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Data Analytics Projects\Grocery Bill Analysis\data\"/>
    </mc:Choice>
  </mc:AlternateContent>
  <xr:revisionPtr revIDLastSave="0" documentId="13_ncr:1_{9B971403-3A4E-4402-8210-401183F0AF8A}" xr6:coauthVersionLast="47" xr6:coauthVersionMax="47" xr10:uidLastSave="{00000000-0000-0000-0000-000000000000}"/>
  <bookViews>
    <workbookView xWindow="-108" yWindow="-108" windowWidth="23256" windowHeight="12456" tabRatio="847" xr2:uid="{B4FDFB7B-E331-4A87-973C-6E1DE3F13C5B}"/>
  </bookViews>
  <sheets>
    <sheet name="Raw Grocery Data" sheetId="2" r:id="rId1"/>
    <sheet name="Classification model(old)" sheetId="3" state="hidden" r:id="rId2"/>
  </sheets>
  <externalReferences>
    <externalReference r:id="rId3"/>
  </externalReferences>
  <definedNames>
    <definedName name="_xlnm._FilterDatabase" localSheetId="0" hidden="1">'Raw Grocery Data'!$A$1:$S$531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2" i="2"/>
  <c r="S415" i="2" l="1"/>
  <c r="R415" i="2"/>
  <c r="Q415" i="2"/>
  <c r="P415" i="2"/>
  <c r="S414" i="2"/>
  <c r="R414" i="2"/>
  <c r="Q414" i="2"/>
  <c r="P414" i="2"/>
  <c r="S413" i="2"/>
  <c r="R413" i="2"/>
  <c r="Q413" i="2"/>
  <c r="P413" i="2"/>
  <c r="S412" i="2"/>
  <c r="R412" i="2"/>
  <c r="Q412" i="2"/>
  <c r="P412" i="2"/>
  <c r="S410" i="2"/>
  <c r="R410" i="2"/>
  <c r="Q410" i="2"/>
  <c r="P410" i="2"/>
  <c r="S409" i="2"/>
  <c r="R409" i="2"/>
  <c r="Q409" i="2"/>
  <c r="P409" i="2"/>
  <c r="S408" i="2"/>
  <c r="R408" i="2"/>
  <c r="Q408" i="2"/>
  <c r="P408" i="2"/>
  <c r="S407" i="2"/>
  <c r="R407" i="2"/>
  <c r="Q407" i="2"/>
  <c r="P407" i="2"/>
  <c r="S411" i="2"/>
  <c r="R411" i="2"/>
  <c r="Q411" i="2"/>
  <c r="P411" i="2"/>
  <c r="S406" i="2"/>
  <c r="R406" i="2"/>
  <c r="Q406" i="2"/>
  <c r="P406" i="2"/>
  <c r="S405" i="2"/>
  <c r="R405" i="2"/>
  <c r="Q405" i="2"/>
  <c r="P405" i="2"/>
  <c r="S404" i="2"/>
  <c r="R404" i="2"/>
  <c r="Q404" i="2"/>
  <c r="P404" i="2"/>
  <c r="S403" i="2"/>
  <c r="R403" i="2"/>
  <c r="Q403" i="2"/>
  <c r="P403" i="2"/>
  <c r="S402" i="2"/>
  <c r="R402" i="2"/>
  <c r="Q402" i="2"/>
  <c r="P402" i="2"/>
  <c r="S401" i="2"/>
  <c r="R401" i="2"/>
  <c r="Q401" i="2"/>
  <c r="P401" i="2"/>
  <c r="S400" i="2"/>
  <c r="R400" i="2"/>
  <c r="Q400" i="2"/>
  <c r="P400" i="2"/>
  <c r="S399" i="2"/>
  <c r="R399" i="2"/>
  <c r="Q399" i="2"/>
  <c r="P399" i="2"/>
  <c r="S398" i="2"/>
  <c r="R398" i="2"/>
  <c r="Q398" i="2"/>
  <c r="P398" i="2"/>
  <c r="S397" i="2"/>
  <c r="R397" i="2"/>
  <c r="Q397" i="2"/>
  <c r="P397" i="2"/>
  <c r="S396" i="2"/>
  <c r="R396" i="2"/>
  <c r="Q396" i="2"/>
  <c r="P396" i="2"/>
  <c r="S395" i="2"/>
  <c r="R395" i="2"/>
  <c r="Q395" i="2"/>
  <c r="P395" i="2"/>
  <c r="S394" i="2"/>
  <c r="R394" i="2"/>
  <c r="Q394" i="2"/>
  <c r="P394" i="2"/>
  <c r="S393" i="2"/>
  <c r="R393" i="2"/>
  <c r="Q393" i="2"/>
  <c r="P393" i="2"/>
  <c r="S392" i="2"/>
  <c r="R392" i="2"/>
  <c r="Q392" i="2"/>
  <c r="P392" i="2"/>
  <c r="S391" i="2"/>
  <c r="R391" i="2"/>
  <c r="Q391" i="2"/>
  <c r="P391" i="2"/>
  <c r="S390" i="2"/>
  <c r="R390" i="2"/>
  <c r="Q390" i="2"/>
  <c r="P390" i="2"/>
  <c r="S202" i="2"/>
  <c r="R202" i="2"/>
  <c r="Q202" i="2"/>
  <c r="P202" i="2"/>
  <c r="P203" i="2"/>
  <c r="Q203" i="2"/>
  <c r="R203" i="2"/>
  <c r="S203" i="2"/>
  <c r="P205" i="2"/>
  <c r="Q205" i="2"/>
  <c r="R205" i="2"/>
  <c r="S205" i="2"/>
  <c r="S384" i="2"/>
  <c r="R384" i="2"/>
  <c r="Q384" i="2"/>
  <c r="P384" i="2"/>
  <c r="S383" i="2"/>
  <c r="R383" i="2"/>
  <c r="Q383" i="2"/>
  <c r="P383" i="2"/>
  <c r="B4" i="3"/>
  <c r="B3" i="3"/>
  <c r="P3" i="2"/>
  <c r="Q3" i="2"/>
  <c r="R3" i="2"/>
  <c r="S3" i="2"/>
  <c r="P4" i="2"/>
  <c r="Q4" i="2"/>
  <c r="R4" i="2"/>
  <c r="S4" i="2"/>
  <c r="P168" i="2"/>
  <c r="Q168" i="2"/>
  <c r="R168" i="2"/>
  <c r="S168" i="2"/>
  <c r="P5" i="2"/>
  <c r="Q5" i="2"/>
  <c r="R5" i="2"/>
  <c r="S5" i="2"/>
  <c r="P348" i="2"/>
  <c r="Q348" i="2"/>
  <c r="R348" i="2"/>
  <c r="S348" i="2"/>
  <c r="P349" i="2"/>
  <c r="Q349" i="2"/>
  <c r="R349" i="2"/>
  <c r="S349" i="2"/>
  <c r="P169" i="2"/>
  <c r="Q169" i="2"/>
  <c r="R169" i="2"/>
  <c r="S169" i="2"/>
  <c r="P170" i="2"/>
  <c r="Q170" i="2"/>
  <c r="R170" i="2"/>
  <c r="S170" i="2"/>
  <c r="P6" i="2"/>
  <c r="Q6" i="2"/>
  <c r="R6" i="2"/>
  <c r="S6" i="2"/>
  <c r="P350" i="2"/>
  <c r="Q350" i="2"/>
  <c r="R350" i="2"/>
  <c r="S350" i="2"/>
  <c r="P171" i="2"/>
  <c r="Q171" i="2"/>
  <c r="R171" i="2"/>
  <c r="S171" i="2"/>
  <c r="P352" i="2"/>
  <c r="Q352" i="2"/>
  <c r="R352" i="2"/>
  <c r="S352" i="2"/>
  <c r="P8" i="2"/>
  <c r="Q8" i="2"/>
  <c r="R8" i="2"/>
  <c r="S8" i="2"/>
  <c r="P353" i="2"/>
  <c r="Q353" i="2"/>
  <c r="R353" i="2"/>
  <c r="S353" i="2"/>
  <c r="P9" i="2"/>
  <c r="Q9" i="2"/>
  <c r="R9" i="2"/>
  <c r="S9" i="2"/>
  <c r="P10" i="2"/>
  <c r="Q10" i="2"/>
  <c r="R10" i="2"/>
  <c r="S10" i="2"/>
  <c r="P175" i="2"/>
  <c r="Q175" i="2"/>
  <c r="R175" i="2"/>
  <c r="S175" i="2"/>
  <c r="P355" i="2"/>
  <c r="Q355" i="2"/>
  <c r="R355" i="2"/>
  <c r="S355" i="2"/>
  <c r="P12" i="2"/>
  <c r="Q12" i="2"/>
  <c r="R12" i="2"/>
  <c r="S12" i="2"/>
  <c r="P176" i="2"/>
  <c r="Q176" i="2"/>
  <c r="R176" i="2"/>
  <c r="S176" i="2"/>
  <c r="P13" i="2"/>
  <c r="Q13" i="2"/>
  <c r="R13" i="2"/>
  <c r="S13" i="2"/>
  <c r="P356" i="2"/>
  <c r="Q356" i="2"/>
  <c r="R356" i="2"/>
  <c r="S356" i="2"/>
  <c r="P14" i="2"/>
  <c r="Q14" i="2"/>
  <c r="R14" i="2"/>
  <c r="S14" i="2"/>
  <c r="P15" i="2"/>
  <c r="Q15" i="2"/>
  <c r="R15" i="2"/>
  <c r="S15" i="2"/>
  <c r="P177" i="2"/>
  <c r="Q177" i="2"/>
  <c r="R177" i="2"/>
  <c r="S177" i="2"/>
  <c r="P357" i="2"/>
  <c r="Q357" i="2"/>
  <c r="R357" i="2"/>
  <c r="S357" i="2"/>
  <c r="P360" i="2"/>
  <c r="Q360" i="2"/>
  <c r="R360" i="2"/>
  <c r="S360" i="2"/>
  <c r="P180" i="2"/>
  <c r="Q180" i="2"/>
  <c r="R180" i="2"/>
  <c r="S180" i="2"/>
  <c r="P361" i="2"/>
  <c r="Q361" i="2"/>
  <c r="R361" i="2"/>
  <c r="S361" i="2"/>
  <c r="P362" i="2"/>
  <c r="Q362" i="2"/>
  <c r="R362" i="2"/>
  <c r="S362" i="2"/>
  <c r="P181" i="2"/>
  <c r="Q181" i="2"/>
  <c r="R181" i="2"/>
  <c r="S181" i="2"/>
  <c r="P182" i="2"/>
  <c r="Q182" i="2"/>
  <c r="R182" i="2"/>
  <c r="S182" i="2"/>
  <c r="P18" i="2"/>
  <c r="Q18" i="2"/>
  <c r="R18" i="2"/>
  <c r="S18" i="2"/>
  <c r="P185" i="2"/>
  <c r="Q185" i="2"/>
  <c r="R185" i="2"/>
  <c r="S185" i="2"/>
  <c r="P20" i="2"/>
  <c r="Q20" i="2"/>
  <c r="R20" i="2"/>
  <c r="S20" i="2"/>
  <c r="P186" i="2"/>
  <c r="Q186" i="2"/>
  <c r="R186" i="2"/>
  <c r="S186" i="2"/>
  <c r="P21" i="2"/>
  <c r="Q21" i="2"/>
  <c r="R21" i="2"/>
  <c r="S21" i="2"/>
  <c r="P22" i="2"/>
  <c r="Q22" i="2"/>
  <c r="R22" i="2"/>
  <c r="S22" i="2"/>
  <c r="P187" i="2"/>
  <c r="Q187" i="2"/>
  <c r="R187" i="2"/>
  <c r="S187" i="2"/>
  <c r="P188" i="2"/>
  <c r="Q188" i="2"/>
  <c r="R188" i="2"/>
  <c r="S188" i="2"/>
  <c r="P23" i="2"/>
  <c r="Q23" i="2"/>
  <c r="R23" i="2"/>
  <c r="S23" i="2"/>
  <c r="P365" i="2"/>
  <c r="Q365" i="2"/>
  <c r="R365" i="2"/>
  <c r="S365" i="2"/>
  <c r="P369" i="2"/>
  <c r="Q369" i="2"/>
  <c r="R369" i="2"/>
  <c r="S369" i="2"/>
  <c r="P24" i="2"/>
  <c r="Q24" i="2"/>
  <c r="R24" i="2"/>
  <c r="S24" i="2"/>
  <c r="P190" i="2"/>
  <c r="Q190" i="2"/>
  <c r="R190" i="2"/>
  <c r="S190" i="2"/>
  <c r="P370" i="2"/>
  <c r="Q370" i="2"/>
  <c r="R370" i="2"/>
  <c r="S370" i="2"/>
  <c r="P193" i="2"/>
  <c r="Q193" i="2"/>
  <c r="R193" i="2"/>
  <c r="S193" i="2"/>
  <c r="P194" i="2"/>
  <c r="Q194" i="2"/>
  <c r="R194" i="2"/>
  <c r="S194" i="2"/>
  <c r="P25" i="2"/>
  <c r="Q25" i="2"/>
  <c r="R25" i="2"/>
  <c r="S25" i="2"/>
  <c r="P374" i="2"/>
  <c r="Q374" i="2"/>
  <c r="R374" i="2"/>
  <c r="S374" i="2"/>
  <c r="P375" i="2"/>
  <c r="Q375" i="2"/>
  <c r="R375" i="2"/>
  <c r="S375" i="2"/>
  <c r="P29" i="2"/>
  <c r="Q29" i="2"/>
  <c r="R29" i="2"/>
  <c r="S29" i="2"/>
  <c r="P376" i="2"/>
  <c r="Q376" i="2"/>
  <c r="R376" i="2"/>
  <c r="S376" i="2"/>
  <c r="P377" i="2"/>
  <c r="Q377" i="2"/>
  <c r="R377" i="2"/>
  <c r="S377" i="2"/>
  <c r="P378" i="2"/>
  <c r="Q378" i="2"/>
  <c r="R378" i="2"/>
  <c r="S378" i="2"/>
  <c r="P30" i="2"/>
  <c r="Q30" i="2"/>
  <c r="R30" i="2"/>
  <c r="S30" i="2"/>
  <c r="P31" i="2"/>
  <c r="Q31" i="2"/>
  <c r="R31" i="2"/>
  <c r="S31" i="2"/>
  <c r="P195" i="2"/>
  <c r="Q195" i="2"/>
  <c r="R195" i="2"/>
  <c r="S195" i="2"/>
  <c r="P32" i="2"/>
  <c r="Q32" i="2"/>
  <c r="R32" i="2"/>
  <c r="S32" i="2"/>
  <c r="P379" i="2"/>
  <c r="Q379" i="2"/>
  <c r="R379" i="2"/>
  <c r="S379" i="2"/>
  <c r="P380" i="2"/>
  <c r="Q380" i="2"/>
  <c r="R380" i="2"/>
  <c r="S380" i="2"/>
  <c r="P34" i="2"/>
  <c r="Q34" i="2"/>
  <c r="R34" i="2"/>
  <c r="S34" i="2"/>
  <c r="P198" i="2"/>
  <c r="Q198" i="2"/>
  <c r="R198" i="2"/>
  <c r="S198" i="2"/>
  <c r="P35" i="2"/>
  <c r="Q35" i="2"/>
  <c r="R35" i="2"/>
  <c r="S35" i="2"/>
  <c r="P200" i="2"/>
  <c r="Q200" i="2"/>
  <c r="R200" i="2"/>
  <c r="S200" i="2"/>
  <c r="P382" i="2"/>
  <c r="Q382" i="2"/>
  <c r="R382" i="2"/>
  <c r="S382" i="2"/>
  <c r="P38" i="2"/>
  <c r="Q38" i="2"/>
  <c r="R38" i="2"/>
  <c r="S38" i="2"/>
  <c r="P385" i="2"/>
  <c r="Q385" i="2"/>
  <c r="R385" i="2"/>
  <c r="S385" i="2"/>
  <c r="P207" i="2"/>
  <c r="Q207" i="2"/>
  <c r="R207" i="2"/>
  <c r="S207" i="2"/>
  <c r="P386" i="2"/>
  <c r="Q386" i="2"/>
  <c r="R386" i="2"/>
  <c r="S386" i="2"/>
  <c r="P387" i="2"/>
  <c r="Q387" i="2"/>
  <c r="R387" i="2"/>
  <c r="S387" i="2"/>
  <c r="P42" i="2"/>
  <c r="Q42" i="2"/>
  <c r="R42" i="2"/>
  <c r="S42" i="2"/>
  <c r="P208" i="2"/>
  <c r="Q208" i="2"/>
  <c r="R208" i="2"/>
  <c r="S208" i="2"/>
  <c r="P388" i="2"/>
  <c r="Q388" i="2"/>
  <c r="R388" i="2"/>
  <c r="S388" i="2"/>
  <c r="P389" i="2"/>
  <c r="Q389" i="2"/>
  <c r="R389" i="2"/>
  <c r="S389" i="2"/>
  <c r="P43" i="2"/>
  <c r="Q43" i="2"/>
  <c r="R43" i="2"/>
  <c r="S43" i="2"/>
  <c r="P213" i="2"/>
  <c r="Q213" i="2"/>
  <c r="R213" i="2"/>
  <c r="S213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215" i="2"/>
  <c r="Q215" i="2"/>
  <c r="R215" i="2"/>
  <c r="S215" i="2"/>
  <c r="P52" i="2"/>
  <c r="Q52" i="2"/>
  <c r="R52" i="2"/>
  <c r="S52" i="2"/>
  <c r="P216" i="2"/>
  <c r="Q216" i="2"/>
  <c r="R216" i="2"/>
  <c r="S216" i="2"/>
  <c r="P217" i="2"/>
  <c r="Q217" i="2"/>
  <c r="R217" i="2"/>
  <c r="S217" i="2"/>
  <c r="P53" i="2"/>
  <c r="Q53" i="2"/>
  <c r="R53" i="2"/>
  <c r="S53" i="2"/>
  <c r="P420" i="2"/>
  <c r="Q420" i="2"/>
  <c r="R420" i="2"/>
  <c r="S420" i="2"/>
  <c r="P56" i="2"/>
  <c r="Q56" i="2"/>
  <c r="R56" i="2"/>
  <c r="S56" i="2"/>
  <c r="P421" i="2"/>
  <c r="Q421" i="2"/>
  <c r="R421" i="2"/>
  <c r="S421" i="2"/>
  <c r="P422" i="2"/>
  <c r="Q422" i="2"/>
  <c r="R422" i="2"/>
  <c r="S422" i="2"/>
  <c r="P423" i="2"/>
  <c r="Q423" i="2"/>
  <c r="R423" i="2"/>
  <c r="S423" i="2"/>
  <c r="P57" i="2"/>
  <c r="Q57" i="2"/>
  <c r="R57" i="2"/>
  <c r="S57" i="2"/>
  <c r="P58" i="2"/>
  <c r="Q58" i="2"/>
  <c r="R58" i="2"/>
  <c r="S58" i="2"/>
  <c r="P218" i="2"/>
  <c r="Q218" i="2"/>
  <c r="R218" i="2"/>
  <c r="S218" i="2"/>
  <c r="P219" i="2"/>
  <c r="Q219" i="2"/>
  <c r="R219" i="2"/>
  <c r="S219" i="2"/>
  <c r="P426" i="2"/>
  <c r="Q426" i="2"/>
  <c r="R426" i="2"/>
  <c r="S426" i="2"/>
  <c r="P59" i="2"/>
  <c r="Q59" i="2"/>
  <c r="R59" i="2"/>
  <c r="S59" i="2"/>
  <c r="P427" i="2"/>
  <c r="Q427" i="2"/>
  <c r="R427" i="2"/>
  <c r="S427" i="2"/>
  <c r="P428" i="2"/>
  <c r="Q428" i="2"/>
  <c r="R428" i="2"/>
  <c r="S428" i="2"/>
  <c r="P222" i="2"/>
  <c r="Q222" i="2"/>
  <c r="R222" i="2"/>
  <c r="S222" i="2"/>
  <c r="P60" i="2"/>
  <c r="Q60" i="2"/>
  <c r="R60" i="2"/>
  <c r="S60" i="2"/>
  <c r="P61" i="2"/>
  <c r="Q61" i="2"/>
  <c r="R61" i="2"/>
  <c r="S61" i="2"/>
  <c r="P223" i="2"/>
  <c r="Q223" i="2"/>
  <c r="R223" i="2"/>
  <c r="S223" i="2"/>
  <c r="P62" i="2"/>
  <c r="Q62" i="2"/>
  <c r="R62" i="2"/>
  <c r="S62" i="2"/>
  <c r="P63" i="2"/>
  <c r="Q63" i="2"/>
  <c r="R63" i="2"/>
  <c r="S63" i="2"/>
  <c r="P224" i="2"/>
  <c r="Q224" i="2"/>
  <c r="R224" i="2"/>
  <c r="S224" i="2"/>
  <c r="P431" i="2"/>
  <c r="Q431" i="2"/>
  <c r="R431" i="2"/>
  <c r="S431" i="2"/>
  <c r="P65" i="2"/>
  <c r="Q65" i="2"/>
  <c r="R65" i="2"/>
  <c r="S65" i="2"/>
  <c r="P66" i="2"/>
  <c r="Q66" i="2"/>
  <c r="R66" i="2"/>
  <c r="S66" i="2"/>
  <c r="P432" i="2"/>
  <c r="Q432" i="2"/>
  <c r="R432" i="2"/>
  <c r="S432" i="2"/>
  <c r="P433" i="2"/>
  <c r="Q433" i="2"/>
  <c r="R433" i="2"/>
  <c r="S433" i="2"/>
  <c r="P434" i="2"/>
  <c r="Q434" i="2"/>
  <c r="R434" i="2"/>
  <c r="S434" i="2"/>
  <c r="P67" i="2"/>
  <c r="Q67" i="2"/>
  <c r="R67" i="2"/>
  <c r="S67" i="2"/>
  <c r="P435" i="2"/>
  <c r="Q435" i="2"/>
  <c r="R435" i="2"/>
  <c r="S435" i="2"/>
  <c r="P68" i="2"/>
  <c r="Q68" i="2"/>
  <c r="R68" i="2"/>
  <c r="S68" i="2"/>
  <c r="P436" i="2"/>
  <c r="Q436" i="2"/>
  <c r="R436" i="2"/>
  <c r="S436" i="2"/>
  <c r="P227" i="2"/>
  <c r="Q227" i="2"/>
  <c r="R227" i="2"/>
  <c r="S227" i="2"/>
  <c r="P228" i="2"/>
  <c r="Q228" i="2"/>
  <c r="R228" i="2"/>
  <c r="S228" i="2"/>
  <c r="P71" i="2"/>
  <c r="Q71" i="2"/>
  <c r="R71" i="2"/>
  <c r="S71" i="2"/>
  <c r="P438" i="2"/>
  <c r="Q438" i="2"/>
  <c r="R438" i="2"/>
  <c r="S438" i="2"/>
  <c r="P439" i="2"/>
  <c r="Q439" i="2"/>
  <c r="R439" i="2"/>
  <c r="S439" i="2"/>
  <c r="P230" i="2"/>
  <c r="Q230" i="2"/>
  <c r="R230" i="2"/>
  <c r="S230" i="2"/>
  <c r="P440" i="2"/>
  <c r="Q440" i="2"/>
  <c r="R440" i="2"/>
  <c r="S440" i="2"/>
  <c r="P72" i="2"/>
  <c r="Q72" i="2"/>
  <c r="R72" i="2"/>
  <c r="S72" i="2"/>
  <c r="P73" i="2"/>
  <c r="Q73" i="2"/>
  <c r="R73" i="2"/>
  <c r="S73" i="2"/>
  <c r="P233" i="2"/>
  <c r="Q233" i="2"/>
  <c r="R233" i="2"/>
  <c r="S233" i="2"/>
  <c r="P442" i="2"/>
  <c r="Q442" i="2"/>
  <c r="R442" i="2"/>
  <c r="S442" i="2"/>
  <c r="P74" i="2"/>
  <c r="Q74" i="2"/>
  <c r="R74" i="2"/>
  <c r="S74" i="2"/>
  <c r="P235" i="2"/>
  <c r="Q235" i="2"/>
  <c r="R235" i="2"/>
  <c r="S235" i="2"/>
  <c r="P236" i="2"/>
  <c r="Q236" i="2"/>
  <c r="R236" i="2"/>
  <c r="S236" i="2"/>
  <c r="P445" i="2"/>
  <c r="Q445" i="2"/>
  <c r="R445" i="2"/>
  <c r="S445" i="2"/>
  <c r="P77" i="2"/>
  <c r="Q77" i="2"/>
  <c r="R77" i="2"/>
  <c r="S77" i="2"/>
  <c r="P446" i="2"/>
  <c r="Q446" i="2"/>
  <c r="R446" i="2"/>
  <c r="S446" i="2"/>
  <c r="P238" i="2"/>
  <c r="Q238" i="2"/>
  <c r="R238" i="2"/>
  <c r="S238" i="2"/>
  <c r="P239" i="2"/>
  <c r="Q239" i="2"/>
  <c r="R239" i="2"/>
  <c r="S239" i="2"/>
  <c r="P240" i="2"/>
  <c r="Q240" i="2"/>
  <c r="R240" i="2"/>
  <c r="S240" i="2"/>
  <c r="P241" i="2"/>
  <c r="Q241" i="2"/>
  <c r="R241" i="2"/>
  <c r="S241" i="2"/>
  <c r="P78" i="2"/>
  <c r="Q78" i="2"/>
  <c r="R78" i="2"/>
  <c r="S78" i="2"/>
  <c r="P449" i="2"/>
  <c r="Q449" i="2"/>
  <c r="R449" i="2"/>
  <c r="S449" i="2"/>
  <c r="P450" i="2"/>
  <c r="Q450" i="2"/>
  <c r="R450" i="2"/>
  <c r="S450" i="2"/>
  <c r="P80" i="2"/>
  <c r="Q80" i="2"/>
  <c r="R80" i="2"/>
  <c r="S80" i="2"/>
  <c r="P82" i="2"/>
  <c r="Q82" i="2"/>
  <c r="R82" i="2"/>
  <c r="S82" i="2"/>
  <c r="P247" i="2"/>
  <c r="Q247" i="2"/>
  <c r="R247" i="2"/>
  <c r="S247" i="2"/>
  <c r="P451" i="2"/>
  <c r="Q451" i="2"/>
  <c r="R451" i="2"/>
  <c r="S451" i="2"/>
  <c r="P248" i="2"/>
  <c r="Q248" i="2"/>
  <c r="R248" i="2"/>
  <c r="S248" i="2"/>
  <c r="P249" i="2"/>
  <c r="Q249" i="2"/>
  <c r="R249" i="2"/>
  <c r="S249" i="2"/>
  <c r="P83" i="2"/>
  <c r="Q83" i="2"/>
  <c r="R83" i="2"/>
  <c r="S83" i="2"/>
  <c r="P452" i="2"/>
  <c r="Q452" i="2"/>
  <c r="R452" i="2"/>
  <c r="S452" i="2"/>
  <c r="P453" i="2"/>
  <c r="Q453" i="2"/>
  <c r="R453" i="2"/>
  <c r="S453" i="2"/>
  <c r="P250" i="2"/>
  <c r="Q250" i="2"/>
  <c r="R250" i="2"/>
  <c r="S250" i="2"/>
  <c r="P86" i="2"/>
  <c r="Q86" i="2"/>
  <c r="R86" i="2"/>
  <c r="S86" i="2"/>
  <c r="P457" i="2"/>
  <c r="Q457" i="2"/>
  <c r="R457" i="2"/>
  <c r="S457" i="2"/>
  <c r="P87" i="2"/>
  <c r="Q87" i="2"/>
  <c r="R87" i="2"/>
  <c r="S87" i="2"/>
  <c r="P254" i="2"/>
  <c r="Q254" i="2"/>
  <c r="R254" i="2"/>
  <c r="S254" i="2"/>
  <c r="P458" i="2"/>
  <c r="Q458" i="2"/>
  <c r="R458" i="2"/>
  <c r="S458" i="2"/>
  <c r="P91" i="2"/>
  <c r="Q91" i="2"/>
  <c r="R91" i="2"/>
  <c r="S91" i="2"/>
  <c r="P256" i="2"/>
  <c r="Q256" i="2"/>
  <c r="R256" i="2"/>
  <c r="S256" i="2"/>
  <c r="P459" i="2"/>
  <c r="Q459" i="2"/>
  <c r="R459" i="2"/>
  <c r="S459" i="2"/>
  <c r="P257" i="2"/>
  <c r="Q257" i="2"/>
  <c r="R257" i="2"/>
  <c r="S257" i="2"/>
  <c r="P462" i="2"/>
  <c r="Q462" i="2"/>
  <c r="R462" i="2"/>
  <c r="S462" i="2"/>
  <c r="P261" i="2"/>
  <c r="Q261" i="2"/>
  <c r="R261" i="2"/>
  <c r="S261" i="2"/>
  <c r="P262" i="2"/>
  <c r="Q262" i="2"/>
  <c r="R262" i="2"/>
  <c r="S262" i="2"/>
  <c r="P463" i="2"/>
  <c r="Q463" i="2"/>
  <c r="R463" i="2"/>
  <c r="S463" i="2"/>
  <c r="P263" i="2"/>
  <c r="Q263" i="2"/>
  <c r="R263" i="2"/>
  <c r="S263" i="2"/>
  <c r="P264" i="2"/>
  <c r="Q264" i="2"/>
  <c r="R264" i="2"/>
  <c r="S264" i="2"/>
  <c r="P265" i="2"/>
  <c r="Q265" i="2"/>
  <c r="R265" i="2"/>
  <c r="S265" i="2"/>
  <c r="P93" i="2"/>
  <c r="Q93" i="2"/>
  <c r="R93" i="2"/>
  <c r="S93" i="2"/>
  <c r="P94" i="2"/>
  <c r="Q94" i="2"/>
  <c r="R94" i="2"/>
  <c r="S94" i="2"/>
  <c r="P266" i="2"/>
  <c r="Q266" i="2"/>
  <c r="R266" i="2"/>
  <c r="S266" i="2"/>
  <c r="P95" i="2"/>
  <c r="Q95" i="2"/>
  <c r="R95" i="2"/>
  <c r="S95" i="2"/>
  <c r="P267" i="2"/>
  <c r="Q267" i="2"/>
  <c r="R267" i="2"/>
  <c r="S267" i="2"/>
  <c r="P268" i="2"/>
  <c r="Q268" i="2"/>
  <c r="R268" i="2"/>
  <c r="S268" i="2"/>
  <c r="P98" i="2"/>
  <c r="Q98" i="2"/>
  <c r="R98" i="2"/>
  <c r="S98" i="2"/>
  <c r="P102" i="2"/>
  <c r="Q102" i="2"/>
  <c r="R102" i="2"/>
  <c r="S102" i="2"/>
  <c r="P103" i="2"/>
  <c r="Q103" i="2"/>
  <c r="R103" i="2"/>
  <c r="S103" i="2"/>
  <c r="P104" i="2"/>
  <c r="Q104" i="2"/>
  <c r="R104" i="2"/>
  <c r="S104" i="2"/>
  <c r="P105" i="2"/>
  <c r="Q105" i="2"/>
  <c r="R105" i="2"/>
  <c r="S105" i="2"/>
  <c r="P271" i="2"/>
  <c r="Q271" i="2"/>
  <c r="R271" i="2"/>
  <c r="S271" i="2"/>
  <c r="P106" i="2"/>
  <c r="Q106" i="2"/>
  <c r="R106" i="2"/>
  <c r="S106" i="2"/>
  <c r="P467" i="2"/>
  <c r="Q467" i="2"/>
  <c r="R467" i="2"/>
  <c r="S467" i="2"/>
  <c r="P108" i="2"/>
  <c r="Q108" i="2"/>
  <c r="R108" i="2"/>
  <c r="S108" i="2"/>
  <c r="P274" i="2"/>
  <c r="Q274" i="2"/>
  <c r="R274" i="2"/>
  <c r="S274" i="2"/>
  <c r="P109" i="2"/>
  <c r="Q109" i="2"/>
  <c r="R109" i="2"/>
  <c r="S109" i="2"/>
  <c r="P275" i="2"/>
  <c r="Q275" i="2"/>
  <c r="R275" i="2"/>
  <c r="S275" i="2"/>
  <c r="P276" i="2"/>
  <c r="Q276" i="2"/>
  <c r="R276" i="2"/>
  <c r="S276" i="2"/>
  <c r="P112" i="2"/>
  <c r="Q112" i="2"/>
  <c r="R112" i="2"/>
  <c r="S112" i="2"/>
  <c r="P113" i="2"/>
  <c r="Q113" i="2"/>
  <c r="R113" i="2"/>
  <c r="S113" i="2"/>
  <c r="P114" i="2"/>
  <c r="Q114" i="2"/>
  <c r="R114" i="2"/>
  <c r="S114" i="2"/>
  <c r="P469" i="2"/>
  <c r="Q469" i="2"/>
  <c r="R469" i="2"/>
  <c r="S469" i="2"/>
  <c r="P118" i="2"/>
  <c r="Q118" i="2"/>
  <c r="R118" i="2"/>
  <c r="S118" i="2"/>
  <c r="P471" i="2"/>
  <c r="Q471" i="2"/>
  <c r="R471" i="2"/>
  <c r="S471" i="2"/>
  <c r="P119" i="2"/>
  <c r="Q119" i="2"/>
  <c r="R119" i="2"/>
  <c r="S119" i="2"/>
  <c r="P120" i="2"/>
  <c r="Q120" i="2"/>
  <c r="R120" i="2"/>
  <c r="S120" i="2"/>
  <c r="P121" i="2"/>
  <c r="Q121" i="2"/>
  <c r="R121" i="2"/>
  <c r="S121" i="2"/>
  <c r="P281" i="2"/>
  <c r="Q281" i="2"/>
  <c r="R281" i="2"/>
  <c r="S281" i="2"/>
  <c r="P282" i="2"/>
  <c r="Q282" i="2"/>
  <c r="R282" i="2"/>
  <c r="S282" i="2"/>
  <c r="P473" i="2"/>
  <c r="Q473" i="2"/>
  <c r="R473" i="2"/>
  <c r="S473" i="2"/>
  <c r="P474" i="2"/>
  <c r="Q474" i="2"/>
  <c r="R474" i="2"/>
  <c r="S474" i="2"/>
  <c r="P283" i="2"/>
  <c r="Q283" i="2"/>
  <c r="R283" i="2"/>
  <c r="S283" i="2"/>
  <c r="P125" i="2"/>
  <c r="Q125" i="2"/>
  <c r="R125" i="2"/>
  <c r="S125" i="2"/>
  <c r="P286" i="2"/>
  <c r="Q286" i="2"/>
  <c r="R286" i="2"/>
  <c r="S286" i="2"/>
  <c r="P126" i="2"/>
  <c r="Q126" i="2"/>
  <c r="R126" i="2"/>
  <c r="S126" i="2"/>
  <c r="P478" i="2"/>
  <c r="Q478" i="2"/>
  <c r="R478" i="2"/>
  <c r="S478" i="2"/>
  <c r="P127" i="2"/>
  <c r="Q127" i="2"/>
  <c r="R127" i="2"/>
  <c r="S127" i="2"/>
  <c r="P479" i="2"/>
  <c r="Q479" i="2"/>
  <c r="R479" i="2"/>
  <c r="S479" i="2"/>
  <c r="P290" i="2"/>
  <c r="Q290" i="2"/>
  <c r="R290" i="2"/>
  <c r="S290" i="2"/>
  <c r="P291" i="2"/>
  <c r="Q291" i="2"/>
  <c r="R291" i="2"/>
  <c r="S291" i="2"/>
  <c r="P292" i="2"/>
  <c r="Q292" i="2"/>
  <c r="R292" i="2"/>
  <c r="S292" i="2"/>
  <c r="P480" i="2"/>
  <c r="Q480" i="2"/>
  <c r="R480" i="2"/>
  <c r="S480" i="2"/>
  <c r="P481" i="2"/>
  <c r="Q481" i="2"/>
  <c r="R481" i="2"/>
  <c r="S481" i="2"/>
  <c r="P293" i="2"/>
  <c r="Q293" i="2"/>
  <c r="R293" i="2"/>
  <c r="S293" i="2"/>
  <c r="P297" i="2"/>
  <c r="Q297" i="2"/>
  <c r="R297" i="2"/>
  <c r="S297" i="2"/>
  <c r="P484" i="2"/>
  <c r="Q484" i="2"/>
  <c r="R484" i="2"/>
  <c r="S484" i="2"/>
  <c r="P485" i="2"/>
  <c r="Q485" i="2"/>
  <c r="R485" i="2"/>
  <c r="S485" i="2"/>
  <c r="P486" i="2"/>
  <c r="Q486" i="2"/>
  <c r="R486" i="2"/>
  <c r="S486" i="2"/>
  <c r="P487" i="2"/>
  <c r="Q487" i="2"/>
  <c r="R487" i="2"/>
  <c r="S487" i="2"/>
  <c r="P130" i="2"/>
  <c r="Q130" i="2"/>
  <c r="R130" i="2"/>
  <c r="S130" i="2"/>
  <c r="P131" i="2"/>
  <c r="Q131" i="2"/>
  <c r="R131" i="2"/>
  <c r="S131" i="2"/>
  <c r="P490" i="2"/>
  <c r="Q490" i="2"/>
  <c r="R490" i="2"/>
  <c r="S490" i="2"/>
  <c r="P299" i="2"/>
  <c r="Q299" i="2"/>
  <c r="R299" i="2"/>
  <c r="S299" i="2"/>
  <c r="P300" i="2"/>
  <c r="Q300" i="2"/>
  <c r="R300" i="2"/>
  <c r="S300" i="2"/>
  <c r="P132" i="2"/>
  <c r="Q132" i="2"/>
  <c r="R132" i="2"/>
  <c r="S132" i="2"/>
  <c r="P491" i="2"/>
  <c r="Q491" i="2"/>
  <c r="R491" i="2"/>
  <c r="S491" i="2"/>
  <c r="P492" i="2"/>
  <c r="Q492" i="2"/>
  <c r="R492" i="2"/>
  <c r="S492" i="2"/>
  <c r="P301" i="2"/>
  <c r="Q301" i="2"/>
  <c r="R301" i="2"/>
  <c r="S301" i="2"/>
  <c r="P493" i="2"/>
  <c r="Q493" i="2"/>
  <c r="R493" i="2"/>
  <c r="S493" i="2"/>
  <c r="P495" i="2"/>
  <c r="Q495" i="2"/>
  <c r="R495" i="2"/>
  <c r="S495" i="2"/>
  <c r="P302" i="2"/>
  <c r="Q302" i="2"/>
  <c r="R302" i="2"/>
  <c r="S302" i="2"/>
  <c r="P135" i="2"/>
  <c r="Q135" i="2"/>
  <c r="R135" i="2"/>
  <c r="S135" i="2"/>
  <c r="P303" i="2"/>
  <c r="Q303" i="2"/>
  <c r="R303" i="2"/>
  <c r="S303" i="2"/>
  <c r="P136" i="2"/>
  <c r="Q136" i="2"/>
  <c r="R136" i="2"/>
  <c r="S136" i="2"/>
  <c r="P496" i="2"/>
  <c r="Q496" i="2"/>
  <c r="R496" i="2"/>
  <c r="S496" i="2"/>
  <c r="P306" i="2"/>
  <c r="Q306" i="2"/>
  <c r="R306" i="2"/>
  <c r="S306" i="2"/>
  <c r="P498" i="2"/>
  <c r="Q498" i="2"/>
  <c r="R498" i="2"/>
  <c r="S498" i="2"/>
  <c r="P137" i="2"/>
  <c r="Q137" i="2"/>
  <c r="R137" i="2"/>
  <c r="S137" i="2"/>
  <c r="P499" i="2"/>
  <c r="Q499" i="2"/>
  <c r="R499" i="2"/>
  <c r="S499" i="2"/>
  <c r="P307" i="2"/>
  <c r="Q307" i="2"/>
  <c r="R307" i="2"/>
  <c r="S307" i="2"/>
  <c r="P500" i="2"/>
  <c r="Q500" i="2"/>
  <c r="R500" i="2"/>
  <c r="S500" i="2"/>
  <c r="P308" i="2"/>
  <c r="Q308" i="2"/>
  <c r="R308" i="2"/>
  <c r="S308" i="2"/>
  <c r="P138" i="2"/>
  <c r="Q138" i="2"/>
  <c r="R138" i="2"/>
  <c r="S138" i="2"/>
  <c r="P139" i="2"/>
  <c r="Q139" i="2"/>
  <c r="R139" i="2"/>
  <c r="S139" i="2"/>
  <c r="P310" i="2"/>
  <c r="Q310" i="2"/>
  <c r="R310" i="2"/>
  <c r="S310" i="2"/>
  <c r="P140" i="2"/>
  <c r="Q140" i="2"/>
  <c r="R140" i="2"/>
  <c r="S140" i="2"/>
  <c r="P141" i="2"/>
  <c r="Q141" i="2"/>
  <c r="R141" i="2"/>
  <c r="S141" i="2"/>
  <c r="P504" i="2"/>
  <c r="Q504" i="2"/>
  <c r="R504" i="2"/>
  <c r="S504" i="2"/>
  <c r="P505" i="2"/>
  <c r="Q505" i="2"/>
  <c r="R505" i="2"/>
  <c r="S505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P146" i="2"/>
  <c r="Q146" i="2"/>
  <c r="R146" i="2"/>
  <c r="S146" i="2"/>
  <c r="P147" i="2"/>
  <c r="Q147" i="2"/>
  <c r="R147" i="2"/>
  <c r="S147" i="2"/>
  <c r="P313" i="2"/>
  <c r="Q313" i="2"/>
  <c r="R313" i="2"/>
  <c r="S313" i="2"/>
  <c r="P506" i="2"/>
  <c r="Q506" i="2"/>
  <c r="R506" i="2"/>
  <c r="S506" i="2"/>
  <c r="P148" i="2"/>
  <c r="Q148" i="2"/>
  <c r="R148" i="2"/>
  <c r="S148" i="2"/>
  <c r="P507" i="2"/>
  <c r="Q507" i="2"/>
  <c r="R507" i="2"/>
  <c r="S507" i="2"/>
  <c r="P316" i="2"/>
  <c r="Q316" i="2"/>
  <c r="R316" i="2"/>
  <c r="S316" i="2"/>
  <c r="P150" i="2"/>
  <c r="Q150" i="2"/>
  <c r="R150" i="2"/>
  <c r="S150" i="2"/>
  <c r="P317" i="2"/>
  <c r="Q317" i="2"/>
  <c r="R317" i="2"/>
  <c r="S317" i="2"/>
  <c r="P509" i="2"/>
  <c r="Q509" i="2"/>
  <c r="R509" i="2"/>
  <c r="S509" i="2"/>
  <c r="P510" i="2"/>
  <c r="Q510" i="2"/>
  <c r="R510" i="2"/>
  <c r="S510" i="2"/>
  <c r="P511" i="2"/>
  <c r="Q511" i="2"/>
  <c r="R511" i="2"/>
  <c r="S511" i="2"/>
  <c r="P151" i="2"/>
  <c r="Q151" i="2"/>
  <c r="R151" i="2"/>
  <c r="S151" i="2"/>
  <c r="P512" i="2"/>
  <c r="Q512" i="2"/>
  <c r="R512" i="2"/>
  <c r="S512" i="2"/>
  <c r="P513" i="2"/>
  <c r="Q513" i="2"/>
  <c r="R513" i="2"/>
  <c r="S513" i="2"/>
  <c r="P322" i="2"/>
  <c r="Q322" i="2"/>
  <c r="R322" i="2"/>
  <c r="S322" i="2"/>
  <c r="P323" i="2"/>
  <c r="Q323" i="2"/>
  <c r="R323" i="2"/>
  <c r="S323" i="2"/>
  <c r="P324" i="2"/>
  <c r="Q324" i="2"/>
  <c r="R324" i="2"/>
  <c r="S324" i="2"/>
  <c r="P514" i="2"/>
  <c r="Q514" i="2"/>
  <c r="R514" i="2"/>
  <c r="S514" i="2"/>
  <c r="P516" i="2"/>
  <c r="Q516" i="2"/>
  <c r="R516" i="2"/>
  <c r="S516" i="2"/>
  <c r="P326" i="2"/>
  <c r="Q326" i="2"/>
  <c r="R326" i="2"/>
  <c r="S326" i="2"/>
  <c r="P517" i="2"/>
  <c r="Q517" i="2"/>
  <c r="R517" i="2"/>
  <c r="S517" i="2"/>
  <c r="P518" i="2"/>
  <c r="Q518" i="2"/>
  <c r="R518" i="2"/>
  <c r="S518" i="2"/>
  <c r="P154" i="2"/>
  <c r="Q154" i="2"/>
  <c r="R154" i="2"/>
  <c r="S154" i="2"/>
  <c r="P155" i="2"/>
  <c r="Q155" i="2"/>
  <c r="R155" i="2"/>
  <c r="S155" i="2"/>
  <c r="P328" i="2"/>
  <c r="Q328" i="2"/>
  <c r="R328" i="2"/>
  <c r="S328" i="2"/>
  <c r="P522" i="2"/>
  <c r="Q522" i="2"/>
  <c r="R522" i="2"/>
  <c r="S522" i="2"/>
  <c r="P329" i="2"/>
  <c r="Q329" i="2"/>
  <c r="R329" i="2"/>
  <c r="S329" i="2"/>
  <c r="P523" i="2"/>
  <c r="Q523" i="2"/>
  <c r="R523" i="2"/>
  <c r="S523" i="2"/>
  <c r="P526" i="2"/>
  <c r="Q526" i="2"/>
  <c r="R526" i="2"/>
  <c r="S526" i="2"/>
  <c r="P527" i="2"/>
  <c r="Q527" i="2"/>
  <c r="R527" i="2"/>
  <c r="S527" i="2"/>
  <c r="P331" i="2"/>
  <c r="Q331" i="2"/>
  <c r="R331" i="2"/>
  <c r="S331" i="2"/>
  <c r="P332" i="2"/>
  <c r="Q332" i="2"/>
  <c r="R332" i="2"/>
  <c r="S332" i="2"/>
  <c r="P156" i="2"/>
  <c r="Q156" i="2"/>
  <c r="R156" i="2"/>
  <c r="S156" i="2"/>
  <c r="P157" i="2"/>
  <c r="Q157" i="2"/>
  <c r="R157" i="2"/>
  <c r="S157" i="2"/>
  <c r="P528" i="2"/>
  <c r="Q528" i="2"/>
  <c r="R528" i="2"/>
  <c r="S528" i="2"/>
  <c r="P333" i="2"/>
  <c r="Q333" i="2"/>
  <c r="R333" i="2"/>
  <c r="S333" i="2"/>
  <c r="P338" i="2"/>
  <c r="Q338" i="2"/>
  <c r="R338" i="2"/>
  <c r="S338" i="2"/>
  <c r="P160" i="2"/>
  <c r="Q160" i="2"/>
  <c r="R160" i="2"/>
  <c r="S160" i="2"/>
  <c r="P339" i="2"/>
  <c r="Q339" i="2"/>
  <c r="R339" i="2"/>
  <c r="S339" i="2"/>
  <c r="P340" i="2"/>
  <c r="Q340" i="2"/>
  <c r="R340" i="2"/>
  <c r="S340" i="2"/>
  <c r="P341" i="2"/>
  <c r="Q341" i="2"/>
  <c r="R341" i="2"/>
  <c r="S341" i="2"/>
  <c r="P161" i="2"/>
  <c r="Q161" i="2"/>
  <c r="R161" i="2"/>
  <c r="S161" i="2"/>
  <c r="P162" i="2"/>
  <c r="Q162" i="2"/>
  <c r="R162" i="2"/>
  <c r="S162" i="2"/>
  <c r="P344" i="2"/>
  <c r="Q344" i="2"/>
  <c r="R344" i="2"/>
  <c r="S344" i="2"/>
  <c r="P530" i="2"/>
  <c r="Q530" i="2"/>
  <c r="R530" i="2"/>
  <c r="S530" i="2"/>
  <c r="P345" i="2"/>
  <c r="Q345" i="2"/>
  <c r="R345" i="2"/>
  <c r="S345" i="2"/>
  <c r="P346" i="2"/>
  <c r="Q346" i="2"/>
  <c r="R346" i="2"/>
  <c r="S346" i="2"/>
  <c r="P531" i="2"/>
  <c r="Q531" i="2"/>
  <c r="R531" i="2"/>
  <c r="S531" i="2"/>
  <c r="P166" i="2"/>
  <c r="Q166" i="2"/>
  <c r="R166" i="2"/>
  <c r="S166" i="2"/>
  <c r="S163" i="2"/>
  <c r="S164" i="2"/>
  <c r="S165" i="2"/>
  <c r="S343" i="2"/>
  <c r="S529" i="2"/>
  <c r="S334" i="2"/>
  <c r="S158" i="2"/>
  <c r="S335" i="2"/>
  <c r="S159" i="2"/>
  <c r="S336" i="2"/>
  <c r="S337" i="2"/>
  <c r="S524" i="2"/>
  <c r="S525" i="2"/>
  <c r="S330" i="2"/>
  <c r="S519" i="2"/>
  <c r="S327" i="2"/>
  <c r="S152" i="2"/>
  <c r="S153" i="2"/>
  <c r="S520" i="2"/>
  <c r="S521" i="2"/>
  <c r="S325" i="2"/>
  <c r="S515" i="2"/>
  <c r="S318" i="2"/>
  <c r="S319" i="2"/>
  <c r="S320" i="2"/>
  <c r="S321" i="2"/>
  <c r="S314" i="2"/>
  <c r="S149" i="2"/>
  <c r="S508" i="2"/>
  <c r="S315" i="2"/>
  <c r="S312" i="2"/>
  <c r="S503" i="2"/>
  <c r="S311" i="2"/>
  <c r="S309" i="2"/>
  <c r="S501" i="2"/>
  <c r="S502" i="2"/>
  <c r="S304" i="2"/>
  <c r="S305" i="2"/>
  <c r="S497" i="2"/>
  <c r="S494" i="2"/>
  <c r="S133" i="2"/>
  <c r="S134" i="2"/>
  <c r="S298" i="2"/>
  <c r="S488" i="2"/>
  <c r="S489" i="2"/>
  <c r="S482" i="2"/>
  <c r="S128" i="2"/>
  <c r="S294" i="2"/>
  <c r="S483" i="2"/>
  <c r="S295" i="2"/>
  <c r="S296" i="2"/>
  <c r="S129" i="2"/>
  <c r="S287" i="2"/>
  <c r="S288" i="2"/>
  <c r="S289" i="2"/>
  <c r="S284" i="2"/>
  <c r="S122" i="2"/>
  <c r="S475" i="2"/>
  <c r="S285" i="2"/>
  <c r="S476" i="2"/>
  <c r="S477" i="2"/>
  <c r="S123" i="2"/>
  <c r="S124" i="2"/>
  <c r="S472" i="2"/>
  <c r="S280" i="2"/>
  <c r="S115" i="2"/>
  <c r="S116" i="2"/>
  <c r="S117" i="2"/>
  <c r="S277" i="2"/>
  <c r="S470" i="2"/>
  <c r="S278" i="2"/>
  <c r="S279" i="2"/>
  <c r="S110" i="2"/>
  <c r="S111" i="2"/>
  <c r="S468" i="2"/>
  <c r="S107" i="2"/>
  <c r="S466" i="2"/>
  <c r="S272" i="2"/>
  <c r="S273" i="2"/>
  <c r="S99" i="2"/>
  <c r="S269" i="2"/>
  <c r="S100" i="2"/>
  <c r="S101" i="2"/>
  <c r="S270" i="2"/>
  <c r="S96" i="2"/>
  <c r="S97" i="2"/>
  <c r="S464" i="2"/>
  <c r="S465" i="2"/>
  <c r="S258" i="2"/>
  <c r="S259" i="2"/>
  <c r="S260" i="2"/>
  <c r="S460" i="2"/>
  <c r="S92" i="2"/>
  <c r="S461" i="2"/>
  <c r="S88" i="2"/>
  <c r="S89" i="2"/>
  <c r="S255" i="2"/>
  <c r="S90" i="2"/>
  <c r="S84" i="2"/>
  <c r="S454" i="2"/>
  <c r="S251" i="2"/>
  <c r="S252" i="2"/>
  <c r="S455" i="2"/>
  <c r="S85" i="2"/>
  <c r="S456" i="2"/>
  <c r="S253" i="2"/>
  <c r="S243" i="2"/>
  <c r="S244" i="2"/>
  <c r="S81" i="2"/>
  <c r="S245" i="2"/>
  <c r="S246" i="2"/>
  <c r="S79" i="2"/>
  <c r="S448" i="2"/>
  <c r="S242" i="2"/>
  <c r="S447" i="2"/>
  <c r="S237" i="2"/>
  <c r="S75" i="2"/>
  <c r="S443" i="2"/>
  <c r="S76" i="2"/>
  <c r="S444" i="2"/>
  <c r="S234" i="2"/>
  <c r="S441" i="2"/>
  <c r="S231" i="2"/>
  <c r="S232" i="2"/>
  <c r="S437" i="2"/>
  <c r="S229" i="2"/>
  <c r="S225" i="2"/>
  <c r="S226" i="2"/>
  <c r="S69" i="2"/>
  <c r="S70" i="2"/>
  <c r="S64" i="2"/>
  <c r="S429" i="2"/>
  <c r="S430" i="2"/>
  <c r="S424" i="2"/>
  <c r="S425" i="2"/>
  <c r="S220" i="2"/>
  <c r="S221" i="2"/>
  <c r="S418" i="2"/>
  <c r="S54" i="2"/>
  <c r="S55" i="2"/>
  <c r="S419" i="2"/>
  <c r="S51" i="2"/>
  <c r="S214" i="2"/>
  <c r="S209" i="2"/>
  <c r="S210" i="2"/>
  <c r="S211" i="2"/>
  <c r="S212" i="2"/>
  <c r="S416" i="2"/>
  <c r="S417" i="2"/>
  <c r="S44" i="2"/>
  <c r="S45" i="2"/>
  <c r="S39" i="2"/>
  <c r="S201" i="2"/>
  <c r="S204" i="2"/>
  <c r="S40" i="2"/>
  <c r="S41" i="2"/>
  <c r="S206" i="2"/>
  <c r="S381" i="2"/>
  <c r="S36" i="2"/>
  <c r="S199" i="2"/>
  <c r="S37" i="2"/>
  <c r="S33" i="2"/>
  <c r="S196" i="2"/>
  <c r="S197" i="2"/>
  <c r="S26" i="2"/>
  <c r="S373" i="2"/>
  <c r="S27" i="2"/>
  <c r="S28" i="2"/>
  <c r="S371" i="2"/>
  <c r="S191" i="2"/>
  <c r="S372" i="2"/>
  <c r="S192" i="2"/>
  <c r="S366" i="2"/>
  <c r="S189" i="2"/>
  <c r="S367" i="2"/>
  <c r="S368" i="2"/>
  <c r="S19" i="2"/>
  <c r="S363" i="2"/>
  <c r="S183" i="2"/>
  <c r="S364" i="2"/>
  <c r="S184" i="2"/>
  <c r="S16" i="2"/>
  <c r="S17" i="2"/>
  <c r="S178" i="2"/>
  <c r="S358" i="2"/>
  <c r="S359" i="2"/>
  <c r="S179" i="2"/>
  <c r="S354" i="2"/>
  <c r="S11" i="2"/>
  <c r="S174" i="2"/>
  <c r="S172" i="2"/>
  <c r="S351" i="2"/>
  <c r="S173" i="2"/>
  <c r="S7" i="2"/>
  <c r="S167" i="2"/>
  <c r="S347" i="2"/>
  <c r="S2" i="2"/>
  <c r="S342" i="2"/>
  <c r="R163" i="2"/>
  <c r="R164" i="2"/>
  <c r="R165" i="2"/>
  <c r="R343" i="2"/>
  <c r="R529" i="2"/>
  <c r="R334" i="2"/>
  <c r="R158" i="2"/>
  <c r="R335" i="2"/>
  <c r="R159" i="2"/>
  <c r="R336" i="2"/>
  <c r="R337" i="2"/>
  <c r="R524" i="2"/>
  <c r="R525" i="2"/>
  <c r="R330" i="2"/>
  <c r="R519" i="2"/>
  <c r="R327" i="2"/>
  <c r="R152" i="2"/>
  <c r="R153" i="2"/>
  <c r="R520" i="2"/>
  <c r="R521" i="2"/>
  <c r="R325" i="2"/>
  <c r="R515" i="2"/>
  <c r="R318" i="2"/>
  <c r="R319" i="2"/>
  <c r="R320" i="2"/>
  <c r="R321" i="2"/>
  <c r="R314" i="2"/>
  <c r="R149" i="2"/>
  <c r="R508" i="2"/>
  <c r="R315" i="2"/>
  <c r="R312" i="2"/>
  <c r="R503" i="2"/>
  <c r="R311" i="2"/>
  <c r="R309" i="2"/>
  <c r="R501" i="2"/>
  <c r="R502" i="2"/>
  <c r="R304" i="2"/>
  <c r="R305" i="2"/>
  <c r="R497" i="2"/>
  <c r="R494" i="2"/>
  <c r="R133" i="2"/>
  <c r="R134" i="2"/>
  <c r="R298" i="2"/>
  <c r="R488" i="2"/>
  <c r="R489" i="2"/>
  <c r="R482" i="2"/>
  <c r="R128" i="2"/>
  <c r="R294" i="2"/>
  <c r="R483" i="2"/>
  <c r="R295" i="2"/>
  <c r="R296" i="2"/>
  <c r="R129" i="2"/>
  <c r="R287" i="2"/>
  <c r="R288" i="2"/>
  <c r="R289" i="2"/>
  <c r="R284" i="2"/>
  <c r="R122" i="2"/>
  <c r="R475" i="2"/>
  <c r="R285" i="2"/>
  <c r="R476" i="2"/>
  <c r="R477" i="2"/>
  <c r="R123" i="2"/>
  <c r="R124" i="2"/>
  <c r="R472" i="2"/>
  <c r="R280" i="2"/>
  <c r="R115" i="2"/>
  <c r="R116" i="2"/>
  <c r="R117" i="2"/>
  <c r="R277" i="2"/>
  <c r="R470" i="2"/>
  <c r="R278" i="2"/>
  <c r="R279" i="2"/>
  <c r="R110" i="2"/>
  <c r="R111" i="2"/>
  <c r="R468" i="2"/>
  <c r="R107" i="2"/>
  <c r="R466" i="2"/>
  <c r="R272" i="2"/>
  <c r="R273" i="2"/>
  <c r="R99" i="2"/>
  <c r="R269" i="2"/>
  <c r="R100" i="2"/>
  <c r="R101" i="2"/>
  <c r="R270" i="2"/>
  <c r="R96" i="2"/>
  <c r="R97" i="2"/>
  <c r="R464" i="2"/>
  <c r="R465" i="2"/>
  <c r="R258" i="2"/>
  <c r="R259" i="2"/>
  <c r="R260" i="2"/>
  <c r="R460" i="2"/>
  <c r="R92" i="2"/>
  <c r="R461" i="2"/>
  <c r="R88" i="2"/>
  <c r="R89" i="2"/>
  <c r="R255" i="2"/>
  <c r="R90" i="2"/>
  <c r="R84" i="2"/>
  <c r="R454" i="2"/>
  <c r="R251" i="2"/>
  <c r="R252" i="2"/>
  <c r="R455" i="2"/>
  <c r="R85" i="2"/>
  <c r="R456" i="2"/>
  <c r="R253" i="2"/>
  <c r="R243" i="2"/>
  <c r="R244" i="2"/>
  <c r="R81" i="2"/>
  <c r="R245" i="2"/>
  <c r="R246" i="2"/>
  <c r="R79" i="2"/>
  <c r="R448" i="2"/>
  <c r="R242" i="2"/>
  <c r="R447" i="2"/>
  <c r="R237" i="2"/>
  <c r="R75" i="2"/>
  <c r="R443" i="2"/>
  <c r="R76" i="2"/>
  <c r="R444" i="2"/>
  <c r="R234" i="2"/>
  <c r="R441" i="2"/>
  <c r="R231" i="2"/>
  <c r="R232" i="2"/>
  <c r="R437" i="2"/>
  <c r="R229" i="2"/>
  <c r="R225" i="2"/>
  <c r="R226" i="2"/>
  <c r="R69" i="2"/>
  <c r="R70" i="2"/>
  <c r="R64" i="2"/>
  <c r="R429" i="2"/>
  <c r="R430" i="2"/>
  <c r="R424" i="2"/>
  <c r="R425" i="2"/>
  <c r="R220" i="2"/>
  <c r="R221" i="2"/>
  <c r="R418" i="2"/>
  <c r="R54" i="2"/>
  <c r="R55" i="2"/>
  <c r="R419" i="2"/>
  <c r="R51" i="2"/>
  <c r="R214" i="2"/>
  <c r="R209" i="2"/>
  <c r="R210" i="2"/>
  <c r="R211" i="2"/>
  <c r="R212" i="2"/>
  <c r="R416" i="2"/>
  <c r="R417" i="2"/>
  <c r="R44" i="2"/>
  <c r="R45" i="2"/>
  <c r="R39" i="2"/>
  <c r="R201" i="2"/>
  <c r="R204" i="2"/>
  <c r="R40" i="2"/>
  <c r="R41" i="2"/>
  <c r="R206" i="2"/>
  <c r="R381" i="2"/>
  <c r="R36" i="2"/>
  <c r="R199" i="2"/>
  <c r="R37" i="2"/>
  <c r="R33" i="2"/>
  <c r="R196" i="2"/>
  <c r="R197" i="2"/>
  <c r="R26" i="2"/>
  <c r="R373" i="2"/>
  <c r="R27" i="2"/>
  <c r="R28" i="2"/>
  <c r="R371" i="2"/>
  <c r="R191" i="2"/>
  <c r="R372" i="2"/>
  <c r="R192" i="2"/>
  <c r="R366" i="2"/>
  <c r="R189" i="2"/>
  <c r="R367" i="2"/>
  <c r="R368" i="2"/>
  <c r="R19" i="2"/>
  <c r="R363" i="2"/>
  <c r="R183" i="2"/>
  <c r="R364" i="2"/>
  <c r="R184" i="2"/>
  <c r="R16" i="2"/>
  <c r="R17" i="2"/>
  <c r="R178" i="2"/>
  <c r="R358" i="2"/>
  <c r="R359" i="2"/>
  <c r="R179" i="2"/>
  <c r="R354" i="2"/>
  <c r="R11" i="2"/>
  <c r="R174" i="2"/>
  <c r="R172" i="2"/>
  <c r="R351" i="2"/>
  <c r="R173" i="2"/>
  <c r="R7" i="2"/>
  <c r="R167" i="2"/>
  <c r="R347" i="2"/>
  <c r="R2" i="2"/>
  <c r="R342" i="2"/>
  <c r="AF35" i="3" l="1"/>
  <c r="P35" i="3"/>
  <c r="W30" i="3"/>
  <c r="AA30" i="3"/>
  <c r="R35" i="3"/>
  <c r="T35" i="3"/>
  <c r="AE30" i="3"/>
  <c r="K30" i="3"/>
  <c r="V35" i="3"/>
  <c r="O30" i="3"/>
  <c r="X35" i="3"/>
  <c r="J35" i="3"/>
  <c r="Z35" i="3"/>
  <c r="L35" i="3"/>
  <c r="AB35" i="3"/>
  <c r="S30" i="3"/>
  <c r="N35" i="3"/>
  <c r="AD35" i="3"/>
  <c r="Q163" i="2"/>
  <c r="Q164" i="2"/>
  <c r="Q165" i="2"/>
  <c r="Q343" i="2"/>
  <c r="Q529" i="2"/>
  <c r="Q334" i="2"/>
  <c r="Q158" i="2"/>
  <c r="Q335" i="2"/>
  <c r="Q159" i="2"/>
  <c r="Q336" i="2"/>
  <c r="Q337" i="2"/>
  <c r="Q524" i="2"/>
  <c r="Q525" i="2"/>
  <c r="Q330" i="2"/>
  <c r="Q519" i="2"/>
  <c r="Q327" i="2"/>
  <c r="Q152" i="2"/>
  <c r="Q153" i="2"/>
  <c r="Q520" i="2"/>
  <c r="Q521" i="2"/>
  <c r="Q325" i="2"/>
  <c r="Q515" i="2"/>
  <c r="Q318" i="2"/>
  <c r="Q319" i="2"/>
  <c r="Q320" i="2"/>
  <c r="Q321" i="2"/>
  <c r="Q314" i="2"/>
  <c r="Q149" i="2"/>
  <c r="Q508" i="2"/>
  <c r="Q315" i="2"/>
  <c r="Q312" i="2"/>
  <c r="Q503" i="2"/>
  <c r="Q311" i="2"/>
  <c r="Q309" i="2"/>
  <c r="Q501" i="2"/>
  <c r="Q502" i="2"/>
  <c r="Q304" i="2"/>
  <c r="Q305" i="2"/>
  <c r="Q497" i="2"/>
  <c r="Q494" i="2"/>
  <c r="Q133" i="2"/>
  <c r="Q134" i="2"/>
  <c r="Q298" i="2"/>
  <c r="Q488" i="2"/>
  <c r="Q489" i="2"/>
  <c r="Q482" i="2"/>
  <c r="Q128" i="2"/>
  <c r="Q294" i="2"/>
  <c r="Q483" i="2"/>
  <c r="Q295" i="2"/>
  <c r="Q296" i="2"/>
  <c r="Q129" i="2"/>
  <c r="Q287" i="2"/>
  <c r="Q288" i="2"/>
  <c r="Q289" i="2"/>
  <c r="Q284" i="2"/>
  <c r="Q122" i="2"/>
  <c r="Q475" i="2"/>
  <c r="Q285" i="2"/>
  <c r="Q476" i="2"/>
  <c r="Q477" i="2"/>
  <c r="Q123" i="2"/>
  <c r="Q124" i="2"/>
  <c r="Q472" i="2"/>
  <c r="Q280" i="2"/>
  <c r="Q115" i="2"/>
  <c r="Q116" i="2"/>
  <c r="Q117" i="2"/>
  <c r="Q277" i="2"/>
  <c r="Q470" i="2"/>
  <c r="Q278" i="2"/>
  <c r="Q279" i="2"/>
  <c r="Q110" i="2"/>
  <c r="Q111" i="2"/>
  <c r="Q468" i="2"/>
  <c r="Q107" i="2"/>
  <c r="Q466" i="2"/>
  <c r="Q272" i="2"/>
  <c r="Q273" i="2"/>
  <c r="Q99" i="2"/>
  <c r="Q269" i="2"/>
  <c r="Q100" i="2"/>
  <c r="Q101" i="2"/>
  <c r="Q270" i="2"/>
  <c r="Q96" i="2"/>
  <c r="Q97" i="2"/>
  <c r="Q464" i="2"/>
  <c r="Q465" i="2"/>
  <c r="Q258" i="2"/>
  <c r="Q259" i="2"/>
  <c r="Q260" i="2"/>
  <c r="Q460" i="2"/>
  <c r="Q92" i="2"/>
  <c r="Q461" i="2"/>
  <c r="Q88" i="2"/>
  <c r="Q89" i="2"/>
  <c r="Q255" i="2"/>
  <c r="Q90" i="2"/>
  <c r="Q84" i="2"/>
  <c r="Q454" i="2"/>
  <c r="Q251" i="2"/>
  <c r="Q252" i="2"/>
  <c r="Q455" i="2"/>
  <c r="Q85" i="2"/>
  <c r="Q456" i="2"/>
  <c r="Q253" i="2"/>
  <c r="Q243" i="2"/>
  <c r="Q244" i="2"/>
  <c r="Q81" i="2"/>
  <c r="Q245" i="2"/>
  <c r="Q246" i="2"/>
  <c r="Q79" i="2"/>
  <c r="Q448" i="2"/>
  <c r="Q242" i="2"/>
  <c r="Q447" i="2"/>
  <c r="Q237" i="2"/>
  <c r="Q75" i="2"/>
  <c r="Q443" i="2"/>
  <c r="Q76" i="2"/>
  <c r="Q444" i="2"/>
  <c r="Q234" i="2"/>
  <c r="Q441" i="2"/>
  <c r="Q231" i="2"/>
  <c r="Q232" i="2"/>
  <c r="Q437" i="2"/>
  <c r="Q229" i="2"/>
  <c r="Q225" i="2"/>
  <c r="Q226" i="2"/>
  <c r="Q69" i="2"/>
  <c r="Q70" i="2"/>
  <c r="Q64" i="2"/>
  <c r="Q429" i="2"/>
  <c r="Q430" i="2"/>
  <c r="Q424" i="2"/>
  <c r="Q425" i="2"/>
  <c r="Q220" i="2"/>
  <c r="Q221" i="2"/>
  <c r="Q418" i="2"/>
  <c r="Q54" i="2"/>
  <c r="Q55" i="2"/>
  <c r="Q419" i="2"/>
  <c r="Q51" i="2"/>
  <c r="Q214" i="2"/>
  <c r="Q209" i="2"/>
  <c r="Q210" i="2"/>
  <c r="Q211" i="2"/>
  <c r="Q212" i="2"/>
  <c r="Q416" i="2"/>
  <c r="Q417" i="2"/>
  <c r="Q44" i="2"/>
  <c r="Q45" i="2"/>
  <c r="Q39" i="2"/>
  <c r="Q201" i="2"/>
  <c r="Q204" i="2"/>
  <c r="Q40" i="2"/>
  <c r="Q41" i="2"/>
  <c r="Q206" i="2"/>
  <c r="Q381" i="2"/>
  <c r="Q36" i="2"/>
  <c r="Q199" i="2"/>
  <c r="Q37" i="2"/>
  <c r="Q33" i="2"/>
  <c r="Q196" i="2"/>
  <c r="Q197" i="2"/>
  <c r="Q26" i="2"/>
  <c r="Q373" i="2"/>
  <c r="Q27" i="2"/>
  <c r="Q28" i="2"/>
  <c r="Q371" i="2"/>
  <c r="Q191" i="2"/>
  <c r="Q372" i="2"/>
  <c r="Q192" i="2"/>
  <c r="Q366" i="2"/>
  <c r="Q189" i="2"/>
  <c r="Q367" i="2"/>
  <c r="Q368" i="2"/>
  <c r="Q19" i="2"/>
  <c r="Q363" i="2"/>
  <c r="Q183" i="2"/>
  <c r="Q364" i="2"/>
  <c r="Q184" i="2"/>
  <c r="Q16" i="2"/>
  <c r="Q17" i="2"/>
  <c r="Q178" i="2"/>
  <c r="Q358" i="2"/>
  <c r="Q359" i="2"/>
  <c r="Q179" i="2"/>
  <c r="Q354" i="2"/>
  <c r="Q11" i="2"/>
  <c r="Q174" i="2"/>
  <c r="Q172" i="2"/>
  <c r="Q351" i="2"/>
  <c r="Q173" i="2"/>
  <c r="Q7" i="2"/>
  <c r="Q167" i="2"/>
  <c r="Q347" i="2"/>
  <c r="Q2" i="2"/>
  <c r="Q342" i="2"/>
  <c r="P529" i="2"/>
  <c r="P163" i="2"/>
  <c r="P164" i="2"/>
  <c r="P165" i="2"/>
  <c r="P343" i="2"/>
  <c r="P334" i="2"/>
  <c r="P158" i="2"/>
  <c r="P335" i="2"/>
  <c r="P159" i="2"/>
  <c r="P336" i="2"/>
  <c r="P337" i="2"/>
  <c r="P524" i="2"/>
  <c r="P525" i="2"/>
  <c r="P330" i="2"/>
  <c r="P519" i="2"/>
  <c r="P327" i="2"/>
  <c r="P152" i="2"/>
  <c r="P153" i="2"/>
  <c r="P520" i="2"/>
  <c r="P521" i="2"/>
  <c r="P325" i="2"/>
  <c r="P515" i="2"/>
  <c r="P318" i="2"/>
  <c r="P319" i="2"/>
  <c r="P320" i="2"/>
  <c r="P321" i="2"/>
  <c r="P314" i="2"/>
  <c r="P149" i="2"/>
  <c r="P508" i="2"/>
  <c r="P315" i="2"/>
  <c r="P312" i="2"/>
  <c r="P503" i="2"/>
  <c r="P311" i="2"/>
  <c r="P309" i="2"/>
  <c r="P501" i="2"/>
  <c r="P502" i="2"/>
  <c r="P304" i="2"/>
  <c r="P305" i="2"/>
  <c r="P497" i="2"/>
  <c r="P494" i="2"/>
  <c r="P133" i="2"/>
  <c r="P134" i="2"/>
  <c r="P298" i="2"/>
  <c r="P488" i="2"/>
  <c r="P489" i="2"/>
  <c r="P482" i="2"/>
  <c r="P128" i="2"/>
  <c r="P294" i="2"/>
  <c r="P483" i="2"/>
  <c r="P295" i="2"/>
  <c r="P296" i="2"/>
  <c r="P129" i="2"/>
  <c r="P287" i="2"/>
  <c r="P288" i="2"/>
  <c r="P289" i="2"/>
  <c r="P284" i="2"/>
  <c r="P122" i="2"/>
  <c r="P475" i="2"/>
  <c r="P285" i="2"/>
  <c r="P476" i="2"/>
  <c r="P477" i="2"/>
  <c r="P123" i="2"/>
  <c r="P124" i="2"/>
  <c r="P472" i="2"/>
  <c r="P280" i="2"/>
  <c r="P115" i="2"/>
  <c r="P116" i="2"/>
  <c r="P117" i="2"/>
  <c r="P277" i="2"/>
  <c r="P470" i="2"/>
  <c r="P278" i="2"/>
  <c r="P279" i="2"/>
  <c r="P110" i="2"/>
  <c r="P111" i="2"/>
  <c r="P468" i="2"/>
  <c r="P107" i="2"/>
  <c r="P466" i="2"/>
  <c r="P272" i="2"/>
  <c r="P273" i="2"/>
  <c r="P99" i="2"/>
  <c r="P269" i="2"/>
  <c r="P100" i="2"/>
  <c r="P101" i="2"/>
  <c r="P270" i="2"/>
  <c r="P96" i="2"/>
  <c r="P97" i="2"/>
  <c r="P464" i="2"/>
  <c r="P465" i="2"/>
  <c r="P258" i="2"/>
  <c r="P259" i="2"/>
  <c r="P260" i="2"/>
  <c r="P460" i="2"/>
  <c r="P92" i="2"/>
  <c r="P461" i="2"/>
  <c r="P88" i="2"/>
  <c r="P89" i="2"/>
  <c r="P255" i="2"/>
  <c r="P90" i="2"/>
  <c r="P84" i="2"/>
  <c r="P454" i="2"/>
  <c r="P251" i="2"/>
  <c r="P252" i="2"/>
  <c r="P455" i="2"/>
  <c r="P85" i="2"/>
  <c r="P456" i="2"/>
  <c r="P253" i="2"/>
  <c r="P243" i="2"/>
  <c r="P244" i="2"/>
  <c r="P81" i="2"/>
  <c r="P245" i="2"/>
  <c r="P246" i="2"/>
  <c r="P79" i="2"/>
  <c r="P448" i="2"/>
  <c r="P242" i="2"/>
  <c r="P447" i="2"/>
  <c r="P237" i="2"/>
  <c r="P75" i="2"/>
  <c r="P443" i="2"/>
  <c r="P76" i="2"/>
  <c r="P444" i="2"/>
  <c r="P234" i="2"/>
  <c r="P441" i="2"/>
  <c r="P231" i="2"/>
  <c r="P232" i="2"/>
  <c r="P437" i="2"/>
  <c r="P229" i="2"/>
  <c r="P225" i="2"/>
  <c r="P226" i="2"/>
  <c r="P69" i="2"/>
  <c r="P70" i="2"/>
  <c r="P64" i="2"/>
  <c r="P429" i="2"/>
  <c r="P430" i="2"/>
  <c r="P424" i="2"/>
  <c r="P425" i="2"/>
  <c r="P220" i="2"/>
  <c r="P221" i="2"/>
  <c r="P418" i="2"/>
  <c r="P54" i="2"/>
  <c r="P55" i="2"/>
  <c r="P419" i="2"/>
  <c r="P51" i="2"/>
  <c r="P214" i="2"/>
  <c r="P209" i="2"/>
  <c r="P210" i="2"/>
  <c r="P211" i="2"/>
  <c r="P212" i="2"/>
  <c r="P416" i="2"/>
  <c r="P417" i="2"/>
  <c r="P44" i="2"/>
  <c r="P45" i="2"/>
  <c r="P39" i="2"/>
  <c r="P201" i="2"/>
  <c r="P204" i="2"/>
  <c r="P40" i="2"/>
  <c r="P41" i="2"/>
  <c r="P206" i="2"/>
  <c r="P381" i="2"/>
  <c r="P36" i="2"/>
  <c r="P199" i="2"/>
  <c r="P37" i="2"/>
  <c r="P33" i="2"/>
  <c r="P196" i="2"/>
  <c r="P197" i="2"/>
  <c r="P26" i="2"/>
  <c r="P373" i="2"/>
  <c r="P27" i="2"/>
  <c r="P28" i="2"/>
  <c r="P371" i="2"/>
  <c r="P191" i="2"/>
  <c r="P372" i="2"/>
  <c r="P192" i="2"/>
  <c r="P366" i="2"/>
  <c r="P189" i="2"/>
  <c r="P367" i="2"/>
  <c r="P368" i="2"/>
  <c r="P19" i="2"/>
  <c r="P363" i="2"/>
  <c r="P183" i="2"/>
  <c r="P364" i="2"/>
  <c r="P184" i="2"/>
  <c r="P16" i="2"/>
  <c r="P17" i="2"/>
  <c r="P178" i="2"/>
  <c r="P358" i="2"/>
  <c r="P359" i="2"/>
  <c r="P179" i="2"/>
  <c r="P354" i="2"/>
  <c r="P11" i="2"/>
  <c r="P174" i="2"/>
  <c r="P172" i="2"/>
  <c r="P351" i="2"/>
  <c r="P173" i="2"/>
  <c r="P7" i="2"/>
  <c r="P167" i="2"/>
  <c r="P347" i="2"/>
  <c r="P2" i="2"/>
  <c r="P342" i="2"/>
  <c r="Q7" i="3"/>
  <c r="Q9" i="3"/>
  <c r="Y19" i="3" l="1"/>
  <c r="AC25" i="3"/>
  <c r="M25" i="3"/>
  <c r="U25" i="3"/>
  <c r="H35" i="3"/>
  <c r="F35" i="3"/>
  <c r="D35" i="3"/>
  <c r="B35" i="3"/>
  <c r="E25" i="3"/>
  <c r="C30" i="3"/>
  <c r="G30" i="3"/>
  <c r="Q8" i="3"/>
  <c r="I19" i="3"/>
</calcChain>
</file>

<file path=xl/sharedStrings.xml><?xml version="1.0" encoding="utf-8"?>
<sst xmlns="http://schemas.openxmlformats.org/spreadsheetml/2006/main" count="5355" uniqueCount="155">
  <si>
    <t>Date Key</t>
  </si>
  <si>
    <t>Store Key</t>
  </si>
  <si>
    <t>Store Name</t>
  </si>
  <si>
    <t>Product Key</t>
  </si>
  <si>
    <t>Product Name</t>
  </si>
  <si>
    <t>Product Department</t>
  </si>
  <si>
    <t>Transaction #</t>
  </si>
  <si>
    <t>Dollar Sales</t>
  </si>
  <si>
    <t>Units Sold</t>
  </si>
  <si>
    <t>Age</t>
  </si>
  <si>
    <t>Income</t>
  </si>
  <si>
    <t>Veg or Non-Veg</t>
  </si>
  <si>
    <t>Purchased</t>
  </si>
  <si>
    <t>Offer</t>
  </si>
  <si>
    <t>Costco</t>
  </si>
  <si>
    <t>Wholesale</t>
  </si>
  <si>
    <t>P103</t>
  </si>
  <si>
    <t>Chips</t>
  </si>
  <si>
    <t>Snacks</t>
  </si>
  <si>
    <t>&lt; 20k</t>
  </si>
  <si>
    <t>Veg</t>
  </si>
  <si>
    <t>Yes</t>
  </si>
  <si>
    <t>No</t>
  </si>
  <si>
    <t>P101</t>
  </si>
  <si>
    <t>Apples</t>
  </si>
  <si>
    <t>Produce</t>
  </si>
  <si>
    <t>&lt; 30</t>
  </si>
  <si>
    <t>Non-Veg</t>
  </si>
  <si>
    <t>FreshCo</t>
  </si>
  <si>
    <t>Retail</t>
  </si>
  <si>
    <t>P113</t>
  </si>
  <si>
    <t>Tomatoes</t>
  </si>
  <si>
    <t>Zehrs</t>
  </si>
  <si>
    <t>P125</t>
  </si>
  <si>
    <t>Beer</t>
  </si>
  <si>
    <t>Alcohol</t>
  </si>
  <si>
    <t>P133</t>
  </si>
  <si>
    <t>Crab</t>
  </si>
  <si>
    <t>Seafood</t>
  </si>
  <si>
    <t>P149</t>
  </si>
  <si>
    <t>Popcorn</t>
  </si>
  <si>
    <t>P140</t>
  </si>
  <si>
    <t>Jam</t>
  </si>
  <si>
    <t>Pantry</t>
  </si>
  <si>
    <t>P107</t>
  </si>
  <si>
    <t>Fresh Fish</t>
  </si>
  <si>
    <t>P131</t>
  </si>
  <si>
    <t>Salmon</t>
  </si>
  <si>
    <t>P135</t>
  </si>
  <si>
    <t>Pasta</t>
  </si>
  <si>
    <t>P141</t>
  </si>
  <si>
    <t>Olive Oil</t>
  </si>
  <si>
    <t>Condiments</t>
  </si>
  <si>
    <t>P146</t>
  </si>
  <si>
    <t>Pickles</t>
  </si>
  <si>
    <t>P108</t>
  </si>
  <si>
    <t>Chocolate</t>
  </si>
  <si>
    <t>P128</t>
  </si>
  <si>
    <t>Beef</t>
  </si>
  <si>
    <t>Meat</t>
  </si>
  <si>
    <t>P102</t>
  </si>
  <si>
    <t>Oranges</t>
  </si>
  <si>
    <t>P147</t>
  </si>
  <si>
    <t>Salsa</t>
  </si>
  <si>
    <t>P111</t>
  </si>
  <si>
    <t>Potatoes</t>
  </si>
  <si>
    <t>P123</t>
  </si>
  <si>
    <t>Coffee</t>
  </si>
  <si>
    <t>Beverages</t>
  </si>
  <si>
    <t>P104</t>
  </si>
  <si>
    <t>Milk</t>
  </si>
  <si>
    <t>Dairy</t>
  </si>
  <si>
    <t>P114</t>
  </si>
  <si>
    <t>Carrots</t>
  </si>
  <si>
    <t>P129</t>
  </si>
  <si>
    <t>Pork</t>
  </si>
  <si>
    <t>P122</t>
  </si>
  <si>
    <t>Juice</t>
  </si>
  <si>
    <t>P126</t>
  </si>
  <si>
    <t>Wine</t>
  </si>
  <si>
    <t>P121</t>
  </si>
  <si>
    <t>Pizza</t>
  </si>
  <si>
    <t>P106</t>
  </si>
  <si>
    <t>Processed Meat</t>
  </si>
  <si>
    <t>P144</t>
  </si>
  <si>
    <t>Mustard</t>
  </si>
  <si>
    <t>P105</t>
  </si>
  <si>
    <t>Eggs</t>
  </si>
  <si>
    <t>P116</t>
  </si>
  <si>
    <t>Strawberries</t>
  </si>
  <si>
    <t>P132</t>
  </si>
  <si>
    <t>Shrimp</t>
  </si>
  <si>
    <t>P139</t>
  </si>
  <si>
    <t>Peanut Butter</t>
  </si>
  <si>
    <t>P119</t>
  </si>
  <si>
    <t>Spinach</t>
  </si>
  <si>
    <t>P112</t>
  </si>
  <si>
    <t>Onions</t>
  </si>
  <si>
    <t>P130</t>
  </si>
  <si>
    <t>Turkey</t>
  </si>
  <si>
    <t>P137</t>
  </si>
  <si>
    <t>Beans</t>
  </si>
  <si>
    <t>Canned Goods</t>
  </si>
  <si>
    <t>P117</t>
  </si>
  <si>
    <t>Blueberries</t>
  </si>
  <si>
    <t>P115</t>
  </si>
  <si>
    <t>Bananas</t>
  </si>
  <si>
    <t>P136</t>
  </si>
  <si>
    <t>Rice</t>
  </si>
  <si>
    <t>P110</t>
  </si>
  <si>
    <t>Cereal</t>
  </si>
  <si>
    <t>P143</t>
  </si>
  <si>
    <t>Ketchup</t>
  </si>
  <si>
    <t>P127</t>
  </si>
  <si>
    <t>Chicken</t>
  </si>
  <si>
    <t>P120</t>
  </si>
  <si>
    <t>Ice Cream</t>
  </si>
  <si>
    <t>P142</t>
  </si>
  <si>
    <t>Vinegar</t>
  </si>
  <si>
    <t>P134</t>
  </si>
  <si>
    <t>Lobster</t>
  </si>
  <si>
    <t>P145</t>
  </si>
  <si>
    <t>Mayonnaise</t>
  </si>
  <si>
    <t>P109</t>
  </si>
  <si>
    <t>Bread</t>
  </si>
  <si>
    <t>Bakery</t>
  </si>
  <si>
    <t>P150</t>
  </si>
  <si>
    <t>Cookies</t>
  </si>
  <si>
    <t>P118</t>
  </si>
  <si>
    <t>Lettuce</t>
  </si>
  <si>
    <t>P124</t>
  </si>
  <si>
    <t>Tea</t>
  </si>
  <si>
    <t>P138</t>
  </si>
  <si>
    <t>Soup</t>
  </si>
  <si>
    <t xml:space="preserve">Product </t>
  </si>
  <si>
    <t>Total Sales</t>
  </si>
  <si>
    <t xml:space="preserve">Age &lt; 30 </t>
  </si>
  <si>
    <t>Concat_PN_Age</t>
  </si>
  <si>
    <t>Income &lt; 20k</t>
  </si>
  <si>
    <t>Concat_PN_Age_Income</t>
  </si>
  <si>
    <t>Concat_PN_Age_Income_Offer</t>
  </si>
  <si>
    <t xml:space="preserve">Offer </t>
  </si>
  <si>
    <t>No Offer</t>
  </si>
  <si>
    <t>Purchased (Yes)</t>
  </si>
  <si>
    <t>Purchased (No)</t>
  </si>
  <si>
    <t>Concat_PN_Age_Income_Offer_Purchased</t>
  </si>
  <si>
    <t>Store Type</t>
  </si>
  <si>
    <t>Age &gt; = 30</t>
  </si>
  <si>
    <t>Income &gt; = 20k</t>
  </si>
  <si>
    <t>&gt; = 30</t>
  </si>
  <si>
    <t>&gt; = 20k</t>
  </si>
  <si>
    <t>Hot Deli</t>
  </si>
  <si>
    <t>Grocery</t>
  </si>
  <si>
    <t xml:space="preserve">Classification Model </t>
  </si>
  <si>
    <t>Concat_PN_Age_Income_Purchased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</si>
</sst>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4"/>
      <color theme="1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3" fillId="35" borderId="0" xfId="0" applyFont="1" applyFill="1" applyAlignment="1">
      <alignment horizontal="center"/>
    </xf>
    <xf numFmtId="0" fontId="16" fillId="36" borderId="0" xfId="0" applyFont="1" applyFill="1"/>
    <xf numFmtId="0" fontId="16" fillId="3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8" borderId="10" xfId="0" applyFont="1" applyFill="1" applyBorder="1"/>
    <xf numFmtId="14" fontId="0" fillId="0" borderId="10" xfId="0" applyNumberFormat="1" applyBorder="1"/>
    <xf numFmtId="0" fontId="0" fillId="0" borderId="10" xfId="0" applyBorder="1"/>
    <xf numFmtId="14" fontId="0" fillId="36" borderId="10" xfId="0" applyNumberFormat="1" applyFill="1" applyBorder="1"/>
    <xf numFmtId="0" fontId="0" fillId="36" borderId="10" xfId="0" applyFill="1" applyBorder="1"/>
    <xf numFmtId="0" fontId="19" fillId="39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234462</xdr:colOff>
      <xdr:row>9</xdr:row>
      <xdr:rowOff>7620</xdr:rowOff>
    </xdr:from>
    <xdr:to>
      <xdr:col>24</xdr:col>
      <xdr:colOff>334108</xdr:colOff>
      <xdr:row>17</xdr:row>
      <xdr:rowOff>15240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2ABDE9D-E604-45F8-9800-EB1DC1ADF90E}"/>
            </a:ext>
          </a:extLst>
        </xdr:cNvPr>
        <xdr:cNvGrpSpPr/>
      </xdr:nvGrpSpPr>
      <xdr:grpSpPr>
        <a:xfrm>
          <a:off x="6885633" y="1760220"/>
          <a:ext cx="13652361" cy="1488077"/>
          <a:chOff x="3596640" y="1836420"/>
          <a:chExt cx="4465320" cy="1470660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54D5820A-C0EF-CE28-EB00-98937BA8A6EB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54BED91F-4A9D-F8F0-F4D1-87AC4C42136B}"/>
              </a:ext>
            </a:extLst>
          </xdr:cNvPr>
          <xdr:cNvCxnSpPr/>
        </xdr:nvCxnSpPr>
        <xdr:spPr>
          <a:xfrm>
            <a:off x="3604056" y="255270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283649EC-BEB6-2CA5-60BD-953DFD3C224C}"/>
              </a:ext>
            </a:extLst>
          </xdr:cNvPr>
          <xdr:cNvCxnSpPr/>
        </xdr:nvCxnSpPr>
        <xdr:spPr>
          <a:xfrm>
            <a:off x="8039100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E3C4037-CD1A-FF87-B671-24B14592887F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462476</xdr:colOff>
      <xdr:row>19</xdr:row>
      <xdr:rowOff>7620</xdr:rowOff>
    </xdr:from>
    <xdr:to>
      <xdr:col>12</xdr:col>
      <xdr:colOff>546295</xdr:colOff>
      <xdr:row>22</xdr:row>
      <xdr:rowOff>175615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62BC484B-0100-4923-87C9-FF40E8FF65CD}"/>
            </a:ext>
          </a:extLst>
        </xdr:cNvPr>
        <xdr:cNvGrpSpPr/>
      </xdr:nvGrpSpPr>
      <xdr:grpSpPr>
        <a:xfrm>
          <a:off x="3662876" y="3610791"/>
          <a:ext cx="6539048" cy="723167"/>
          <a:chOff x="3596640" y="1836420"/>
          <a:chExt cx="4465320" cy="1503376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C2CD3498-E844-0F39-FF49-0CEDE43F9186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64033B62-8E49-8C0F-0FAC-5B777F3162D8}"/>
              </a:ext>
            </a:extLst>
          </xdr:cNvPr>
          <xdr:cNvCxnSpPr/>
        </xdr:nvCxnSpPr>
        <xdr:spPr>
          <a:xfrm>
            <a:off x="3622764" y="2600655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43759F42-5735-2EA0-EBB1-2CB9FEBEE67A}"/>
              </a:ext>
            </a:extLst>
          </xdr:cNvPr>
          <xdr:cNvCxnSpPr/>
        </xdr:nvCxnSpPr>
        <xdr:spPr>
          <a:xfrm>
            <a:off x="8033771" y="2567940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121015BF-22BE-64C1-5BCB-000E4FD2775B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187571</xdr:colOff>
      <xdr:row>25</xdr:row>
      <xdr:rowOff>3518</xdr:rowOff>
    </xdr:from>
    <xdr:to>
      <xdr:col>6</xdr:col>
      <xdr:colOff>304800</xdr:colOff>
      <xdr:row>27</xdr:row>
      <xdr:rowOff>144781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12CE802-C8F5-41AA-BDF5-28D15DD75668}"/>
            </a:ext>
          </a:extLst>
        </xdr:cNvPr>
        <xdr:cNvGrpSpPr/>
      </xdr:nvGrpSpPr>
      <xdr:grpSpPr>
        <a:xfrm>
          <a:off x="1994600" y="4717032"/>
          <a:ext cx="3393829" cy="511378"/>
          <a:chOff x="3596640" y="1836420"/>
          <a:chExt cx="4465320" cy="1538297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BFDDE867-9069-EE79-2524-C850BF258177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A17D948B-86C1-9BFB-D8D6-97BCF5B2B9F5}"/>
              </a:ext>
            </a:extLst>
          </xdr:cNvPr>
          <xdr:cNvCxnSpPr/>
        </xdr:nvCxnSpPr>
        <xdr:spPr>
          <a:xfrm>
            <a:off x="3639149" y="2635578"/>
            <a:ext cx="7621" cy="739139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07439C7F-6F3F-59D5-B420-31162FB393B3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21F74C7B-66CC-8D3B-F33E-A5647C23166F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550985</xdr:colOff>
      <xdr:row>30</xdr:row>
      <xdr:rowOff>58615</xdr:rowOff>
    </xdr:from>
    <xdr:to>
      <xdr:col>3</xdr:col>
      <xdr:colOff>539262</xdr:colOff>
      <xdr:row>33</xdr:row>
      <xdr:rowOff>586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AAB250EF-4A6D-4FF5-8AB0-AE0E7876E24A}"/>
            </a:ext>
          </a:extLst>
        </xdr:cNvPr>
        <xdr:cNvGrpSpPr/>
      </xdr:nvGrpSpPr>
      <xdr:grpSpPr>
        <a:xfrm>
          <a:off x="1323871" y="5697415"/>
          <a:ext cx="1425191" cy="497142"/>
          <a:chOff x="3596640" y="1836420"/>
          <a:chExt cx="4465320" cy="1503376"/>
        </a:xfrm>
      </xdr:grpSpPr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C7EB1D0D-98F2-EEEB-ACFC-885348776E1E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D90C6A18-94FE-FD57-9372-B18F68E099C0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2BA35057-DD6B-65D5-0884-853F91CE709F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9CB3CCB7-EE8F-3E06-B919-3BE8E12830F9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492369</xdr:colOff>
      <xdr:row>30</xdr:row>
      <xdr:rowOff>23446</xdr:rowOff>
    </xdr:from>
    <xdr:to>
      <xdr:col>7</xdr:col>
      <xdr:colOff>199293</xdr:colOff>
      <xdr:row>32</xdr:row>
      <xdr:rowOff>152986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8B11E771-0AFF-4259-91DA-FEA67628CBC9}"/>
            </a:ext>
          </a:extLst>
        </xdr:cNvPr>
        <xdr:cNvGrpSpPr/>
      </xdr:nvGrpSpPr>
      <xdr:grpSpPr>
        <a:xfrm>
          <a:off x="4541855" y="5662246"/>
          <a:ext cx="1318009" cy="499654"/>
          <a:chOff x="3596640" y="1836420"/>
          <a:chExt cx="4465320" cy="1503376"/>
        </a:xfrm>
      </xdr:grpSpPr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D94FEE05-9883-7F29-8093-C4C0228ACA13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2109A699-1B00-082A-F662-0C162C530644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29FDF214-A787-531E-F252-9A52C62B60D7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5BEC5A4A-9D67-9EC6-4AC8-8A56AC6328FA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281353</xdr:colOff>
      <xdr:row>25</xdr:row>
      <xdr:rowOff>11723</xdr:rowOff>
    </xdr:from>
    <xdr:to>
      <xdr:col>14</xdr:col>
      <xdr:colOff>351692</xdr:colOff>
      <xdr:row>27</xdr:row>
      <xdr:rowOff>153726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78B75D33-AFF1-416E-8314-089F0542E6D0}"/>
            </a:ext>
          </a:extLst>
        </xdr:cNvPr>
        <xdr:cNvGrpSpPr/>
      </xdr:nvGrpSpPr>
      <xdr:grpSpPr>
        <a:xfrm>
          <a:off x="8543610" y="4725237"/>
          <a:ext cx="3434025" cy="512118"/>
          <a:chOff x="3596640" y="1836420"/>
          <a:chExt cx="4465320" cy="1540503"/>
        </a:xfrm>
      </xdr:grpSpPr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86C25B38-BBCE-13A9-6BD5-19A0F05CDAC4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Arrow Connector 63">
            <a:extLst>
              <a:ext uri="{FF2B5EF4-FFF2-40B4-BE49-F238E27FC236}">
                <a16:creationId xmlns:a16="http://schemas.microsoft.com/office/drawing/2014/main" id="{D87D3F4C-E003-49BC-0D4A-DC2D05B5F679}"/>
              </a:ext>
            </a:extLst>
          </xdr:cNvPr>
          <xdr:cNvCxnSpPr/>
        </xdr:nvCxnSpPr>
        <xdr:spPr>
          <a:xfrm>
            <a:off x="3623048" y="2600657"/>
            <a:ext cx="7619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Arrow Connector 64">
            <a:extLst>
              <a:ext uri="{FF2B5EF4-FFF2-40B4-BE49-F238E27FC236}">
                <a16:creationId xmlns:a16="http://schemas.microsoft.com/office/drawing/2014/main" id="{BC5B1922-6274-939B-9C9A-B051B25B8065}"/>
              </a:ext>
            </a:extLst>
          </xdr:cNvPr>
          <xdr:cNvCxnSpPr/>
        </xdr:nvCxnSpPr>
        <xdr:spPr>
          <a:xfrm>
            <a:off x="8021066" y="2637783"/>
            <a:ext cx="7619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66241313-533D-D972-DF65-CC1484FC593B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222740</xdr:colOff>
      <xdr:row>30</xdr:row>
      <xdr:rowOff>43374</xdr:rowOff>
    </xdr:from>
    <xdr:to>
      <xdr:col>11</xdr:col>
      <xdr:colOff>293076</xdr:colOff>
      <xdr:row>32</xdr:row>
      <xdr:rowOff>172914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E694F64E-FBB4-4394-9A94-30C1CAB8ABAF}"/>
            </a:ext>
          </a:extLst>
        </xdr:cNvPr>
        <xdr:cNvGrpSpPr/>
      </xdr:nvGrpSpPr>
      <xdr:grpSpPr>
        <a:xfrm>
          <a:off x="7450854" y="5682174"/>
          <a:ext cx="1507251" cy="499654"/>
          <a:chOff x="3596640" y="1836420"/>
          <a:chExt cx="4465320" cy="1503376"/>
        </a:xfrm>
      </xdr:grpSpPr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FD36B32F-FB52-9849-34D1-E5DB34D06D14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1B02E557-E706-62ED-8368-22D06934A223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Arrow Connector 69">
            <a:extLst>
              <a:ext uri="{FF2B5EF4-FFF2-40B4-BE49-F238E27FC236}">
                <a16:creationId xmlns:a16="http://schemas.microsoft.com/office/drawing/2014/main" id="{BC327216-FC63-48D4-8954-DA7789FF4627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D327929F-0B76-831D-A0E1-E5BF348341D2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468922</xdr:colOff>
      <xdr:row>30</xdr:row>
      <xdr:rowOff>35169</xdr:rowOff>
    </xdr:from>
    <xdr:to>
      <xdr:col>15</xdr:col>
      <xdr:colOff>269628</xdr:colOff>
      <xdr:row>32</xdr:row>
      <xdr:rowOff>164709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846C3B5-A701-4487-9C14-EF0665C8A37E}"/>
            </a:ext>
          </a:extLst>
        </xdr:cNvPr>
        <xdr:cNvGrpSpPr/>
      </xdr:nvGrpSpPr>
      <xdr:grpSpPr>
        <a:xfrm>
          <a:off x="11060722" y="5673969"/>
          <a:ext cx="1411792" cy="499654"/>
          <a:chOff x="3596640" y="1836420"/>
          <a:chExt cx="4465320" cy="1503376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53726D20-6C08-CF72-0F77-02873C933334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159615C0-3289-7F10-123A-8716242C12C3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Arrow Connector 79">
            <a:extLst>
              <a:ext uri="{FF2B5EF4-FFF2-40B4-BE49-F238E27FC236}">
                <a16:creationId xmlns:a16="http://schemas.microsoft.com/office/drawing/2014/main" id="{F08333F8-82E8-679B-1904-9B3F14B39825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AA42C061-A7A3-1CF9-79AC-292C4D28A79B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171157</xdr:colOff>
      <xdr:row>25</xdr:row>
      <xdr:rowOff>93785</xdr:rowOff>
    </xdr:from>
    <xdr:to>
      <xdr:col>22</xdr:col>
      <xdr:colOff>93784</xdr:colOff>
      <xdr:row>28</xdr:row>
      <xdr:rowOff>35756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4F1C7FA6-314F-4A88-8113-9418DA2DD1DF}"/>
            </a:ext>
          </a:extLst>
        </xdr:cNvPr>
        <xdr:cNvGrpSpPr/>
      </xdr:nvGrpSpPr>
      <xdr:grpSpPr>
        <a:xfrm>
          <a:off x="15530900" y="4807299"/>
          <a:ext cx="3199227" cy="497143"/>
          <a:chOff x="3596640" y="1836420"/>
          <a:chExt cx="4465320" cy="1503376"/>
        </a:xfrm>
      </xdr:grpSpPr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21882848-462E-43A9-51AB-9660249C4F8C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Arrow Connector 83">
            <a:extLst>
              <a:ext uri="{FF2B5EF4-FFF2-40B4-BE49-F238E27FC236}">
                <a16:creationId xmlns:a16="http://schemas.microsoft.com/office/drawing/2014/main" id="{F511E824-F4AB-1152-C78C-F49EE1AA77E7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Arrow Connector 84">
            <a:extLst>
              <a:ext uri="{FF2B5EF4-FFF2-40B4-BE49-F238E27FC236}">
                <a16:creationId xmlns:a16="http://schemas.microsoft.com/office/drawing/2014/main" id="{BA5DCB16-199A-8398-00A8-8649B1B7C6EB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3109F1EC-2048-2847-8858-33A7AB8E33D4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328245</xdr:colOff>
      <xdr:row>25</xdr:row>
      <xdr:rowOff>8205</xdr:rowOff>
    </xdr:from>
    <xdr:to>
      <xdr:col>30</xdr:col>
      <xdr:colOff>375138</xdr:colOff>
      <xdr:row>27</xdr:row>
      <xdr:rowOff>137745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B635FED3-F249-43E0-A904-75E292A474A8}"/>
            </a:ext>
          </a:extLst>
        </xdr:cNvPr>
        <xdr:cNvGrpSpPr/>
      </xdr:nvGrpSpPr>
      <xdr:grpSpPr>
        <a:xfrm>
          <a:off x="22219416" y="4721719"/>
          <a:ext cx="3410579" cy="499655"/>
          <a:chOff x="3596640" y="1836420"/>
          <a:chExt cx="4465320" cy="1503376"/>
        </a:xfrm>
      </xdr:grpSpPr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5143BA3D-132E-FDF9-F351-228F11F31F64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Arrow Connector 98">
            <a:extLst>
              <a:ext uri="{FF2B5EF4-FFF2-40B4-BE49-F238E27FC236}">
                <a16:creationId xmlns:a16="http://schemas.microsoft.com/office/drawing/2014/main" id="{1DFCECD1-923A-8B12-69C0-682FE720D72D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Arrow Connector 99">
            <a:extLst>
              <a:ext uri="{FF2B5EF4-FFF2-40B4-BE49-F238E27FC236}">
                <a16:creationId xmlns:a16="http://schemas.microsoft.com/office/drawing/2014/main" id="{DB0C9F6C-36AF-B22E-6968-A27E39D8585F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59B1EFC9-06B2-A4D8-56E5-2FFF57428665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586154</xdr:colOff>
      <xdr:row>30</xdr:row>
      <xdr:rowOff>23446</xdr:rowOff>
    </xdr:from>
    <xdr:to>
      <xdr:col>19</xdr:col>
      <xdr:colOff>527539</xdr:colOff>
      <xdr:row>32</xdr:row>
      <xdr:rowOff>152986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17AD9B2D-CECF-4859-9C7F-887FDE5A695B}"/>
            </a:ext>
          </a:extLst>
        </xdr:cNvPr>
        <xdr:cNvGrpSpPr/>
      </xdr:nvGrpSpPr>
      <xdr:grpSpPr>
        <a:xfrm>
          <a:off x="14911754" y="5662246"/>
          <a:ext cx="1378299" cy="499654"/>
          <a:chOff x="3596640" y="1836420"/>
          <a:chExt cx="4465320" cy="1503376"/>
        </a:xfrm>
      </xdr:grpSpPr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46EA67B4-5B62-30F2-3DA4-3845512EC2FB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Arrow Connector 118">
            <a:extLst>
              <a:ext uri="{FF2B5EF4-FFF2-40B4-BE49-F238E27FC236}">
                <a16:creationId xmlns:a16="http://schemas.microsoft.com/office/drawing/2014/main" id="{6DEF6E47-37DD-0D6B-60FE-282DB00EF3EF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Arrow Connector 119">
            <a:extLst>
              <a:ext uri="{FF2B5EF4-FFF2-40B4-BE49-F238E27FC236}">
                <a16:creationId xmlns:a16="http://schemas.microsoft.com/office/drawing/2014/main" id="{CCAE8C48-2A50-2B95-1063-E21595FD0C1E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2F555E3D-32E9-6AE7-CC04-4B8F60CC5B06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222737</xdr:colOff>
      <xdr:row>30</xdr:row>
      <xdr:rowOff>23446</xdr:rowOff>
    </xdr:from>
    <xdr:to>
      <xdr:col>23</xdr:col>
      <xdr:colOff>199294</xdr:colOff>
      <xdr:row>32</xdr:row>
      <xdr:rowOff>152986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F866138D-6001-4D43-835E-894C6EE7618A}"/>
            </a:ext>
          </a:extLst>
        </xdr:cNvPr>
        <xdr:cNvGrpSpPr/>
      </xdr:nvGrpSpPr>
      <xdr:grpSpPr>
        <a:xfrm>
          <a:off x="17824937" y="5662246"/>
          <a:ext cx="1587643" cy="499654"/>
          <a:chOff x="3596640" y="1836420"/>
          <a:chExt cx="4465320" cy="1503376"/>
        </a:xfrm>
      </xdr:grpSpPr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E936B845-C8CA-1E89-3063-40AD144B3FFE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Arrow Connector 123">
            <a:extLst>
              <a:ext uri="{FF2B5EF4-FFF2-40B4-BE49-F238E27FC236}">
                <a16:creationId xmlns:a16="http://schemas.microsoft.com/office/drawing/2014/main" id="{6D952C3D-1DB3-2BC5-6240-B6E4407C5183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Straight Arrow Connector 124">
            <a:extLst>
              <a:ext uri="{FF2B5EF4-FFF2-40B4-BE49-F238E27FC236}">
                <a16:creationId xmlns:a16="http://schemas.microsoft.com/office/drawing/2014/main" id="{65C2DC19-107F-24B0-C470-D996363050EC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95023273-34FD-711E-5FAF-594789E5B4E7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855786</xdr:colOff>
      <xdr:row>30</xdr:row>
      <xdr:rowOff>43374</xdr:rowOff>
    </xdr:from>
    <xdr:to>
      <xdr:col>27</xdr:col>
      <xdr:colOff>23445</xdr:colOff>
      <xdr:row>32</xdr:row>
      <xdr:rowOff>172914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DCD204F9-3E37-493C-8C92-22F3CF24676E}"/>
            </a:ext>
          </a:extLst>
        </xdr:cNvPr>
        <xdr:cNvGrpSpPr/>
      </xdr:nvGrpSpPr>
      <xdr:grpSpPr>
        <a:xfrm>
          <a:off x="21712815" y="5682174"/>
          <a:ext cx="604573" cy="499654"/>
          <a:chOff x="3596640" y="1836420"/>
          <a:chExt cx="4465320" cy="1503376"/>
        </a:xfrm>
      </xdr:grpSpPr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id="{267186BE-02B3-7411-639B-E77E7CB1A866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Arrow Connector 128">
            <a:extLst>
              <a:ext uri="{FF2B5EF4-FFF2-40B4-BE49-F238E27FC236}">
                <a16:creationId xmlns:a16="http://schemas.microsoft.com/office/drawing/2014/main" id="{7092B097-D637-2F3B-ED46-AFCD8895DE63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Straight Arrow Connector 129">
            <a:extLst>
              <a:ext uri="{FF2B5EF4-FFF2-40B4-BE49-F238E27FC236}">
                <a16:creationId xmlns:a16="http://schemas.microsoft.com/office/drawing/2014/main" id="{AA2C3AC4-93F5-D526-C848-36DEE3B3EF39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9809FE7E-E6F5-A111-9A4D-262EDF1901D5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550984</xdr:colOff>
      <xdr:row>29</xdr:row>
      <xdr:rowOff>175846</xdr:rowOff>
    </xdr:from>
    <xdr:to>
      <xdr:col>31</xdr:col>
      <xdr:colOff>550981</xdr:colOff>
      <xdr:row>32</xdr:row>
      <xdr:rowOff>117817</xdr:rowOff>
    </xdr:to>
    <xdr:grpSp>
      <xdr:nvGrpSpPr>
        <xdr:cNvPr id="132" name="Group 131">
          <a:extLst>
            <a:ext uri="{FF2B5EF4-FFF2-40B4-BE49-F238E27FC236}">
              <a16:creationId xmlns:a16="http://schemas.microsoft.com/office/drawing/2014/main" id="{0503DE3D-F87D-483A-917B-413331CA5D18}"/>
            </a:ext>
          </a:extLst>
        </xdr:cNvPr>
        <xdr:cNvGrpSpPr/>
      </xdr:nvGrpSpPr>
      <xdr:grpSpPr>
        <a:xfrm>
          <a:off x="24771698" y="5629589"/>
          <a:ext cx="1611083" cy="497142"/>
          <a:chOff x="3596640" y="1836420"/>
          <a:chExt cx="4465320" cy="1503376"/>
        </a:xfrm>
      </xdr:grpSpPr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249AE662-D14F-E615-ABAA-77837F8D791D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Arrow Connector 133">
            <a:extLst>
              <a:ext uri="{FF2B5EF4-FFF2-40B4-BE49-F238E27FC236}">
                <a16:creationId xmlns:a16="http://schemas.microsoft.com/office/drawing/2014/main" id="{7194CD4D-6648-4A57-EE56-B6ECB2BB6143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Arrow Connector 134">
            <a:extLst>
              <a:ext uri="{FF2B5EF4-FFF2-40B4-BE49-F238E27FC236}">
                <a16:creationId xmlns:a16="http://schemas.microsoft.com/office/drawing/2014/main" id="{E12E73A9-CF32-942C-D351-1BD0839E5599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2D2E0C1C-03CB-B311-4BC7-AD8FFE0D5A3F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586154</xdr:colOff>
      <xdr:row>19</xdr:row>
      <xdr:rowOff>1</xdr:rowOff>
    </xdr:from>
    <xdr:to>
      <xdr:col>28</xdr:col>
      <xdr:colOff>293076</xdr:colOff>
      <xdr:row>22</xdr:row>
      <xdr:rowOff>167996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64EA3D3C-0552-408F-81D5-B6F11191ADB8}"/>
            </a:ext>
          </a:extLst>
        </xdr:cNvPr>
        <xdr:cNvGrpSpPr/>
      </xdr:nvGrpSpPr>
      <xdr:grpSpPr>
        <a:xfrm>
          <a:off x="17339268" y="3603172"/>
          <a:ext cx="6238351" cy="723167"/>
          <a:chOff x="3596640" y="1836420"/>
          <a:chExt cx="4465320" cy="1503376"/>
        </a:xfrm>
      </xdr:grpSpPr>
      <xdr:cxnSp macro="">
        <xdr:nvCxnSpPr>
          <xdr:cNvPr id="138" name="Straight Connector 137">
            <a:extLst>
              <a:ext uri="{FF2B5EF4-FFF2-40B4-BE49-F238E27FC236}">
                <a16:creationId xmlns:a16="http://schemas.microsoft.com/office/drawing/2014/main" id="{436A5DAD-7D71-94EE-7BC8-5DA499DFCF2C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Arrow Connector 138">
            <a:extLst>
              <a:ext uri="{FF2B5EF4-FFF2-40B4-BE49-F238E27FC236}">
                <a16:creationId xmlns:a16="http://schemas.microsoft.com/office/drawing/2014/main" id="{81426C56-D4B6-F3C9-4EE3-D0A385CE6D29}"/>
              </a:ext>
            </a:extLst>
          </xdr:cNvPr>
          <xdr:cNvCxnSpPr/>
        </xdr:nvCxnSpPr>
        <xdr:spPr>
          <a:xfrm>
            <a:off x="3622764" y="2600655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ACC06755-6F7E-7327-CBFA-A2807524F35C}"/>
              </a:ext>
            </a:extLst>
          </xdr:cNvPr>
          <xdr:cNvCxnSpPr/>
        </xdr:nvCxnSpPr>
        <xdr:spPr>
          <a:xfrm>
            <a:off x="8033771" y="2567940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402F6AE0-EF89-9410-AD5A-CCD34B6B5D2D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93784</xdr:colOff>
      <xdr:row>1</xdr:row>
      <xdr:rowOff>124851</xdr:rowOff>
    </xdr:from>
    <xdr:to>
      <xdr:col>3</xdr:col>
      <xdr:colOff>342913</xdr:colOff>
      <xdr:row>1</xdr:row>
      <xdr:rowOff>132471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D85274F6-A678-46B6-959D-995AC412A85E}"/>
            </a:ext>
          </a:extLst>
        </xdr:cNvPr>
        <xdr:cNvCxnSpPr/>
      </xdr:nvCxnSpPr>
      <xdr:spPr>
        <a:xfrm flipH="1" flipV="1">
          <a:off x="1899138" y="312420"/>
          <a:ext cx="647713" cy="762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434353</xdr:colOff>
      <xdr:row>1</xdr:row>
      <xdr:rowOff>117231</xdr:rowOff>
    </xdr:from>
    <xdr:to>
      <xdr:col>6</xdr:col>
      <xdr:colOff>29386</xdr:colOff>
      <xdr:row>4</xdr:row>
      <xdr:rowOff>105703</xdr:rowOff>
    </xdr:to>
    <xdr:sp macro="" textlink="">
      <xdr:nvSpPr>
        <xdr:cNvPr id="143" name="Rectangle: Diagonal Corners Snipped 142">
          <a:extLst>
            <a:ext uri="{FF2B5EF4-FFF2-40B4-BE49-F238E27FC236}">
              <a16:creationId xmlns:a16="http://schemas.microsoft.com/office/drawing/2014/main" id="{631F1C0A-400D-41A1-8837-A87765956724}"/>
            </a:ext>
          </a:extLst>
        </xdr:cNvPr>
        <xdr:cNvSpPr/>
      </xdr:nvSpPr>
      <xdr:spPr>
        <a:xfrm>
          <a:off x="2638291" y="304800"/>
          <a:ext cx="2467187" cy="551180"/>
        </a:xfrm>
        <a:prstGeom prst="snip2Diag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Change Product Key for viewing different</a:t>
          </a:r>
          <a:r>
            <a:rPr lang="en-US" sz="1100" b="1" baseline="0">
              <a:solidFill>
                <a:sysClr val="windowText" lastClr="000000"/>
              </a:solidFill>
            </a:rPr>
            <a:t> Product's decision tree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Conestoga%20Portal%20-%20Predictive%20Analytics\Semester%201\Data%20Modelling\Group%20Project\Regression%20and%20Clustering.xlsx" TargetMode="External"/><Relationship Id="rId1" Type="http://schemas.openxmlformats.org/officeDocument/2006/relationships/externalLinkPath" Target="file:///D:\eConestoga%20Portal%20-%20Predictive%20Analytics\Semester%201\Data%20Modelling\Group%20Project\Regression%20and%20Clus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Units Sold</v>
          </cell>
        </row>
        <row r="2">
          <cell r="D2">
            <v>36.01</v>
          </cell>
          <cell r="E2">
            <v>9</v>
          </cell>
        </row>
        <row r="3">
          <cell r="D3">
            <v>41.35</v>
          </cell>
          <cell r="E3">
            <v>10</v>
          </cell>
        </row>
        <row r="4">
          <cell r="D4">
            <v>31.01</v>
          </cell>
          <cell r="E4">
            <v>9</v>
          </cell>
        </row>
        <row r="5">
          <cell r="D5">
            <v>22.47</v>
          </cell>
          <cell r="E5">
            <v>6</v>
          </cell>
        </row>
        <row r="6">
          <cell r="D6">
            <v>29.33</v>
          </cell>
          <cell r="E6">
            <v>4</v>
          </cell>
        </row>
        <row r="7">
          <cell r="D7">
            <v>15.93</v>
          </cell>
          <cell r="E7">
            <v>4</v>
          </cell>
        </row>
        <row r="8">
          <cell r="D8">
            <v>0</v>
          </cell>
          <cell r="E8">
            <v>0</v>
          </cell>
        </row>
        <row r="9">
          <cell r="D9">
            <v>28.45</v>
          </cell>
          <cell r="E9">
            <v>10</v>
          </cell>
        </row>
        <row r="10">
          <cell r="D10">
            <v>43.7</v>
          </cell>
          <cell r="E10">
            <v>3</v>
          </cell>
        </row>
        <row r="11">
          <cell r="D11">
            <v>9.09</v>
          </cell>
          <cell r="E11">
            <v>8</v>
          </cell>
        </row>
        <row r="12">
          <cell r="D12">
            <v>1.18</v>
          </cell>
          <cell r="E12">
            <v>2</v>
          </cell>
        </row>
        <row r="13">
          <cell r="D13">
            <v>23.65</v>
          </cell>
          <cell r="E13">
            <v>10</v>
          </cell>
        </row>
        <row r="14">
          <cell r="D14">
            <v>24.64</v>
          </cell>
          <cell r="E14">
            <v>10</v>
          </cell>
        </row>
        <row r="15">
          <cell r="D15">
            <v>45.44</v>
          </cell>
          <cell r="E15">
            <v>2</v>
          </cell>
        </row>
        <row r="16">
          <cell r="D16">
            <v>9.1300000000000008</v>
          </cell>
          <cell r="E16">
            <v>8</v>
          </cell>
        </row>
        <row r="17">
          <cell r="D17">
            <v>41.41</v>
          </cell>
          <cell r="E17">
            <v>7</v>
          </cell>
        </row>
        <row r="18">
          <cell r="D18">
            <v>44.04</v>
          </cell>
          <cell r="E18">
            <v>9</v>
          </cell>
        </row>
        <row r="19">
          <cell r="D19">
            <v>39.619999999999997</v>
          </cell>
          <cell r="E19">
            <v>8</v>
          </cell>
        </row>
        <row r="20">
          <cell r="D20">
            <v>8.5500000000000007</v>
          </cell>
          <cell r="E20">
            <v>6</v>
          </cell>
        </row>
        <row r="21">
          <cell r="D21">
            <v>42.51</v>
          </cell>
          <cell r="E21">
            <v>10</v>
          </cell>
        </row>
        <row r="22">
          <cell r="D22">
            <v>38.1</v>
          </cell>
          <cell r="E22">
            <v>10</v>
          </cell>
        </row>
        <row r="23">
          <cell r="D23">
            <v>25.54</v>
          </cell>
          <cell r="E23">
            <v>2</v>
          </cell>
        </row>
        <row r="24">
          <cell r="D24">
            <v>32.43</v>
          </cell>
          <cell r="E24">
            <v>5</v>
          </cell>
        </row>
        <row r="25">
          <cell r="D25">
            <v>29.11</v>
          </cell>
          <cell r="E25">
            <v>3</v>
          </cell>
        </row>
        <row r="26">
          <cell r="D26">
            <v>39.979999999999997</v>
          </cell>
          <cell r="E26">
            <v>7</v>
          </cell>
        </row>
        <row r="27">
          <cell r="D27">
            <v>27.83</v>
          </cell>
          <cell r="E27">
            <v>8</v>
          </cell>
        </row>
        <row r="28">
          <cell r="D28">
            <v>0</v>
          </cell>
          <cell r="E28">
            <v>0</v>
          </cell>
        </row>
        <row r="29">
          <cell r="D29">
            <v>3.94</v>
          </cell>
          <cell r="E29">
            <v>6</v>
          </cell>
        </row>
        <row r="30">
          <cell r="D30">
            <v>26.43</v>
          </cell>
          <cell r="E30">
            <v>3</v>
          </cell>
        </row>
        <row r="31">
          <cell r="D31">
            <v>41.06</v>
          </cell>
          <cell r="E31">
            <v>3</v>
          </cell>
        </row>
        <row r="32">
          <cell r="D32">
            <v>0</v>
          </cell>
          <cell r="E32">
            <v>0</v>
          </cell>
        </row>
        <row r="33">
          <cell r="D33">
            <v>11.96</v>
          </cell>
          <cell r="E33">
            <v>7</v>
          </cell>
        </row>
        <row r="34">
          <cell r="D34">
            <v>14.96</v>
          </cell>
          <cell r="E34">
            <v>3</v>
          </cell>
        </row>
        <row r="35">
          <cell r="D35">
            <v>9.94</v>
          </cell>
          <cell r="E35">
            <v>2</v>
          </cell>
        </row>
        <row r="36">
          <cell r="D36">
            <v>12.23</v>
          </cell>
          <cell r="E36">
            <v>10</v>
          </cell>
        </row>
        <row r="37">
          <cell r="D37">
            <v>34.14</v>
          </cell>
          <cell r="E37">
            <v>4</v>
          </cell>
        </row>
        <row r="38">
          <cell r="D38">
            <v>0</v>
          </cell>
          <cell r="E38">
            <v>0</v>
          </cell>
        </row>
        <row r="39">
          <cell r="D39">
            <v>26.51</v>
          </cell>
          <cell r="E39">
            <v>7</v>
          </cell>
        </row>
        <row r="40">
          <cell r="D40">
            <v>3.86</v>
          </cell>
          <cell r="E40">
            <v>1</v>
          </cell>
        </row>
        <row r="41">
          <cell r="D41">
            <v>8.0399999999999991</v>
          </cell>
          <cell r="E41">
            <v>2</v>
          </cell>
        </row>
        <row r="42">
          <cell r="D42">
            <v>27.82</v>
          </cell>
          <cell r="E42">
            <v>10</v>
          </cell>
        </row>
        <row r="43">
          <cell r="D43">
            <v>27.17</v>
          </cell>
          <cell r="E43">
            <v>2</v>
          </cell>
        </row>
        <row r="44">
          <cell r="D44">
            <v>26.05</v>
          </cell>
          <cell r="E44">
            <v>2</v>
          </cell>
        </row>
        <row r="45">
          <cell r="D45">
            <v>48.49</v>
          </cell>
          <cell r="E45">
            <v>4</v>
          </cell>
        </row>
        <row r="46">
          <cell r="D46">
            <v>7</v>
          </cell>
          <cell r="E46">
            <v>1</v>
          </cell>
        </row>
        <row r="47">
          <cell r="D47">
            <v>0</v>
          </cell>
          <cell r="E47">
            <v>0</v>
          </cell>
        </row>
        <row r="48">
          <cell r="D48">
            <v>33.619999999999997</v>
          </cell>
          <cell r="E48">
            <v>3</v>
          </cell>
        </row>
        <row r="49">
          <cell r="D49">
            <v>36.17</v>
          </cell>
          <cell r="E49">
            <v>6</v>
          </cell>
        </row>
        <row r="50">
          <cell r="D50">
            <v>44.73</v>
          </cell>
          <cell r="E50">
            <v>8</v>
          </cell>
        </row>
        <row r="51">
          <cell r="D51">
            <v>45.23</v>
          </cell>
          <cell r="E51">
            <v>9</v>
          </cell>
        </row>
        <row r="52">
          <cell r="D52">
            <v>23.93</v>
          </cell>
          <cell r="E52">
            <v>3</v>
          </cell>
        </row>
        <row r="53">
          <cell r="D53">
            <v>18.649999999999999</v>
          </cell>
          <cell r="E53">
            <v>3</v>
          </cell>
        </row>
        <row r="54">
          <cell r="D54">
            <v>11.73</v>
          </cell>
          <cell r="E54">
            <v>4</v>
          </cell>
        </row>
        <row r="55">
          <cell r="D55">
            <v>45.95</v>
          </cell>
          <cell r="E55">
            <v>7</v>
          </cell>
        </row>
        <row r="56">
          <cell r="D56">
            <v>47.55</v>
          </cell>
          <cell r="E56">
            <v>10</v>
          </cell>
        </row>
        <row r="57">
          <cell r="D57">
            <v>2.35</v>
          </cell>
          <cell r="E57">
            <v>5</v>
          </cell>
        </row>
        <row r="58">
          <cell r="D58">
            <v>22.98</v>
          </cell>
          <cell r="E58">
            <v>3</v>
          </cell>
        </row>
        <row r="59">
          <cell r="D59">
            <v>22.92</v>
          </cell>
          <cell r="E59">
            <v>6</v>
          </cell>
        </row>
        <row r="60">
          <cell r="D60">
            <v>9.1199999999999992</v>
          </cell>
          <cell r="E60">
            <v>3</v>
          </cell>
        </row>
        <row r="61">
          <cell r="D61">
            <v>39.71</v>
          </cell>
          <cell r="E61">
            <v>6</v>
          </cell>
        </row>
        <row r="62">
          <cell r="D62">
            <v>40.54</v>
          </cell>
          <cell r="E62">
            <v>7</v>
          </cell>
        </row>
        <row r="63">
          <cell r="D63">
            <v>35.549999999999997</v>
          </cell>
          <cell r="E63">
            <v>9</v>
          </cell>
        </row>
        <row r="64">
          <cell r="D64">
            <v>16.260000000000002</v>
          </cell>
          <cell r="E64">
            <v>6</v>
          </cell>
        </row>
        <row r="65">
          <cell r="D65">
            <v>0</v>
          </cell>
          <cell r="E65">
            <v>0</v>
          </cell>
        </row>
        <row r="66">
          <cell r="D66">
            <v>3.33</v>
          </cell>
          <cell r="E66">
            <v>7</v>
          </cell>
        </row>
        <row r="67">
          <cell r="D67">
            <v>24.9</v>
          </cell>
          <cell r="E67">
            <v>8</v>
          </cell>
        </row>
        <row r="68">
          <cell r="D68">
            <v>29.84</v>
          </cell>
          <cell r="E68">
            <v>3</v>
          </cell>
        </row>
        <row r="69">
          <cell r="D69">
            <v>4.88</v>
          </cell>
          <cell r="E69">
            <v>3</v>
          </cell>
        </row>
        <row r="70">
          <cell r="D70">
            <v>18.96</v>
          </cell>
          <cell r="E70">
            <v>1</v>
          </cell>
        </row>
        <row r="71">
          <cell r="D71">
            <v>12.58</v>
          </cell>
          <cell r="E71">
            <v>1</v>
          </cell>
        </row>
        <row r="72">
          <cell r="D72">
            <v>12.1</v>
          </cell>
          <cell r="E72">
            <v>4</v>
          </cell>
        </row>
        <row r="73">
          <cell r="D73">
            <v>3.67</v>
          </cell>
          <cell r="E73">
            <v>9</v>
          </cell>
        </row>
        <row r="74">
          <cell r="D74">
            <v>13.13</v>
          </cell>
          <cell r="E74">
            <v>4</v>
          </cell>
        </row>
        <row r="75">
          <cell r="D75">
            <v>0</v>
          </cell>
          <cell r="E75">
            <v>0</v>
          </cell>
        </row>
        <row r="76">
          <cell r="D76">
            <v>30.21</v>
          </cell>
          <cell r="E76">
            <v>9</v>
          </cell>
        </row>
        <row r="77">
          <cell r="D77">
            <v>3.94</v>
          </cell>
          <cell r="E77">
            <v>6</v>
          </cell>
        </row>
        <row r="78">
          <cell r="D78">
            <v>48.5</v>
          </cell>
          <cell r="E78">
            <v>6</v>
          </cell>
        </row>
        <row r="79">
          <cell r="D79">
            <v>36.67</v>
          </cell>
          <cell r="E79">
            <v>6</v>
          </cell>
        </row>
        <row r="80">
          <cell r="D80">
            <v>0</v>
          </cell>
          <cell r="E80">
            <v>0</v>
          </cell>
        </row>
        <row r="81">
          <cell r="D81">
            <v>26.81</v>
          </cell>
          <cell r="E81">
            <v>5</v>
          </cell>
        </row>
        <row r="82">
          <cell r="D82">
            <v>7.12</v>
          </cell>
          <cell r="E82">
            <v>5</v>
          </cell>
        </row>
        <row r="83">
          <cell r="D83">
            <v>7.34</v>
          </cell>
          <cell r="E83">
            <v>2</v>
          </cell>
        </row>
        <row r="84">
          <cell r="D84">
            <v>2.63</v>
          </cell>
          <cell r="E84">
            <v>7</v>
          </cell>
        </row>
        <row r="85">
          <cell r="D85">
            <v>1.28</v>
          </cell>
          <cell r="E85">
            <v>3</v>
          </cell>
        </row>
        <row r="86">
          <cell r="D86">
            <v>42.85</v>
          </cell>
          <cell r="E86">
            <v>10</v>
          </cell>
        </row>
        <row r="87">
          <cell r="D87">
            <v>7.72</v>
          </cell>
          <cell r="E87">
            <v>10</v>
          </cell>
        </row>
        <row r="88">
          <cell r="D88">
            <v>30.38</v>
          </cell>
          <cell r="E88">
            <v>3</v>
          </cell>
        </row>
        <row r="89">
          <cell r="D89">
            <v>40.200000000000003</v>
          </cell>
          <cell r="E89">
            <v>3</v>
          </cell>
        </row>
        <row r="90">
          <cell r="D90">
            <v>33.74</v>
          </cell>
          <cell r="E90">
            <v>10</v>
          </cell>
        </row>
        <row r="91">
          <cell r="D91">
            <v>29.76</v>
          </cell>
          <cell r="E91">
            <v>8</v>
          </cell>
        </row>
        <row r="92">
          <cell r="D92">
            <v>40.659999999999997</v>
          </cell>
          <cell r="E92">
            <v>5</v>
          </cell>
        </row>
        <row r="93">
          <cell r="D93">
            <v>16.43</v>
          </cell>
          <cell r="E93">
            <v>6</v>
          </cell>
        </row>
        <row r="94">
          <cell r="D94">
            <v>26.19</v>
          </cell>
          <cell r="E94">
            <v>8</v>
          </cell>
        </row>
        <row r="95">
          <cell r="D95">
            <v>11.02</v>
          </cell>
          <cell r="E95">
            <v>7</v>
          </cell>
        </row>
        <row r="96">
          <cell r="D96">
            <v>17.100000000000001</v>
          </cell>
          <cell r="E96">
            <v>10</v>
          </cell>
        </row>
        <row r="97">
          <cell r="D97">
            <v>35.119999999999997</v>
          </cell>
          <cell r="E97">
            <v>8</v>
          </cell>
        </row>
        <row r="98">
          <cell r="D98">
            <v>26.03</v>
          </cell>
          <cell r="E98">
            <v>5</v>
          </cell>
        </row>
        <row r="99">
          <cell r="D99">
            <v>14.41</v>
          </cell>
          <cell r="E99">
            <v>8</v>
          </cell>
        </row>
        <row r="100">
          <cell r="D100">
            <v>34.909999999999997</v>
          </cell>
          <cell r="E100">
            <v>6</v>
          </cell>
        </row>
        <row r="101">
          <cell r="D101">
            <v>18.27</v>
          </cell>
          <cell r="E101">
            <v>8</v>
          </cell>
        </row>
        <row r="102">
          <cell r="D102">
            <v>9.8800000000000008</v>
          </cell>
          <cell r="E102">
            <v>6</v>
          </cell>
        </row>
        <row r="103">
          <cell r="D103">
            <v>2.29</v>
          </cell>
          <cell r="E103">
            <v>7</v>
          </cell>
        </row>
        <row r="104">
          <cell r="D104">
            <v>29.81</v>
          </cell>
          <cell r="E104">
            <v>8</v>
          </cell>
        </row>
        <row r="105">
          <cell r="D105">
            <v>30.94</v>
          </cell>
          <cell r="E105">
            <v>8</v>
          </cell>
        </row>
        <row r="106">
          <cell r="D106">
            <v>44.16</v>
          </cell>
          <cell r="E106">
            <v>1</v>
          </cell>
        </row>
        <row r="107">
          <cell r="D107">
            <v>0</v>
          </cell>
          <cell r="E107">
            <v>0</v>
          </cell>
        </row>
        <row r="108">
          <cell r="D108">
            <v>1.1599999999999999</v>
          </cell>
          <cell r="E108">
            <v>8</v>
          </cell>
        </row>
        <row r="109">
          <cell r="D109">
            <v>40.549999999999997</v>
          </cell>
          <cell r="E109">
            <v>9</v>
          </cell>
        </row>
        <row r="110">
          <cell r="D110">
            <v>17.66</v>
          </cell>
          <cell r="E110">
            <v>10</v>
          </cell>
        </row>
        <row r="111">
          <cell r="D111">
            <v>48.34</v>
          </cell>
          <cell r="E111">
            <v>3</v>
          </cell>
        </row>
        <row r="112">
          <cell r="D112">
            <v>0</v>
          </cell>
          <cell r="E112">
            <v>0</v>
          </cell>
        </row>
        <row r="113">
          <cell r="D113">
            <v>8.8800000000000008</v>
          </cell>
          <cell r="E113">
            <v>2</v>
          </cell>
        </row>
        <row r="114">
          <cell r="D114">
            <v>38.58</v>
          </cell>
          <cell r="E114">
            <v>3</v>
          </cell>
        </row>
        <row r="115">
          <cell r="D115">
            <v>47.55</v>
          </cell>
          <cell r="E115">
            <v>7</v>
          </cell>
        </row>
        <row r="116">
          <cell r="D116">
            <v>27.59</v>
          </cell>
          <cell r="E116">
            <v>9</v>
          </cell>
        </row>
        <row r="117">
          <cell r="D117">
            <v>47.31</v>
          </cell>
          <cell r="E117">
            <v>1</v>
          </cell>
        </row>
        <row r="118">
          <cell r="D118">
            <v>48.12</v>
          </cell>
          <cell r="E118">
            <v>1</v>
          </cell>
        </row>
        <row r="119">
          <cell r="D119">
            <v>11.53</v>
          </cell>
          <cell r="E119">
            <v>5</v>
          </cell>
        </row>
        <row r="120">
          <cell r="D120">
            <v>44.8</v>
          </cell>
          <cell r="E120">
            <v>8</v>
          </cell>
        </row>
        <row r="121">
          <cell r="D121">
            <v>19.809999999999999</v>
          </cell>
          <cell r="E121">
            <v>10</v>
          </cell>
        </row>
        <row r="122">
          <cell r="D122">
            <v>48.29</v>
          </cell>
          <cell r="E122">
            <v>3</v>
          </cell>
        </row>
        <row r="123">
          <cell r="D123">
            <v>49.95</v>
          </cell>
          <cell r="E123">
            <v>7</v>
          </cell>
        </row>
        <row r="124">
          <cell r="D124">
            <v>30.71</v>
          </cell>
          <cell r="E124">
            <v>4</v>
          </cell>
        </row>
        <row r="125">
          <cell r="D125">
            <v>1.35</v>
          </cell>
          <cell r="E125">
            <v>8</v>
          </cell>
        </row>
        <row r="126">
          <cell r="D126">
            <v>23.78</v>
          </cell>
          <cell r="E126">
            <v>4</v>
          </cell>
        </row>
        <row r="127">
          <cell r="D127">
            <v>36.47</v>
          </cell>
          <cell r="E127">
            <v>3</v>
          </cell>
        </row>
        <row r="128">
          <cell r="D128">
            <v>25.39</v>
          </cell>
          <cell r="E128">
            <v>2</v>
          </cell>
        </row>
        <row r="129">
          <cell r="D129">
            <v>0</v>
          </cell>
          <cell r="E129">
            <v>0</v>
          </cell>
        </row>
        <row r="130">
          <cell r="D130">
            <v>43.81</v>
          </cell>
          <cell r="E130">
            <v>1</v>
          </cell>
        </row>
        <row r="131">
          <cell r="D131">
            <v>2.58</v>
          </cell>
          <cell r="E131">
            <v>2</v>
          </cell>
        </row>
        <row r="132">
          <cell r="D132">
            <v>38.549999999999997</v>
          </cell>
          <cell r="E132">
            <v>1</v>
          </cell>
        </row>
        <row r="133">
          <cell r="D133">
            <v>41.96</v>
          </cell>
          <cell r="E133">
            <v>2</v>
          </cell>
        </row>
        <row r="134">
          <cell r="D134">
            <v>7.52</v>
          </cell>
          <cell r="E134">
            <v>4</v>
          </cell>
        </row>
        <row r="135">
          <cell r="D135">
            <v>0</v>
          </cell>
          <cell r="E135">
            <v>0</v>
          </cell>
        </row>
        <row r="136">
          <cell r="D136">
            <v>0</v>
          </cell>
          <cell r="E136">
            <v>0</v>
          </cell>
        </row>
        <row r="137">
          <cell r="D137">
            <v>43.8</v>
          </cell>
          <cell r="E137">
            <v>5</v>
          </cell>
        </row>
        <row r="138">
          <cell r="D138">
            <v>24.41</v>
          </cell>
          <cell r="E138">
            <v>2</v>
          </cell>
        </row>
        <row r="139">
          <cell r="D139">
            <v>11.09</v>
          </cell>
          <cell r="E139">
            <v>2</v>
          </cell>
        </row>
        <row r="140">
          <cell r="D140">
            <v>46.61</v>
          </cell>
          <cell r="E140">
            <v>8</v>
          </cell>
        </row>
        <row r="141">
          <cell r="D141">
            <v>9.33</v>
          </cell>
          <cell r="E141">
            <v>8</v>
          </cell>
        </row>
        <row r="142">
          <cell r="D142">
            <v>41.55</v>
          </cell>
          <cell r="E142">
            <v>9</v>
          </cell>
        </row>
        <row r="143">
          <cell r="D143">
            <v>45.84</v>
          </cell>
          <cell r="E143">
            <v>2</v>
          </cell>
        </row>
        <row r="144">
          <cell r="D144">
            <v>46.29</v>
          </cell>
          <cell r="E144">
            <v>3</v>
          </cell>
        </row>
        <row r="145">
          <cell r="D145">
            <v>34.06</v>
          </cell>
          <cell r="E145">
            <v>3</v>
          </cell>
        </row>
        <row r="146">
          <cell r="D146">
            <v>20.82</v>
          </cell>
          <cell r="E146">
            <v>7</v>
          </cell>
        </row>
        <row r="147">
          <cell r="D147">
            <v>17.73</v>
          </cell>
          <cell r="E147">
            <v>1</v>
          </cell>
        </row>
        <row r="148">
          <cell r="D148">
            <v>22.39</v>
          </cell>
          <cell r="E148">
            <v>9</v>
          </cell>
        </row>
        <row r="149">
          <cell r="D149">
            <v>47.49</v>
          </cell>
          <cell r="E149">
            <v>4</v>
          </cell>
        </row>
        <row r="150">
          <cell r="D150">
            <v>24.53</v>
          </cell>
          <cell r="E150">
            <v>2</v>
          </cell>
        </row>
        <row r="151">
          <cell r="D151">
            <v>27.78</v>
          </cell>
          <cell r="E151">
            <v>8</v>
          </cell>
        </row>
        <row r="152">
          <cell r="D152">
            <v>41.72</v>
          </cell>
          <cell r="E152">
            <v>9</v>
          </cell>
        </row>
        <row r="153">
          <cell r="D153">
            <v>8.43</v>
          </cell>
          <cell r="E153">
            <v>1</v>
          </cell>
        </row>
        <row r="154">
          <cell r="D154">
            <v>29.19</v>
          </cell>
          <cell r="E154">
            <v>2</v>
          </cell>
        </row>
        <row r="155">
          <cell r="D155">
            <v>22.76</v>
          </cell>
          <cell r="E155">
            <v>10</v>
          </cell>
        </row>
        <row r="156">
          <cell r="D156">
            <v>4.54</v>
          </cell>
          <cell r="E156">
            <v>1</v>
          </cell>
        </row>
        <row r="157">
          <cell r="D157">
            <v>38.659999999999997</v>
          </cell>
          <cell r="E157">
            <v>8</v>
          </cell>
        </row>
        <row r="158">
          <cell r="D158">
            <v>26.48</v>
          </cell>
          <cell r="E158">
            <v>4</v>
          </cell>
        </row>
        <row r="159">
          <cell r="D159">
            <v>29.04</v>
          </cell>
          <cell r="E159">
            <v>3</v>
          </cell>
        </row>
        <row r="160">
          <cell r="D160">
            <v>17.07</v>
          </cell>
          <cell r="E160">
            <v>9</v>
          </cell>
        </row>
        <row r="161">
          <cell r="D161">
            <v>5.16</v>
          </cell>
          <cell r="E161">
            <v>3</v>
          </cell>
        </row>
        <row r="162">
          <cell r="D162">
            <v>10.07</v>
          </cell>
          <cell r="E162">
            <v>1</v>
          </cell>
        </row>
        <row r="163">
          <cell r="D163">
            <v>12.54</v>
          </cell>
          <cell r="E163">
            <v>5</v>
          </cell>
        </row>
        <row r="164">
          <cell r="D164">
            <v>3.3</v>
          </cell>
          <cell r="E164">
            <v>9</v>
          </cell>
        </row>
        <row r="165">
          <cell r="D165">
            <v>11.96</v>
          </cell>
          <cell r="E165">
            <v>7</v>
          </cell>
        </row>
        <row r="166">
          <cell r="D166">
            <v>14.54</v>
          </cell>
          <cell r="E166">
            <v>10</v>
          </cell>
        </row>
        <row r="167">
          <cell r="D167">
            <v>39.54</v>
          </cell>
          <cell r="E167">
            <v>10</v>
          </cell>
        </row>
        <row r="168">
          <cell r="D168">
            <v>11.18</v>
          </cell>
          <cell r="E168">
            <v>6</v>
          </cell>
        </row>
        <row r="169">
          <cell r="D169">
            <v>17.22</v>
          </cell>
          <cell r="E169">
            <v>4</v>
          </cell>
        </row>
        <row r="170">
          <cell r="D170">
            <v>1.41</v>
          </cell>
          <cell r="E170">
            <v>5</v>
          </cell>
        </row>
        <row r="171">
          <cell r="D171">
            <v>49.89</v>
          </cell>
          <cell r="E171">
            <v>5</v>
          </cell>
        </row>
        <row r="172">
          <cell r="D172">
            <v>8.0399999999999991</v>
          </cell>
          <cell r="E172">
            <v>1</v>
          </cell>
        </row>
        <row r="173">
          <cell r="D173">
            <v>46.32</v>
          </cell>
          <cell r="E173">
            <v>6</v>
          </cell>
        </row>
        <row r="174">
          <cell r="D174">
            <v>46.9</v>
          </cell>
          <cell r="E174">
            <v>1</v>
          </cell>
        </row>
        <row r="175">
          <cell r="D175">
            <v>24.76</v>
          </cell>
          <cell r="E175">
            <v>4</v>
          </cell>
        </row>
        <row r="176">
          <cell r="D176">
            <v>16.239999999999998</v>
          </cell>
          <cell r="E176">
            <v>7</v>
          </cell>
        </row>
        <row r="177">
          <cell r="D177">
            <v>32.950000000000003</v>
          </cell>
          <cell r="E177">
            <v>10</v>
          </cell>
        </row>
        <row r="178">
          <cell r="D178">
            <v>41.19</v>
          </cell>
          <cell r="E178">
            <v>1</v>
          </cell>
        </row>
        <row r="179">
          <cell r="D179">
            <v>31.31</v>
          </cell>
          <cell r="E179">
            <v>10</v>
          </cell>
        </row>
        <row r="180">
          <cell r="D180">
            <v>38.42</v>
          </cell>
          <cell r="E180">
            <v>2</v>
          </cell>
        </row>
        <row r="181">
          <cell r="D181">
            <v>45.67</v>
          </cell>
          <cell r="E181">
            <v>4</v>
          </cell>
        </row>
        <row r="182">
          <cell r="D182">
            <v>38.17</v>
          </cell>
          <cell r="E182">
            <v>7</v>
          </cell>
        </row>
        <row r="183">
          <cell r="D183">
            <v>21.6</v>
          </cell>
          <cell r="E183">
            <v>9</v>
          </cell>
        </row>
        <row r="184">
          <cell r="D184">
            <v>0</v>
          </cell>
          <cell r="E184">
            <v>0</v>
          </cell>
        </row>
        <row r="185">
          <cell r="D185">
            <v>38.049999999999997</v>
          </cell>
          <cell r="E185">
            <v>5</v>
          </cell>
        </row>
        <row r="186">
          <cell r="D186">
            <v>19.47</v>
          </cell>
          <cell r="E186">
            <v>1</v>
          </cell>
        </row>
        <row r="187">
          <cell r="D187">
            <v>26.03</v>
          </cell>
          <cell r="E187">
            <v>10</v>
          </cell>
        </row>
        <row r="188">
          <cell r="D188">
            <v>22.86</v>
          </cell>
          <cell r="E188">
            <v>9</v>
          </cell>
        </row>
        <row r="189">
          <cell r="D189">
            <v>43.98</v>
          </cell>
          <cell r="E189">
            <v>8</v>
          </cell>
        </row>
        <row r="190">
          <cell r="D190">
            <v>14.44</v>
          </cell>
          <cell r="E190">
            <v>6</v>
          </cell>
        </row>
        <row r="191">
          <cell r="D191">
            <v>12.38</v>
          </cell>
          <cell r="E191">
            <v>8</v>
          </cell>
        </row>
        <row r="192">
          <cell r="D192">
            <v>16.559999999999999</v>
          </cell>
          <cell r="E192">
            <v>4</v>
          </cell>
        </row>
        <row r="193">
          <cell r="D193">
            <v>11.15</v>
          </cell>
          <cell r="E193">
            <v>4</v>
          </cell>
        </row>
        <row r="194">
          <cell r="D194">
            <v>23.49</v>
          </cell>
          <cell r="E194">
            <v>4</v>
          </cell>
        </row>
        <row r="195">
          <cell r="D195">
            <v>30.94</v>
          </cell>
          <cell r="E195">
            <v>2</v>
          </cell>
        </row>
        <row r="196">
          <cell r="D196">
            <v>27.4</v>
          </cell>
          <cell r="E196">
            <v>7</v>
          </cell>
        </row>
        <row r="197">
          <cell r="D197">
            <v>24.81</v>
          </cell>
          <cell r="E197">
            <v>1</v>
          </cell>
        </row>
        <row r="198">
          <cell r="D198">
            <v>15.93</v>
          </cell>
          <cell r="E198">
            <v>8</v>
          </cell>
        </row>
        <row r="199">
          <cell r="D199">
            <v>38.82</v>
          </cell>
          <cell r="E199">
            <v>5</v>
          </cell>
        </row>
        <row r="200">
          <cell r="D200">
            <v>30.08</v>
          </cell>
          <cell r="E200">
            <v>3</v>
          </cell>
        </row>
        <row r="201">
          <cell r="D201">
            <v>15.18</v>
          </cell>
          <cell r="E201">
            <v>6</v>
          </cell>
        </row>
        <row r="202">
          <cell r="D202">
            <v>18.18</v>
          </cell>
          <cell r="E202">
            <v>6</v>
          </cell>
        </row>
        <row r="203">
          <cell r="D203">
            <v>2.2200000000000002</v>
          </cell>
          <cell r="E203">
            <v>6</v>
          </cell>
        </row>
        <row r="204">
          <cell r="D204">
            <v>0</v>
          </cell>
          <cell r="E204">
            <v>0</v>
          </cell>
        </row>
        <row r="205">
          <cell r="D205">
            <v>16.18</v>
          </cell>
          <cell r="E205">
            <v>8</v>
          </cell>
        </row>
        <row r="206">
          <cell r="D206">
            <v>24.94</v>
          </cell>
          <cell r="E206">
            <v>9</v>
          </cell>
        </row>
        <row r="207">
          <cell r="D207">
            <v>13.57</v>
          </cell>
          <cell r="E207">
            <v>6</v>
          </cell>
        </row>
        <row r="208">
          <cell r="D208">
            <v>26.95</v>
          </cell>
          <cell r="E208">
            <v>5</v>
          </cell>
        </row>
        <row r="209">
          <cell r="D209">
            <v>18.48</v>
          </cell>
          <cell r="E209">
            <v>10</v>
          </cell>
        </row>
        <row r="210">
          <cell r="D210">
            <v>4.17</v>
          </cell>
          <cell r="E210">
            <v>1</v>
          </cell>
        </row>
        <row r="211">
          <cell r="D211">
            <v>45.53</v>
          </cell>
          <cell r="E211">
            <v>1</v>
          </cell>
        </row>
        <row r="212">
          <cell r="D212">
            <v>38.270000000000003</v>
          </cell>
          <cell r="E212">
            <v>4</v>
          </cell>
        </row>
        <row r="213">
          <cell r="D213">
            <v>12.29</v>
          </cell>
          <cell r="E213">
            <v>2</v>
          </cell>
        </row>
        <row r="214">
          <cell r="D214">
            <v>1.31</v>
          </cell>
          <cell r="E214">
            <v>6</v>
          </cell>
        </row>
        <row r="215">
          <cell r="D215">
            <v>16.91</v>
          </cell>
          <cell r="E215">
            <v>2</v>
          </cell>
        </row>
        <row r="216">
          <cell r="D216">
            <v>17.3</v>
          </cell>
          <cell r="E216">
            <v>4</v>
          </cell>
        </row>
        <row r="217">
          <cell r="D217">
            <v>0</v>
          </cell>
          <cell r="E217">
            <v>0</v>
          </cell>
        </row>
        <row r="218">
          <cell r="D218">
            <v>47.86</v>
          </cell>
          <cell r="E218">
            <v>4</v>
          </cell>
        </row>
        <row r="219">
          <cell r="D219">
            <v>19.899999999999999</v>
          </cell>
          <cell r="E219">
            <v>2</v>
          </cell>
        </row>
        <row r="220">
          <cell r="D220">
            <v>27.62</v>
          </cell>
          <cell r="E220">
            <v>9</v>
          </cell>
        </row>
        <row r="221">
          <cell r="D221">
            <v>8.18</v>
          </cell>
          <cell r="E221">
            <v>9</v>
          </cell>
        </row>
        <row r="222">
          <cell r="D222">
            <v>27.59</v>
          </cell>
          <cell r="E222">
            <v>1</v>
          </cell>
        </row>
        <row r="223">
          <cell r="D223">
            <v>3.01</v>
          </cell>
          <cell r="E223">
            <v>4</v>
          </cell>
        </row>
        <row r="224">
          <cell r="D224">
            <v>0</v>
          </cell>
          <cell r="E224">
            <v>0</v>
          </cell>
        </row>
        <row r="225">
          <cell r="D225">
            <v>24.59</v>
          </cell>
          <cell r="E225">
            <v>9</v>
          </cell>
        </row>
        <row r="226">
          <cell r="D226">
            <v>41.67</v>
          </cell>
          <cell r="E226">
            <v>9</v>
          </cell>
        </row>
        <row r="227">
          <cell r="D227">
            <v>23.99</v>
          </cell>
          <cell r="E227">
            <v>2</v>
          </cell>
        </row>
        <row r="228">
          <cell r="D228">
            <v>2.8</v>
          </cell>
          <cell r="E228">
            <v>8</v>
          </cell>
        </row>
        <row r="229">
          <cell r="D229">
            <v>30.73</v>
          </cell>
          <cell r="E229">
            <v>10</v>
          </cell>
        </row>
        <row r="230">
          <cell r="D230">
            <v>0</v>
          </cell>
          <cell r="E230">
            <v>0</v>
          </cell>
        </row>
        <row r="231">
          <cell r="D231">
            <v>0</v>
          </cell>
          <cell r="E231">
            <v>0</v>
          </cell>
        </row>
        <row r="232">
          <cell r="D232">
            <v>1.57</v>
          </cell>
          <cell r="E232">
            <v>8</v>
          </cell>
        </row>
        <row r="233">
          <cell r="D233">
            <v>7.4</v>
          </cell>
          <cell r="E233">
            <v>4</v>
          </cell>
        </row>
        <row r="234">
          <cell r="D234">
            <v>21.01</v>
          </cell>
          <cell r="E234">
            <v>2</v>
          </cell>
        </row>
        <row r="235">
          <cell r="D235">
            <v>0</v>
          </cell>
          <cell r="E235">
            <v>0</v>
          </cell>
        </row>
        <row r="236">
          <cell r="D236">
            <v>42.11</v>
          </cell>
          <cell r="E236">
            <v>5</v>
          </cell>
        </row>
        <row r="237">
          <cell r="D237">
            <v>18.059999999999999</v>
          </cell>
          <cell r="E237">
            <v>9</v>
          </cell>
        </row>
        <row r="238">
          <cell r="D238">
            <v>6.56</v>
          </cell>
          <cell r="E238">
            <v>1</v>
          </cell>
        </row>
        <row r="239">
          <cell r="D239">
            <v>41.2</v>
          </cell>
          <cell r="E239">
            <v>10</v>
          </cell>
        </row>
        <row r="240">
          <cell r="D240">
            <v>6.84</v>
          </cell>
          <cell r="E240">
            <v>2</v>
          </cell>
        </row>
        <row r="241">
          <cell r="D241">
            <v>0</v>
          </cell>
          <cell r="E241">
            <v>0</v>
          </cell>
        </row>
        <row r="242">
          <cell r="D242">
            <v>0</v>
          </cell>
          <cell r="E242">
            <v>0</v>
          </cell>
        </row>
        <row r="243">
          <cell r="D243">
            <v>15.74</v>
          </cell>
          <cell r="E243">
            <v>5</v>
          </cell>
        </row>
        <row r="244">
          <cell r="D244">
            <v>35.49</v>
          </cell>
          <cell r="E244">
            <v>4</v>
          </cell>
        </row>
        <row r="245">
          <cell r="D245">
            <v>48.77</v>
          </cell>
          <cell r="E245">
            <v>7</v>
          </cell>
        </row>
        <row r="246">
          <cell r="D246">
            <v>46.76</v>
          </cell>
          <cell r="E246">
            <v>5</v>
          </cell>
        </row>
        <row r="247">
          <cell r="D247">
            <v>48.41</v>
          </cell>
          <cell r="E247">
            <v>7</v>
          </cell>
        </row>
        <row r="248">
          <cell r="D248">
            <v>6.52</v>
          </cell>
          <cell r="E248">
            <v>7</v>
          </cell>
        </row>
        <row r="249">
          <cell r="D249">
            <v>38.979999999999997</v>
          </cell>
          <cell r="E249">
            <v>8</v>
          </cell>
        </row>
        <row r="250">
          <cell r="D250">
            <v>48.47</v>
          </cell>
          <cell r="E250">
            <v>7</v>
          </cell>
        </row>
        <row r="251">
          <cell r="D251">
            <v>33.6</v>
          </cell>
          <cell r="E251">
            <v>9</v>
          </cell>
        </row>
        <row r="252">
          <cell r="D252">
            <v>0</v>
          </cell>
          <cell r="E252">
            <v>0</v>
          </cell>
        </row>
        <row r="253">
          <cell r="D253">
            <v>39.43</v>
          </cell>
          <cell r="E253">
            <v>10</v>
          </cell>
        </row>
        <row r="254">
          <cell r="D254">
            <v>4.8600000000000003</v>
          </cell>
          <cell r="E254">
            <v>3</v>
          </cell>
        </row>
        <row r="255">
          <cell r="D255">
            <v>42.3</v>
          </cell>
          <cell r="E255">
            <v>5</v>
          </cell>
        </row>
        <row r="256">
          <cell r="D256">
            <v>17.62</v>
          </cell>
          <cell r="E256">
            <v>9</v>
          </cell>
        </row>
        <row r="257">
          <cell r="D257">
            <v>12.2</v>
          </cell>
          <cell r="E257">
            <v>5</v>
          </cell>
        </row>
        <row r="258">
          <cell r="D258">
            <v>14.95</v>
          </cell>
          <cell r="E258">
            <v>6</v>
          </cell>
        </row>
        <row r="259">
          <cell r="D259">
            <v>24.64</v>
          </cell>
          <cell r="E259">
            <v>7</v>
          </cell>
        </row>
        <row r="260">
          <cell r="D260">
            <v>20.65</v>
          </cell>
          <cell r="E260">
            <v>8</v>
          </cell>
        </row>
        <row r="261">
          <cell r="D261">
            <v>41.74</v>
          </cell>
          <cell r="E261">
            <v>7</v>
          </cell>
        </row>
        <row r="262">
          <cell r="D262">
            <v>39.130000000000003</v>
          </cell>
          <cell r="E262">
            <v>2</v>
          </cell>
        </row>
        <row r="263">
          <cell r="D263">
            <v>4.3499999999999996</v>
          </cell>
          <cell r="E263">
            <v>9</v>
          </cell>
        </row>
        <row r="264">
          <cell r="D264">
            <v>38.51</v>
          </cell>
          <cell r="E264">
            <v>2</v>
          </cell>
        </row>
        <row r="265">
          <cell r="D265">
            <v>1.64</v>
          </cell>
          <cell r="E265">
            <v>8</v>
          </cell>
        </row>
        <row r="266">
          <cell r="D266">
            <v>19.05</v>
          </cell>
          <cell r="E266">
            <v>2</v>
          </cell>
        </row>
        <row r="267">
          <cell r="D267">
            <v>44.84</v>
          </cell>
          <cell r="E267">
            <v>3</v>
          </cell>
        </row>
        <row r="268">
          <cell r="D268">
            <v>0</v>
          </cell>
          <cell r="E268">
            <v>0</v>
          </cell>
        </row>
        <row r="269">
          <cell r="D269">
            <v>47.17</v>
          </cell>
          <cell r="E269">
            <v>4</v>
          </cell>
        </row>
        <row r="270">
          <cell r="D270">
            <v>31.04</v>
          </cell>
          <cell r="E270">
            <v>4</v>
          </cell>
        </row>
        <row r="271">
          <cell r="D271">
            <v>49.28</v>
          </cell>
          <cell r="E271">
            <v>4</v>
          </cell>
        </row>
        <row r="272">
          <cell r="D272">
            <v>28.42</v>
          </cell>
          <cell r="E272">
            <v>6</v>
          </cell>
        </row>
        <row r="273">
          <cell r="D273">
            <v>34</v>
          </cell>
          <cell r="E273">
            <v>1</v>
          </cell>
        </row>
        <row r="274">
          <cell r="D274">
            <v>44.57</v>
          </cell>
          <cell r="E274">
            <v>2</v>
          </cell>
        </row>
        <row r="275">
          <cell r="D275">
            <v>25.43</v>
          </cell>
          <cell r="E275">
            <v>2</v>
          </cell>
        </row>
        <row r="276">
          <cell r="D276">
            <v>47.01</v>
          </cell>
          <cell r="E276">
            <v>10</v>
          </cell>
        </row>
        <row r="277">
          <cell r="D277">
            <v>40.369999999999997</v>
          </cell>
          <cell r="E277">
            <v>5</v>
          </cell>
        </row>
        <row r="278">
          <cell r="D278">
            <v>42.06</v>
          </cell>
          <cell r="E278">
            <v>2</v>
          </cell>
        </row>
        <row r="279">
          <cell r="D279">
            <v>41.21</v>
          </cell>
          <cell r="E279">
            <v>7</v>
          </cell>
        </row>
        <row r="280">
          <cell r="D280">
            <v>22.27</v>
          </cell>
          <cell r="E280">
            <v>6</v>
          </cell>
        </row>
        <row r="281">
          <cell r="D281">
            <v>48.75</v>
          </cell>
          <cell r="E281">
            <v>5</v>
          </cell>
        </row>
        <row r="282">
          <cell r="D282">
            <v>20.95</v>
          </cell>
          <cell r="E282">
            <v>4</v>
          </cell>
        </row>
        <row r="283">
          <cell r="D283">
            <v>15.79</v>
          </cell>
          <cell r="E283">
            <v>8</v>
          </cell>
        </row>
        <row r="284">
          <cell r="D284">
            <v>9.48</v>
          </cell>
          <cell r="E284">
            <v>4</v>
          </cell>
        </row>
        <row r="285">
          <cell r="D285">
            <v>0</v>
          </cell>
          <cell r="E285">
            <v>0</v>
          </cell>
        </row>
        <row r="286">
          <cell r="D286">
            <v>28.09</v>
          </cell>
          <cell r="E286">
            <v>4</v>
          </cell>
        </row>
        <row r="287">
          <cell r="D287">
            <v>0</v>
          </cell>
          <cell r="E287">
            <v>0</v>
          </cell>
        </row>
        <row r="288">
          <cell r="D288">
            <v>0</v>
          </cell>
          <cell r="E288">
            <v>0</v>
          </cell>
        </row>
        <row r="289">
          <cell r="D289">
            <v>26.89</v>
          </cell>
          <cell r="E289">
            <v>2</v>
          </cell>
        </row>
        <row r="290">
          <cell r="D290">
            <v>41.87</v>
          </cell>
          <cell r="E290">
            <v>10</v>
          </cell>
        </row>
        <row r="291">
          <cell r="D291">
            <v>39.69</v>
          </cell>
          <cell r="E291">
            <v>7</v>
          </cell>
        </row>
        <row r="292">
          <cell r="D292">
            <v>13.31</v>
          </cell>
          <cell r="E292">
            <v>4</v>
          </cell>
        </row>
        <row r="293">
          <cell r="D293">
            <v>46.6</v>
          </cell>
          <cell r="E293">
            <v>4</v>
          </cell>
        </row>
        <row r="294">
          <cell r="D294">
            <v>48.22</v>
          </cell>
          <cell r="E294">
            <v>2</v>
          </cell>
        </row>
        <row r="295">
          <cell r="D295">
            <v>25.05</v>
          </cell>
          <cell r="E295">
            <v>3</v>
          </cell>
        </row>
        <row r="296">
          <cell r="D296">
            <v>39.67</v>
          </cell>
          <cell r="E296">
            <v>4</v>
          </cell>
        </row>
        <row r="297">
          <cell r="D297">
            <v>30.13</v>
          </cell>
          <cell r="E297">
            <v>5</v>
          </cell>
        </row>
        <row r="298">
          <cell r="D298">
            <v>15.26</v>
          </cell>
          <cell r="E298">
            <v>7</v>
          </cell>
        </row>
        <row r="299">
          <cell r="D299">
            <v>7.6</v>
          </cell>
          <cell r="E299">
            <v>3</v>
          </cell>
        </row>
        <row r="300">
          <cell r="D300">
            <v>37.04</v>
          </cell>
          <cell r="E300">
            <v>4</v>
          </cell>
        </row>
        <row r="301">
          <cell r="D301">
            <v>20.73</v>
          </cell>
          <cell r="E301">
            <v>8</v>
          </cell>
        </row>
        <row r="302">
          <cell r="D302">
            <v>22.3</v>
          </cell>
          <cell r="E302">
            <v>6</v>
          </cell>
        </row>
        <row r="303">
          <cell r="D303">
            <v>20</v>
          </cell>
          <cell r="E303">
            <v>4</v>
          </cell>
        </row>
        <row r="304">
          <cell r="D304">
            <v>0</v>
          </cell>
          <cell r="E304">
            <v>0</v>
          </cell>
        </row>
        <row r="305">
          <cell r="D305">
            <v>32.869999999999997</v>
          </cell>
          <cell r="E305">
            <v>6</v>
          </cell>
        </row>
        <row r="306">
          <cell r="D306">
            <v>11.12</v>
          </cell>
          <cell r="E306">
            <v>3</v>
          </cell>
        </row>
        <row r="307">
          <cell r="D307">
            <v>37.86</v>
          </cell>
          <cell r="E307">
            <v>7</v>
          </cell>
        </row>
        <row r="308">
          <cell r="D308">
            <v>7.92</v>
          </cell>
          <cell r="E308">
            <v>8</v>
          </cell>
        </row>
        <row r="309">
          <cell r="D309">
            <v>42.99</v>
          </cell>
          <cell r="E309">
            <v>10</v>
          </cell>
        </row>
        <row r="310">
          <cell r="D310">
            <v>0</v>
          </cell>
          <cell r="E310">
            <v>0</v>
          </cell>
        </row>
        <row r="311">
          <cell r="D311">
            <v>35.1</v>
          </cell>
          <cell r="E311">
            <v>10</v>
          </cell>
        </row>
        <row r="312">
          <cell r="D312">
            <v>17.86</v>
          </cell>
          <cell r="E312">
            <v>1</v>
          </cell>
        </row>
        <row r="313">
          <cell r="D313">
            <v>24.37</v>
          </cell>
          <cell r="E313">
            <v>9</v>
          </cell>
        </row>
        <row r="314">
          <cell r="D314">
            <v>18.62</v>
          </cell>
          <cell r="E314">
            <v>2</v>
          </cell>
        </row>
        <row r="315">
          <cell r="D315">
            <v>39.49</v>
          </cell>
          <cell r="E315">
            <v>2</v>
          </cell>
        </row>
        <row r="316">
          <cell r="D316">
            <v>28.93</v>
          </cell>
          <cell r="E316">
            <v>7</v>
          </cell>
        </row>
        <row r="317">
          <cell r="D317">
            <v>45.73</v>
          </cell>
          <cell r="E317">
            <v>2</v>
          </cell>
        </row>
        <row r="318">
          <cell r="D318">
            <v>0</v>
          </cell>
          <cell r="E318">
            <v>0</v>
          </cell>
        </row>
        <row r="319">
          <cell r="D319">
            <v>1.49</v>
          </cell>
          <cell r="E319">
            <v>8</v>
          </cell>
        </row>
        <row r="320">
          <cell r="D320">
            <v>12.75</v>
          </cell>
          <cell r="E320">
            <v>6</v>
          </cell>
        </row>
        <row r="321">
          <cell r="D321">
            <v>37.020000000000003</v>
          </cell>
          <cell r="E321">
            <v>7</v>
          </cell>
        </row>
        <row r="322">
          <cell r="D322">
            <v>32.5</v>
          </cell>
          <cell r="E322">
            <v>3</v>
          </cell>
        </row>
        <row r="323">
          <cell r="D323">
            <v>23.99</v>
          </cell>
          <cell r="E323">
            <v>1</v>
          </cell>
        </row>
        <row r="324">
          <cell r="D324">
            <v>18.34</v>
          </cell>
          <cell r="E324">
            <v>7</v>
          </cell>
        </row>
        <row r="325">
          <cell r="D325">
            <v>13.57</v>
          </cell>
          <cell r="E325">
            <v>7</v>
          </cell>
        </row>
        <row r="326">
          <cell r="D326">
            <v>0</v>
          </cell>
          <cell r="E326">
            <v>0</v>
          </cell>
        </row>
        <row r="327">
          <cell r="D327">
            <v>33.28</v>
          </cell>
          <cell r="E327">
            <v>4</v>
          </cell>
        </row>
        <row r="328">
          <cell r="D328">
            <v>14.64</v>
          </cell>
          <cell r="E328">
            <v>3</v>
          </cell>
        </row>
        <row r="329">
          <cell r="D329">
            <v>8.35</v>
          </cell>
          <cell r="E329">
            <v>10</v>
          </cell>
        </row>
        <row r="330">
          <cell r="D330">
            <v>40.5</v>
          </cell>
          <cell r="E330">
            <v>8</v>
          </cell>
        </row>
        <row r="331">
          <cell r="D331">
            <v>17.260000000000002</v>
          </cell>
          <cell r="E331">
            <v>2</v>
          </cell>
        </row>
        <row r="332">
          <cell r="D332">
            <v>8.25</v>
          </cell>
          <cell r="E332">
            <v>4</v>
          </cell>
        </row>
        <row r="333">
          <cell r="D333">
            <v>28.7</v>
          </cell>
          <cell r="E333">
            <v>9</v>
          </cell>
        </row>
        <row r="334">
          <cell r="D334">
            <v>7.11</v>
          </cell>
          <cell r="E334">
            <v>5</v>
          </cell>
        </row>
        <row r="335">
          <cell r="D335">
            <v>8.4600000000000009</v>
          </cell>
          <cell r="E335">
            <v>4</v>
          </cell>
        </row>
        <row r="336">
          <cell r="D336">
            <v>12.04</v>
          </cell>
          <cell r="E336">
            <v>4</v>
          </cell>
        </row>
        <row r="337">
          <cell r="D337">
            <v>17.28</v>
          </cell>
          <cell r="E337">
            <v>4</v>
          </cell>
        </row>
        <row r="338">
          <cell r="D338">
            <v>45.32</v>
          </cell>
          <cell r="E338">
            <v>5</v>
          </cell>
        </row>
        <row r="339">
          <cell r="D339">
            <v>11.67</v>
          </cell>
          <cell r="E339">
            <v>10</v>
          </cell>
        </row>
        <row r="340">
          <cell r="D340">
            <v>32.57</v>
          </cell>
          <cell r="E340">
            <v>3</v>
          </cell>
        </row>
        <row r="341">
          <cell r="D341">
            <v>0</v>
          </cell>
          <cell r="E341">
            <v>0</v>
          </cell>
        </row>
        <row r="342">
          <cell r="D342">
            <v>40.229999999999997</v>
          </cell>
          <cell r="E342">
            <v>4</v>
          </cell>
        </row>
        <row r="343">
          <cell r="D343">
            <v>30.83</v>
          </cell>
          <cell r="E343">
            <v>10</v>
          </cell>
        </row>
        <row r="344">
          <cell r="D344">
            <v>6.89</v>
          </cell>
          <cell r="E344">
            <v>10</v>
          </cell>
        </row>
        <row r="345">
          <cell r="D345">
            <v>45.07</v>
          </cell>
          <cell r="E345">
            <v>9</v>
          </cell>
        </row>
        <row r="346">
          <cell r="D346">
            <v>29.07</v>
          </cell>
          <cell r="E346">
            <v>7</v>
          </cell>
        </row>
        <row r="347">
          <cell r="D347">
            <v>11.23</v>
          </cell>
          <cell r="E347">
            <v>3</v>
          </cell>
        </row>
        <row r="348">
          <cell r="D348">
            <v>0</v>
          </cell>
          <cell r="E348">
            <v>0</v>
          </cell>
        </row>
        <row r="349">
          <cell r="D349">
            <v>29.35</v>
          </cell>
          <cell r="E349">
            <v>1</v>
          </cell>
        </row>
        <row r="350">
          <cell r="D350">
            <v>38.590000000000003</v>
          </cell>
          <cell r="E350">
            <v>9</v>
          </cell>
        </row>
        <row r="351">
          <cell r="D351">
            <v>43.98</v>
          </cell>
          <cell r="E351">
            <v>9</v>
          </cell>
        </row>
        <row r="352">
          <cell r="D352">
            <v>0</v>
          </cell>
          <cell r="E352">
            <v>0</v>
          </cell>
        </row>
        <row r="353">
          <cell r="D353">
            <v>13.6</v>
          </cell>
          <cell r="E353">
            <v>4</v>
          </cell>
        </row>
        <row r="354">
          <cell r="D354">
            <v>29.14</v>
          </cell>
          <cell r="E354">
            <v>7</v>
          </cell>
        </row>
        <row r="355">
          <cell r="D355">
            <v>16.440000000000001</v>
          </cell>
          <cell r="E355">
            <v>6</v>
          </cell>
        </row>
        <row r="356">
          <cell r="D356">
            <v>37.76</v>
          </cell>
          <cell r="E356">
            <v>6</v>
          </cell>
        </row>
        <row r="357">
          <cell r="D357">
            <v>49.21</v>
          </cell>
          <cell r="E357">
            <v>2</v>
          </cell>
        </row>
        <row r="358">
          <cell r="D358">
            <v>19.7</v>
          </cell>
          <cell r="E358">
            <v>1</v>
          </cell>
        </row>
        <row r="359">
          <cell r="D359">
            <v>11.08</v>
          </cell>
          <cell r="E359">
            <v>8</v>
          </cell>
        </row>
        <row r="360">
          <cell r="D360">
            <v>44.85</v>
          </cell>
          <cell r="E360">
            <v>4</v>
          </cell>
        </row>
        <row r="361">
          <cell r="D361">
            <v>26.46</v>
          </cell>
          <cell r="E361">
            <v>3</v>
          </cell>
        </row>
        <row r="362">
          <cell r="D362">
            <v>27.04</v>
          </cell>
          <cell r="E362">
            <v>1</v>
          </cell>
        </row>
        <row r="363">
          <cell r="D363">
            <v>23.12</v>
          </cell>
          <cell r="E363">
            <v>8</v>
          </cell>
        </row>
        <row r="364">
          <cell r="D364">
            <v>0</v>
          </cell>
          <cell r="E364">
            <v>0</v>
          </cell>
        </row>
        <row r="365">
          <cell r="D365">
            <v>49.76</v>
          </cell>
          <cell r="E365">
            <v>9</v>
          </cell>
        </row>
        <row r="366">
          <cell r="D366">
            <v>27.52</v>
          </cell>
          <cell r="E366">
            <v>2</v>
          </cell>
        </row>
        <row r="367">
          <cell r="D367">
            <v>3.76</v>
          </cell>
          <cell r="E367">
            <v>8</v>
          </cell>
        </row>
        <row r="368">
          <cell r="D368">
            <v>17.2</v>
          </cell>
          <cell r="E368">
            <v>1</v>
          </cell>
        </row>
        <row r="369">
          <cell r="D369">
            <v>45.41</v>
          </cell>
          <cell r="E369">
            <v>3</v>
          </cell>
        </row>
        <row r="370">
          <cell r="D370">
            <v>5.16</v>
          </cell>
          <cell r="E370">
            <v>10</v>
          </cell>
        </row>
        <row r="371">
          <cell r="D371">
            <v>29.88</v>
          </cell>
          <cell r="E371">
            <v>8</v>
          </cell>
        </row>
        <row r="372">
          <cell r="D372">
            <v>41.47</v>
          </cell>
          <cell r="E372">
            <v>9</v>
          </cell>
        </row>
        <row r="373">
          <cell r="D373">
            <v>0</v>
          </cell>
          <cell r="E373">
            <v>0</v>
          </cell>
        </row>
        <row r="374">
          <cell r="D374">
            <v>0</v>
          </cell>
          <cell r="E374">
            <v>0</v>
          </cell>
        </row>
        <row r="375">
          <cell r="D375">
            <v>31.16</v>
          </cell>
          <cell r="E375">
            <v>4</v>
          </cell>
        </row>
        <row r="376">
          <cell r="D376">
            <v>14.87</v>
          </cell>
          <cell r="E376">
            <v>7</v>
          </cell>
        </row>
        <row r="377">
          <cell r="D377">
            <v>7.67</v>
          </cell>
          <cell r="E377">
            <v>10</v>
          </cell>
        </row>
        <row r="378">
          <cell r="D378">
            <v>38.79</v>
          </cell>
          <cell r="E378">
            <v>4</v>
          </cell>
        </row>
        <row r="379">
          <cell r="D379">
            <v>7.09</v>
          </cell>
          <cell r="E379">
            <v>7</v>
          </cell>
        </row>
        <row r="380">
          <cell r="D380">
            <v>44.66</v>
          </cell>
          <cell r="E380">
            <v>4</v>
          </cell>
        </row>
        <row r="381">
          <cell r="D381">
            <v>46.02</v>
          </cell>
          <cell r="E381">
            <v>8</v>
          </cell>
        </row>
        <row r="382">
          <cell r="D382">
            <v>5.45</v>
          </cell>
          <cell r="E382">
            <v>10</v>
          </cell>
        </row>
        <row r="383">
          <cell r="D383">
            <v>0</v>
          </cell>
          <cell r="E383">
            <v>0</v>
          </cell>
        </row>
        <row r="384">
          <cell r="D384">
            <v>15.18</v>
          </cell>
          <cell r="E384">
            <v>6</v>
          </cell>
        </row>
        <row r="385">
          <cell r="D385">
            <v>43.19</v>
          </cell>
          <cell r="E385">
            <v>5</v>
          </cell>
        </row>
        <row r="386">
          <cell r="D386">
            <v>11.62</v>
          </cell>
          <cell r="E386">
            <v>6</v>
          </cell>
        </row>
        <row r="387">
          <cell r="D387">
            <v>37.17</v>
          </cell>
          <cell r="E387">
            <v>6</v>
          </cell>
        </row>
        <row r="388">
          <cell r="D388">
            <v>38.1</v>
          </cell>
          <cell r="E388">
            <v>7</v>
          </cell>
        </row>
        <row r="389">
          <cell r="D389">
            <v>3.94</v>
          </cell>
          <cell r="E389">
            <v>1</v>
          </cell>
        </row>
        <row r="390">
          <cell r="D390">
            <v>3.94</v>
          </cell>
          <cell r="E390">
            <v>1</v>
          </cell>
        </row>
        <row r="391">
          <cell r="D391">
            <v>3.94</v>
          </cell>
          <cell r="E391">
            <v>1</v>
          </cell>
        </row>
        <row r="392">
          <cell r="D392">
            <v>27.17</v>
          </cell>
          <cell r="E392">
            <v>12</v>
          </cell>
        </row>
        <row r="393">
          <cell r="D393">
            <v>37.17</v>
          </cell>
          <cell r="E393">
            <v>18</v>
          </cell>
        </row>
        <row r="394">
          <cell r="D394">
            <v>47.17</v>
          </cell>
          <cell r="E394">
            <v>21</v>
          </cell>
        </row>
        <row r="395">
          <cell r="D395">
            <v>27.17</v>
          </cell>
          <cell r="E395">
            <v>6</v>
          </cell>
        </row>
        <row r="396">
          <cell r="D396">
            <v>27.17</v>
          </cell>
          <cell r="E396">
            <v>6</v>
          </cell>
        </row>
        <row r="397">
          <cell r="D397">
            <v>0</v>
          </cell>
          <cell r="E397">
            <v>0</v>
          </cell>
        </row>
        <row r="398">
          <cell r="D398">
            <v>27.17</v>
          </cell>
          <cell r="E398">
            <v>3</v>
          </cell>
        </row>
        <row r="399">
          <cell r="D399">
            <v>27.17</v>
          </cell>
          <cell r="E399">
            <v>3</v>
          </cell>
        </row>
        <row r="400">
          <cell r="D400">
            <v>27.17</v>
          </cell>
          <cell r="E400">
            <v>3</v>
          </cell>
        </row>
        <row r="401">
          <cell r="D401">
            <v>27.17</v>
          </cell>
          <cell r="E401">
            <v>3</v>
          </cell>
        </row>
        <row r="402">
          <cell r="D402">
            <v>27.17</v>
          </cell>
          <cell r="E402">
            <v>3</v>
          </cell>
        </row>
        <row r="403">
          <cell r="D403">
            <v>7.1</v>
          </cell>
          <cell r="E403">
            <v>1</v>
          </cell>
        </row>
        <row r="404">
          <cell r="D404">
            <v>7.1</v>
          </cell>
          <cell r="E404">
            <v>1</v>
          </cell>
        </row>
        <row r="405">
          <cell r="D405">
            <v>7.1</v>
          </cell>
          <cell r="E405">
            <v>1</v>
          </cell>
        </row>
        <row r="406">
          <cell r="D406">
            <v>7.1</v>
          </cell>
          <cell r="E406">
            <v>1</v>
          </cell>
        </row>
        <row r="407">
          <cell r="D407">
            <v>7.1</v>
          </cell>
          <cell r="E407">
            <v>1</v>
          </cell>
        </row>
        <row r="408">
          <cell r="D408">
            <v>7.1</v>
          </cell>
          <cell r="E408">
            <v>1</v>
          </cell>
        </row>
        <row r="409">
          <cell r="D409">
            <v>7.1</v>
          </cell>
          <cell r="E409">
            <v>1</v>
          </cell>
        </row>
        <row r="410">
          <cell r="D410">
            <v>7.1</v>
          </cell>
          <cell r="E410">
            <v>1</v>
          </cell>
        </row>
        <row r="411">
          <cell r="D411">
            <v>7.1</v>
          </cell>
          <cell r="E411">
            <v>1</v>
          </cell>
        </row>
        <row r="412">
          <cell r="D412">
            <v>7.1</v>
          </cell>
          <cell r="E412">
            <v>1</v>
          </cell>
        </row>
        <row r="413">
          <cell r="D413">
            <v>7.1</v>
          </cell>
          <cell r="E413">
            <v>1</v>
          </cell>
        </row>
        <row r="414">
          <cell r="D414">
            <v>7.1</v>
          </cell>
          <cell r="E414">
            <v>1</v>
          </cell>
        </row>
        <row r="415">
          <cell r="D415">
            <v>7.1</v>
          </cell>
          <cell r="E415">
            <v>1</v>
          </cell>
        </row>
        <row r="416">
          <cell r="D416">
            <v>8.86</v>
          </cell>
          <cell r="E416">
            <v>2</v>
          </cell>
        </row>
        <row r="417">
          <cell r="D417">
            <v>9.17</v>
          </cell>
          <cell r="E417">
            <v>1</v>
          </cell>
        </row>
        <row r="418">
          <cell r="D418">
            <v>41.54</v>
          </cell>
          <cell r="E418">
            <v>5</v>
          </cell>
        </row>
        <row r="419">
          <cell r="D419">
            <v>31.63</v>
          </cell>
          <cell r="E419">
            <v>2</v>
          </cell>
        </row>
        <row r="420">
          <cell r="D420">
            <v>10.64</v>
          </cell>
          <cell r="E420">
            <v>3</v>
          </cell>
        </row>
        <row r="421">
          <cell r="D421">
            <v>3.79</v>
          </cell>
          <cell r="E421">
            <v>5</v>
          </cell>
        </row>
        <row r="422">
          <cell r="D422">
            <v>0</v>
          </cell>
          <cell r="E422">
            <v>0</v>
          </cell>
        </row>
        <row r="423">
          <cell r="D423">
            <v>13.8</v>
          </cell>
          <cell r="E423">
            <v>4</v>
          </cell>
        </row>
        <row r="424">
          <cell r="D424">
            <v>43.28</v>
          </cell>
          <cell r="E424">
            <v>2</v>
          </cell>
        </row>
        <row r="425">
          <cell r="D425">
            <v>10.220000000000001</v>
          </cell>
          <cell r="E425">
            <v>8</v>
          </cell>
        </row>
        <row r="426">
          <cell r="D426">
            <v>48.71</v>
          </cell>
          <cell r="E426">
            <v>10</v>
          </cell>
        </row>
        <row r="427">
          <cell r="D427">
            <v>32.15</v>
          </cell>
          <cell r="E427">
            <v>9</v>
          </cell>
        </row>
        <row r="428">
          <cell r="D428">
            <v>49.37</v>
          </cell>
          <cell r="E428">
            <v>7</v>
          </cell>
        </row>
        <row r="429">
          <cell r="D429">
            <v>19.16</v>
          </cell>
          <cell r="E429">
            <v>1</v>
          </cell>
        </row>
        <row r="430">
          <cell r="D430">
            <v>10.93</v>
          </cell>
          <cell r="E430">
            <v>8</v>
          </cell>
        </row>
        <row r="431">
          <cell r="D431">
            <v>4.92</v>
          </cell>
          <cell r="E431">
            <v>3</v>
          </cell>
        </row>
        <row r="432">
          <cell r="D432">
            <v>40.58</v>
          </cell>
          <cell r="E432">
            <v>7</v>
          </cell>
        </row>
        <row r="433">
          <cell r="D433">
            <v>30.29</v>
          </cell>
          <cell r="E433">
            <v>2</v>
          </cell>
        </row>
        <row r="434">
          <cell r="D434">
            <v>37.270000000000003</v>
          </cell>
          <cell r="E434">
            <v>3</v>
          </cell>
        </row>
        <row r="435">
          <cell r="D435">
            <v>10.06</v>
          </cell>
          <cell r="E435">
            <v>2</v>
          </cell>
        </row>
        <row r="436">
          <cell r="D436">
            <v>21.97</v>
          </cell>
          <cell r="E436">
            <v>6</v>
          </cell>
        </row>
        <row r="437">
          <cell r="D437">
            <v>16.02</v>
          </cell>
          <cell r="E437">
            <v>9</v>
          </cell>
        </row>
        <row r="438">
          <cell r="D438">
            <v>29.42</v>
          </cell>
          <cell r="E438">
            <v>8</v>
          </cell>
        </row>
        <row r="439">
          <cell r="D439">
            <v>32.54</v>
          </cell>
          <cell r="E439">
            <v>10</v>
          </cell>
        </row>
        <row r="440">
          <cell r="D440">
            <v>38.28</v>
          </cell>
          <cell r="E440">
            <v>1</v>
          </cell>
        </row>
        <row r="441">
          <cell r="D441">
            <v>44.71</v>
          </cell>
          <cell r="E441">
            <v>9</v>
          </cell>
        </row>
        <row r="442">
          <cell r="D442">
            <v>13.69</v>
          </cell>
          <cell r="E442">
            <v>9</v>
          </cell>
        </row>
        <row r="443">
          <cell r="D443">
            <v>32.82</v>
          </cell>
          <cell r="E443">
            <v>9</v>
          </cell>
        </row>
        <row r="444">
          <cell r="D444">
            <v>7.89</v>
          </cell>
          <cell r="E444">
            <v>4</v>
          </cell>
        </row>
        <row r="445">
          <cell r="D445">
            <v>41.59</v>
          </cell>
          <cell r="E445">
            <v>2</v>
          </cell>
        </row>
        <row r="446">
          <cell r="D446">
            <v>11.48</v>
          </cell>
          <cell r="E446">
            <v>3</v>
          </cell>
        </row>
        <row r="447">
          <cell r="D447">
            <v>13.34</v>
          </cell>
          <cell r="E447">
            <v>5</v>
          </cell>
        </row>
        <row r="448">
          <cell r="D448">
            <v>3.09</v>
          </cell>
          <cell r="E448">
            <v>5</v>
          </cell>
        </row>
        <row r="449">
          <cell r="D449">
            <v>47.99</v>
          </cell>
          <cell r="E449">
            <v>9</v>
          </cell>
        </row>
        <row r="450">
          <cell r="D450">
            <v>13.13</v>
          </cell>
          <cell r="E450">
            <v>1</v>
          </cell>
        </row>
        <row r="451">
          <cell r="D451">
            <v>31.23</v>
          </cell>
          <cell r="E451">
            <v>1</v>
          </cell>
        </row>
        <row r="452">
          <cell r="D452">
            <v>14.86</v>
          </cell>
          <cell r="E452">
            <v>5</v>
          </cell>
        </row>
        <row r="453">
          <cell r="D453">
            <v>35.659999999999997</v>
          </cell>
          <cell r="E453">
            <v>7</v>
          </cell>
        </row>
        <row r="454">
          <cell r="D454">
            <v>8.19</v>
          </cell>
          <cell r="E454">
            <v>7</v>
          </cell>
        </row>
        <row r="455">
          <cell r="D455">
            <v>21.47</v>
          </cell>
          <cell r="E455">
            <v>2</v>
          </cell>
        </row>
        <row r="456">
          <cell r="D456">
            <v>30.21</v>
          </cell>
          <cell r="E456">
            <v>4</v>
          </cell>
        </row>
        <row r="457">
          <cell r="D457">
            <v>0</v>
          </cell>
          <cell r="E457">
            <v>0</v>
          </cell>
        </row>
        <row r="458">
          <cell r="D458">
            <v>26.07</v>
          </cell>
          <cell r="E458">
            <v>5</v>
          </cell>
        </row>
        <row r="459">
          <cell r="D459">
            <v>20.5</v>
          </cell>
          <cell r="E459">
            <v>6</v>
          </cell>
        </row>
        <row r="460">
          <cell r="D460">
            <v>9.85</v>
          </cell>
          <cell r="E460">
            <v>3</v>
          </cell>
        </row>
        <row r="461">
          <cell r="D461">
            <v>41.38</v>
          </cell>
          <cell r="E461">
            <v>4</v>
          </cell>
        </row>
        <row r="462">
          <cell r="D462">
            <v>11.12</v>
          </cell>
          <cell r="E462">
            <v>10</v>
          </cell>
        </row>
        <row r="463">
          <cell r="D463">
            <v>46.58</v>
          </cell>
          <cell r="E463">
            <v>10</v>
          </cell>
        </row>
        <row r="464">
          <cell r="D464">
            <v>49.84</v>
          </cell>
          <cell r="E464">
            <v>5</v>
          </cell>
        </row>
        <row r="465">
          <cell r="D465">
            <v>3.05</v>
          </cell>
          <cell r="E465">
            <v>7</v>
          </cell>
        </row>
        <row r="466">
          <cell r="D466">
            <v>36.99</v>
          </cell>
          <cell r="E466">
            <v>4</v>
          </cell>
        </row>
        <row r="467">
          <cell r="D467">
            <v>22.26</v>
          </cell>
          <cell r="E467">
            <v>4</v>
          </cell>
        </row>
        <row r="468">
          <cell r="D468">
            <v>0</v>
          </cell>
          <cell r="E468">
            <v>0</v>
          </cell>
        </row>
        <row r="469">
          <cell r="D469">
            <v>43.31</v>
          </cell>
          <cell r="E469">
            <v>5</v>
          </cell>
        </row>
        <row r="470">
          <cell r="D470">
            <v>43.27</v>
          </cell>
          <cell r="E470">
            <v>7</v>
          </cell>
        </row>
        <row r="471">
          <cell r="D471">
            <v>15.59</v>
          </cell>
          <cell r="E471">
            <v>10</v>
          </cell>
        </row>
        <row r="472">
          <cell r="D472">
            <v>38.130000000000003</v>
          </cell>
          <cell r="E472">
            <v>9</v>
          </cell>
        </row>
        <row r="473">
          <cell r="D473">
            <v>18.57</v>
          </cell>
          <cell r="E473">
            <v>3</v>
          </cell>
        </row>
        <row r="474">
          <cell r="D474">
            <v>0</v>
          </cell>
          <cell r="E474">
            <v>0</v>
          </cell>
        </row>
        <row r="475">
          <cell r="D475">
            <v>8.9</v>
          </cell>
          <cell r="E475">
            <v>4</v>
          </cell>
        </row>
        <row r="476">
          <cell r="D476">
            <v>43.65</v>
          </cell>
          <cell r="E476">
            <v>9</v>
          </cell>
        </row>
        <row r="477">
          <cell r="D477">
            <v>42.07</v>
          </cell>
          <cell r="E477">
            <v>5</v>
          </cell>
        </row>
        <row r="478">
          <cell r="D478">
            <v>10.32</v>
          </cell>
          <cell r="E478">
            <v>10</v>
          </cell>
        </row>
        <row r="479">
          <cell r="D479">
            <v>5.26</v>
          </cell>
          <cell r="E479">
            <v>3</v>
          </cell>
        </row>
        <row r="480">
          <cell r="D480">
            <v>0</v>
          </cell>
          <cell r="E480">
            <v>0</v>
          </cell>
        </row>
        <row r="481">
          <cell r="D481">
            <v>41.22</v>
          </cell>
          <cell r="E481">
            <v>5</v>
          </cell>
        </row>
        <row r="482">
          <cell r="D482">
            <v>37.409999999999997</v>
          </cell>
          <cell r="E482">
            <v>3</v>
          </cell>
        </row>
        <row r="483">
          <cell r="D483">
            <v>19.850000000000001</v>
          </cell>
          <cell r="E483">
            <v>7</v>
          </cell>
        </row>
        <row r="484">
          <cell r="D484">
            <v>43.09</v>
          </cell>
          <cell r="E484">
            <v>9</v>
          </cell>
        </row>
        <row r="485">
          <cell r="D485">
            <v>39.35</v>
          </cell>
          <cell r="E485">
            <v>1</v>
          </cell>
        </row>
        <row r="486">
          <cell r="D486">
            <v>30.59</v>
          </cell>
          <cell r="E486">
            <v>3</v>
          </cell>
        </row>
        <row r="487">
          <cell r="D487">
            <v>10.1</v>
          </cell>
          <cell r="E487">
            <v>5</v>
          </cell>
        </row>
        <row r="488">
          <cell r="D488">
            <v>42.19</v>
          </cell>
          <cell r="E488">
            <v>1</v>
          </cell>
        </row>
        <row r="489">
          <cell r="D489">
            <v>42.37</v>
          </cell>
          <cell r="E489">
            <v>9</v>
          </cell>
        </row>
        <row r="490">
          <cell r="D490">
            <v>2.57</v>
          </cell>
          <cell r="E490">
            <v>1</v>
          </cell>
        </row>
        <row r="491">
          <cell r="D491">
            <v>47.98</v>
          </cell>
          <cell r="E491">
            <v>8</v>
          </cell>
        </row>
        <row r="492">
          <cell r="D492">
            <v>32.01</v>
          </cell>
          <cell r="E492">
            <v>1</v>
          </cell>
        </row>
        <row r="493">
          <cell r="D493">
            <v>25.35</v>
          </cell>
          <cell r="E493">
            <v>9</v>
          </cell>
        </row>
        <row r="494">
          <cell r="D494">
            <v>6.43</v>
          </cell>
          <cell r="E494">
            <v>9</v>
          </cell>
        </row>
        <row r="495">
          <cell r="D495">
            <v>3.41</v>
          </cell>
          <cell r="E495">
            <v>5</v>
          </cell>
        </row>
        <row r="496">
          <cell r="D496">
            <v>2.4</v>
          </cell>
          <cell r="E496">
            <v>3</v>
          </cell>
        </row>
        <row r="497">
          <cell r="D497">
            <v>43.99</v>
          </cell>
          <cell r="E497">
            <v>4</v>
          </cell>
        </row>
        <row r="498">
          <cell r="D498">
            <v>32.549999999999997</v>
          </cell>
          <cell r="E498">
            <v>4</v>
          </cell>
        </row>
        <row r="499">
          <cell r="D499">
            <v>36.24</v>
          </cell>
          <cell r="E499">
            <v>7</v>
          </cell>
        </row>
        <row r="500">
          <cell r="D500">
            <v>0</v>
          </cell>
          <cell r="E500">
            <v>0</v>
          </cell>
        </row>
        <row r="501">
          <cell r="D501">
            <v>0</v>
          </cell>
          <cell r="E501">
            <v>0</v>
          </cell>
        </row>
        <row r="502">
          <cell r="D502">
            <v>0</v>
          </cell>
          <cell r="E502">
            <v>0</v>
          </cell>
        </row>
        <row r="503">
          <cell r="D503">
            <v>29.14</v>
          </cell>
          <cell r="E503">
            <v>9</v>
          </cell>
        </row>
        <row r="504">
          <cell r="D504">
            <v>32.21</v>
          </cell>
          <cell r="E504">
            <v>2</v>
          </cell>
        </row>
        <row r="505">
          <cell r="D505">
            <v>15.2</v>
          </cell>
          <cell r="E505">
            <v>6</v>
          </cell>
        </row>
        <row r="506">
          <cell r="D506">
            <v>5.48</v>
          </cell>
          <cell r="E506">
            <v>7</v>
          </cell>
        </row>
        <row r="507">
          <cell r="D507">
            <v>0</v>
          </cell>
          <cell r="E507">
            <v>0</v>
          </cell>
        </row>
        <row r="508">
          <cell r="D508">
            <v>22.43</v>
          </cell>
          <cell r="E508">
            <v>8</v>
          </cell>
        </row>
        <row r="509">
          <cell r="D509">
            <v>24.14</v>
          </cell>
          <cell r="E509">
            <v>2</v>
          </cell>
        </row>
        <row r="510">
          <cell r="D510">
            <v>43.88</v>
          </cell>
          <cell r="E510">
            <v>1</v>
          </cell>
        </row>
        <row r="511">
          <cell r="D511">
            <v>8.82</v>
          </cell>
          <cell r="E511">
            <v>6</v>
          </cell>
        </row>
        <row r="512">
          <cell r="D512">
            <v>7.95</v>
          </cell>
          <cell r="E512">
            <v>4</v>
          </cell>
        </row>
        <row r="513">
          <cell r="D513">
            <v>0</v>
          </cell>
          <cell r="E513">
            <v>0</v>
          </cell>
        </row>
        <row r="514">
          <cell r="D514">
            <v>14.36</v>
          </cell>
          <cell r="E514">
            <v>2</v>
          </cell>
        </row>
        <row r="515">
          <cell r="D515">
            <v>8.76</v>
          </cell>
          <cell r="E515">
            <v>5</v>
          </cell>
        </row>
        <row r="516">
          <cell r="D516">
            <v>8.8000000000000007</v>
          </cell>
          <cell r="E516">
            <v>4</v>
          </cell>
        </row>
        <row r="517">
          <cell r="D517">
            <v>32.979999999999997</v>
          </cell>
          <cell r="E517">
            <v>1</v>
          </cell>
        </row>
        <row r="518">
          <cell r="D518">
            <v>42.49</v>
          </cell>
          <cell r="E518">
            <v>10</v>
          </cell>
        </row>
        <row r="519">
          <cell r="D519">
            <v>45.99</v>
          </cell>
          <cell r="E519">
            <v>1</v>
          </cell>
        </row>
        <row r="520">
          <cell r="D520">
            <v>8.61</v>
          </cell>
          <cell r="E520">
            <v>4</v>
          </cell>
        </row>
        <row r="521">
          <cell r="D521">
            <v>23.71</v>
          </cell>
          <cell r="E521">
            <v>6</v>
          </cell>
        </row>
        <row r="522">
          <cell r="D522">
            <v>21.13</v>
          </cell>
          <cell r="E522">
            <v>8</v>
          </cell>
        </row>
        <row r="523">
          <cell r="D523">
            <v>8.51</v>
          </cell>
          <cell r="E523">
            <v>2</v>
          </cell>
        </row>
        <row r="524">
          <cell r="D524">
            <v>19.12</v>
          </cell>
          <cell r="E524">
            <v>6</v>
          </cell>
        </row>
        <row r="525">
          <cell r="D525">
            <v>17.739999999999998</v>
          </cell>
          <cell r="E525">
            <v>3</v>
          </cell>
        </row>
        <row r="526">
          <cell r="D526">
            <v>36.83</v>
          </cell>
          <cell r="E526">
            <v>7</v>
          </cell>
        </row>
        <row r="527">
          <cell r="D527">
            <v>4.54</v>
          </cell>
          <cell r="E527">
            <v>10</v>
          </cell>
        </row>
        <row r="528">
          <cell r="D528">
            <v>6.83</v>
          </cell>
          <cell r="E528">
            <v>6</v>
          </cell>
        </row>
        <row r="529">
          <cell r="D529">
            <v>0</v>
          </cell>
          <cell r="E529">
            <v>0</v>
          </cell>
        </row>
        <row r="530">
          <cell r="D530">
            <v>46.49</v>
          </cell>
          <cell r="E530">
            <v>7</v>
          </cell>
        </row>
        <row r="531">
          <cell r="D531">
            <v>41.73</v>
          </cell>
          <cell r="E531">
            <v>3</v>
          </cell>
        </row>
        <row r="532">
          <cell r="D532">
            <v>22.805113207547183</v>
          </cell>
          <cell r="E532">
            <v>4.8415094339622637</v>
          </cell>
        </row>
        <row r="533">
          <cell r="D533">
            <v>15.623254646260513</v>
          </cell>
          <cell r="E533">
            <v>3.3059942107646094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41BA-ED37-4358-B0C2-6A080DCE818F}">
  <dimension ref="A1:T531"/>
  <sheetViews>
    <sheetView tabSelected="1" workbookViewId="0">
      <selection activeCell="R12" sqref="R12"/>
    </sheetView>
  </sheetViews>
  <sheetFormatPr defaultRowHeight="14.4" x14ac:dyDescent="0.3"/>
  <cols>
    <col min="1" max="1" width="10.44140625" bestFit="1" customWidth="1"/>
    <col min="2" max="2" width="8.6640625" bestFit="1" customWidth="1"/>
    <col min="3" max="3" width="10.6640625" bestFit="1" customWidth="1"/>
    <col min="4" max="4" width="11.88671875" bestFit="1" customWidth="1"/>
    <col min="5" max="5" width="10.88671875" bestFit="1" customWidth="1"/>
    <col min="6" max="6" width="14" bestFit="1" customWidth="1"/>
    <col min="7" max="7" width="18.109375" bestFit="1" customWidth="1"/>
    <col min="8" max="8" width="12" bestFit="1" customWidth="1"/>
    <col min="9" max="9" width="10.88671875" bestFit="1" customWidth="1"/>
    <col min="10" max="10" width="9.44140625" bestFit="1" customWidth="1"/>
    <col min="11" max="11" width="6.33203125" bestFit="1" customWidth="1"/>
    <col min="12" max="12" width="9.44140625" bestFit="1" customWidth="1"/>
    <col min="13" max="13" width="13.44140625" bestFit="1" customWidth="1"/>
    <col min="14" max="14" width="7.33203125" bestFit="1" customWidth="1"/>
    <col min="15" max="15" width="9.6640625" bestFit="1" customWidth="1"/>
    <col min="16" max="16" width="17.44140625" bestFit="1" customWidth="1"/>
    <col min="17" max="17" width="21.6640625" bestFit="1" customWidth="1"/>
    <col min="18" max="18" width="26.33203125" bestFit="1" customWidth="1"/>
    <col min="19" max="19" width="36" bestFit="1" customWidth="1"/>
    <col min="20" max="20" width="31" bestFit="1" customWidth="1"/>
  </cols>
  <sheetData>
    <row r="1" spans="1:20" x14ac:dyDescent="0.3">
      <c r="A1" s="7" t="s">
        <v>0</v>
      </c>
      <c r="B1" s="7" t="s">
        <v>1</v>
      </c>
      <c r="C1" s="7" t="s">
        <v>2</v>
      </c>
      <c r="D1" s="7" t="s">
        <v>146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13</v>
      </c>
      <c r="O1" s="7" t="s">
        <v>12</v>
      </c>
      <c r="P1" s="7" t="s">
        <v>137</v>
      </c>
      <c r="Q1" s="7" t="s">
        <v>139</v>
      </c>
      <c r="R1" s="7" t="s">
        <v>140</v>
      </c>
      <c r="S1" s="7" t="s">
        <v>145</v>
      </c>
      <c r="T1" s="7" t="s">
        <v>154</v>
      </c>
    </row>
    <row r="2" spans="1:20" x14ac:dyDescent="0.3">
      <c r="A2" s="8">
        <v>44958</v>
      </c>
      <c r="B2" s="9">
        <v>1</v>
      </c>
      <c r="C2" s="9" t="s">
        <v>32</v>
      </c>
      <c r="D2" s="9" t="s">
        <v>29</v>
      </c>
      <c r="E2" s="9" t="s">
        <v>23</v>
      </c>
      <c r="F2" s="9" t="s">
        <v>24</v>
      </c>
      <c r="G2" s="9" t="s">
        <v>25</v>
      </c>
      <c r="H2" s="9">
        <v>7890</v>
      </c>
      <c r="I2" s="9">
        <v>36.01</v>
      </c>
      <c r="J2" s="9">
        <v>9</v>
      </c>
      <c r="K2" s="9" t="s">
        <v>149</v>
      </c>
      <c r="L2" s="9" t="s">
        <v>150</v>
      </c>
      <c r="M2" s="9" t="s">
        <v>20</v>
      </c>
      <c r="N2" s="9" t="s">
        <v>22</v>
      </c>
      <c r="O2" s="9" t="s">
        <v>21</v>
      </c>
      <c r="P2" s="9" t="str">
        <f t="shared" ref="P2:P65" si="0">_xlfn.CONCAT(F2,K2)</f>
        <v>Apples&gt; = 30</v>
      </c>
      <c r="Q2" s="9" t="str">
        <f t="shared" ref="Q2:Q65" si="1">_xlfn.CONCAT(F2,K2,L2)</f>
        <v>Apples&gt; = 30&gt; = 20k</v>
      </c>
      <c r="R2" s="9" t="str">
        <f t="shared" ref="R2:R65" si="2">_xlfn.CONCAT(F2,K2,L2,N2)</f>
        <v>Apples&gt; = 30&gt; = 20kNo</v>
      </c>
      <c r="S2" s="9" t="str">
        <f t="shared" ref="S2:S65" si="3">_xlfn.CONCAT(F2,K2,L2,N2,O2)</f>
        <v>Apples&gt; = 30&gt; = 20kNoYes</v>
      </c>
      <c r="T2" s="9" t="str">
        <f>_xlfn.CONCAT(F2,K2,L2,O2)</f>
        <v>Apples&gt; = 30&gt; = 20kYes</v>
      </c>
    </row>
    <row r="3" spans="1:20" x14ac:dyDescent="0.3">
      <c r="A3" s="10">
        <v>44958</v>
      </c>
      <c r="B3" s="11">
        <v>3</v>
      </c>
      <c r="C3" s="11" t="s">
        <v>28</v>
      </c>
      <c r="D3" s="11" t="s">
        <v>29</v>
      </c>
      <c r="E3" s="9" t="s">
        <v>23</v>
      </c>
      <c r="F3" s="9" t="s">
        <v>24</v>
      </c>
      <c r="G3" s="9" t="s">
        <v>25</v>
      </c>
      <c r="H3" s="11">
        <v>1910</v>
      </c>
      <c r="I3" s="11">
        <v>41.35</v>
      </c>
      <c r="J3" s="11">
        <v>10</v>
      </c>
      <c r="K3" s="9" t="s">
        <v>149</v>
      </c>
      <c r="L3" s="9" t="s">
        <v>150</v>
      </c>
      <c r="M3" s="9" t="s">
        <v>20</v>
      </c>
      <c r="N3" s="11" t="s">
        <v>22</v>
      </c>
      <c r="O3" s="11" t="s">
        <v>21</v>
      </c>
      <c r="P3" s="9" t="str">
        <f t="shared" si="0"/>
        <v>Apples&gt; = 30</v>
      </c>
      <c r="Q3" s="9" t="str">
        <f t="shared" si="1"/>
        <v>Apples&gt; = 30&gt; = 20k</v>
      </c>
      <c r="R3" s="9" t="str">
        <f t="shared" si="2"/>
        <v>Apples&gt; = 30&gt; = 20kNo</v>
      </c>
      <c r="S3" s="9" t="str">
        <f t="shared" si="3"/>
        <v>Apples&gt; = 30&gt; = 20kNoYes</v>
      </c>
      <c r="T3" s="9" t="str">
        <f t="shared" ref="T3:T66" si="4">_xlfn.CONCAT(F3,K3,L3,O3)</f>
        <v>Apples&gt; = 30&gt; = 20kYes</v>
      </c>
    </row>
    <row r="4" spans="1:20" x14ac:dyDescent="0.3">
      <c r="A4" s="8">
        <v>44958</v>
      </c>
      <c r="B4" s="9">
        <v>2</v>
      </c>
      <c r="C4" s="9" t="s">
        <v>14</v>
      </c>
      <c r="D4" s="9" t="s">
        <v>15</v>
      </c>
      <c r="E4" s="9" t="s">
        <v>23</v>
      </c>
      <c r="F4" s="9" t="s">
        <v>24</v>
      </c>
      <c r="G4" s="9" t="s">
        <v>25</v>
      </c>
      <c r="H4" s="9">
        <v>1275</v>
      </c>
      <c r="I4" s="9">
        <v>31.01</v>
      </c>
      <c r="J4" s="9">
        <v>9</v>
      </c>
      <c r="K4" s="9" t="s">
        <v>26</v>
      </c>
      <c r="L4" s="9" t="s">
        <v>19</v>
      </c>
      <c r="M4" s="9" t="s">
        <v>20</v>
      </c>
      <c r="N4" s="9" t="s">
        <v>22</v>
      </c>
      <c r="O4" s="9" t="s">
        <v>21</v>
      </c>
      <c r="P4" s="9" t="str">
        <f t="shared" si="0"/>
        <v>Apples&lt; 30</v>
      </c>
      <c r="Q4" s="9" t="str">
        <f t="shared" si="1"/>
        <v>Apples&lt; 30&lt; 20k</v>
      </c>
      <c r="R4" s="9" t="str">
        <f t="shared" si="2"/>
        <v>Apples&lt; 30&lt; 20kNo</v>
      </c>
      <c r="S4" s="9" t="str">
        <f t="shared" si="3"/>
        <v>Apples&lt; 30&lt; 20kNoYes</v>
      </c>
      <c r="T4" s="9" t="str">
        <f t="shared" si="4"/>
        <v>Apples&lt; 30&lt; 20kYes</v>
      </c>
    </row>
    <row r="5" spans="1:20" x14ac:dyDescent="0.3">
      <c r="A5" s="8">
        <v>44958</v>
      </c>
      <c r="B5" s="9">
        <v>3</v>
      </c>
      <c r="C5" s="9" t="s">
        <v>28</v>
      </c>
      <c r="D5" s="9" t="s">
        <v>29</v>
      </c>
      <c r="E5" s="9" t="s">
        <v>23</v>
      </c>
      <c r="F5" s="9" t="s">
        <v>24</v>
      </c>
      <c r="G5" s="9" t="s">
        <v>25</v>
      </c>
      <c r="H5" s="9">
        <v>8286</v>
      </c>
      <c r="I5" s="9">
        <v>22.47</v>
      </c>
      <c r="J5" s="9">
        <v>6</v>
      </c>
      <c r="K5" s="9" t="s">
        <v>26</v>
      </c>
      <c r="L5" s="9" t="s">
        <v>150</v>
      </c>
      <c r="M5" s="9" t="s">
        <v>20</v>
      </c>
      <c r="N5" s="9" t="s">
        <v>22</v>
      </c>
      <c r="O5" s="9" t="s">
        <v>21</v>
      </c>
      <c r="P5" s="9" t="str">
        <f t="shared" si="0"/>
        <v>Apples&lt; 30</v>
      </c>
      <c r="Q5" s="9" t="str">
        <f t="shared" si="1"/>
        <v>Apples&lt; 30&gt; = 20k</v>
      </c>
      <c r="R5" s="9" t="str">
        <f t="shared" si="2"/>
        <v>Apples&lt; 30&gt; = 20kNo</v>
      </c>
      <c r="S5" s="9" t="str">
        <f t="shared" si="3"/>
        <v>Apples&lt; 30&gt; = 20kNoYes</v>
      </c>
      <c r="T5" s="9" t="str">
        <f t="shared" si="4"/>
        <v>Apples&lt; 30&gt; = 20kYes</v>
      </c>
    </row>
    <row r="6" spans="1:20" x14ac:dyDescent="0.3">
      <c r="A6" s="8">
        <v>44958</v>
      </c>
      <c r="B6" s="9">
        <v>2</v>
      </c>
      <c r="C6" s="9" t="s">
        <v>14</v>
      </c>
      <c r="D6" s="9" t="s">
        <v>15</v>
      </c>
      <c r="E6" s="9" t="s">
        <v>23</v>
      </c>
      <c r="F6" s="9" t="s">
        <v>24</v>
      </c>
      <c r="G6" s="9" t="s">
        <v>25</v>
      </c>
      <c r="H6" s="9">
        <v>5972</v>
      </c>
      <c r="I6" s="9">
        <v>29.33</v>
      </c>
      <c r="J6" s="9">
        <v>4</v>
      </c>
      <c r="K6" s="9" t="s">
        <v>149</v>
      </c>
      <c r="L6" s="9" t="s">
        <v>19</v>
      </c>
      <c r="M6" s="9" t="s">
        <v>20</v>
      </c>
      <c r="N6" s="9" t="s">
        <v>22</v>
      </c>
      <c r="O6" s="9" t="s">
        <v>21</v>
      </c>
      <c r="P6" s="9" t="str">
        <f t="shared" si="0"/>
        <v>Apples&gt; = 30</v>
      </c>
      <c r="Q6" s="9" t="str">
        <f t="shared" si="1"/>
        <v>Apples&gt; = 30&lt; 20k</v>
      </c>
      <c r="R6" s="9" t="str">
        <f t="shared" si="2"/>
        <v>Apples&gt; = 30&lt; 20kNo</v>
      </c>
      <c r="S6" s="9" t="str">
        <f t="shared" si="3"/>
        <v>Apples&gt; = 30&lt; 20kNoYes</v>
      </c>
      <c r="T6" s="9" t="str">
        <f t="shared" si="4"/>
        <v>Apples&gt; = 30&lt; 20kYes</v>
      </c>
    </row>
    <row r="7" spans="1:20" x14ac:dyDescent="0.3">
      <c r="A7" s="8">
        <v>44958</v>
      </c>
      <c r="B7" s="9">
        <v>1</v>
      </c>
      <c r="C7" s="9" t="s">
        <v>32</v>
      </c>
      <c r="D7" s="9" t="s">
        <v>29</v>
      </c>
      <c r="E7" s="9" t="s">
        <v>105</v>
      </c>
      <c r="F7" s="9" t="s">
        <v>106</v>
      </c>
      <c r="G7" s="9" t="s">
        <v>25</v>
      </c>
      <c r="H7" s="9">
        <v>7177</v>
      </c>
      <c r="I7" s="9">
        <v>15.93</v>
      </c>
      <c r="J7" s="9">
        <v>4</v>
      </c>
      <c r="K7" s="9" t="s">
        <v>26</v>
      </c>
      <c r="L7" s="9" t="s">
        <v>19</v>
      </c>
      <c r="M7" s="9" t="s">
        <v>20</v>
      </c>
      <c r="N7" s="9" t="s">
        <v>22</v>
      </c>
      <c r="O7" s="9" t="s">
        <v>21</v>
      </c>
      <c r="P7" s="9" t="str">
        <f t="shared" si="0"/>
        <v>Bananas&lt; 30</v>
      </c>
      <c r="Q7" s="9" t="str">
        <f t="shared" si="1"/>
        <v>Bananas&lt; 30&lt; 20k</v>
      </c>
      <c r="R7" s="9" t="str">
        <f t="shared" si="2"/>
        <v>Bananas&lt; 30&lt; 20kNo</v>
      </c>
      <c r="S7" s="9" t="str">
        <f t="shared" si="3"/>
        <v>Bananas&lt; 30&lt; 20kNoYes</v>
      </c>
      <c r="T7" s="9" t="str">
        <f t="shared" si="4"/>
        <v>Bananas&lt; 30&lt; 20kYes</v>
      </c>
    </row>
    <row r="8" spans="1:20" x14ac:dyDescent="0.3">
      <c r="A8" s="8">
        <v>44958</v>
      </c>
      <c r="B8" s="9">
        <v>3</v>
      </c>
      <c r="C8" s="9" t="s">
        <v>28</v>
      </c>
      <c r="D8" s="9" t="s">
        <v>29</v>
      </c>
      <c r="E8" s="9" t="s">
        <v>105</v>
      </c>
      <c r="F8" s="9" t="s">
        <v>106</v>
      </c>
      <c r="G8" s="9" t="s">
        <v>25</v>
      </c>
      <c r="H8" s="9">
        <v>0</v>
      </c>
      <c r="I8" s="9">
        <v>0</v>
      </c>
      <c r="J8" s="9">
        <v>0</v>
      </c>
      <c r="K8" s="9" t="s">
        <v>26</v>
      </c>
      <c r="L8" s="9" t="s">
        <v>150</v>
      </c>
      <c r="M8" s="9" t="s">
        <v>20</v>
      </c>
      <c r="N8" s="9" t="s">
        <v>22</v>
      </c>
      <c r="O8" s="9" t="s">
        <v>22</v>
      </c>
      <c r="P8" s="9" t="str">
        <f t="shared" si="0"/>
        <v>Bananas&lt; 30</v>
      </c>
      <c r="Q8" s="9" t="str">
        <f t="shared" si="1"/>
        <v>Bananas&lt; 30&gt; = 20k</v>
      </c>
      <c r="R8" s="9" t="str">
        <f t="shared" si="2"/>
        <v>Bananas&lt; 30&gt; = 20kNo</v>
      </c>
      <c r="S8" s="9" t="str">
        <f t="shared" si="3"/>
        <v>Bananas&lt; 30&gt; = 20kNoNo</v>
      </c>
      <c r="T8" s="9" t="str">
        <f t="shared" si="4"/>
        <v>Bananas&lt; 30&gt; = 20kNo</v>
      </c>
    </row>
    <row r="9" spans="1:20" x14ac:dyDescent="0.3">
      <c r="A9" s="8">
        <v>44958</v>
      </c>
      <c r="B9" s="9">
        <v>3</v>
      </c>
      <c r="C9" s="9" t="s">
        <v>28</v>
      </c>
      <c r="D9" s="9" t="s">
        <v>29</v>
      </c>
      <c r="E9" s="9" t="s">
        <v>105</v>
      </c>
      <c r="F9" s="9" t="s">
        <v>106</v>
      </c>
      <c r="G9" s="9" t="s">
        <v>25</v>
      </c>
      <c r="H9" s="9">
        <v>8032</v>
      </c>
      <c r="I9" s="9">
        <v>28.45</v>
      </c>
      <c r="J9" s="9">
        <v>10</v>
      </c>
      <c r="K9" s="9" t="s">
        <v>26</v>
      </c>
      <c r="L9" s="9" t="s">
        <v>150</v>
      </c>
      <c r="M9" s="9" t="s">
        <v>20</v>
      </c>
      <c r="N9" s="9" t="s">
        <v>22</v>
      </c>
      <c r="O9" s="9" t="s">
        <v>21</v>
      </c>
      <c r="P9" s="9" t="str">
        <f t="shared" si="0"/>
        <v>Bananas&lt; 30</v>
      </c>
      <c r="Q9" s="9" t="str">
        <f t="shared" si="1"/>
        <v>Bananas&lt; 30&gt; = 20k</v>
      </c>
      <c r="R9" s="9" t="str">
        <f t="shared" si="2"/>
        <v>Bananas&lt; 30&gt; = 20kNo</v>
      </c>
      <c r="S9" s="9" t="str">
        <f t="shared" si="3"/>
        <v>Bananas&lt; 30&gt; = 20kNoYes</v>
      </c>
      <c r="T9" s="9" t="str">
        <f t="shared" si="4"/>
        <v>Bananas&lt; 30&gt; = 20kYes</v>
      </c>
    </row>
    <row r="10" spans="1:20" x14ac:dyDescent="0.3">
      <c r="A10" s="8">
        <v>44958</v>
      </c>
      <c r="B10" s="9">
        <v>1</v>
      </c>
      <c r="C10" s="9" t="s">
        <v>32</v>
      </c>
      <c r="D10" s="9" t="s">
        <v>29</v>
      </c>
      <c r="E10" s="9" t="s">
        <v>105</v>
      </c>
      <c r="F10" s="9" t="s">
        <v>106</v>
      </c>
      <c r="G10" s="9" t="s">
        <v>25</v>
      </c>
      <c r="H10" s="9">
        <v>6483</v>
      </c>
      <c r="I10" s="9">
        <v>43.7</v>
      </c>
      <c r="J10" s="9">
        <v>3</v>
      </c>
      <c r="K10" s="9" t="s">
        <v>149</v>
      </c>
      <c r="L10" s="9" t="s">
        <v>150</v>
      </c>
      <c r="M10" s="9" t="s">
        <v>20</v>
      </c>
      <c r="N10" s="9" t="s">
        <v>22</v>
      </c>
      <c r="O10" s="9" t="s">
        <v>21</v>
      </c>
      <c r="P10" s="9" t="str">
        <f t="shared" si="0"/>
        <v>Bananas&gt; = 30</v>
      </c>
      <c r="Q10" s="9" t="str">
        <f t="shared" si="1"/>
        <v>Bananas&gt; = 30&gt; = 20k</v>
      </c>
      <c r="R10" s="9" t="str">
        <f t="shared" si="2"/>
        <v>Bananas&gt; = 30&gt; = 20kNo</v>
      </c>
      <c r="S10" s="9" t="str">
        <f t="shared" si="3"/>
        <v>Bananas&gt; = 30&gt; = 20kNoYes</v>
      </c>
      <c r="T10" s="9" t="str">
        <f t="shared" si="4"/>
        <v>Bananas&gt; = 30&gt; = 20kYes</v>
      </c>
    </row>
    <row r="11" spans="1:20" x14ac:dyDescent="0.3">
      <c r="A11" s="8">
        <v>44958</v>
      </c>
      <c r="B11" s="9">
        <v>2</v>
      </c>
      <c r="C11" s="9" t="s">
        <v>14</v>
      </c>
      <c r="D11" s="9" t="s">
        <v>15</v>
      </c>
      <c r="E11" s="9" t="s">
        <v>100</v>
      </c>
      <c r="F11" s="9" t="s">
        <v>101</v>
      </c>
      <c r="G11" s="9" t="s">
        <v>25</v>
      </c>
      <c r="H11" s="9">
        <v>9570</v>
      </c>
      <c r="I11" s="9">
        <v>9.09</v>
      </c>
      <c r="J11" s="9">
        <v>8</v>
      </c>
      <c r="K11" s="9" t="s">
        <v>149</v>
      </c>
      <c r="L11" s="9" t="s">
        <v>19</v>
      </c>
      <c r="M11" s="9" t="s">
        <v>20</v>
      </c>
      <c r="N11" s="9" t="s">
        <v>22</v>
      </c>
      <c r="O11" s="9" t="s">
        <v>21</v>
      </c>
      <c r="P11" s="9" t="str">
        <f t="shared" si="0"/>
        <v>Beans&gt; = 30</v>
      </c>
      <c r="Q11" s="9" t="str">
        <f t="shared" si="1"/>
        <v>Beans&gt; = 30&lt; 20k</v>
      </c>
      <c r="R11" s="9" t="str">
        <f t="shared" si="2"/>
        <v>Beans&gt; = 30&lt; 20kNo</v>
      </c>
      <c r="S11" s="9" t="str">
        <f t="shared" si="3"/>
        <v>Beans&gt; = 30&lt; 20kNoYes</v>
      </c>
      <c r="T11" s="9" t="str">
        <f t="shared" si="4"/>
        <v>Beans&gt; = 30&lt; 20kYes</v>
      </c>
    </row>
    <row r="12" spans="1:20" x14ac:dyDescent="0.3">
      <c r="A12" s="8">
        <v>44958</v>
      </c>
      <c r="B12" s="9">
        <v>3</v>
      </c>
      <c r="C12" s="9" t="s">
        <v>28</v>
      </c>
      <c r="D12" s="9" t="s">
        <v>29</v>
      </c>
      <c r="E12" s="9" t="s">
        <v>100</v>
      </c>
      <c r="F12" s="9" t="s">
        <v>101</v>
      </c>
      <c r="G12" s="9" t="s">
        <v>25</v>
      </c>
      <c r="H12" s="9">
        <v>3984</v>
      </c>
      <c r="I12" s="9">
        <v>1.18</v>
      </c>
      <c r="J12" s="9">
        <v>2</v>
      </c>
      <c r="K12" s="9" t="s">
        <v>149</v>
      </c>
      <c r="L12" s="9" t="s">
        <v>150</v>
      </c>
      <c r="M12" s="9" t="s">
        <v>20</v>
      </c>
      <c r="N12" s="9" t="s">
        <v>22</v>
      </c>
      <c r="O12" s="9" t="s">
        <v>21</v>
      </c>
      <c r="P12" s="9" t="str">
        <f t="shared" si="0"/>
        <v>Beans&gt; = 30</v>
      </c>
      <c r="Q12" s="9" t="str">
        <f t="shared" si="1"/>
        <v>Beans&gt; = 30&gt; = 20k</v>
      </c>
      <c r="R12" s="9" t="str">
        <f t="shared" si="2"/>
        <v>Beans&gt; = 30&gt; = 20kNo</v>
      </c>
      <c r="S12" s="9" t="str">
        <f t="shared" si="3"/>
        <v>Beans&gt; = 30&gt; = 20kNoYes</v>
      </c>
      <c r="T12" s="9" t="str">
        <f t="shared" si="4"/>
        <v>Beans&gt; = 30&gt; = 20kYes</v>
      </c>
    </row>
    <row r="13" spans="1:20" x14ac:dyDescent="0.3">
      <c r="A13" s="8">
        <v>44958</v>
      </c>
      <c r="B13" s="9">
        <v>2</v>
      </c>
      <c r="C13" s="9" t="s">
        <v>14</v>
      </c>
      <c r="D13" s="9" t="s">
        <v>15</v>
      </c>
      <c r="E13" s="9" t="s">
        <v>100</v>
      </c>
      <c r="F13" s="9" t="s">
        <v>101</v>
      </c>
      <c r="G13" s="9" t="s">
        <v>25</v>
      </c>
      <c r="H13" s="9">
        <v>4725</v>
      </c>
      <c r="I13" s="9">
        <v>23.65</v>
      </c>
      <c r="J13" s="9">
        <v>10</v>
      </c>
      <c r="K13" s="9" t="s">
        <v>26</v>
      </c>
      <c r="L13" s="9" t="s">
        <v>150</v>
      </c>
      <c r="M13" s="9" t="s">
        <v>20</v>
      </c>
      <c r="N13" s="9" t="s">
        <v>22</v>
      </c>
      <c r="O13" s="9" t="s">
        <v>21</v>
      </c>
      <c r="P13" s="9" t="str">
        <f t="shared" si="0"/>
        <v>Beans&lt; 30</v>
      </c>
      <c r="Q13" s="9" t="str">
        <f t="shared" si="1"/>
        <v>Beans&lt; 30&gt; = 20k</v>
      </c>
      <c r="R13" s="9" t="str">
        <f t="shared" si="2"/>
        <v>Beans&lt; 30&gt; = 20kNo</v>
      </c>
      <c r="S13" s="9" t="str">
        <f t="shared" si="3"/>
        <v>Beans&lt; 30&gt; = 20kNoYes</v>
      </c>
      <c r="T13" s="9" t="str">
        <f t="shared" si="4"/>
        <v>Beans&lt; 30&gt; = 20kYes</v>
      </c>
    </row>
    <row r="14" spans="1:20" x14ac:dyDescent="0.3">
      <c r="A14" s="8">
        <v>44958</v>
      </c>
      <c r="B14" s="9">
        <v>1</v>
      </c>
      <c r="C14" s="9" t="s">
        <v>32</v>
      </c>
      <c r="D14" s="9" t="s">
        <v>29</v>
      </c>
      <c r="E14" s="9" t="s">
        <v>100</v>
      </c>
      <c r="F14" s="9" t="s">
        <v>101</v>
      </c>
      <c r="G14" s="9" t="s">
        <v>25</v>
      </c>
      <c r="H14" s="9">
        <v>4015</v>
      </c>
      <c r="I14" s="9">
        <v>24.64</v>
      </c>
      <c r="J14" s="9">
        <v>10</v>
      </c>
      <c r="K14" s="9" t="s">
        <v>149</v>
      </c>
      <c r="L14" s="9" t="s">
        <v>150</v>
      </c>
      <c r="M14" s="9" t="s">
        <v>20</v>
      </c>
      <c r="N14" s="9" t="s">
        <v>22</v>
      </c>
      <c r="O14" s="9" t="s">
        <v>21</v>
      </c>
      <c r="P14" s="9" t="str">
        <f t="shared" si="0"/>
        <v>Beans&gt; = 30</v>
      </c>
      <c r="Q14" s="9" t="str">
        <f t="shared" si="1"/>
        <v>Beans&gt; = 30&gt; = 20k</v>
      </c>
      <c r="R14" s="9" t="str">
        <f t="shared" si="2"/>
        <v>Beans&gt; = 30&gt; = 20kNo</v>
      </c>
      <c r="S14" s="9" t="str">
        <f t="shared" si="3"/>
        <v>Beans&gt; = 30&gt; = 20kNoYes</v>
      </c>
      <c r="T14" s="9" t="str">
        <f t="shared" si="4"/>
        <v>Beans&gt; = 30&gt; = 20kYes</v>
      </c>
    </row>
    <row r="15" spans="1:20" x14ac:dyDescent="0.3">
      <c r="A15" s="8">
        <v>44958</v>
      </c>
      <c r="B15" s="9">
        <v>2</v>
      </c>
      <c r="C15" s="9" t="s">
        <v>14</v>
      </c>
      <c r="D15" s="9" t="s">
        <v>15</v>
      </c>
      <c r="E15" s="9" t="s">
        <v>100</v>
      </c>
      <c r="F15" s="9" t="s">
        <v>101</v>
      </c>
      <c r="G15" s="9" t="s">
        <v>25</v>
      </c>
      <c r="H15" s="9">
        <v>2475</v>
      </c>
      <c r="I15" s="9">
        <v>45.44</v>
      </c>
      <c r="J15" s="9">
        <v>2</v>
      </c>
      <c r="K15" s="9" t="s">
        <v>149</v>
      </c>
      <c r="L15" s="9" t="s">
        <v>150</v>
      </c>
      <c r="M15" s="9" t="s">
        <v>20</v>
      </c>
      <c r="N15" s="9" t="s">
        <v>22</v>
      </c>
      <c r="O15" s="9" t="s">
        <v>21</v>
      </c>
      <c r="P15" s="9" t="str">
        <f t="shared" si="0"/>
        <v>Beans&gt; = 30</v>
      </c>
      <c r="Q15" s="9" t="str">
        <f t="shared" si="1"/>
        <v>Beans&gt; = 30&gt; = 20k</v>
      </c>
      <c r="R15" s="9" t="str">
        <f t="shared" si="2"/>
        <v>Beans&gt; = 30&gt; = 20kNo</v>
      </c>
      <c r="S15" s="9" t="str">
        <f t="shared" si="3"/>
        <v>Beans&gt; = 30&gt; = 20kNoYes</v>
      </c>
      <c r="T15" s="9" t="str">
        <f t="shared" si="4"/>
        <v>Beans&gt; = 30&gt; = 20kYes</v>
      </c>
    </row>
    <row r="16" spans="1:20" x14ac:dyDescent="0.3">
      <c r="A16" s="8">
        <v>44958</v>
      </c>
      <c r="B16" s="9">
        <v>1</v>
      </c>
      <c r="C16" s="9" t="s">
        <v>32</v>
      </c>
      <c r="D16" s="9" t="s">
        <v>29</v>
      </c>
      <c r="E16" s="9" t="s">
        <v>57</v>
      </c>
      <c r="F16" s="9" t="s">
        <v>58</v>
      </c>
      <c r="G16" s="9" t="s">
        <v>59</v>
      </c>
      <c r="H16" s="9">
        <v>8391</v>
      </c>
      <c r="I16" s="9">
        <v>9.1300000000000008</v>
      </c>
      <c r="J16" s="9">
        <v>8</v>
      </c>
      <c r="K16" s="9" t="s">
        <v>149</v>
      </c>
      <c r="L16" s="9" t="s">
        <v>150</v>
      </c>
      <c r="M16" s="9" t="s">
        <v>27</v>
      </c>
      <c r="N16" s="9" t="s">
        <v>22</v>
      </c>
      <c r="O16" s="9" t="s">
        <v>21</v>
      </c>
      <c r="P16" s="9" t="str">
        <f t="shared" si="0"/>
        <v>Beef&gt; = 30</v>
      </c>
      <c r="Q16" s="9" t="str">
        <f t="shared" si="1"/>
        <v>Beef&gt; = 30&gt; = 20k</v>
      </c>
      <c r="R16" s="9" t="str">
        <f t="shared" si="2"/>
        <v>Beef&gt; = 30&gt; = 20kNo</v>
      </c>
      <c r="S16" s="9" t="str">
        <f t="shared" si="3"/>
        <v>Beef&gt; = 30&gt; = 20kNoYes</v>
      </c>
      <c r="T16" s="9" t="str">
        <f t="shared" si="4"/>
        <v>Beef&gt; = 30&gt; = 20kYes</v>
      </c>
    </row>
    <row r="17" spans="1:20" x14ac:dyDescent="0.3">
      <c r="A17" s="8">
        <v>44958</v>
      </c>
      <c r="B17" s="9">
        <v>1</v>
      </c>
      <c r="C17" s="9" t="s">
        <v>32</v>
      </c>
      <c r="D17" s="9" t="s">
        <v>29</v>
      </c>
      <c r="E17" s="9" t="s">
        <v>57</v>
      </c>
      <c r="F17" s="9" t="s">
        <v>58</v>
      </c>
      <c r="G17" s="9" t="s">
        <v>59</v>
      </c>
      <c r="H17" s="9">
        <v>3437</v>
      </c>
      <c r="I17" s="9">
        <v>41.41</v>
      </c>
      <c r="J17" s="9">
        <v>7</v>
      </c>
      <c r="K17" s="9" t="s">
        <v>149</v>
      </c>
      <c r="L17" s="9" t="s">
        <v>19</v>
      </c>
      <c r="M17" s="9" t="s">
        <v>27</v>
      </c>
      <c r="N17" s="9" t="s">
        <v>22</v>
      </c>
      <c r="O17" s="9" t="s">
        <v>21</v>
      </c>
      <c r="P17" s="9" t="str">
        <f t="shared" si="0"/>
        <v>Beef&gt; = 30</v>
      </c>
      <c r="Q17" s="9" t="str">
        <f t="shared" si="1"/>
        <v>Beef&gt; = 30&lt; 20k</v>
      </c>
      <c r="R17" s="9" t="str">
        <f t="shared" si="2"/>
        <v>Beef&gt; = 30&lt; 20kNo</v>
      </c>
      <c r="S17" s="9" t="str">
        <f t="shared" si="3"/>
        <v>Beef&gt; = 30&lt; 20kNoYes</v>
      </c>
      <c r="T17" s="9" t="str">
        <f t="shared" si="4"/>
        <v>Beef&gt; = 30&lt; 20kYes</v>
      </c>
    </row>
    <row r="18" spans="1:20" x14ac:dyDescent="0.3">
      <c r="A18" s="8">
        <v>44958</v>
      </c>
      <c r="B18" s="9">
        <v>1</v>
      </c>
      <c r="C18" s="9" t="s">
        <v>32</v>
      </c>
      <c r="D18" s="9" t="s">
        <v>29</v>
      </c>
      <c r="E18" s="9" t="s">
        <v>57</v>
      </c>
      <c r="F18" s="9" t="s">
        <v>58</v>
      </c>
      <c r="G18" s="9" t="s">
        <v>59</v>
      </c>
      <c r="H18" s="9">
        <v>6491</v>
      </c>
      <c r="I18" s="9">
        <v>44.04</v>
      </c>
      <c r="J18" s="9">
        <v>9</v>
      </c>
      <c r="K18" s="9" t="s">
        <v>26</v>
      </c>
      <c r="L18" s="9" t="s">
        <v>150</v>
      </c>
      <c r="M18" s="9" t="s">
        <v>27</v>
      </c>
      <c r="N18" s="9" t="s">
        <v>22</v>
      </c>
      <c r="O18" s="9" t="s">
        <v>21</v>
      </c>
      <c r="P18" s="9" t="str">
        <f t="shared" si="0"/>
        <v>Beef&lt; 30</v>
      </c>
      <c r="Q18" s="9" t="str">
        <f t="shared" si="1"/>
        <v>Beef&lt; 30&gt; = 20k</v>
      </c>
      <c r="R18" s="9" t="str">
        <f t="shared" si="2"/>
        <v>Beef&lt; 30&gt; = 20kNo</v>
      </c>
      <c r="S18" s="9" t="str">
        <f t="shared" si="3"/>
        <v>Beef&lt; 30&gt; = 20kNoYes</v>
      </c>
      <c r="T18" s="9" t="str">
        <f t="shared" si="4"/>
        <v>Beef&lt; 30&gt; = 20kYes</v>
      </c>
    </row>
    <row r="19" spans="1:20" x14ac:dyDescent="0.3">
      <c r="A19" s="8">
        <v>44958</v>
      </c>
      <c r="B19" s="9">
        <v>1</v>
      </c>
      <c r="C19" s="9" t="s">
        <v>32</v>
      </c>
      <c r="D19" s="9" t="s">
        <v>29</v>
      </c>
      <c r="E19" s="9" t="s">
        <v>33</v>
      </c>
      <c r="F19" s="9" t="s">
        <v>34</v>
      </c>
      <c r="G19" s="9" t="s">
        <v>35</v>
      </c>
      <c r="H19" s="9">
        <v>4620</v>
      </c>
      <c r="I19" s="9">
        <v>39.619999999999997</v>
      </c>
      <c r="J19" s="9">
        <v>8</v>
      </c>
      <c r="K19" s="9" t="s">
        <v>26</v>
      </c>
      <c r="L19" s="9" t="s">
        <v>150</v>
      </c>
      <c r="M19" s="9" t="s">
        <v>20</v>
      </c>
      <c r="N19" s="9" t="s">
        <v>22</v>
      </c>
      <c r="O19" s="9" t="s">
        <v>21</v>
      </c>
      <c r="P19" s="9" t="str">
        <f t="shared" si="0"/>
        <v>Beer&lt; 30</v>
      </c>
      <c r="Q19" s="9" t="str">
        <f t="shared" si="1"/>
        <v>Beer&lt; 30&gt; = 20k</v>
      </c>
      <c r="R19" s="9" t="str">
        <f t="shared" si="2"/>
        <v>Beer&lt; 30&gt; = 20kNo</v>
      </c>
      <c r="S19" s="9" t="str">
        <f t="shared" si="3"/>
        <v>Beer&lt; 30&gt; = 20kNoYes</v>
      </c>
      <c r="T19" s="9" t="str">
        <f t="shared" si="4"/>
        <v>Beer&lt; 30&gt; = 20kYes</v>
      </c>
    </row>
    <row r="20" spans="1:20" x14ac:dyDescent="0.3">
      <c r="A20" s="8">
        <v>44958</v>
      </c>
      <c r="B20" s="9">
        <v>1</v>
      </c>
      <c r="C20" s="9" t="s">
        <v>32</v>
      </c>
      <c r="D20" s="9" t="s">
        <v>29</v>
      </c>
      <c r="E20" s="9" t="s">
        <v>33</v>
      </c>
      <c r="F20" s="9" t="s">
        <v>34</v>
      </c>
      <c r="G20" s="9" t="s">
        <v>35</v>
      </c>
      <c r="H20" s="9">
        <v>5855</v>
      </c>
      <c r="I20" s="9">
        <v>8.5500000000000007</v>
      </c>
      <c r="J20" s="9">
        <v>6</v>
      </c>
      <c r="K20" s="9" t="s">
        <v>26</v>
      </c>
      <c r="L20" s="9" t="s">
        <v>150</v>
      </c>
      <c r="M20" s="9" t="s">
        <v>20</v>
      </c>
      <c r="N20" s="9" t="s">
        <v>22</v>
      </c>
      <c r="O20" s="9" t="s">
        <v>21</v>
      </c>
      <c r="P20" s="9" t="str">
        <f t="shared" si="0"/>
        <v>Beer&lt; 30</v>
      </c>
      <c r="Q20" s="9" t="str">
        <f t="shared" si="1"/>
        <v>Beer&lt; 30&gt; = 20k</v>
      </c>
      <c r="R20" s="9" t="str">
        <f t="shared" si="2"/>
        <v>Beer&lt; 30&gt; = 20kNo</v>
      </c>
      <c r="S20" s="9" t="str">
        <f t="shared" si="3"/>
        <v>Beer&lt; 30&gt; = 20kNoYes</v>
      </c>
      <c r="T20" s="9" t="str">
        <f t="shared" si="4"/>
        <v>Beer&lt; 30&gt; = 20kYes</v>
      </c>
    </row>
    <row r="21" spans="1:20" x14ac:dyDescent="0.3">
      <c r="A21" s="8">
        <v>44958</v>
      </c>
      <c r="B21" s="9">
        <v>1</v>
      </c>
      <c r="C21" s="9" t="s">
        <v>32</v>
      </c>
      <c r="D21" s="9" t="s">
        <v>29</v>
      </c>
      <c r="E21" s="9" t="s">
        <v>33</v>
      </c>
      <c r="F21" s="9" t="s">
        <v>34</v>
      </c>
      <c r="G21" s="9" t="s">
        <v>35</v>
      </c>
      <c r="H21" s="9">
        <v>2945</v>
      </c>
      <c r="I21" s="9">
        <v>42.51</v>
      </c>
      <c r="J21" s="9">
        <v>10</v>
      </c>
      <c r="K21" s="9" t="s">
        <v>26</v>
      </c>
      <c r="L21" s="9" t="s">
        <v>150</v>
      </c>
      <c r="M21" s="9" t="s">
        <v>20</v>
      </c>
      <c r="N21" s="9" t="s">
        <v>22</v>
      </c>
      <c r="O21" s="9" t="s">
        <v>21</v>
      </c>
      <c r="P21" s="9" t="str">
        <f t="shared" si="0"/>
        <v>Beer&lt; 30</v>
      </c>
      <c r="Q21" s="9" t="str">
        <f t="shared" si="1"/>
        <v>Beer&lt; 30&gt; = 20k</v>
      </c>
      <c r="R21" s="9" t="str">
        <f t="shared" si="2"/>
        <v>Beer&lt; 30&gt; = 20kNo</v>
      </c>
      <c r="S21" s="9" t="str">
        <f t="shared" si="3"/>
        <v>Beer&lt; 30&gt; = 20kNoYes</v>
      </c>
      <c r="T21" s="9" t="str">
        <f t="shared" si="4"/>
        <v>Beer&lt; 30&gt; = 20kYes</v>
      </c>
    </row>
    <row r="22" spans="1:20" x14ac:dyDescent="0.3">
      <c r="A22" s="8">
        <v>44958</v>
      </c>
      <c r="B22" s="9">
        <v>1</v>
      </c>
      <c r="C22" s="9" t="s">
        <v>32</v>
      </c>
      <c r="D22" s="9" t="s">
        <v>29</v>
      </c>
      <c r="E22" s="9" t="s">
        <v>33</v>
      </c>
      <c r="F22" s="9" t="s">
        <v>34</v>
      </c>
      <c r="G22" s="9" t="s">
        <v>35</v>
      </c>
      <c r="H22" s="9">
        <v>9309</v>
      </c>
      <c r="I22" s="9">
        <v>38.1</v>
      </c>
      <c r="J22" s="9">
        <v>10</v>
      </c>
      <c r="K22" s="9" t="s">
        <v>149</v>
      </c>
      <c r="L22" s="9" t="s">
        <v>19</v>
      </c>
      <c r="M22" s="9" t="s">
        <v>20</v>
      </c>
      <c r="N22" s="9" t="s">
        <v>22</v>
      </c>
      <c r="O22" s="9" t="s">
        <v>21</v>
      </c>
      <c r="P22" s="9" t="str">
        <f t="shared" si="0"/>
        <v>Beer&gt; = 30</v>
      </c>
      <c r="Q22" s="9" t="str">
        <f t="shared" si="1"/>
        <v>Beer&gt; = 30&lt; 20k</v>
      </c>
      <c r="R22" s="9" t="str">
        <f t="shared" si="2"/>
        <v>Beer&gt; = 30&lt; 20kNo</v>
      </c>
      <c r="S22" s="9" t="str">
        <f t="shared" si="3"/>
        <v>Beer&gt; = 30&lt; 20kNoYes</v>
      </c>
      <c r="T22" s="9" t="str">
        <f t="shared" si="4"/>
        <v>Beer&gt; = 30&lt; 20kYes</v>
      </c>
    </row>
    <row r="23" spans="1:20" x14ac:dyDescent="0.3">
      <c r="A23" s="8">
        <v>44958</v>
      </c>
      <c r="B23" s="9">
        <v>1</v>
      </c>
      <c r="C23" s="9" t="s">
        <v>32</v>
      </c>
      <c r="D23" s="9" t="s">
        <v>29</v>
      </c>
      <c r="E23" s="9" t="s">
        <v>33</v>
      </c>
      <c r="F23" s="9" t="s">
        <v>34</v>
      </c>
      <c r="G23" s="9" t="s">
        <v>35</v>
      </c>
      <c r="H23" s="9">
        <v>1389</v>
      </c>
      <c r="I23" s="9">
        <v>25.54</v>
      </c>
      <c r="J23" s="9">
        <v>2</v>
      </c>
      <c r="K23" s="9" t="s">
        <v>26</v>
      </c>
      <c r="L23" s="9" t="s">
        <v>150</v>
      </c>
      <c r="M23" s="9" t="s">
        <v>20</v>
      </c>
      <c r="N23" s="9" t="s">
        <v>22</v>
      </c>
      <c r="O23" s="9" t="s">
        <v>21</v>
      </c>
      <c r="P23" s="9" t="str">
        <f t="shared" si="0"/>
        <v>Beer&lt; 30</v>
      </c>
      <c r="Q23" s="9" t="str">
        <f t="shared" si="1"/>
        <v>Beer&lt; 30&gt; = 20k</v>
      </c>
      <c r="R23" s="9" t="str">
        <f t="shared" si="2"/>
        <v>Beer&lt; 30&gt; = 20kNo</v>
      </c>
      <c r="S23" s="9" t="str">
        <f t="shared" si="3"/>
        <v>Beer&lt; 30&gt; = 20kNoYes</v>
      </c>
      <c r="T23" s="9" t="str">
        <f t="shared" si="4"/>
        <v>Beer&lt; 30&gt; = 20kYes</v>
      </c>
    </row>
    <row r="24" spans="1:20" x14ac:dyDescent="0.3">
      <c r="A24" s="8">
        <v>44958</v>
      </c>
      <c r="B24" s="9">
        <v>1</v>
      </c>
      <c r="C24" s="9" t="s">
        <v>32</v>
      </c>
      <c r="D24" s="9" t="s">
        <v>29</v>
      </c>
      <c r="E24" s="9" t="s">
        <v>103</v>
      </c>
      <c r="F24" s="9" t="s">
        <v>104</v>
      </c>
      <c r="G24" s="9" t="s">
        <v>25</v>
      </c>
      <c r="H24" s="9">
        <v>1972</v>
      </c>
      <c r="I24" s="9">
        <v>32.43</v>
      </c>
      <c r="J24" s="9">
        <v>5</v>
      </c>
      <c r="K24" s="9" t="s">
        <v>26</v>
      </c>
      <c r="L24" s="9" t="s">
        <v>150</v>
      </c>
      <c r="M24" s="9" t="s">
        <v>20</v>
      </c>
      <c r="N24" s="9" t="s">
        <v>22</v>
      </c>
      <c r="O24" s="9" t="s">
        <v>21</v>
      </c>
      <c r="P24" s="9" t="str">
        <f t="shared" si="0"/>
        <v>Blueberries&lt; 30</v>
      </c>
      <c r="Q24" s="9" t="str">
        <f t="shared" si="1"/>
        <v>Blueberries&lt; 30&gt; = 20k</v>
      </c>
      <c r="R24" s="9" t="str">
        <f t="shared" si="2"/>
        <v>Blueberries&lt; 30&gt; = 20kNo</v>
      </c>
      <c r="S24" s="9" t="str">
        <f t="shared" si="3"/>
        <v>Blueberries&lt; 30&gt; = 20kNoYes</v>
      </c>
      <c r="T24" s="9" t="str">
        <f t="shared" si="4"/>
        <v>Blueberries&lt; 30&gt; = 20kYes</v>
      </c>
    </row>
    <row r="25" spans="1:20" x14ac:dyDescent="0.3">
      <c r="A25" s="8">
        <v>44958</v>
      </c>
      <c r="B25" s="9">
        <v>1</v>
      </c>
      <c r="C25" s="9" t="s">
        <v>32</v>
      </c>
      <c r="D25" s="9" t="s">
        <v>29</v>
      </c>
      <c r="E25" s="9" t="s">
        <v>123</v>
      </c>
      <c r="F25" s="9" t="s">
        <v>124</v>
      </c>
      <c r="G25" s="9" t="s">
        <v>125</v>
      </c>
      <c r="H25" s="9">
        <v>4269</v>
      </c>
      <c r="I25" s="9">
        <v>29.11</v>
      </c>
      <c r="J25" s="9">
        <v>3</v>
      </c>
      <c r="K25" s="9" t="s">
        <v>26</v>
      </c>
      <c r="L25" s="9" t="s">
        <v>150</v>
      </c>
      <c r="M25" s="9" t="s">
        <v>20</v>
      </c>
      <c r="N25" s="9" t="s">
        <v>22</v>
      </c>
      <c r="O25" s="9" t="s">
        <v>21</v>
      </c>
      <c r="P25" s="9" t="str">
        <f t="shared" si="0"/>
        <v>Bread&lt; 30</v>
      </c>
      <c r="Q25" s="9" t="str">
        <f t="shared" si="1"/>
        <v>Bread&lt; 30&gt; = 20k</v>
      </c>
      <c r="R25" s="9" t="str">
        <f t="shared" si="2"/>
        <v>Bread&lt; 30&gt; = 20kNo</v>
      </c>
      <c r="S25" s="9" t="str">
        <f t="shared" si="3"/>
        <v>Bread&lt; 30&gt; = 20kNoYes</v>
      </c>
      <c r="T25" s="9" t="str">
        <f t="shared" si="4"/>
        <v>Bread&lt; 30&gt; = 20kYes</v>
      </c>
    </row>
    <row r="26" spans="1:20" x14ac:dyDescent="0.3">
      <c r="A26" s="8">
        <v>44958</v>
      </c>
      <c r="B26" s="9">
        <v>1</v>
      </c>
      <c r="C26" s="9" t="s">
        <v>32</v>
      </c>
      <c r="D26" s="9" t="s">
        <v>29</v>
      </c>
      <c r="E26" s="9" t="s">
        <v>72</v>
      </c>
      <c r="F26" s="9" t="s">
        <v>73</v>
      </c>
      <c r="G26" s="9" t="s">
        <v>25</v>
      </c>
      <c r="H26" s="9">
        <v>2033</v>
      </c>
      <c r="I26" s="9">
        <v>39.979999999999997</v>
      </c>
      <c r="J26" s="9">
        <v>7</v>
      </c>
      <c r="K26" s="9" t="s">
        <v>26</v>
      </c>
      <c r="L26" s="9" t="s">
        <v>150</v>
      </c>
      <c r="M26" s="9" t="s">
        <v>20</v>
      </c>
      <c r="N26" s="9" t="s">
        <v>22</v>
      </c>
      <c r="O26" s="9" t="s">
        <v>21</v>
      </c>
      <c r="P26" s="9" t="str">
        <f t="shared" si="0"/>
        <v>Carrots&lt; 30</v>
      </c>
      <c r="Q26" s="9" t="str">
        <f t="shared" si="1"/>
        <v>Carrots&lt; 30&gt; = 20k</v>
      </c>
      <c r="R26" s="9" t="str">
        <f t="shared" si="2"/>
        <v>Carrots&lt; 30&gt; = 20kNo</v>
      </c>
      <c r="S26" s="9" t="str">
        <f t="shared" si="3"/>
        <v>Carrots&lt; 30&gt; = 20kNoYes</v>
      </c>
      <c r="T26" s="9" t="str">
        <f t="shared" si="4"/>
        <v>Carrots&lt; 30&gt; = 20kYes</v>
      </c>
    </row>
    <row r="27" spans="1:20" x14ac:dyDescent="0.3">
      <c r="A27" s="8">
        <v>44958</v>
      </c>
      <c r="B27" s="9">
        <v>1</v>
      </c>
      <c r="C27" s="9" t="s">
        <v>32</v>
      </c>
      <c r="D27" s="9" t="s">
        <v>29</v>
      </c>
      <c r="E27" s="9" t="s">
        <v>72</v>
      </c>
      <c r="F27" s="9" t="s">
        <v>73</v>
      </c>
      <c r="G27" s="9" t="s">
        <v>25</v>
      </c>
      <c r="H27" s="9">
        <v>4583</v>
      </c>
      <c r="I27" s="9">
        <v>27.83</v>
      </c>
      <c r="J27" s="9">
        <v>8</v>
      </c>
      <c r="K27" s="9" t="s">
        <v>26</v>
      </c>
      <c r="L27" s="9" t="s">
        <v>19</v>
      </c>
      <c r="M27" s="9" t="s">
        <v>20</v>
      </c>
      <c r="N27" s="9" t="s">
        <v>22</v>
      </c>
      <c r="O27" s="9" t="s">
        <v>21</v>
      </c>
      <c r="P27" s="9" t="str">
        <f t="shared" si="0"/>
        <v>Carrots&lt; 30</v>
      </c>
      <c r="Q27" s="9" t="str">
        <f t="shared" si="1"/>
        <v>Carrots&lt; 30&lt; 20k</v>
      </c>
      <c r="R27" s="9" t="str">
        <f t="shared" si="2"/>
        <v>Carrots&lt; 30&lt; 20kNo</v>
      </c>
      <c r="S27" s="9" t="str">
        <f t="shared" si="3"/>
        <v>Carrots&lt; 30&lt; 20kNoYes</v>
      </c>
      <c r="T27" s="9" t="str">
        <f t="shared" si="4"/>
        <v>Carrots&lt; 30&lt; 20kYes</v>
      </c>
    </row>
    <row r="28" spans="1:20" x14ac:dyDescent="0.3">
      <c r="A28" s="8">
        <v>44958</v>
      </c>
      <c r="B28" s="9">
        <v>1</v>
      </c>
      <c r="C28" s="9" t="s">
        <v>32</v>
      </c>
      <c r="D28" s="9" t="s">
        <v>29</v>
      </c>
      <c r="E28" s="9" t="s">
        <v>72</v>
      </c>
      <c r="F28" s="9" t="s">
        <v>73</v>
      </c>
      <c r="G28" s="9" t="s">
        <v>25</v>
      </c>
      <c r="H28" s="9">
        <v>0</v>
      </c>
      <c r="I28" s="9">
        <v>0</v>
      </c>
      <c r="J28" s="9">
        <v>0</v>
      </c>
      <c r="K28" s="9" t="s">
        <v>149</v>
      </c>
      <c r="L28" s="9" t="s">
        <v>150</v>
      </c>
      <c r="M28" s="9" t="s">
        <v>20</v>
      </c>
      <c r="N28" s="9" t="s">
        <v>22</v>
      </c>
      <c r="O28" s="9" t="s">
        <v>22</v>
      </c>
      <c r="P28" s="9" t="str">
        <f t="shared" si="0"/>
        <v>Carrots&gt; = 30</v>
      </c>
      <c r="Q28" s="9" t="str">
        <f t="shared" si="1"/>
        <v>Carrots&gt; = 30&gt; = 20k</v>
      </c>
      <c r="R28" s="9" t="str">
        <f t="shared" si="2"/>
        <v>Carrots&gt; = 30&gt; = 20kNo</v>
      </c>
      <c r="S28" s="9" t="str">
        <f t="shared" si="3"/>
        <v>Carrots&gt; = 30&gt; = 20kNoNo</v>
      </c>
      <c r="T28" s="9" t="str">
        <f t="shared" si="4"/>
        <v>Carrots&gt; = 30&gt; = 20kNo</v>
      </c>
    </row>
    <row r="29" spans="1:20" x14ac:dyDescent="0.3">
      <c r="A29" s="8">
        <v>44958</v>
      </c>
      <c r="B29" s="9">
        <v>2</v>
      </c>
      <c r="C29" s="9" t="s">
        <v>14</v>
      </c>
      <c r="D29" s="9" t="s">
        <v>15</v>
      </c>
      <c r="E29" s="9" t="s">
        <v>72</v>
      </c>
      <c r="F29" s="9" t="s">
        <v>73</v>
      </c>
      <c r="G29" s="9" t="s">
        <v>25</v>
      </c>
      <c r="H29" s="9">
        <v>5625</v>
      </c>
      <c r="I29" s="9">
        <v>3.94</v>
      </c>
      <c r="J29" s="9">
        <v>6</v>
      </c>
      <c r="K29" s="9" t="s">
        <v>149</v>
      </c>
      <c r="L29" s="9" t="s">
        <v>150</v>
      </c>
      <c r="M29" s="9" t="s">
        <v>20</v>
      </c>
      <c r="N29" s="9" t="s">
        <v>22</v>
      </c>
      <c r="O29" s="9" t="s">
        <v>21</v>
      </c>
      <c r="P29" s="9" t="str">
        <f t="shared" si="0"/>
        <v>Carrots&gt; = 30</v>
      </c>
      <c r="Q29" s="9" t="str">
        <f t="shared" si="1"/>
        <v>Carrots&gt; = 30&gt; = 20k</v>
      </c>
      <c r="R29" s="9" t="str">
        <f t="shared" si="2"/>
        <v>Carrots&gt; = 30&gt; = 20kNo</v>
      </c>
      <c r="S29" s="9" t="str">
        <f t="shared" si="3"/>
        <v>Carrots&gt; = 30&gt; = 20kNoYes</v>
      </c>
      <c r="T29" s="9" t="str">
        <f t="shared" si="4"/>
        <v>Carrots&gt; = 30&gt; = 20kYes</v>
      </c>
    </row>
    <row r="30" spans="1:20" x14ac:dyDescent="0.3">
      <c r="A30" s="8">
        <v>44958</v>
      </c>
      <c r="B30" s="9">
        <v>2</v>
      </c>
      <c r="C30" s="9" t="s">
        <v>14</v>
      </c>
      <c r="D30" s="9" t="s">
        <v>15</v>
      </c>
      <c r="E30" s="9" t="s">
        <v>72</v>
      </c>
      <c r="F30" s="9" t="s">
        <v>73</v>
      </c>
      <c r="G30" s="9" t="s">
        <v>25</v>
      </c>
      <c r="H30" s="9">
        <v>1889</v>
      </c>
      <c r="I30" s="9">
        <v>26.43</v>
      </c>
      <c r="J30" s="9">
        <v>3</v>
      </c>
      <c r="K30" s="9" t="s">
        <v>149</v>
      </c>
      <c r="L30" s="9" t="s">
        <v>150</v>
      </c>
      <c r="M30" s="9" t="s">
        <v>20</v>
      </c>
      <c r="N30" s="9" t="s">
        <v>22</v>
      </c>
      <c r="O30" s="9" t="s">
        <v>21</v>
      </c>
      <c r="P30" s="9" t="str">
        <f t="shared" si="0"/>
        <v>Carrots&gt; = 30</v>
      </c>
      <c r="Q30" s="9" t="str">
        <f t="shared" si="1"/>
        <v>Carrots&gt; = 30&gt; = 20k</v>
      </c>
      <c r="R30" s="9" t="str">
        <f t="shared" si="2"/>
        <v>Carrots&gt; = 30&gt; = 20kNo</v>
      </c>
      <c r="S30" s="9" t="str">
        <f t="shared" si="3"/>
        <v>Carrots&gt; = 30&gt; = 20kNoYes</v>
      </c>
      <c r="T30" s="9" t="str">
        <f t="shared" si="4"/>
        <v>Carrots&gt; = 30&gt; = 20kYes</v>
      </c>
    </row>
    <row r="31" spans="1:20" x14ac:dyDescent="0.3">
      <c r="A31" s="8">
        <v>44958</v>
      </c>
      <c r="B31" s="9">
        <v>2</v>
      </c>
      <c r="C31" s="9" t="s">
        <v>14</v>
      </c>
      <c r="D31" s="9" t="s">
        <v>15</v>
      </c>
      <c r="E31" s="9" t="s">
        <v>72</v>
      </c>
      <c r="F31" s="9" t="s">
        <v>73</v>
      </c>
      <c r="G31" s="9" t="s">
        <v>25</v>
      </c>
      <c r="H31" s="9">
        <v>6247</v>
      </c>
      <c r="I31" s="9">
        <v>41.06</v>
      </c>
      <c r="J31" s="9">
        <v>3</v>
      </c>
      <c r="K31" s="9" t="s">
        <v>26</v>
      </c>
      <c r="L31" s="9" t="s">
        <v>150</v>
      </c>
      <c r="M31" s="9" t="s">
        <v>20</v>
      </c>
      <c r="N31" s="9" t="s">
        <v>22</v>
      </c>
      <c r="O31" s="9" t="s">
        <v>21</v>
      </c>
      <c r="P31" s="9" t="str">
        <f t="shared" si="0"/>
        <v>Carrots&lt; 30</v>
      </c>
      <c r="Q31" s="9" t="str">
        <f t="shared" si="1"/>
        <v>Carrots&lt; 30&gt; = 20k</v>
      </c>
      <c r="R31" s="9" t="str">
        <f t="shared" si="2"/>
        <v>Carrots&lt; 30&gt; = 20kNo</v>
      </c>
      <c r="S31" s="9" t="str">
        <f t="shared" si="3"/>
        <v>Carrots&lt; 30&gt; = 20kNoYes</v>
      </c>
      <c r="T31" s="9" t="str">
        <f t="shared" si="4"/>
        <v>Carrots&lt; 30&gt; = 20kYes</v>
      </c>
    </row>
    <row r="32" spans="1:20" x14ac:dyDescent="0.3">
      <c r="A32" s="8">
        <v>44958</v>
      </c>
      <c r="B32" s="9">
        <v>3</v>
      </c>
      <c r="C32" s="9" t="s">
        <v>28</v>
      </c>
      <c r="D32" s="9" t="s">
        <v>29</v>
      </c>
      <c r="E32" s="9" t="s">
        <v>72</v>
      </c>
      <c r="F32" s="9" t="s">
        <v>73</v>
      </c>
      <c r="G32" s="9" t="s">
        <v>25</v>
      </c>
      <c r="H32" s="9">
        <v>0</v>
      </c>
      <c r="I32" s="9">
        <v>0</v>
      </c>
      <c r="J32" s="9">
        <v>0</v>
      </c>
      <c r="K32" s="9" t="s">
        <v>149</v>
      </c>
      <c r="L32" s="9" t="s">
        <v>19</v>
      </c>
      <c r="M32" s="9" t="s">
        <v>20</v>
      </c>
      <c r="N32" s="9" t="s">
        <v>22</v>
      </c>
      <c r="O32" s="9" t="s">
        <v>22</v>
      </c>
      <c r="P32" s="9" t="str">
        <f t="shared" si="0"/>
        <v>Carrots&gt; = 30</v>
      </c>
      <c r="Q32" s="9" t="str">
        <f t="shared" si="1"/>
        <v>Carrots&gt; = 30&lt; 20k</v>
      </c>
      <c r="R32" s="9" t="str">
        <f t="shared" si="2"/>
        <v>Carrots&gt; = 30&lt; 20kNo</v>
      </c>
      <c r="S32" s="9" t="str">
        <f t="shared" si="3"/>
        <v>Carrots&gt; = 30&lt; 20kNoNo</v>
      </c>
      <c r="T32" s="9" t="str">
        <f t="shared" si="4"/>
        <v>Carrots&gt; = 30&lt; 20kNo</v>
      </c>
    </row>
    <row r="33" spans="1:20" x14ac:dyDescent="0.3">
      <c r="A33" s="8">
        <v>44958</v>
      </c>
      <c r="B33" s="9">
        <v>2</v>
      </c>
      <c r="C33" s="9" t="s">
        <v>14</v>
      </c>
      <c r="D33" s="9" t="s">
        <v>15</v>
      </c>
      <c r="E33" s="9" t="s">
        <v>109</v>
      </c>
      <c r="F33" s="9" t="s">
        <v>110</v>
      </c>
      <c r="G33" s="9" t="s">
        <v>52</v>
      </c>
      <c r="H33" s="9">
        <v>8413</v>
      </c>
      <c r="I33" s="9">
        <v>11.96</v>
      </c>
      <c r="J33" s="9">
        <v>7</v>
      </c>
      <c r="K33" s="9" t="s">
        <v>149</v>
      </c>
      <c r="L33" s="9" t="s">
        <v>150</v>
      </c>
      <c r="M33" s="9" t="s">
        <v>20</v>
      </c>
      <c r="N33" s="9" t="s">
        <v>22</v>
      </c>
      <c r="O33" s="9" t="s">
        <v>21</v>
      </c>
      <c r="P33" s="9" t="str">
        <f t="shared" si="0"/>
        <v>Cereal&gt; = 30</v>
      </c>
      <c r="Q33" s="9" t="str">
        <f t="shared" si="1"/>
        <v>Cereal&gt; = 30&gt; = 20k</v>
      </c>
      <c r="R33" s="9" t="str">
        <f t="shared" si="2"/>
        <v>Cereal&gt; = 30&gt; = 20kNo</v>
      </c>
      <c r="S33" s="9" t="str">
        <f t="shared" si="3"/>
        <v>Cereal&gt; = 30&gt; = 20kNoYes</v>
      </c>
      <c r="T33" s="9" t="str">
        <f t="shared" si="4"/>
        <v>Cereal&gt; = 30&gt; = 20kYes</v>
      </c>
    </row>
    <row r="34" spans="1:20" x14ac:dyDescent="0.3">
      <c r="A34" s="8">
        <v>44958</v>
      </c>
      <c r="B34" s="9">
        <v>2</v>
      </c>
      <c r="C34" s="9" t="s">
        <v>14</v>
      </c>
      <c r="D34" s="9" t="s">
        <v>15</v>
      </c>
      <c r="E34" s="9" t="s">
        <v>109</v>
      </c>
      <c r="F34" s="9" t="s">
        <v>110</v>
      </c>
      <c r="G34" s="9" t="s">
        <v>52</v>
      </c>
      <c r="H34" s="9">
        <v>1402</v>
      </c>
      <c r="I34" s="9">
        <v>14.96</v>
      </c>
      <c r="J34" s="9">
        <v>3</v>
      </c>
      <c r="K34" s="9" t="s">
        <v>26</v>
      </c>
      <c r="L34" s="9" t="s">
        <v>150</v>
      </c>
      <c r="M34" s="9" t="s">
        <v>20</v>
      </c>
      <c r="N34" s="9" t="s">
        <v>22</v>
      </c>
      <c r="O34" s="9" t="s">
        <v>21</v>
      </c>
      <c r="P34" s="9" t="str">
        <f t="shared" si="0"/>
        <v>Cereal&lt; 30</v>
      </c>
      <c r="Q34" s="9" t="str">
        <f t="shared" si="1"/>
        <v>Cereal&lt; 30&gt; = 20k</v>
      </c>
      <c r="R34" s="9" t="str">
        <f t="shared" si="2"/>
        <v>Cereal&lt; 30&gt; = 20kNo</v>
      </c>
      <c r="S34" s="9" t="str">
        <f t="shared" si="3"/>
        <v>Cereal&lt; 30&gt; = 20kNoYes</v>
      </c>
      <c r="T34" s="9" t="str">
        <f t="shared" si="4"/>
        <v>Cereal&lt; 30&gt; = 20kYes</v>
      </c>
    </row>
    <row r="35" spans="1:20" x14ac:dyDescent="0.3">
      <c r="A35" s="8">
        <v>44958</v>
      </c>
      <c r="B35" s="9">
        <v>1</v>
      </c>
      <c r="C35" s="9" t="s">
        <v>32</v>
      </c>
      <c r="D35" s="9" t="s">
        <v>29</v>
      </c>
      <c r="E35" s="9" t="s">
        <v>109</v>
      </c>
      <c r="F35" s="9" t="s">
        <v>110</v>
      </c>
      <c r="G35" s="9" t="s">
        <v>52</v>
      </c>
      <c r="H35" s="9">
        <v>9070</v>
      </c>
      <c r="I35" s="9">
        <v>9.94</v>
      </c>
      <c r="J35" s="9">
        <v>2</v>
      </c>
      <c r="K35" s="9" t="s">
        <v>26</v>
      </c>
      <c r="L35" s="9" t="s">
        <v>150</v>
      </c>
      <c r="M35" s="9" t="s">
        <v>20</v>
      </c>
      <c r="N35" s="9" t="s">
        <v>22</v>
      </c>
      <c r="O35" s="9" t="s">
        <v>21</v>
      </c>
      <c r="P35" s="9" t="str">
        <f t="shared" si="0"/>
        <v>Cereal&lt; 30</v>
      </c>
      <c r="Q35" s="9" t="str">
        <f t="shared" si="1"/>
        <v>Cereal&lt; 30&gt; = 20k</v>
      </c>
      <c r="R35" s="9" t="str">
        <f t="shared" si="2"/>
        <v>Cereal&lt; 30&gt; = 20kNo</v>
      </c>
      <c r="S35" s="9" t="str">
        <f t="shared" si="3"/>
        <v>Cereal&lt; 30&gt; = 20kNoYes</v>
      </c>
      <c r="T35" s="9" t="str">
        <f t="shared" si="4"/>
        <v>Cereal&lt; 30&gt; = 20kYes</v>
      </c>
    </row>
    <row r="36" spans="1:20" x14ac:dyDescent="0.3">
      <c r="A36" s="8">
        <v>44958</v>
      </c>
      <c r="B36" s="9">
        <v>1</v>
      </c>
      <c r="C36" s="9" t="s">
        <v>32</v>
      </c>
      <c r="D36" s="9" t="s">
        <v>29</v>
      </c>
      <c r="E36" s="9" t="s">
        <v>113</v>
      </c>
      <c r="F36" s="9" t="s">
        <v>114</v>
      </c>
      <c r="G36" s="9" t="s">
        <v>59</v>
      </c>
      <c r="H36" s="9">
        <v>3978</v>
      </c>
      <c r="I36" s="9">
        <v>12.23</v>
      </c>
      <c r="J36" s="9">
        <v>10</v>
      </c>
      <c r="K36" s="9" t="s">
        <v>26</v>
      </c>
      <c r="L36" s="9" t="s">
        <v>19</v>
      </c>
      <c r="M36" s="9" t="s">
        <v>27</v>
      </c>
      <c r="N36" s="9" t="s">
        <v>22</v>
      </c>
      <c r="O36" s="9" t="s">
        <v>21</v>
      </c>
      <c r="P36" s="9" t="str">
        <f t="shared" si="0"/>
        <v>Chicken&lt; 30</v>
      </c>
      <c r="Q36" s="9" t="str">
        <f t="shared" si="1"/>
        <v>Chicken&lt; 30&lt; 20k</v>
      </c>
      <c r="R36" s="9" t="str">
        <f t="shared" si="2"/>
        <v>Chicken&lt; 30&lt; 20kNo</v>
      </c>
      <c r="S36" s="9" t="str">
        <f t="shared" si="3"/>
        <v>Chicken&lt; 30&lt; 20kNoYes</v>
      </c>
      <c r="T36" s="9" t="str">
        <f t="shared" si="4"/>
        <v>Chicken&lt; 30&lt; 20kYes</v>
      </c>
    </row>
    <row r="37" spans="1:20" x14ac:dyDescent="0.3">
      <c r="A37" s="8">
        <v>44958</v>
      </c>
      <c r="B37" s="9">
        <v>2</v>
      </c>
      <c r="C37" s="9" t="s">
        <v>14</v>
      </c>
      <c r="D37" s="9" t="s">
        <v>15</v>
      </c>
      <c r="E37" s="9" t="s">
        <v>113</v>
      </c>
      <c r="F37" s="9" t="s">
        <v>114</v>
      </c>
      <c r="G37" s="9" t="s">
        <v>59</v>
      </c>
      <c r="H37" s="9">
        <v>6861</v>
      </c>
      <c r="I37" s="9">
        <v>34.14</v>
      </c>
      <c r="J37" s="9">
        <v>4</v>
      </c>
      <c r="K37" s="9" t="s">
        <v>149</v>
      </c>
      <c r="L37" s="9" t="s">
        <v>19</v>
      </c>
      <c r="M37" s="9" t="s">
        <v>27</v>
      </c>
      <c r="N37" s="9" t="s">
        <v>22</v>
      </c>
      <c r="O37" s="9" t="s">
        <v>21</v>
      </c>
      <c r="P37" s="9" t="str">
        <f t="shared" si="0"/>
        <v>Chicken&gt; = 30</v>
      </c>
      <c r="Q37" s="9" t="str">
        <f t="shared" si="1"/>
        <v>Chicken&gt; = 30&lt; 20k</v>
      </c>
      <c r="R37" s="9" t="str">
        <f t="shared" si="2"/>
        <v>Chicken&gt; = 30&lt; 20kNo</v>
      </c>
      <c r="S37" s="9" t="str">
        <f t="shared" si="3"/>
        <v>Chicken&gt; = 30&lt; 20kNoYes</v>
      </c>
      <c r="T37" s="9" t="str">
        <f t="shared" si="4"/>
        <v>Chicken&gt; = 30&lt; 20kYes</v>
      </c>
    </row>
    <row r="38" spans="1:20" x14ac:dyDescent="0.3">
      <c r="A38" s="8">
        <v>44958</v>
      </c>
      <c r="B38" s="9">
        <v>3</v>
      </c>
      <c r="C38" s="9" t="s">
        <v>28</v>
      </c>
      <c r="D38" s="9" t="s">
        <v>29</v>
      </c>
      <c r="E38" s="9" t="s">
        <v>113</v>
      </c>
      <c r="F38" s="9" t="s">
        <v>114</v>
      </c>
      <c r="G38" s="9" t="s">
        <v>59</v>
      </c>
      <c r="H38" s="9">
        <v>0</v>
      </c>
      <c r="I38" s="9">
        <v>0</v>
      </c>
      <c r="J38" s="9">
        <v>0</v>
      </c>
      <c r="K38" s="9" t="s">
        <v>26</v>
      </c>
      <c r="L38" s="9" t="s">
        <v>150</v>
      </c>
      <c r="M38" s="9" t="s">
        <v>27</v>
      </c>
      <c r="N38" s="9" t="s">
        <v>22</v>
      </c>
      <c r="O38" s="9" t="s">
        <v>22</v>
      </c>
      <c r="P38" s="9" t="str">
        <f t="shared" si="0"/>
        <v>Chicken&lt; 30</v>
      </c>
      <c r="Q38" s="9" t="str">
        <f t="shared" si="1"/>
        <v>Chicken&lt; 30&gt; = 20k</v>
      </c>
      <c r="R38" s="9" t="str">
        <f t="shared" si="2"/>
        <v>Chicken&lt; 30&gt; = 20kNo</v>
      </c>
      <c r="S38" s="9" t="str">
        <f t="shared" si="3"/>
        <v>Chicken&lt; 30&gt; = 20kNoNo</v>
      </c>
      <c r="T38" s="9" t="str">
        <f t="shared" si="4"/>
        <v>Chicken&lt; 30&gt; = 20kNo</v>
      </c>
    </row>
    <row r="39" spans="1:20" x14ac:dyDescent="0.3">
      <c r="A39" s="8">
        <v>44958</v>
      </c>
      <c r="B39" s="9">
        <v>2</v>
      </c>
      <c r="C39" s="9" t="s">
        <v>14</v>
      </c>
      <c r="D39" s="9" t="s">
        <v>15</v>
      </c>
      <c r="E39" s="9" t="s">
        <v>16</v>
      </c>
      <c r="F39" s="9" t="s">
        <v>17</v>
      </c>
      <c r="G39" s="9" t="s">
        <v>18</v>
      </c>
      <c r="H39" s="9">
        <v>7533</v>
      </c>
      <c r="I39" s="9">
        <v>26.51</v>
      </c>
      <c r="J39" s="9">
        <v>7</v>
      </c>
      <c r="K39" s="9" t="s">
        <v>149</v>
      </c>
      <c r="L39" s="9" t="s">
        <v>19</v>
      </c>
      <c r="M39" s="9" t="s">
        <v>20</v>
      </c>
      <c r="N39" s="9" t="s">
        <v>21</v>
      </c>
      <c r="O39" s="9" t="s">
        <v>22</v>
      </c>
      <c r="P39" s="9" t="str">
        <f t="shared" si="0"/>
        <v>Chips&gt; = 30</v>
      </c>
      <c r="Q39" s="9" t="str">
        <f t="shared" si="1"/>
        <v>Chips&gt; = 30&lt; 20k</v>
      </c>
      <c r="R39" s="9" t="str">
        <f t="shared" si="2"/>
        <v>Chips&gt; = 30&lt; 20kYes</v>
      </c>
      <c r="S39" s="9" t="str">
        <f t="shared" si="3"/>
        <v>Chips&gt; = 30&lt; 20kYesNo</v>
      </c>
      <c r="T39" s="9" t="str">
        <f t="shared" si="4"/>
        <v>Chips&gt; = 30&lt; 20kNo</v>
      </c>
    </row>
    <row r="40" spans="1:20" x14ac:dyDescent="0.3">
      <c r="A40" s="8">
        <v>44958</v>
      </c>
      <c r="B40" s="9">
        <v>2</v>
      </c>
      <c r="C40" s="9" t="s">
        <v>14</v>
      </c>
      <c r="D40" s="9" t="s">
        <v>15</v>
      </c>
      <c r="E40" s="9" t="s">
        <v>16</v>
      </c>
      <c r="F40" s="9" t="s">
        <v>17</v>
      </c>
      <c r="G40" s="9" t="s">
        <v>18</v>
      </c>
      <c r="H40" s="9">
        <v>3018</v>
      </c>
      <c r="I40" s="9">
        <v>3.86</v>
      </c>
      <c r="J40" s="9">
        <v>1</v>
      </c>
      <c r="K40" s="9" t="s">
        <v>149</v>
      </c>
      <c r="L40" s="9" t="s">
        <v>150</v>
      </c>
      <c r="M40" s="9" t="s">
        <v>20</v>
      </c>
      <c r="N40" s="9" t="s">
        <v>22</v>
      </c>
      <c r="O40" s="9" t="s">
        <v>21</v>
      </c>
      <c r="P40" s="9" t="str">
        <f t="shared" si="0"/>
        <v>Chips&gt; = 30</v>
      </c>
      <c r="Q40" s="9" t="str">
        <f t="shared" si="1"/>
        <v>Chips&gt; = 30&gt; = 20k</v>
      </c>
      <c r="R40" s="9" t="str">
        <f t="shared" si="2"/>
        <v>Chips&gt; = 30&gt; = 20kNo</v>
      </c>
      <c r="S40" s="9" t="str">
        <f t="shared" si="3"/>
        <v>Chips&gt; = 30&gt; = 20kNoYes</v>
      </c>
      <c r="T40" s="9" t="str">
        <f t="shared" si="4"/>
        <v>Chips&gt; = 30&gt; = 20kYes</v>
      </c>
    </row>
    <row r="41" spans="1:20" x14ac:dyDescent="0.3">
      <c r="A41" s="8">
        <v>44958</v>
      </c>
      <c r="B41" s="9">
        <v>2</v>
      </c>
      <c r="C41" s="9" t="s">
        <v>14</v>
      </c>
      <c r="D41" s="9" t="s">
        <v>15</v>
      </c>
      <c r="E41" s="9" t="s">
        <v>16</v>
      </c>
      <c r="F41" s="9" t="s">
        <v>17</v>
      </c>
      <c r="G41" s="9" t="s">
        <v>18</v>
      </c>
      <c r="H41" s="9">
        <v>8716</v>
      </c>
      <c r="I41" s="9">
        <v>8.0399999999999991</v>
      </c>
      <c r="J41" s="9">
        <v>2</v>
      </c>
      <c r="K41" s="9" t="s">
        <v>149</v>
      </c>
      <c r="L41" s="9" t="s">
        <v>19</v>
      </c>
      <c r="M41" s="9" t="s">
        <v>20</v>
      </c>
      <c r="N41" s="9" t="s">
        <v>22</v>
      </c>
      <c r="O41" s="9" t="s">
        <v>22</v>
      </c>
      <c r="P41" s="9" t="str">
        <f t="shared" si="0"/>
        <v>Chips&gt; = 30</v>
      </c>
      <c r="Q41" s="9" t="str">
        <f t="shared" si="1"/>
        <v>Chips&gt; = 30&lt; 20k</v>
      </c>
      <c r="R41" s="9" t="str">
        <f t="shared" si="2"/>
        <v>Chips&gt; = 30&lt; 20kNo</v>
      </c>
      <c r="S41" s="9" t="str">
        <f t="shared" si="3"/>
        <v>Chips&gt; = 30&lt; 20kNoNo</v>
      </c>
      <c r="T41" s="9" t="str">
        <f t="shared" si="4"/>
        <v>Chips&gt; = 30&lt; 20kNo</v>
      </c>
    </row>
    <row r="42" spans="1:20" x14ac:dyDescent="0.3">
      <c r="A42" s="8">
        <v>44958</v>
      </c>
      <c r="B42" s="9">
        <v>1</v>
      </c>
      <c r="C42" s="9" t="s">
        <v>32</v>
      </c>
      <c r="D42" s="9" t="s">
        <v>29</v>
      </c>
      <c r="E42" s="9" t="s">
        <v>16</v>
      </c>
      <c r="F42" s="9" t="s">
        <v>17</v>
      </c>
      <c r="G42" s="9" t="s">
        <v>18</v>
      </c>
      <c r="H42" s="9">
        <v>3837</v>
      </c>
      <c r="I42" s="9">
        <v>27.82</v>
      </c>
      <c r="J42" s="9">
        <v>10</v>
      </c>
      <c r="K42" s="9" t="s">
        <v>26</v>
      </c>
      <c r="L42" s="9" t="s">
        <v>150</v>
      </c>
      <c r="M42" s="9" t="s">
        <v>20</v>
      </c>
      <c r="N42" s="9" t="s">
        <v>22</v>
      </c>
      <c r="O42" s="9" t="s">
        <v>21</v>
      </c>
      <c r="P42" s="9" t="str">
        <f t="shared" si="0"/>
        <v>Chips&lt; 30</v>
      </c>
      <c r="Q42" s="9" t="str">
        <f t="shared" si="1"/>
        <v>Chips&lt; 30&gt; = 20k</v>
      </c>
      <c r="R42" s="9" t="str">
        <f t="shared" si="2"/>
        <v>Chips&lt; 30&gt; = 20kNo</v>
      </c>
      <c r="S42" s="9" t="str">
        <f t="shared" si="3"/>
        <v>Chips&lt; 30&gt; = 20kNoYes</v>
      </c>
      <c r="T42" s="9" t="str">
        <f t="shared" si="4"/>
        <v>Chips&lt; 30&gt; = 20kYes</v>
      </c>
    </row>
    <row r="43" spans="1:20" x14ac:dyDescent="0.3">
      <c r="A43" s="8">
        <v>44958</v>
      </c>
      <c r="B43" s="9">
        <v>2</v>
      </c>
      <c r="C43" s="9" t="s">
        <v>14</v>
      </c>
      <c r="D43" s="9" t="s">
        <v>15</v>
      </c>
      <c r="E43" s="9" t="s">
        <v>16</v>
      </c>
      <c r="F43" s="9" t="s">
        <v>17</v>
      </c>
      <c r="G43" s="9" t="s">
        <v>18</v>
      </c>
      <c r="H43" s="9">
        <v>6090</v>
      </c>
      <c r="I43" s="9">
        <v>27.17</v>
      </c>
      <c r="J43" s="9">
        <v>2</v>
      </c>
      <c r="K43" s="9" t="s">
        <v>149</v>
      </c>
      <c r="L43" s="9" t="s">
        <v>19</v>
      </c>
      <c r="M43" s="9" t="s">
        <v>20</v>
      </c>
      <c r="N43" s="9" t="s">
        <v>22</v>
      </c>
      <c r="O43" s="9" t="s">
        <v>22</v>
      </c>
      <c r="P43" s="9" t="str">
        <f t="shared" si="0"/>
        <v>Chips&gt; = 30</v>
      </c>
      <c r="Q43" s="9" t="str">
        <f t="shared" si="1"/>
        <v>Chips&gt; = 30&lt; 20k</v>
      </c>
      <c r="R43" s="9" t="str">
        <f t="shared" si="2"/>
        <v>Chips&gt; = 30&lt; 20kNo</v>
      </c>
      <c r="S43" s="9" t="str">
        <f t="shared" si="3"/>
        <v>Chips&gt; = 30&lt; 20kNoNo</v>
      </c>
      <c r="T43" s="9" t="str">
        <f t="shared" si="4"/>
        <v>Chips&gt; = 30&lt; 20kNo</v>
      </c>
    </row>
    <row r="44" spans="1:20" x14ac:dyDescent="0.3">
      <c r="A44" s="8">
        <v>44958</v>
      </c>
      <c r="B44" s="9">
        <v>2</v>
      </c>
      <c r="C44" s="9" t="s">
        <v>14</v>
      </c>
      <c r="D44" s="9" t="s">
        <v>15</v>
      </c>
      <c r="E44" s="9" t="s">
        <v>55</v>
      </c>
      <c r="F44" s="9" t="s">
        <v>56</v>
      </c>
      <c r="G44" s="9" t="s">
        <v>18</v>
      </c>
      <c r="H44" s="9">
        <v>9328</v>
      </c>
      <c r="I44" s="9">
        <v>26.05</v>
      </c>
      <c r="J44" s="9">
        <v>2</v>
      </c>
      <c r="K44" s="9" t="s">
        <v>26</v>
      </c>
      <c r="L44" s="9" t="s">
        <v>19</v>
      </c>
      <c r="M44" s="9" t="s">
        <v>20</v>
      </c>
      <c r="N44" s="9" t="s">
        <v>22</v>
      </c>
      <c r="O44" s="9" t="s">
        <v>21</v>
      </c>
      <c r="P44" s="9" t="str">
        <f t="shared" si="0"/>
        <v>Chocolate&lt; 30</v>
      </c>
      <c r="Q44" s="9" t="str">
        <f t="shared" si="1"/>
        <v>Chocolate&lt; 30&lt; 20k</v>
      </c>
      <c r="R44" s="9" t="str">
        <f t="shared" si="2"/>
        <v>Chocolate&lt; 30&lt; 20kNo</v>
      </c>
      <c r="S44" s="9" t="str">
        <f t="shared" si="3"/>
        <v>Chocolate&lt; 30&lt; 20kNoYes</v>
      </c>
      <c r="T44" s="9" t="str">
        <f t="shared" si="4"/>
        <v>Chocolate&lt; 30&lt; 20kYes</v>
      </c>
    </row>
    <row r="45" spans="1:20" x14ac:dyDescent="0.3">
      <c r="A45" s="8">
        <v>44958</v>
      </c>
      <c r="B45" s="9">
        <v>3</v>
      </c>
      <c r="C45" s="9" t="s">
        <v>28</v>
      </c>
      <c r="D45" s="9" t="s">
        <v>29</v>
      </c>
      <c r="E45" s="9" t="s">
        <v>55</v>
      </c>
      <c r="F45" s="9" t="s">
        <v>56</v>
      </c>
      <c r="G45" s="9" t="s">
        <v>18</v>
      </c>
      <c r="H45" s="9">
        <v>4271</v>
      </c>
      <c r="I45" s="9">
        <v>48.49</v>
      </c>
      <c r="J45" s="9">
        <v>4</v>
      </c>
      <c r="K45" s="9" t="s">
        <v>149</v>
      </c>
      <c r="L45" s="9" t="s">
        <v>19</v>
      </c>
      <c r="M45" s="9" t="s">
        <v>20</v>
      </c>
      <c r="N45" s="9" t="s">
        <v>22</v>
      </c>
      <c r="O45" s="9" t="s">
        <v>21</v>
      </c>
      <c r="P45" s="9" t="str">
        <f t="shared" si="0"/>
        <v>Chocolate&gt; = 30</v>
      </c>
      <c r="Q45" s="9" t="str">
        <f t="shared" si="1"/>
        <v>Chocolate&gt; = 30&lt; 20k</v>
      </c>
      <c r="R45" s="9" t="str">
        <f t="shared" si="2"/>
        <v>Chocolate&gt; = 30&lt; 20kNo</v>
      </c>
      <c r="S45" s="9" t="str">
        <f t="shared" si="3"/>
        <v>Chocolate&gt; = 30&lt; 20kNoYes</v>
      </c>
      <c r="T45" s="9" t="str">
        <f t="shared" si="4"/>
        <v>Chocolate&gt; = 30&lt; 20kYes</v>
      </c>
    </row>
    <row r="46" spans="1:20" x14ac:dyDescent="0.3">
      <c r="A46" s="8">
        <v>44958</v>
      </c>
      <c r="B46" s="9">
        <v>3</v>
      </c>
      <c r="C46" s="9" t="s">
        <v>28</v>
      </c>
      <c r="D46" s="9" t="s">
        <v>29</v>
      </c>
      <c r="E46" s="9" t="s">
        <v>55</v>
      </c>
      <c r="F46" s="9" t="s">
        <v>56</v>
      </c>
      <c r="G46" s="9" t="s">
        <v>18</v>
      </c>
      <c r="H46" s="9">
        <v>3898</v>
      </c>
      <c r="I46" s="9">
        <v>7</v>
      </c>
      <c r="J46" s="9">
        <v>1</v>
      </c>
      <c r="K46" s="9" t="s">
        <v>26</v>
      </c>
      <c r="L46" s="9" t="s">
        <v>150</v>
      </c>
      <c r="M46" s="9" t="s">
        <v>20</v>
      </c>
      <c r="N46" s="9" t="s">
        <v>22</v>
      </c>
      <c r="O46" s="9" t="s">
        <v>21</v>
      </c>
      <c r="P46" s="9" t="str">
        <f t="shared" si="0"/>
        <v>Chocolate&lt; 30</v>
      </c>
      <c r="Q46" s="9" t="str">
        <f t="shared" si="1"/>
        <v>Chocolate&lt; 30&gt; = 20k</v>
      </c>
      <c r="R46" s="9" t="str">
        <f t="shared" si="2"/>
        <v>Chocolate&lt; 30&gt; = 20kNo</v>
      </c>
      <c r="S46" s="9" t="str">
        <f t="shared" si="3"/>
        <v>Chocolate&lt; 30&gt; = 20kNoYes</v>
      </c>
      <c r="T46" s="9" t="str">
        <f t="shared" si="4"/>
        <v>Chocolate&lt; 30&gt; = 20kYes</v>
      </c>
    </row>
    <row r="47" spans="1:20" x14ac:dyDescent="0.3">
      <c r="A47" s="8">
        <v>44958</v>
      </c>
      <c r="B47" s="9">
        <v>2</v>
      </c>
      <c r="C47" s="9" t="s">
        <v>14</v>
      </c>
      <c r="D47" s="9" t="s">
        <v>15</v>
      </c>
      <c r="E47" s="9" t="s">
        <v>55</v>
      </c>
      <c r="F47" s="9" t="s">
        <v>56</v>
      </c>
      <c r="G47" s="9" t="s">
        <v>18</v>
      </c>
      <c r="H47" s="9">
        <v>0</v>
      </c>
      <c r="I47" s="9">
        <v>0</v>
      </c>
      <c r="J47" s="9">
        <v>0</v>
      </c>
      <c r="K47" s="9" t="s">
        <v>149</v>
      </c>
      <c r="L47" s="9" t="s">
        <v>150</v>
      </c>
      <c r="M47" s="9" t="s">
        <v>20</v>
      </c>
      <c r="N47" s="9" t="s">
        <v>22</v>
      </c>
      <c r="O47" s="9" t="s">
        <v>22</v>
      </c>
      <c r="P47" s="9" t="str">
        <f t="shared" si="0"/>
        <v>Chocolate&gt; = 30</v>
      </c>
      <c r="Q47" s="9" t="str">
        <f t="shared" si="1"/>
        <v>Chocolate&gt; = 30&gt; = 20k</v>
      </c>
      <c r="R47" s="9" t="str">
        <f t="shared" si="2"/>
        <v>Chocolate&gt; = 30&gt; = 20kNo</v>
      </c>
      <c r="S47" s="9" t="str">
        <f t="shared" si="3"/>
        <v>Chocolate&gt; = 30&gt; = 20kNoNo</v>
      </c>
      <c r="T47" s="9" t="str">
        <f t="shared" si="4"/>
        <v>Chocolate&gt; = 30&gt; = 20kNo</v>
      </c>
    </row>
    <row r="48" spans="1:20" x14ac:dyDescent="0.3">
      <c r="A48" s="8">
        <v>44958</v>
      </c>
      <c r="B48" s="9">
        <v>2</v>
      </c>
      <c r="C48" s="9" t="s">
        <v>14</v>
      </c>
      <c r="D48" s="9" t="s">
        <v>15</v>
      </c>
      <c r="E48" s="9" t="s">
        <v>55</v>
      </c>
      <c r="F48" s="9" t="s">
        <v>56</v>
      </c>
      <c r="G48" s="9" t="s">
        <v>18</v>
      </c>
      <c r="H48" s="9">
        <v>3059</v>
      </c>
      <c r="I48" s="9">
        <v>33.619999999999997</v>
      </c>
      <c r="J48" s="9">
        <v>3</v>
      </c>
      <c r="K48" s="9" t="s">
        <v>149</v>
      </c>
      <c r="L48" s="9" t="s">
        <v>19</v>
      </c>
      <c r="M48" s="9" t="s">
        <v>20</v>
      </c>
      <c r="N48" s="9" t="s">
        <v>22</v>
      </c>
      <c r="O48" s="9" t="s">
        <v>21</v>
      </c>
      <c r="P48" s="9" t="str">
        <f t="shared" si="0"/>
        <v>Chocolate&gt; = 30</v>
      </c>
      <c r="Q48" s="9" t="str">
        <f t="shared" si="1"/>
        <v>Chocolate&gt; = 30&lt; 20k</v>
      </c>
      <c r="R48" s="9" t="str">
        <f t="shared" si="2"/>
        <v>Chocolate&gt; = 30&lt; 20kNo</v>
      </c>
      <c r="S48" s="9" t="str">
        <f t="shared" si="3"/>
        <v>Chocolate&gt; = 30&lt; 20kNoYes</v>
      </c>
      <c r="T48" s="9" t="str">
        <f t="shared" si="4"/>
        <v>Chocolate&gt; = 30&lt; 20kYes</v>
      </c>
    </row>
    <row r="49" spans="1:20" x14ac:dyDescent="0.3">
      <c r="A49" s="8">
        <v>44958</v>
      </c>
      <c r="B49" s="9">
        <v>3</v>
      </c>
      <c r="C49" s="9" t="s">
        <v>28</v>
      </c>
      <c r="D49" s="9" t="s">
        <v>29</v>
      </c>
      <c r="E49" s="9" t="s">
        <v>55</v>
      </c>
      <c r="F49" s="9" t="s">
        <v>56</v>
      </c>
      <c r="G49" s="9" t="s">
        <v>18</v>
      </c>
      <c r="H49" s="9">
        <v>1748</v>
      </c>
      <c r="I49" s="9">
        <v>36.17</v>
      </c>
      <c r="J49" s="9">
        <v>6</v>
      </c>
      <c r="K49" s="9" t="s">
        <v>149</v>
      </c>
      <c r="L49" s="9" t="s">
        <v>150</v>
      </c>
      <c r="M49" s="9" t="s">
        <v>20</v>
      </c>
      <c r="N49" s="9" t="s">
        <v>22</v>
      </c>
      <c r="O49" s="9" t="s">
        <v>21</v>
      </c>
      <c r="P49" s="9" t="str">
        <f t="shared" si="0"/>
        <v>Chocolate&gt; = 30</v>
      </c>
      <c r="Q49" s="9" t="str">
        <f t="shared" si="1"/>
        <v>Chocolate&gt; = 30&gt; = 20k</v>
      </c>
      <c r="R49" s="9" t="str">
        <f t="shared" si="2"/>
        <v>Chocolate&gt; = 30&gt; = 20kNo</v>
      </c>
      <c r="S49" s="9" t="str">
        <f t="shared" si="3"/>
        <v>Chocolate&gt; = 30&gt; = 20kNoYes</v>
      </c>
      <c r="T49" s="9" t="str">
        <f t="shared" si="4"/>
        <v>Chocolate&gt; = 30&gt; = 20kYes</v>
      </c>
    </row>
    <row r="50" spans="1:20" x14ac:dyDescent="0.3">
      <c r="A50" s="8">
        <v>44958</v>
      </c>
      <c r="B50" s="9">
        <v>3</v>
      </c>
      <c r="C50" s="9" t="s">
        <v>28</v>
      </c>
      <c r="D50" s="9" t="s">
        <v>29</v>
      </c>
      <c r="E50" s="9" t="s">
        <v>55</v>
      </c>
      <c r="F50" s="9" t="s">
        <v>56</v>
      </c>
      <c r="G50" s="9" t="s">
        <v>18</v>
      </c>
      <c r="H50" s="9">
        <v>9041</v>
      </c>
      <c r="I50" s="9">
        <v>44.73</v>
      </c>
      <c r="J50" s="9">
        <v>8</v>
      </c>
      <c r="K50" s="9" t="s">
        <v>149</v>
      </c>
      <c r="L50" s="9" t="s">
        <v>150</v>
      </c>
      <c r="M50" s="9" t="s">
        <v>20</v>
      </c>
      <c r="N50" s="9" t="s">
        <v>22</v>
      </c>
      <c r="O50" s="9" t="s">
        <v>21</v>
      </c>
      <c r="P50" s="9" t="str">
        <f t="shared" si="0"/>
        <v>Chocolate&gt; = 30</v>
      </c>
      <c r="Q50" s="9" t="str">
        <f t="shared" si="1"/>
        <v>Chocolate&gt; = 30&gt; = 20k</v>
      </c>
      <c r="R50" s="9" t="str">
        <f t="shared" si="2"/>
        <v>Chocolate&gt; = 30&gt; = 20kNo</v>
      </c>
      <c r="S50" s="9" t="str">
        <f t="shared" si="3"/>
        <v>Chocolate&gt; = 30&gt; = 20kNoYes</v>
      </c>
      <c r="T50" s="9" t="str">
        <f t="shared" si="4"/>
        <v>Chocolate&gt; = 30&gt; = 20kYes</v>
      </c>
    </row>
    <row r="51" spans="1:20" x14ac:dyDescent="0.3">
      <c r="A51" s="8">
        <v>44958</v>
      </c>
      <c r="B51" s="9">
        <v>1</v>
      </c>
      <c r="C51" s="9" t="s">
        <v>32</v>
      </c>
      <c r="D51" s="9" t="s">
        <v>29</v>
      </c>
      <c r="E51" s="9" t="s">
        <v>66</v>
      </c>
      <c r="F51" s="9" t="s">
        <v>67</v>
      </c>
      <c r="G51" s="9" t="s">
        <v>68</v>
      </c>
      <c r="H51" s="9">
        <v>8460</v>
      </c>
      <c r="I51" s="9">
        <v>45.23</v>
      </c>
      <c r="J51" s="9">
        <v>9</v>
      </c>
      <c r="K51" s="9" t="s">
        <v>26</v>
      </c>
      <c r="L51" s="9" t="s">
        <v>150</v>
      </c>
      <c r="M51" s="9" t="s">
        <v>20</v>
      </c>
      <c r="N51" s="9" t="s">
        <v>22</v>
      </c>
      <c r="O51" s="9" t="s">
        <v>21</v>
      </c>
      <c r="P51" s="9" t="str">
        <f t="shared" si="0"/>
        <v>Coffee&lt; 30</v>
      </c>
      <c r="Q51" s="9" t="str">
        <f t="shared" si="1"/>
        <v>Coffee&lt; 30&gt; = 20k</v>
      </c>
      <c r="R51" s="9" t="str">
        <f t="shared" si="2"/>
        <v>Coffee&lt; 30&gt; = 20kNo</v>
      </c>
      <c r="S51" s="9" t="str">
        <f t="shared" si="3"/>
        <v>Coffee&lt; 30&gt; = 20kNoYes</v>
      </c>
      <c r="T51" s="9" t="str">
        <f t="shared" si="4"/>
        <v>Coffee&lt; 30&gt; = 20kYes</v>
      </c>
    </row>
    <row r="52" spans="1:20" x14ac:dyDescent="0.3">
      <c r="A52" s="8">
        <v>44958</v>
      </c>
      <c r="B52" s="9">
        <v>1</v>
      </c>
      <c r="C52" s="9" t="s">
        <v>32</v>
      </c>
      <c r="D52" s="9" t="s">
        <v>29</v>
      </c>
      <c r="E52" s="9" t="s">
        <v>66</v>
      </c>
      <c r="F52" s="9" t="s">
        <v>67</v>
      </c>
      <c r="G52" s="9" t="s">
        <v>68</v>
      </c>
      <c r="H52" s="9">
        <v>5481</v>
      </c>
      <c r="I52" s="9">
        <v>23.93</v>
      </c>
      <c r="J52" s="9">
        <v>3</v>
      </c>
      <c r="K52" s="9" t="s">
        <v>149</v>
      </c>
      <c r="L52" s="9" t="s">
        <v>150</v>
      </c>
      <c r="M52" s="9" t="s">
        <v>20</v>
      </c>
      <c r="N52" s="9" t="s">
        <v>22</v>
      </c>
      <c r="O52" s="9" t="s">
        <v>21</v>
      </c>
      <c r="P52" s="9" t="str">
        <f t="shared" si="0"/>
        <v>Coffee&gt; = 30</v>
      </c>
      <c r="Q52" s="9" t="str">
        <f t="shared" si="1"/>
        <v>Coffee&gt; = 30&gt; = 20k</v>
      </c>
      <c r="R52" s="9" t="str">
        <f t="shared" si="2"/>
        <v>Coffee&gt; = 30&gt; = 20kNo</v>
      </c>
      <c r="S52" s="9" t="str">
        <f t="shared" si="3"/>
        <v>Coffee&gt; = 30&gt; = 20kNoYes</v>
      </c>
      <c r="T52" s="9" t="str">
        <f t="shared" si="4"/>
        <v>Coffee&gt; = 30&gt; = 20kYes</v>
      </c>
    </row>
    <row r="53" spans="1:20" x14ac:dyDescent="0.3">
      <c r="A53" s="8">
        <v>44958</v>
      </c>
      <c r="B53" s="9">
        <v>3</v>
      </c>
      <c r="C53" s="9" t="s">
        <v>28</v>
      </c>
      <c r="D53" s="9" t="s">
        <v>29</v>
      </c>
      <c r="E53" s="9" t="s">
        <v>66</v>
      </c>
      <c r="F53" s="9" t="s">
        <v>67</v>
      </c>
      <c r="G53" s="9" t="s">
        <v>68</v>
      </c>
      <c r="H53" s="9">
        <v>9327</v>
      </c>
      <c r="I53" s="9">
        <v>18.649999999999999</v>
      </c>
      <c r="J53" s="9">
        <v>3</v>
      </c>
      <c r="K53" s="9" t="s">
        <v>26</v>
      </c>
      <c r="L53" s="9" t="s">
        <v>19</v>
      </c>
      <c r="M53" s="9" t="s">
        <v>20</v>
      </c>
      <c r="N53" s="9" t="s">
        <v>22</v>
      </c>
      <c r="O53" s="9" t="s">
        <v>21</v>
      </c>
      <c r="P53" s="9" t="str">
        <f t="shared" si="0"/>
        <v>Coffee&lt; 30</v>
      </c>
      <c r="Q53" s="9" t="str">
        <f t="shared" si="1"/>
        <v>Coffee&lt; 30&lt; 20k</v>
      </c>
      <c r="R53" s="9" t="str">
        <f t="shared" si="2"/>
        <v>Coffee&lt; 30&lt; 20kNo</v>
      </c>
      <c r="S53" s="9" t="str">
        <f t="shared" si="3"/>
        <v>Coffee&lt; 30&lt; 20kNoYes</v>
      </c>
      <c r="T53" s="9" t="str">
        <f t="shared" si="4"/>
        <v>Coffee&lt; 30&lt; 20kYes</v>
      </c>
    </row>
    <row r="54" spans="1:20" x14ac:dyDescent="0.3">
      <c r="A54" s="8">
        <v>44958</v>
      </c>
      <c r="B54" s="9">
        <v>1</v>
      </c>
      <c r="C54" s="9" t="s">
        <v>32</v>
      </c>
      <c r="D54" s="9" t="s">
        <v>29</v>
      </c>
      <c r="E54" s="9" t="s">
        <v>126</v>
      </c>
      <c r="F54" s="9" t="s">
        <v>127</v>
      </c>
      <c r="G54" s="9" t="s">
        <v>18</v>
      </c>
      <c r="H54" s="9">
        <v>1338</v>
      </c>
      <c r="I54" s="9">
        <v>11.73</v>
      </c>
      <c r="J54" s="9">
        <v>4</v>
      </c>
      <c r="K54" s="9" t="s">
        <v>149</v>
      </c>
      <c r="L54" s="9" t="s">
        <v>19</v>
      </c>
      <c r="M54" s="9" t="s">
        <v>20</v>
      </c>
      <c r="N54" s="9" t="s">
        <v>22</v>
      </c>
      <c r="O54" s="9" t="s">
        <v>21</v>
      </c>
      <c r="P54" s="9" t="str">
        <f t="shared" si="0"/>
        <v>Cookies&gt; = 30</v>
      </c>
      <c r="Q54" s="9" t="str">
        <f t="shared" si="1"/>
        <v>Cookies&gt; = 30&lt; 20k</v>
      </c>
      <c r="R54" s="9" t="str">
        <f t="shared" si="2"/>
        <v>Cookies&gt; = 30&lt; 20kNo</v>
      </c>
      <c r="S54" s="9" t="str">
        <f t="shared" si="3"/>
        <v>Cookies&gt; = 30&lt; 20kNoYes</v>
      </c>
      <c r="T54" s="9" t="str">
        <f t="shared" si="4"/>
        <v>Cookies&gt; = 30&lt; 20kYes</v>
      </c>
    </row>
    <row r="55" spans="1:20" x14ac:dyDescent="0.3">
      <c r="A55" s="8">
        <v>44958</v>
      </c>
      <c r="B55" s="9">
        <v>2</v>
      </c>
      <c r="C55" s="9" t="s">
        <v>14</v>
      </c>
      <c r="D55" s="9" t="s">
        <v>15</v>
      </c>
      <c r="E55" s="9" t="s">
        <v>126</v>
      </c>
      <c r="F55" s="9" t="s">
        <v>127</v>
      </c>
      <c r="G55" s="9" t="s">
        <v>18</v>
      </c>
      <c r="H55" s="9">
        <v>4296</v>
      </c>
      <c r="I55" s="9">
        <v>45.95</v>
      </c>
      <c r="J55" s="9">
        <v>7</v>
      </c>
      <c r="K55" s="9" t="s">
        <v>26</v>
      </c>
      <c r="L55" s="9" t="s">
        <v>150</v>
      </c>
      <c r="M55" s="9" t="s">
        <v>20</v>
      </c>
      <c r="N55" s="9" t="s">
        <v>22</v>
      </c>
      <c r="O55" s="9" t="s">
        <v>21</v>
      </c>
      <c r="P55" s="9" t="str">
        <f t="shared" si="0"/>
        <v>Cookies&lt; 30</v>
      </c>
      <c r="Q55" s="9" t="str">
        <f t="shared" si="1"/>
        <v>Cookies&lt; 30&gt; = 20k</v>
      </c>
      <c r="R55" s="9" t="str">
        <f t="shared" si="2"/>
        <v>Cookies&lt; 30&gt; = 20kNo</v>
      </c>
      <c r="S55" s="9" t="str">
        <f t="shared" si="3"/>
        <v>Cookies&lt; 30&gt; = 20kNoYes</v>
      </c>
      <c r="T55" s="9" t="str">
        <f t="shared" si="4"/>
        <v>Cookies&lt; 30&gt; = 20kYes</v>
      </c>
    </row>
    <row r="56" spans="1:20" x14ac:dyDescent="0.3">
      <c r="A56" s="8">
        <v>44958</v>
      </c>
      <c r="B56" s="9">
        <v>1</v>
      </c>
      <c r="C56" s="9" t="s">
        <v>32</v>
      </c>
      <c r="D56" s="9" t="s">
        <v>29</v>
      </c>
      <c r="E56" s="9" t="s">
        <v>126</v>
      </c>
      <c r="F56" s="9" t="s">
        <v>127</v>
      </c>
      <c r="G56" s="9" t="s">
        <v>18</v>
      </c>
      <c r="H56" s="9">
        <v>6537</v>
      </c>
      <c r="I56" s="9">
        <v>47.55</v>
      </c>
      <c r="J56" s="9">
        <v>10</v>
      </c>
      <c r="K56" s="9" t="s">
        <v>149</v>
      </c>
      <c r="L56" s="9" t="s">
        <v>19</v>
      </c>
      <c r="M56" s="9" t="s">
        <v>20</v>
      </c>
      <c r="N56" s="9" t="s">
        <v>22</v>
      </c>
      <c r="O56" s="9" t="s">
        <v>21</v>
      </c>
      <c r="P56" s="9" t="str">
        <f t="shared" si="0"/>
        <v>Cookies&gt; = 30</v>
      </c>
      <c r="Q56" s="9" t="str">
        <f t="shared" si="1"/>
        <v>Cookies&gt; = 30&lt; 20k</v>
      </c>
      <c r="R56" s="9" t="str">
        <f t="shared" si="2"/>
        <v>Cookies&gt; = 30&lt; 20kNo</v>
      </c>
      <c r="S56" s="9" t="str">
        <f t="shared" si="3"/>
        <v>Cookies&gt; = 30&lt; 20kNoYes</v>
      </c>
      <c r="T56" s="9" t="str">
        <f t="shared" si="4"/>
        <v>Cookies&gt; = 30&lt; 20kYes</v>
      </c>
    </row>
    <row r="57" spans="1:20" x14ac:dyDescent="0.3">
      <c r="A57" s="8">
        <v>44958</v>
      </c>
      <c r="B57" s="9">
        <v>3</v>
      </c>
      <c r="C57" s="9" t="s">
        <v>28</v>
      </c>
      <c r="D57" s="9" t="s">
        <v>29</v>
      </c>
      <c r="E57" s="9" t="s">
        <v>126</v>
      </c>
      <c r="F57" s="9" t="s">
        <v>127</v>
      </c>
      <c r="G57" s="9" t="s">
        <v>18</v>
      </c>
      <c r="H57" s="9">
        <v>4895</v>
      </c>
      <c r="I57" s="9">
        <v>2.35</v>
      </c>
      <c r="J57" s="9">
        <v>5</v>
      </c>
      <c r="K57" s="9" t="s">
        <v>149</v>
      </c>
      <c r="L57" s="9" t="s">
        <v>19</v>
      </c>
      <c r="M57" s="9" t="s">
        <v>20</v>
      </c>
      <c r="N57" s="9" t="s">
        <v>22</v>
      </c>
      <c r="O57" s="9" t="s">
        <v>21</v>
      </c>
      <c r="P57" s="9" t="str">
        <f t="shared" si="0"/>
        <v>Cookies&gt; = 30</v>
      </c>
      <c r="Q57" s="9" t="str">
        <f t="shared" si="1"/>
        <v>Cookies&gt; = 30&lt; 20k</v>
      </c>
      <c r="R57" s="9" t="str">
        <f t="shared" si="2"/>
        <v>Cookies&gt; = 30&lt; 20kNo</v>
      </c>
      <c r="S57" s="9" t="str">
        <f t="shared" si="3"/>
        <v>Cookies&gt; = 30&lt; 20kNoYes</v>
      </c>
      <c r="T57" s="9" t="str">
        <f t="shared" si="4"/>
        <v>Cookies&gt; = 30&lt; 20kYes</v>
      </c>
    </row>
    <row r="58" spans="1:20" x14ac:dyDescent="0.3">
      <c r="A58" s="8">
        <v>44958</v>
      </c>
      <c r="B58" s="9">
        <v>2</v>
      </c>
      <c r="C58" s="9" t="s">
        <v>14</v>
      </c>
      <c r="D58" s="9" t="s">
        <v>15</v>
      </c>
      <c r="E58" s="9" t="s">
        <v>126</v>
      </c>
      <c r="F58" s="9" t="s">
        <v>127</v>
      </c>
      <c r="G58" s="9" t="s">
        <v>18</v>
      </c>
      <c r="H58" s="9">
        <v>6542</v>
      </c>
      <c r="I58" s="9">
        <v>22.98</v>
      </c>
      <c r="J58" s="9">
        <v>3</v>
      </c>
      <c r="K58" s="9" t="s">
        <v>26</v>
      </c>
      <c r="L58" s="9" t="s">
        <v>19</v>
      </c>
      <c r="M58" s="9" t="s">
        <v>20</v>
      </c>
      <c r="N58" s="9" t="s">
        <v>22</v>
      </c>
      <c r="O58" s="9" t="s">
        <v>21</v>
      </c>
      <c r="P58" s="9" t="str">
        <f t="shared" si="0"/>
        <v>Cookies&lt; 30</v>
      </c>
      <c r="Q58" s="9" t="str">
        <f t="shared" si="1"/>
        <v>Cookies&lt; 30&lt; 20k</v>
      </c>
      <c r="R58" s="9" t="str">
        <f t="shared" si="2"/>
        <v>Cookies&lt; 30&lt; 20kNo</v>
      </c>
      <c r="S58" s="9" t="str">
        <f t="shared" si="3"/>
        <v>Cookies&lt; 30&lt; 20kNoYes</v>
      </c>
      <c r="T58" s="9" t="str">
        <f t="shared" si="4"/>
        <v>Cookies&lt; 30&lt; 20kYes</v>
      </c>
    </row>
    <row r="59" spans="1:20" x14ac:dyDescent="0.3">
      <c r="A59" s="8">
        <v>44958</v>
      </c>
      <c r="B59" s="9">
        <v>1</v>
      </c>
      <c r="C59" s="9" t="s">
        <v>32</v>
      </c>
      <c r="D59" s="9" t="s">
        <v>29</v>
      </c>
      <c r="E59" s="9" t="s">
        <v>36</v>
      </c>
      <c r="F59" s="9" t="s">
        <v>37</v>
      </c>
      <c r="G59" s="9" t="s">
        <v>38</v>
      </c>
      <c r="H59" s="9">
        <v>3064</v>
      </c>
      <c r="I59" s="9">
        <v>22.92</v>
      </c>
      <c r="J59" s="9">
        <v>6</v>
      </c>
      <c r="K59" s="9" t="s">
        <v>26</v>
      </c>
      <c r="L59" s="9" t="s">
        <v>150</v>
      </c>
      <c r="M59" s="9" t="s">
        <v>27</v>
      </c>
      <c r="N59" s="9" t="s">
        <v>22</v>
      </c>
      <c r="O59" s="9" t="s">
        <v>21</v>
      </c>
      <c r="P59" s="9" t="str">
        <f t="shared" si="0"/>
        <v>Crab&lt; 30</v>
      </c>
      <c r="Q59" s="9" t="str">
        <f t="shared" si="1"/>
        <v>Crab&lt; 30&gt; = 20k</v>
      </c>
      <c r="R59" s="9" t="str">
        <f t="shared" si="2"/>
        <v>Crab&lt; 30&gt; = 20kNo</v>
      </c>
      <c r="S59" s="9" t="str">
        <f t="shared" si="3"/>
        <v>Crab&lt; 30&gt; = 20kNoYes</v>
      </c>
      <c r="T59" s="9" t="str">
        <f t="shared" si="4"/>
        <v>Crab&lt; 30&gt; = 20kYes</v>
      </c>
    </row>
    <row r="60" spans="1:20" x14ac:dyDescent="0.3">
      <c r="A60" s="8">
        <v>44958</v>
      </c>
      <c r="B60" s="9">
        <v>2</v>
      </c>
      <c r="C60" s="9" t="s">
        <v>14</v>
      </c>
      <c r="D60" s="9" t="s">
        <v>15</v>
      </c>
      <c r="E60" s="9" t="s">
        <v>86</v>
      </c>
      <c r="F60" s="9" t="s">
        <v>87</v>
      </c>
      <c r="G60" s="9" t="s">
        <v>71</v>
      </c>
      <c r="H60" s="9">
        <v>2219</v>
      </c>
      <c r="I60" s="9">
        <v>9.1199999999999992</v>
      </c>
      <c r="J60" s="9">
        <v>3</v>
      </c>
      <c r="K60" s="9" t="s">
        <v>149</v>
      </c>
      <c r="L60" s="9" t="s">
        <v>19</v>
      </c>
      <c r="M60" s="9" t="s">
        <v>27</v>
      </c>
      <c r="N60" s="9" t="s">
        <v>22</v>
      </c>
      <c r="O60" s="9" t="s">
        <v>21</v>
      </c>
      <c r="P60" s="9" t="str">
        <f t="shared" si="0"/>
        <v>Eggs&gt; = 30</v>
      </c>
      <c r="Q60" s="9" t="str">
        <f t="shared" si="1"/>
        <v>Eggs&gt; = 30&lt; 20k</v>
      </c>
      <c r="R60" s="9" t="str">
        <f t="shared" si="2"/>
        <v>Eggs&gt; = 30&lt; 20kNo</v>
      </c>
      <c r="S60" s="9" t="str">
        <f t="shared" si="3"/>
        <v>Eggs&gt; = 30&lt; 20kNoYes</v>
      </c>
      <c r="T60" s="9" t="str">
        <f t="shared" si="4"/>
        <v>Eggs&gt; = 30&lt; 20kYes</v>
      </c>
    </row>
    <row r="61" spans="1:20" x14ac:dyDescent="0.3">
      <c r="A61" s="8">
        <v>44958</v>
      </c>
      <c r="B61" s="9">
        <v>2</v>
      </c>
      <c r="C61" s="9" t="s">
        <v>14</v>
      </c>
      <c r="D61" s="9" t="s">
        <v>15</v>
      </c>
      <c r="E61" s="9" t="s">
        <v>86</v>
      </c>
      <c r="F61" s="9" t="s">
        <v>87</v>
      </c>
      <c r="G61" s="9" t="s">
        <v>71</v>
      </c>
      <c r="H61" s="9">
        <v>9709</v>
      </c>
      <c r="I61" s="9">
        <v>39.71</v>
      </c>
      <c r="J61" s="9">
        <v>6</v>
      </c>
      <c r="K61" s="9" t="s">
        <v>26</v>
      </c>
      <c r="L61" s="9" t="s">
        <v>19</v>
      </c>
      <c r="M61" s="9" t="s">
        <v>27</v>
      </c>
      <c r="N61" s="9" t="s">
        <v>22</v>
      </c>
      <c r="O61" s="9" t="s">
        <v>21</v>
      </c>
      <c r="P61" s="9" t="str">
        <f t="shared" si="0"/>
        <v>Eggs&lt; 30</v>
      </c>
      <c r="Q61" s="9" t="str">
        <f t="shared" si="1"/>
        <v>Eggs&lt; 30&lt; 20k</v>
      </c>
      <c r="R61" s="9" t="str">
        <f t="shared" si="2"/>
        <v>Eggs&lt; 30&lt; 20kNo</v>
      </c>
      <c r="S61" s="9" t="str">
        <f t="shared" si="3"/>
        <v>Eggs&lt; 30&lt; 20kNoYes</v>
      </c>
      <c r="T61" s="9" t="str">
        <f t="shared" si="4"/>
        <v>Eggs&lt; 30&lt; 20kYes</v>
      </c>
    </row>
    <row r="62" spans="1:20" x14ac:dyDescent="0.3">
      <c r="A62" s="8">
        <v>44958</v>
      </c>
      <c r="B62" s="9">
        <v>3</v>
      </c>
      <c r="C62" s="9" t="s">
        <v>28</v>
      </c>
      <c r="D62" s="9" t="s">
        <v>29</v>
      </c>
      <c r="E62" s="9" t="s">
        <v>86</v>
      </c>
      <c r="F62" s="9" t="s">
        <v>87</v>
      </c>
      <c r="G62" s="9" t="s">
        <v>71</v>
      </c>
      <c r="H62" s="9">
        <v>2754</v>
      </c>
      <c r="I62" s="9">
        <v>40.54</v>
      </c>
      <c r="J62" s="9">
        <v>7</v>
      </c>
      <c r="K62" s="9" t="s">
        <v>26</v>
      </c>
      <c r="L62" s="9" t="s">
        <v>19</v>
      </c>
      <c r="M62" s="9" t="s">
        <v>27</v>
      </c>
      <c r="N62" s="9" t="s">
        <v>22</v>
      </c>
      <c r="O62" s="9" t="s">
        <v>21</v>
      </c>
      <c r="P62" s="9" t="str">
        <f t="shared" si="0"/>
        <v>Eggs&lt; 30</v>
      </c>
      <c r="Q62" s="9" t="str">
        <f t="shared" si="1"/>
        <v>Eggs&lt; 30&lt; 20k</v>
      </c>
      <c r="R62" s="9" t="str">
        <f t="shared" si="2"/>
        <v>Eggs&lt; 30&lt; 20kNo</v>
      </c>
      <c r="S62" s="9" t="str">
        <f t="shared" si="3"/>
        <v>Eggs&lt; 30&lt; 20kNoYes</v>
      </c>
      <c r="T62" s="9" t="str">
        <f t="shared" si="4"/>
        <v>Eggs&lt; 30&lt; 20kYes</v>
      </c>
    </row>
    <row r="63" spans="1:20" x14ac:dyDescent="0.3">
      <c r="A63" s="8">
        <v>44958</v>
      </c>
      <c r="B63" s="9">
        <v>1</v>
      </c>
      <c r="C63" s="9" t="s">
        <v>32</v>
      </c>
      <c r="D63" s="9" t="s">
        <v>29</v>
      </c>
      <c r="E63" s="9" t="s">
        <v>86</v>
      </c>
      <c r="F63" s="9" t="s">
        <v>87</v>
      </c>
      <c r="G63" s="9" t="s">
        <v>71</v>
      </c>
      <c r="H63" s="9">
        <v>1029</v>
      </c>
      <c r="I63" s="9">
        <v>35.549999999999997</v>
      </c>
      <c r="J63" s="9">
        <v>9</v>
      </c>
      <c r="K63" s="9" t="s">
        <v>149</v>
      </c>
      <c r="L63" s="9" t="s">
        <v>19</v>
      </c>
      <c r="M63" s="9" t="s">
        <v>27</v>
      </c>
      <c r="N63" s="9" t="s">
        <v>22</v>
      </c>
      <c r="O63" s="9" t="s">
        <v>21</v>
      </c>
      <c r="P63" s="9" t="str">
        <f t="shared" si="0"/>
        <v>Eggs&gt; = 30</v>
      </c>
      <c r="Q63" s="9" t="str">
        <f t="shared" si="1"/>
        <v>Eggs&gt; = 30&lt; 20k</v>
      </c>
      <c r="R63" s="9" t="str">
        <f t="shared" si="2"/>
        <v>Eggs&gt; = 30&lt; 20kNo</v>
      </c>
      <c r="S63" s="9" t="str">
        <f t="shared" si="3"/>
        <v>Eggs&gt; = 30&lt; 20kNoYes</v>
      </c>
      <c r="T63" s="9" t="str">
        <f t="shared" si="4"/>
        <v>Eggs&gt; = 30&lt; 20kYes</v>
      </c>
    </row>
    <row r="64" spans="1:20" x14ac:dyDescent="0.3">
      <c r="A64" s="8">
        <v>44958</v>
      </c>
      <c r="B64" s="9">
        <v>3</v>
      </c>
      <c r="C64" s="9" t="s">
        <v>28</v>
      </c>
      <c r="D64" s="9" t="s">
        <v>29</v>
      </c>
      <c r="E64" s="9" t="s">
        <v>44</v>
      </c>
      <c r="F64" s="9" t="s">
        <v>45</v>
      </c>
      <c r="G64" s="9" t="s">
        <v>38</v>
      </c>
      <c r="H64" s="9">
        <v>1986</v>
      </c>
      <c r="I64" s="9">
        <v>16.260000000000002</v>
      </c>
      <c r="J64" s="9">
        <v>6</v>
      </c>
      <c r="K64" s="9" t="s">
        <v>26</v>
      </c>
      <c r="L64" s="9" t="s">
        <v>150</v>
      </c>
      <c r="M64" s="9" t="s">
        <v>27</v>
      </c>
      <c r="N64" s="9" t="s">
        <v>22</v>
      </c>
      <c r="O64" s="9" t="s">
        <v>21</v>
      </c>
      <c r="P64" s="9" t="str">
        <f t="shared" si="0"/>
        <v>Fresh Fish&lt; 30</v>
      </c>
      <c r="Q64" s="9" t="str">
        <f t="shared" si="1"/>
        <v>Fresh Fish&lt; 30&gt; = 20k</v>
      </c>
      <c r="R64" s="9" t="str">
        <f t="shared" si="2"/>
        <v>Fresh Fish&lt; 30&gt; = 20kNo</v>
      </c>
      <c r="S64" s="9" t="str">
        <f t="shared" si="3"/>
        <v>Fresh Fish&lt; 30&gt; = 20kNoYes</v>
      </c>
      <c r="T64" s="9" t="str">
        <f t="shared" si="4"/>
        <v>Fresh Fish&lt; 30&gt; = 20kYes</v>
      </c>
    </row>
    <row r="65" spans="1:20" x14ac:dyDescent="0.3">
      <c r="A65" s="8">
        <v>44958</v>
      </c>
      <c r="B65" s="9">
        <v>3</v>
      </c>
      <c r="C65" s="9" t="s">
        <v>28</v>
      </c>
      <c r="D65" s="9" t="s">
        <v>29</v>
      </c>
      <c r="E65" s="9" t="s">
        <v>44</v>
      </c>
      <c r="F65" s="9" t="s">
        <v>45</v>
      </c>
      <c r="G65" s="9" t="s">
        <v>38</v>
      </c>
      <c r="H65" s="9">
        <v>0</v>
      </c>
      <c r="I65" s="9">
        <v>0</v>
      </c>
      <c r="J65" s="9">
        <v>0</v>
      </c>
      <c r="K65" s="9" t="s">
        <v>26</v>
      </c>
      <c r="L65" s="9" t="s">
        <v>150</v>
      </c>
      <c r="M65" s="9" t="s">
        <v>27</v>
      </c>
      <c r="N65" s="9" t="s">
        <v>22</v>
      </c>
      <c r="O65" s="9" t="s">
        <v>22</v>
      </c>
      <c r="P65" s="9" t="str">
        <f t="shared" si="0"/>
        <v>Fresh Fish&lt; 30</v>
      </c>
      <c r="Q65" s="9" t="str">
        <f t="shared" si="1"/>
        <v>Fresh Fish&lt; 30&gt; = 20k</v>
      </c>
      <c r="R65" s="9" t="str">
        <f t="shared" si="2"/>
        <v>Fresh Fish&lt; 30&gt; = 20kNo</v>
      </c>
      <c r="S65" s="9" t="str">
        <f t="shared" si="3"/>
        <v>Fresh Fish&lt; 30&gt; = 20kNoNo</v>
      </c>
      <c r="T65" s="9" t="str">
        <f t="shared" si="4"/>
        <v>Fresh Fish&lt; 30&gt; = 20kNo</v>
      </c>
    </row>
    <row r="66" spans="1:20" x14ac:dyDescent="0.3">
      <c r="A66" s="8">
        <v>44958</v>
      </c>
      <c r="B66" s="9">
        <v>3</v>
      </c>
      <c r="C66" s="9" t="s">
        <v>28</v>
      </c>
      <c r="D66" s="9" t="s">
        <v>29</v>
      </c>
      <c r="E66" s="9" t="s">
        <v>44</v>
      </c>
      <c r="F66" s="9" t="s">
        <v>45</v>
      </c>
      <c r="G66" s="9" t="s">
        <v>38</v>
      </c>
      <c r="H66" s="9">
        <v>4414</v>
      </c>
      <c r="I66" s="9">
        <v>3.33</v>
      </c>
      <c r="J66" s="9">
        <v>7</v>
      </c>
      <c r="K66" s="9" t="s">
        <v>26</v>
      </c>
      <c r="L66" s="9" t="s">
        <v>19</v>
      </c>
      <c r="M66" s="9" t="s">
        <v>27</v>
      </c>
      <c r="N66" s="9" t="s">
        <v>22</v>
      </c>
      <c r="O66" s="9" t="s">
        <v>21</v>
      </c>
      <c r="P66" s="9" t="str">
        <f t="shared" ref="P66:P129" si="5">_xlfn.CONCAT(F66,K66)</f>
        <v>Fresh Fish&lt; 30</v>
      </c>
      <c r="Q66" s="9" t="str">
        <f t="shared" ref="Q66:Q129" si="6">_xlfn.CONCAT(F66,K66,L66)</f>
        <v>Fresh Fish&lt; 30&lt; 20k</v>
      </c>
      <c r="R66" s="9" t="str">
        <f t="shared" ref="R66:R129" si="7">_xlfn.CONCAT(F66,K66,L66,N66)</f>
        <v>Fresh Fish&lt; 30&lt; 20kNo</v>
      </c>
      <c r="S66" s="9" t="str">
        <f t="shared" ref="S66:S129" si="8">_xlfn.CONCAT(F66,K66,L66,N66,O66)</f>
        <v>Fresh Fish&lt; 30&lt; 20kNoYes</v>
      </c>
      <c r="T66" s="9" t="str">
        <f t="shared" si="4"/>
        <v>Fresh Fish&lt; 30&lt; 20kYes</v>
      </c>
    </row>
    <row r="67" spans="1:20" x14ac:dyDescent="0.3">
      <c r="A67" s="8">
        <v>44958</v>
      </c>
      <c r="B67" s="9">
        <v>1</v>
      </c>
      <c r="C67" s="9" t="s">
        <v>32</v>
      </c>
      <c r="D67" s="9" t="s">
        <v>29</v>
      </c>
      <c r="E67" s="9" t="s">
        <v>44</v>
      </c>
      <c r="F67" s="9" t="s">
        <v>45</v>
      </c>
      <c r="G67" s="9" t="s">
        <v>38</v>
      </c>
      <c r="H67" s="9">
        <v>1704</v>
      </c>
      <c r="I67" s="9">
        <v>24.9</v>
      </c>
      <c r="J67" s="9">
        <v>8</v>
      </c>
      <c r="K67" s="9" t="s">
        <v>26</v>
      </c>
      <c r="L67" s="9" t="s">
        <v>19</v>
      </c>
      <c r="M67" s="9" t="s">
        <v>27</v>
      </c>
      <c r="N67" s="9" t="s">
        <v>22</v>
      </c>
      <c r="O67" s="9" t="s">
        <v>21</v>
      </c>
      <c r="P67" s="9" t="str">
        <f t="shared" si="5"/>
        <v>Fresh Fish&lt; 30</v>
      </c>
      <c r="Q67" s="9" t="str">
        <f t="shared" si="6"/>
        <v>Fresh Fish&lt; 30&lt; 20k</v>
      </c>
      <c r="R67" s="9" t="str">
        <f t="shared" si="7"/>
        <v>Fresh Fish&lt; 30&lt; 20kNo</v>
      </c>
      <c r="S67" s="9" t="str">
        <f t="shared" si="8"/>
        <v>Fresh Fish&lt; 30&lt; 20kNoYes</v>
      </c>
      <c r="T67" s="9" t="str">
        <f t="shared" ref="T67:T130" si="9">_xlfn.CONCAT(F67,K67,L67,O67)</f>
        <v>Fresh Fish&lt; 30&lt; 20kYes</v>
      </c>
    </row>
    <row r="68" spans="1:20" x14ac:dyDescent="0.3">
      <c r="A68" s="8">
        <v>44958</v>
      </c>
      <c r="B68" s="9">
        <v>3</v>
      </c>
      <c r="C68" s="9" t="s">
        <v>28</v>
      </c>
      <c r="D68" s="9" t="s">
        <v>29</v>
      </c>
      <c r="E68" s="9" t="s">
        <v>44</v>
      </c>
      <c r="F68" s="9" t="s">
        <v>45</v>
      </c>
      <c r="G68" s="9" t="s">
        <v>38</v>
      </c>
      <c r="H68" s="9">
        <v>1396</v>
      </c>
      <c r="I68" s="9">
        <v>29.84</v>
      </c>
      <c r="J68" s="9">
        <v>3</v>
      </c>
      <c r="K68" s="9" t="s">
        <v>149</v>
      </c>
      <c r="L68" s="9" t="s">
        <v>150</v>
      </c>
      <c r="M68" s="9" t="s">
        <v>27</v>
      </c>
      <c r="N68" s="9" t="s">
        <v>22</v>
      </c>
      <c r="O68" s="9" t="s">
        <v>21</v>
      </c>
      <c r="P68" s="9" t="str">
        <f t="shared" si="5"/>
        <v>Fresh Fish&gt; = 30</v>
      </c>
      <c r="Q68" s="9" t="str">
        <f t="shared" si="6"/>
        <v>Fresh Fish&gt; = 30&gt; = 20k</v>
      </c>
      <c r="R68" s="9" t="str">
        <f t="shared" si="7"/>
        <v>Fresh Fish&gt; = 30&gt; = 20kNo</v>
      </c>
      <c r="S68" s="9" t="str">
        <f t="shared" si="8"/>
        <v>Fresh Fish&gt; = 30&gt; = 20kNoYes</v>
      </c>
      <c r="T68" s="9" t="str">
        <f t="shared" si="9"/>
        <v>Fresh Fish&gt; = 30&gt; = 20kYes</v>
      </c>
    </row>
    <row r="69" spans="1:20" x14ac:dyDescent="0.3">
      <c r="A69" s="8">
        <v>44958</v>
      </c>
      <c r="B69" s="9">
        <v>3</v>
      </c>
      <c r="C69" s="9" t="s">
        <v>28</v>
      </c>
      <c r="D69" s="9" t="s">
        <v>29</v>
      </c>
      <c r="E69" s="9" t="s">
        <v>115</v>
      </c>
      <c r="F69" s="9" t="s">
        <v>116</v>
      </c>
      <c r="G69" s="9" t="s">
        <v>71</v>
      </c>
      <c r="H69" s="9">
        <v>3580</v>
      </c>
      <c r="I69" s="9">
        <v>4.88</v>
      </c>
      <c r="J69" s="9">
        <v>3</v>
      </c>
      <c r="K69" s="9" t="s">
        <v>149</v>
      </c>
      <c r="L69" s="9" t="s">
        <v>19</v>
      </c>
      <c r="M69" s="9" t="s">
        <v>20</v>
      </c>
      <c r="N69" s="9" t="s">
        <v>22</v>
      </c>
      <c r="O69" s="9" t="s">
        <v>21</v>
      </c>
      <c r="P69" s="9" t="str">
        <f t="shared" si="5"/>
        <v>Ice Cream&gt; = 30</v>
      </c>
      <c r="Q69" s="9" t="str">
        <f t="shared" si="6"/>
        <v>Ice Cream&gt; = 30&lt; 20k</v>
      </c>
      <c r="R69" s="9" t="str">
        <f t="shared" si="7"/>
        <v>Ice Cream&gt; = 30&lt; 20kNo</v>
      </c>
      <c r="S69" s="9" t="str">
        <f t="shared" si="8"/>
        <v>Ice Cream&gt; = 30&lt; 20kNoYes</v>
      </c>
      <c r="T69" s="9" t="str">
        <f t="shared" si="9"/>
        <v>Ice Cream&gt; = 30&lt; 20kYes</v>
      </c>
    </row>
    <row r="70" spans="1:20" x14ac:dyDescent="0.3">
      <c r="A70" s="8">
        <v>44958</v>
      </c>
      <c r="B70" s="9">
        <v>3</v>
      </c>
      <c r="C70" s="9" t="s">
        <v>28</v>
      </c>
      <c r="D70" s="9" t="s">
        <v>29</v>
      </c>
      <c r="E70" s="9" t="s">
        <v>115</v>
      </c>
      <c r="F70" s="9" t="s">
        <v>116</v>
      </c>
      <c r="G70" s="9" t="s">
        <v>71</v>
      </c>
      <c r="H70" s="9">
        <v>7888</v>
      </c>
      <c r="I70" s="9">
        <v>18.96</v>
      </c>
      <c r="J70" s="9">
        <v>1</v>
      </c>
      <c r="K70" s="9" t="s">
        <v>149</v>
      </c>
      <c r="L70" s="9" t="s">
        <v>19</v>
      </c>
      <c r="M70" s="9" t="s">
        <v>20</v>
      </c>
      <c r="N70" s="9" t="s">
        <v>22</v>
      </c>
      <c r="O70" s="9" t="s">
        <v>21</v>
      </c>
      <c r="P70" s="9" t="str">
        <f t="shared" si="5"/>
        <v>Ice Cream&gt; = 30</v>
      </c>
      <c r="Q70" s="9" t="str">
        <f t="shared" si="6"/>
        <v>Ice Cream&gt; = 30&lt; 20k</v>
      </c>
      <c r="R70" s="9" t="str">
        <f t="shared" si="7"/>
        <v>Ice Cream&gt; = 30&lt; 20kNo</v>
      </c>
      <c r="S70" s="9" t="str">
        <f t="shared" si="8"/>
        <v>Ice Cream&gt; = 30&lt; 20kNoYes</v>
      </c>
      <c r="T70" s="9" t="str">
        <f t="shared" si="9"/>
        <v>Ice Cream&gt; = 30&lt; 20kYes</v>
      </c>
    </row>
    <row r="71" spans="1:20" x14ac:dyDescent="0.3">
      <c r="A71" s="8">
        <v>44958</v>
      </c>
      <c r="B71" s="9">
        <v>3</v>
      </c>
      <c r="C71" s="9" t="s">
        <v>28</v>
      </c>
      <c r="D71" s="9" t="s">
        <v>29</v>
      </c>
      <c r="E71" s="9" t="s">
        <v>115</v>
      </c>
      <c r="F71" s="9" t="s">
        <v>116</v>
      </c>
      <c r="G71" s="9" t="s">
        <v>71</v>
      </c>
      <c r="H71" s="9">
        <v>2088</v>
      </c>
      <c r="I71" s="9">
        <v>12.58</v>
      </c>
      <c r="J71" s="9">
        <v>1</v>
      </c>
      <c r="K71" s="9" t="s">
        <v>26</v>
      </c>
      <c r="L71" s="9" t="s">
        <v>150</v>
      </c>
      <c r="M71" s="9" t="s">
        <v>20</v>
      </c>
      <c r="N71" s="9" t="s">
        <v>22</v>
      </c>
      <c r="O71" s="9" t="s">
        <v>21</v>
      </c>
      <c r="P71" s="9" t="str">
        <f t="shared" si="5"/>
        <v>Ice Cream&lt; 30</v>
      </c>
      <c r="Q71" s="9" t="str">
        <f t="shared" si="6"/>
        <v>Ice Cream&lt; 30&gt; = 20k</v>
      </c>
      <c r="R71" s="9" t="str">
        <f t="shared" si="7"/>
        <v>Ice Cream&lt; 30&gt; = 20kNo</v>
      </c>
      <c r="S71" s="9" t="str">
        <f t="shared" si="8"/>
        <v>Ice Cream&lt; 30&gt; = 20kNoYes</v>
      </c>
      <c r="T71" s="9" t="str">
        <f t="shared" si="9"/>
        <v>Ice Cream&lt; 30&gt; = 20kYes</v>
      </c>
    </row>
    <row r="72" spans="1:20" x14ac:dyDescent="0.3">
      <c r="A72" s="8">
        <v>44958</v>
      </c>
      <c r="B72" s="9">
        <v>1</v>
      </c>
      <c r="C72" s="9" t="s">
        <v>32</v>
      </c>
      <c r="D72" s="9" t="s">
        <v>29</v>
      </c>
      <c r="E72" s="9" t="s">
        <v>76</v>
      </c>
      <c r="F72" s="9" t="s">
        <v>77</v>
      </c>
      <c r="G72" s="9" t="s">
        <v>68</v>
      </c>
      <c r="H72" s="9">
        <v>2945</v>
      </c>
      <c r="I72" s="9">
        <v>12.1</v>
      </c>
      <c r="J72" s="9">
        <v>4</v>
      </c>
      <c r="K72" s="9" t="s">
        <v>26</v>
      </c>
      <c r="L72" s="9" t="s">
        <v>19</v>
      </c>
      <c r="M72" s="9" t="s">
        <v>20</v>
      </c>
      <c r="N72" s="9" t="s">
        <v>22</v>
      </c>
      <c r="O72" s="9" t="s">
        <v>21</v>
      </c>
      <c r="P72" s="9" t="str">
        <f t="shared" si="5"/>
        <v>Juice&lt; 30</v>
      </c>
      <c r="Q72" s="9" t="str">
        <f t="shared" si="6"/>
        <v>Juice&lt; 30&lt; 20k</v>
      </c>
      <c r="R72" s="9" t="str">
        <f t="shared" si="7"/>
        <v>Juice&lt; 30&lt; 20kNo</v>
      </c>
      <c r="S72" s="9" t="str">
        <f t="shared" si="8"/>
        <v>Juice&lt; 30&lt; 20kNoYes</v>
      </c>
      <c r="T72" s="9" t="str">
        <f t="shared" si="9"/>
        <v>Juice&lt; 30&lt; 20kYes</v>
      </c>
    </row>
    <row r="73" spans="1:20" x14ac:dyDescent="0.3">
      <c r="A73" s="8">
        <v>44958</v>
      </c>
      <c r="B73" s="9">
        <v>3</v>
      </c>
      <c r="C73" s="9" t="s">
        <v>28</v>
      </c>
      <c r="D73" s="9" t="s">
        <v>29</v>
      </c>
      <c r="E73" s="9" t="s">
        <v>76</v>
      </c>
      <c r="F73" s="9" t="s">
        <v>77</v>
      </c>
      <c r="G73" s="9" t="s">
        <v>68</v>
      </c>
      <c r="H73" s="9">
        <v>6855</v>
      </c>
      <c r="I73" s="9">
        <v>3.67</v>
      </c>
      <c r="J73" s="9">
        <v>9</v>
      </c>
      <c r="K73" s="9" t="s">
        <v>26</v>
      </c>
      <c r="L73" s="9" t="s">
        <v>19</v>
      </c>
      <c r="M73" s="9" t="s">
        <v>20</v>
      </c>
      <c r="N73" s="9" t="s">
        <v>22</v>
      </c>
      <c r="O73" s="9" t="s">
        <v>21</v>
      </c>
      <c r="P73" s="9" t="str">
        <f t="shared" si="5"/>
        <v>Juice&lt; 30</v>
      </c>
      <c r="Q73" s="9" t="str">
        <f t="shared" si="6"/>
        <v>Juice&lt; 30&lt; 20k</v>
      </c>
      <c r="R73" s="9" t="str">
        <f t="shared" si="7"/>
        <v>Juice&lt; 30&lt; 20kNo</v>
      </c>
      <c r="S73" s="9" t="str">
        <f t="shared" si="8"/>
        <v>Juice&lt; 30&lt; 20kNoYes</v>
      </c>
      <c r="T73" s="9" t="str">
        <f t="shared" si="9"/>
        <v>Juice&lt; 30&lt; 20kYes</v>
      </c>
    </row>
    <row r="74" spans="1:20" x14ac:dyDescent="0.3">
      <c r="A74" s="8">
        <v>44958</v>
      </c>
      <c r="B74" s="9">
        <v>2</v>
      </c>
      <c r="C74" s="9" t="s">
        <v>14</v>
      </c>
      <c r="D74" s="9" t="s">
        <v>15</v>
      </c>
      <c r="E74" s="9" t="s">
        <v>76</v>
      </c>
      <c r="F74" s="9" t="s">
        <v>77</v>
      </c>
      <c r="G74" s="9" t="s">
        <v>68</v>
      </c>
      <c r="H74" s="9">
        <v>4998</v>
      </c>
      <c r="I74" s="9">
        <v>13.13</v>
      </c>
      <c r="J74" s="9">
        <v>4</v>
      </c>
      <c r="K74" s="9" t="s">
        <v>26</v>
      </c>
      <c r="L74" s="9" t="s">
        <v>150</v>
      </c>
      <c r="M74" s="9" t="s">
        <v>20</v>
      </c>
      <c r="N74" s="9" t="s">
        <v>22</v>
      </c>
      <c r="O74" s="9" t="s">
        <v>21</v>
      </c>
      <c r="P74" s="9" t="str">
        <f t="shared" si="5"/>
        <v>Juice&lt; 30</v>
      </c>
      <c r="Q74" s="9" t="str">
        <f t="shared" si="6"/>
        <v>Juice&lt; 30&gt; = 20k</v>
      </c>
      <c r="R74" s="9" t="str">
        <f t="shared" si="7"/>
        <v>Juice&lt; 30&gt; = 20kNo</v>
      </c>
      <c r="S74" s="9" t="str">
        <f t="shared" si="8"/>
        <v>Juice&lt; 30&gt; = 20kNoYes</v>
      </c>
      <c r="T74" s="9" t="str">
        <f t="shared" si="9"/>
        <v>Juice&lt; 30&gt; = 20kYes</v>
      </c>
    </row>
    <row r="75" spans="1:20" x14ac:dyDescent="0.3">
      <c r="A75" s="8">
        <v>44958</v>
      </c>
      <c r="B75" s="9">
        <v>1</v>
      </c>
      <c r="C75" s="9" t="s">
        <v>32</v>
      </c>
      <c r="D75" s="9" t="s">
        <v>29</v>
      </c>
      <c r="E75" s="9" t="s">
        <v>111</v>
      </c>
      <c r="F75" s="9" t="s">
        <v>112</v>
      </c>
      <c r="G75" s="9" t="s">
        <v>52</v>
      </c>
      <c r="H75" s="9">
        <v>0</v>
      </c>
      <c r="I75" s="9">
        <v>0</v>
      </c>
      <c r="J75" s="9">
        <v>0</v>
      </c>
      <c r="K75" s="9" t="s">
        <v>26</v>
      </c>
      <c r="L75" s="9" t="s">
        <v>150</v>
      </c>
      <c r="M75" s="9" t="s">
        <v>20</v>
      </c>
      <c r="N75" s="9" t="s">
        <v>22</v>
      </c>
      <c r="O75" s="9" t="s">
        <v>22</v>
      </c>
      <c r="P75" s="9" t="str">
        <f t="shared" si="5"/>
        <v>Ketchup&lt; 30</v>
      </c>
      <c r="Q75" s="9" t="str">
        <f t="shared" si="6"/>
        <v>Ketchup&lt; 30&gt; = 20k</v>
      </c>
      <c r="R75" s="9" t="str">
        <f t="shared" si="7"/>
        <v>Ketchup&lt; 30&gt; = 20kNo</v>
      </c>
      <c r="S75" s="9" t="str">
        <f t="shared" si="8"/>
        <v>Ketchup&lt; 30&gt; = 20kNoNo</v>
      </c>
      <c r="T75" s="9" t="str">
        <f t="shared" si="9"/>
        <v>Ketchup&lt; 30&gt; = 20kNo</v>
      </c>
    </row>
    <row r="76" spans="1:20" x14ac:dyDescent="0.3">
      <c r="A76" s="8">
        <v>44958</v>
      </c>
      <c r="B76" s="9">
        <v>2</v>
      </c>
      <c r="C76" s="9" t="s">
        <v>14</v>
      </c>
      <c r="D76" s="9" t="s">
        <v>15</v>
      </c>
      <c r="E76" s="9" t="s">
        <v>111</v>
      </c>
      <c r="F76" s="9" t="s">
        <v>112</v>
      </c>
      <c r="G76" s="9" t="s">
        <v>52</v>
      </c>
      <c r="H76" s="9">
        <v>9069</v>
      </c>
      <c r="I76" s="9">
        <v>30.21</v>
      </c>
      <c r="J76" s="9">
        <v>9</v>
      </c>
      <c r="K76" s="9" t="s">
        <v>149</v>
      </c>
      <c r="L76" s="9" t="s">
        <v>150</v>
      </c>
      <c r="M76" s="9" t="s">
        <v>20</v>
      </c>
      <c r="N76" s="9" t="s">
        <v>22</v>
      </c>
      <c r="O76" s="9" t="s">
        <v>21</v>
      </c>
      <c r="P76" s="9" t="str">
        <f t="shared" si="5"/>
        <v>Ketchup&gt; = 30</v>
      </c>
      <c r="Q76" s="9" t="str">
        <f t="shared" si="6"/>
        <v>Ketchup&gt; = 30&gt; = 20k</v>
      </c>
      <c r="R76" s="9" t="str">
        <f t="shared" si="7"/>
        <v>Ketchup&gt; = 30&gt; = 20kNo</v>
      </c>
      <c r="S76" s="9" t="str">
        <f t="shared" si="8"/>
        <v>Ketchup&gt; = 30&gt; = 20kNoYes</v>
      </c>
      <c r="T76" s="9" t="str">
        <f t="shared" si="9"/>
        <v>Ketchup&gt; = 30&gt; = 20kYes</v>
      </c>
    </row>
    <row r="77" spans="1:20" x14ac:dyDescent="0.3">
      <c r="A77" s="8">
        <v>44958</v>
      </c>
      <c r="B77" s="9">
        <v>1</v>
      </c>
      <c r="C77" s="9" t="s">
        <v>32</v>
      </c>
      <c r="D77" s="9" t="s">
        <v>29</v>
      </c>
      <c r="E77" s="9" t="s">
        <v>111</v>
      </c>
      <c r="F77" s="9" t="s">
        <v>112</v>
      </c>
      <c r="G77" s="9" t="s">
        <v>52</v>
      </c>
      <c r="H77" s="9">
        <v>4946</v>
      </c>
      <c r="I77" s="9">
        <v>3.94</v>
      </c>
      <c r="J77" s="9">
        <v>6</v>
      </c>
      <c r="K77" s="9" t="s">
        <v>149</v>
      </c>
      <c r="L77" s="9" t="s">
        <v>150</v>
      </c>
      <c r="M77" s="9" t="s">
        <v>20</v>
      </c>
      <c r="N77" s="9" t="s">
        <v>22</v>
      </c>
      <c r="O77" s="9" t="s">
        <v>21</v>
      </c>
      <c r="P77" s="9" t="str">
        <f t="shared" si="5"/>
        <v>Ketchup&gt; = 30</v>
      </c>
      <c r="Q77" s="9" t="str">
        <f t="shared" si="6"/>
        <v>Ketchup&gt; = 30&gt; = 20k</v>
      </c>
      <c r="R77" s="9" t="str">
        <f t="shared" si="7"/>
        <v>Ketchup&gt; = 30&gt; = 20kNo</v>
      </c>
      <c r="S77" s="9" t="str">
        <f t="shared" si="8"/>
        <v>Ketchup&gt; = 30&gt; = 20kNoYes</v>
      </c>
      <c r="T77" s="9" t="str">
        <f t="shared" si="9"/>
        <v>Ketchup&gt; = 30&gt; = 20kYes</v>
      </c>
    </row>
    <row r="78" spans="1:20" x14ac:dyDescent="0.3">
      <c r="A78" s="8">
        <v>44958</v>
      </c>
      <c r="B78" s="9">
        <v>2</v>
      </c>
      <c r="C78" s="9" t="s">
        <v>14</v>
      </c>
      <c r="D78" s="9" t="s">
        <v>15</v>
      </c>
      <c r="E78" s="9" t="s">
        <v>128</v>
      </c>
      <c r="F78" s="9" t="s">
        <v>129</v>
      </c>
      <c r="G78" s="9" t="s">
        <v>25</v>
      </c>
      <c r="H78" s="9">
        <v>5230</v>
      </c>
      <c r="I78" s="9">
        <v>48.5</v>
      </c>
      <c r="J78" s="9">
        <v>6</v>
      </c>
      <c r="K78" s="9" t="s">
        <v>149</v>
      </c>
      <c r="L78" s="9" t="s">
        <v>19</v>
      </c>
      <c r="M78" s="9" t="s">
        <v>20</v>
      </c>
      <c r="N78" s="9" t="s">
        <v>22</v>
      </c>
      <c r="O78" s="9" t="s">
        <v>21</v>
      </c>
      <c r="P78" s="9" t="str">
        <f t="shared" si="5"/>
        <v>Lettuce&gt; = 30</v>
      </c>
      <c r="Q78" s="9" t="str">
        <f t="shared" si="6"/>
        <v>Lettuce&gt; = 30&lt; 20k</v>
      </c>
      <c r="R78" s="9" t="str">
        <f t="shared" si="7"/>
        <v>Lettuce&gt; = 30&lt; 20kNo</v>
      </c>
      <c r="S78" s="9" t="str">
        <f t="shared" si="8"/>
        <v>Lettuce&gt; = 30&lt; 20kNoYes</v>
      </c>
      <c r="T78" s="9" t="str">
        <f t="shared" si="9"/>
        <v>Lettuce&gt; = 30&lt; 20kYes</v>
      </c>
    </row>
    <row r="79" spans="1:20" x14ac:dyDescent="0.3">
      <c r="A79" s="8">
        <v>44958</v>
      </c>
      <c r="B79" s="9">
        <v>1</v>
      </c>
      <c r="C79" s="9" t="s">
        <v>32</v>
      </c>
      <c r="D79" s="9" t="s">
        <v>29</v>
      </c>
      <c r="E79" s="9" t="s">
        <v>119</v>
      </c>
      <c r="F79" s="9" t="s">
        <v>120</v>
      </c>
      <c r="G79" s="9" t="s">
        <v>38</v>
      </c>
      <c r="H79" s="9">
        <v>1118</v>
      </c>
      <c r="I79" s="9">
        <v>36.67</v>
      </c>
      <c r="J79" s="9">
        <v>6</v>
      </c>
      <c r="K79" s="9" t="s">
        <v>26</v>
      </c>
      <c r="L79" s="9" t="s">
        <v>19</v>
      </c>
      <c r="M79" s="9" t="s">
        <v>27</v>
      </c>
      <c r="N79" s="9" t="s">
        <v>22</v>
      </c>
      <c r="O79" s="9" t="s">
        <v>21</v>
      </c>
      <c r="P79" s="9" t="str">
        <f t="shared" si="5"/>
        <v>Lobster&lt; 30</v>
      </c>
      <c r="Q79" s="9" t="str">
        <f t="shared" si="6"/>
        <v>Lobster&lt; 30&lt; 20k</v>
      </c>
      <c r="R79" s="9" t="str">
        <f t="shared" si="7"/>
        <v>Lobster&lt; 30&lt; 20kNo</v>
      </c>
      <c r="S79" s="9" t="str">
        <f t="shared" si="8"/>
        <v>Lobster&lt; 30&lt; 20kNoYes</v>
      </c>
      <c r="T79" s="9" t="str">
        <f t="shared" si="9"/>
        <v>Lobster&lt; 30&lt; 20kYes</v>
      </c>
    </row>
    <row r="80" spans="1:20" x14ac:dyDescent="0.3">
      <c r="A80" s="8">
        <v>44958</v>
      </c>
      <c r="B80" s="9">
        <v>3</v>
      </c>
      <c r="C80" s="9" t="s">
        <v>28</v>
      </c>
      <c r="D80" s="9" t="s">
        <v>29</v>
      </c>
      <c r="E80" s="9" t="s">
        <v>119</v>
      </c>
      <c r="F80" s="9" t="s">
        <v>120</v>
      </c>
      <c r="G80" s="9" t="s">
        <v>38</v>
      </c>
      <c r="H80" s="9">
        <v>0</v>
      </c>
      <c r="I80" s="9">
        <v>0</v>
      </c>
      <c r="J80" s="9">
        <v>0</v>
      </c>
      <c r="K80" s="9" t="s">
        <v>26</v>
      </c>
      <c r="L80" s="9" t="s">
        <v>150</v>
      </c>
      <c r="M80" s="9" t="s">
        <v>27</v>
      </c>
      <c r="N80" s="9" t="s">
        <v>22</v>
      </c>
      <c r="O80" s="9" t="s">
        <v>22</v>
      </c>
      <c r="P80" s="9" t="str">
        <f t="shared" si="5"/>
        <v>Lobster&lt; 30</v>
      </c>
      <c r="Q80" s="9" t="str">
        <f t="shared" si="6"/>
        <v>Lobster&lt; 30&gt; = 20k</v>
      </c>
      <c r="R80" s="9" t="str">
        <f t="shared" si="7"/>
        <v>Lobster&lt; 30&gt; = 20kNo</v>
      </c>
      <c r="S80" s="9" t="str">
        <f t="shared" si="8"/>
        <v>Lobster&lt; 30&gt; = 20kNoNo</v>
      </c>
      <c r="T80" s="9" t="str">
        <f t="shared" si="9"/>
        <v>Lobster&lt; 30&gt; = 20kNo</v>
      </c>
    </row>
    <row r="81" spans="1:20" x14ac:dyDescent="0.3">
      <c r="A81" s="8">
        <v>44958</v>
      </c>
      <c r="B81" s="9">
        <v>1</v>
      </c>
      <c r="C81" s="9" t="s">
        <v>32</v>
      </c>
      <c r="D81" s="9" t="s">
        <v>29</v>
      </c>
      <c r="E81" s="9" t="s">
        <v>121</v>
      </c>
      <c r="F81" s="9" t="s">
        <v>122</v>
      </c>
      <c r="G81" s="9" t="s">
        <v>52</v>
      </c>
      <c r="H81" s="9">
        <v>1064</v>
      </c>
      <c r="I81" s="9">
        <v>26.81</v>
      </c>
      <c r="J81" s="9">
        <v>5</v>
      </c>
      <c r="K81" s="9" t="s">
        <v>26</v>
      </c>
      <c r="L81" s="9" t="s">
        <v>150</v>
      </c>
      <c r="M81" s="9" t="s">
        <v>20</v>
      </c>
      <c r="N81" s="9" t="s">
        <v>22</v>
      </c>
      <c r="O81" s="9" t="s">
        <v>21</v>
      </c>
      <c r="P81" s="9" t="str">
        <f t="shared" si="5"/>
        <v>Mayonnaise&lt; 30</v>
      </c>
      <c r="Q81" s="9" t="str">
        <f t="shared" si="6"/>
        <v>Mayonnaise&lt; 30&gt; = 20k</v>
      </c>
      <c r="R81" s="9" t="str">
        <f t="shared" si="7"/>
        <v>Mayonnaise&lt; 30&gt; = 20kNo</v>
      </c>
      <c r="S81" s="9" t="str">
        <f t="shared" si="8"/>
        <v>Mayonnaise&lt; 30&gt; = 20kNoYes</v>
      </c>
      <c r="T81" s="9" t="str">
        <f t="shared" si="9"/>
        <v>Mayonnaise&lt; 30&gt; = 20kYes</v>
      </c>
    </row>
    <row r="82" spans="1:20" x14ac:dyDescent="0.3">
      <c r="A82" s="8">
        <v>44958</v>
      </c>
      <c r="B82" s="9">
        <v>1</v>
      </c>
      <c r="C82" s="9" t="s">
        <v>32</v>
      </c>
      <c r="D82" s="9" t="s">
        <v>29</v>
      </c>
      <c r="E82" s="9" t="s">
        <v>121</v>
      </c>
      <c r="F82" s="9" t="s">
        <v>122</v>
      </c>
      <c r="G82" s="9" t="s">
        <v>52</v>
      </c>
      <c r="H82" s="9">
        <v>5107</v>
      </c>
      <c r="I82" s="9">
        <v>7.12</v>
      </c>
      <c r="J82" s="9">
        <v>5</v>
      </c>
      <c r="K82" s="9" t="s">
        <v>26</v>
      </c>
      <c r="L82" s="9" t="s">
        <v>19</v>
      </c>
      <c r="M82" s="9" t="s">
        <v>20</v>
      </c>
      <c r="N82" s="9" t="s">
        <v>22</v>
      </c>
      <c r="O82" s="9" t="s">
        <v>21</v>
      </c>
      <c r="P82" s="9" t="str">
        <f t="shared" si="5"/>
        <v>Mayonnaise&lt; 30</v>
      </c>
      <c r="Q82" s="9" t="str">
        <f t="shared" si="6"/>
        <v>Mayonnaise&lt; 30&lt; 20k</v>
      </c>
      <c r="R82" s="9" t="str">
        <f t="shared" si="7"/>
        <v>Mayonnaise&lt; 30&lt; 20kNo</v>
      </c>
      <c r="S82" s="9" t="str">
        <f t="shared" si="8"/>
        <v>Mayonnaise&lt; 30&lt; 20kNoYes</v>
      </c>
      <c r="T82" s="9" t="str">
        <f t="shared" si="9"/>
        <v>Mayonnaise&lt; 30&lt; 20kYes</v>
      </c>
    </row>
    <row r="83" spans="1:20" x14ac:dyDescent="0.3">
      <c r="A83" s="8">
        <v>44958</v>
      </c>
      <c r="B83" s="9">
        <v>3</v>
      </c>
      <c r="C83" s="9" t="s">
        <v>28</v>
      </c>
      <c r="D83" s="9" t="s">
        <v>29</v>
      </c>
      <c r="E83" s="9" t="s">
        <v>121</v>
      </c>
      <c r="F83" s="9" t="s">
        <v>122</v>
      </c>
      <c r="G83" s="9" t="s">
        <v>52</v>
      </c>
      <c r="H83" s="9">
        <v>5885</v>
      </c>
      <c r="I83" s="9">
        <v>7.34</v>
      </c>
      <c r="J83" s="9">
        <v>2</v>
      </c>
      <c r="K83" s="9" t="s">
        <v>26</v>
      </c>
      <c r="L83" s="9" t="s">
        <v>19</v>
      </c>
      <c r="M83" s="9" t="s">
        <v>20</v>
      </c>
      <c r="N83" s="9" t="s">
        <v>22</v>
      </c>
      <c r="O83" s="9" t="s">
        <v>21</v>
      </c>
      <c r="P83" s="9" t="str">
        <f t="shared" si="5"/>
        <v>Mayonnaise&lt; 30</v>
      </c>
      <c r="Q83" s="9" t="str">
        <f t="shared" si="6"/>
        <v>Mayonnaise&lt; 30&lt; 20k</v>
      </c>
      <c r="R83" s="9" t="str">
        <f t="shared" si="7"/>
        <v>Mayonnaise&lt; 30&lt; 20kNo</v>
      </c>
      <c r="S83" s="9" t="str">
        <f t="shared" si="8"/>
        <v>Mayonnaise&lt; 30&lt; 20kNoYes</v>
      </c>
      <c r="T83" s="9" t="str">
        <f t="shared" si="9"/>
        <v>Mayonnaise&lt; 30&lt; 20kYes</v>
      </c>
    </row>
    <row r="84" spans="1:20" x14ac:dyDescent="0.3">
      <c r="A84" s="8">
        <v>44958</v>
      </c>
      <c r="B84" s="9">
        <v>1</v>
      </c>
      <c r="C84" s="9" t="s">
        <v>32</v>
      </c>
      <c r="D84" s="9" t="s">
        <v>29</v>
      </c>
      <c r="E84" s="9" t="s">
        <v>69</v>
      </c>
      <c r="F84" s="9" t="s">
        <v>70</v>
      </c>
      <c r="G84" s="9" t="s">
        <v>71</v>
      </c>
      <c r="H84" s="9">
        <v>8090</v>
      </c>
      <c r="I84" s="9">
        <v>2.63</v>
      </c>
      <c r="J84" s="9">
        <v>7</v>
      </c>
      <c r="K84" s="9" t="s">
        <v>26</v>
      </c>
      <c r="L84" s="9" t="s">
        <v>19</v>
      </c>
      <c r="M84" s="9" t="s">
        <v>20</v>
      </c>
      <c r="N84" s="9" t="s">
        <v>22</v>
      </c>
      <c r="O84" s="9" t="s">
        <v>21</v>
      </c>
      <c r="P84" s="9" t="str">
        <f t="shared" si="5"/>
        <v>Milk&lt; 30</v>
      </c>
      <c r="Q84" s="9" t="str">
        <f t="shared" si="6"/>
        <v>Milk&lt; 30&lt; 20k</v>
      </c>
      <c r="R84" s="9" t="str">
        <f t="shared" si="7"/>
        <v>Milk&lt; 30&lt; 20kNo</v>
      </c>
      <c r="S84" s="9" t="str">
        <f t="shared" si="8"/>
        <v>Milk&lt; 30&lt; 20kNoYes</v>
      </c>
      <c r="T84" s="9" t="str">
        <f t="shared" si="9"/>
        <v>Milk&lt; 30&lt; 20kYes</v>
      </c>
    </row>
    <row r="85" spans="1:20" x14ac:dyDescent="0.3">
      <c r="A85" s="8">
        <v>44958</v>
      </c>
      <c r="B85" s="9">
        <v>2</v>
      </c>
      <c r="C85" s="9" t="s">
        <v>14</v>
      </c>
      <c r="D85" s="9" t="s">
        <v>15</v>
      </c>
      <c r="E85" s="9" t="s">
        <v>69</v>
      </c>
      <c r="F85" s="9" t="s">
        <v>70</v>
      </c>
      <c r="G85" s="9" t="s">
        <v>71</v>
      </c>
      <c r="H85" s="9">
        <v>7172</v>
      </c>
      <c r="I85" s="9">
        <v>1.28</v>
      </c>
      <c r="J85" s="9">
        <v>3</v>
      </c>
      <c r="K85" s="9" t="s">
        <v>149</v>
      </c>
      <c r="L85" s="9" t="s">
        <v>150</v>
      </c>
      <c r="M85" s="9" t="s">
        <v>20</v>
      </c>
      <c r="N85" s="9" t="s">
        <v>22</v>
      </c>
      <c r="O85" s="9" t="s">
        <v>21</v>
      </c>
      <c r="P85" s="9" t="str">
        <f t="shared" si="5"/>
        <v>Milk&gt; = 30</v>
      </c>
      <c r="Q85" s="9" t="str">
        <f t="shared" si="6"/>
        <v>Milk&gt; = 30&gt; = 20k</v>
      </c>
      <c r="R85" s="9" t="str">
        <f t="shared" si="7"/>
        <v>Milk&gt; = 30&gt; = 20kNo</v>
      </c>
      <c r="S85" s="9" t="str">
        <f t="shared" si="8"/>
        <v>Milk&gt; = 30&gt; = 20kNoYes</v>
      </c>
      <c r="T85" s="9" t="str">
        <f t="shared" si="9"/>
        <v>Milk&gt; = 30&gt; = 20kYes</v>
      </c>
    </row>
    <row r="86" spans="1:20" x14ac:dyDescent="0.3">
      <c r="A86" s="8">
        <v>44958</v>
      </c>
      <c r="B86" s="9">
        <v>3</v>
      </c>
      <c r="C86" s="9" t="s">
        <v>28</v>
      </c>
      <c r="D86" s="9" t="s">
        <v>29</v>
      </c>
      <c r="E86" s="9" t="s">
        <v>69</v>
      </c>
      <c r="F86" s="9" t="s">
        <v>70</v>
      </c>
      <c r="G86" s="9" t="s">
        <v>71</v>
      </c>
      <c r="H86" s="9">
        <v>4749</v>
      </c>
      <c r="I86" s="9">
        <v>42.85</v>
      </c>
      <c r="J86" s="9">
        <v>10</v>
      </c>
      <c r="K86" s="9" t="s">
        <v>26</v>
      </c>
      <c r="L86" s="9" t="s">
        <v>150</v>
      </c>
      <c r="M86" s="9" t="s">
        <v>20</v>
      </c>
      <c r="N86" s="9" t="s">
        <v>22</v>
      </c>
      <c r="O86" s="9" t="s">
        <v>21</v>
      </c>
      <c r="P86" s="9" t="str">
        <f t="shared" si="5"/>
        <v>Milk&lt; 30</v>
      </c>
      <c r="Q86" s="9" t="str">
        <f t="shared" si="6"/>
        <v>Milk&lt; 30&gt; = 20k</v>
      </c>
      <c r="R86" s="9" t="str">
        <f t="shared" si="7"/>
        <v>Milk&lt; 30&gt; = 20kNo</v>
      </c>
      <c r="S86" s="9" t="str">
        <f t="shared" si="8"/>
        <v>Milk&lt; 30&gt; = 20kNoYes</v>
      </c>
      <c r="T86" s="9" t="str">
        <f t="shared" si="9"/>
        <v>Milk&lt; 30&gt; = 20kYes</v>
      </c>
    </row>
    <row r="87" spans="1:20" x14ac:dyDescent="0.3">
      <c r="A87" s="8">
        <v>44958</v>
      </c>
      <c r="B87" s="9">
        <v>3</v>
      </c>
      <c r="C87" s="9" t="s">
        <v>28</v>
      </c>
      <c r="D87" s="9" t="s">
        <v>29</v>
      </c>
      <c r="E87" s="9" t="s">
        <v>69</v>
      </c>
      <c r="F87" s="9" t="s">
        <v>70</v>
      </c>
      <c r="G87" s="9" t="s">
        <v>71</v>
      </c>
      <c r="H87" s="9">
        <v>3787</v>
      </c>
      <c r="I87" s="9">
        <v>7.72</v>
      </c>
      <c r="J87" s="9">
        <v>10</v>
      </c>
      <c r="K87" s="9" t="s">
        <v>26</v>
      </c>
      <c r="L87" s="9" t="s">
        <v>150</v>
      </c>
      <c r="M87" s="9" t="s">
        <v>20</v>
      </c>
      <c r="N87" s="9" t="s">
        <v>22</v>
      </c>
      <c r="O87" s="9" t="s">
        <v>21</v>
      </c>
      <c r="P87" s="9" t="str">
        <f t="shared" si="5"/>
        <v>Milk&lt; 30</v>
      </c>
      <c r="Q87" s="9" t="str">
        <f t="shared" si="6"/>
        <v>Milk&lt; 30&gt; = 20k</v>
      </c>
      <c r="R87" s="9" t="str">
        <f t="shared" si="7"/>
        <v>Milk&lt; 30&gt; = 20kNo</v>
      </c>
      <c r="S87" s="9" t="str">
        <f t="shared" si="8"/>
        <v>Milk&lt; 30&gt; = 20kNoYes</v>
      </c>
      <c r="T87" s="9" t="str">
        <f t="shared" si="9"/>
        <v>Milk&lt; 30&gt; = 20kYes</v>
      </c>
    </row>
    <row r="88" spans="1:20" x14ac:dyDescent="0.3">
      <c r="A88" s="8">
        <v>44958</v>
      </c>
      <c r="B88" s="9">
        <v>2</v>
      </c>
      <c r="C88" s="9" t="s">
        <v>14</v>
      </c>
      <c r="D88" s="9" t="s">
        <v>15</v>
      </c>
      <c r="E88" s="9" t="s">
        <v>84</v>
      </c>
      <c r="F88" s="9" t="s">
        <v>85</v>
      </c>
      <c r="G88" s="9" t="s">
        <v>52</v>
      </c>
      <c r="H88" s="9">
        <v>3261</v>
      </c>
      <c r="I88" s="9">
        <v>30.38</v>
      </c>
      <c r="J88" s="9">
        <v>3</v>
      </c>
      <c r="K88" s="9" t="s">
        <v>149</v>
      </c>
      <c r="L88" s="9" t="s">
        <v>19</v>
      </c>
      <c r="M88" s="9" t="s">
        <v>20</v>
      </c>
      <c r="N88" s="9" t="s">
        <v>22</v>
      </c>
      <c r="O88" s="9" t="s">
        <v>21</v>
      </c>
      <c r="P88" s="9" t="str">
        <f t="shared" si="5"/>
        <v>Mustard&gt; = 30</v>
      </c>
      <c r="Q88" s="9" t="str">
        <f t="shared" si="6"/>
        <v>Mustard&gt; = 30&lt; 20k</v>
      </c>
      <c r="R88" s="9" t="str">
        <f t="shared" si="7"/>
        <v>Mustard&gt; = 30&lt; 20kNo</v>
      </c>
      <c r="S88" s="9" t="str">
        <f t="shared" si="8"/>
        <v>Mustard&gt; = 30&lt; 20kNoYes</v>
      </c>
      <c r="T88" s="9" t="str">
        <f t="shared" si="9"/>
        <v>Mustard&gt; = 30&lt; 20kYes</v>
      </c>
    </row>
    <row r="89" spans="1:20" x14ac:dyDescent="0.3">
      <c r="A89" s="8">
        <v>44958</v>
      </c>
      <c r="B89" s="9">
        <v>2</v>
      </c>
      <c r="C89" s="9" t="s">
        <v>14</v>
      </c>
      <c r="D89" s="9" t="s">
        <v>15</v>
      </c>
      <c r="E89" s="9" t="s">
        <v>84</v>
      </c>
      <c r="F89" s="9" t="s">
        <v>85</v>
      </c>
      <c r="G89" s="9" t="s">
        <v>52</v>
      </c>
      <c r="H89" s="9">
        <v>4059</v>
      </c>
      <c r="I89" s="9">
        <v>40.200000000000003</v>
      </c>
      <c r="J89" s="9">
        <v>3</v>
      </c>
      <c r="K89" s="9" t="s">
        <v>149</v>
      </c>
      <c r="L89" s="9" t="s">
        <v>19</v>
      </c>
      <c r="M89" s="9" t="s">
        <v>20</v>
      </c>
      <c r="N89" s="9" t="s">
        <v>22</v>
      </c>
      <c r="O89" s="9" t="s">
        <v>21</v>
      </c>
      <c r="P89" s="9" t="str">
        <f t="shared" si="5"/>
        <v>Mustard&gt; = 30</v>
      </c>
      <c r="Q89" s="9" t="str">
        <f t="shared" si="6"/>
        <v>Mustard&gt; = 30&lt; 20k</v>
      </c>
      <c r="R89" s="9" t="str">
        <f t="shared" si="7"/>
        <v>Mustard&gt; = 30&lt; 20kNo</v>
      </c>
      <c r="S89" s="9" t="str">
        <f t="shared" si="8"/>
        <v>Mustard&gt; = 30&lt; 20kNoYes</v>
      </c>
      <c r="T89" s="9" t="str">
        <f t="shared" si="9"/>
        <v>Mustard&gt; = 30&lt; 20kYes</v>
      </c>
    </row>
    <row r="90" spans="1:20" x14ac:dyDescent="0.3">
      <c r="A90" s="8">
        <v>44958</v>
      </c>
      <c r="B90" s="9">
        <v>1</v>
      </c>
      <c r="C90" s="9" t="s">
        <v>32</v>
      </c>
      <c r="D90" s="9" t="s">
        <v>29</v>
      </c>
      <c r="E90" s="9" t="s">
        <v>84</v>
      </c>
      <c r="F90" s="9" t="s">
        <v>85</v>
      </c>
      <c r="G90" s="9" t="s">
        <v>52</v>
      </c>
      <c r="H90" s="9">
        <v>4871</v>
      </c>
      <c r="I90" s="9">
        <v>33.74</v>
      </c>
      <c r="J90" s="9">
        <v>10</v>
      </c>
      <c r="K90" s="9" t="s">
        <v>149</v>
      </c>
      <c r="L90" s="9" t="s">
        <v>150</v>
      </c>
      <c r="M90" s="9" t="s">
        <v>20</v>
      </c>
      <c r="N90" s="9" t="s">
        <v>22</v>
      </c>
      <c r="O90" s="9" t="s">
        <v>21</v>
      </c>
      <c r="P90" s="9" t="str">
        <f t="shared" si="5"/>
        <v>Mustard&gt; = 30</v>
      </c>
      <c r="Q90" s="9" t="str">
        <f t="shared" si="6"/>
        <v>Mustard&gt; = 30&gt; = 20k</v>
      </c>
      <c r="R90" s="9" t="str">
        <f t="shared" si="7"/>
        <v>Mustard&gt; = 30&gt; = 20kNo</v>
      </c>
      <c r="S90" s="9" t="str">
        <f t="shared" si="8"/>
        <v>Mustard&gt; = 30&gt; = 20kNoYes</v>
      </c>
      <c r="T90" s="9" t="str">
        <f t="shared" si="9"/>
        <v>Mustard&gt; = 30&gt; = 20kYes</v>
      </c>
    </row>
    <row r="91" spans="1:20" x14ac:dyDescent="0.3">
      <c r="A91" s="8">
        <v>44958</v>
      </c>
      <c r="B91" s="9">
        <v>3</v>
      </c>
      <c r="C91" s="9" t="s">
        <v>28</v>
      </c>
      <c r="D91" s="9" t="s">
        <v>29</v>
      </c>
      <c r="E91" s="9" t="s">
        <v>84</v>
      </c>
      <c r="F91" s="9" t="s">
        <v>85</v>
      </c>
      <c r="G91" s="9" t="s">
        <v>52</v>
      </c>
      <c r="H91" s="9">
        <v>4230</v>
      </c>
      <c r="I91" s="9">
        <v>29.76</v>
      </c>
      <c r="J91" s="9">
        <v>8</v>
      </c>
      <c r="K91" s="9" t="s">
        <v>149</v>
      </c>
      <c r="L91" s="9" t="s">
        <v>19</v>
      </c>
      <c r="M91" s="9" t="s">
        <v>20</v>
      </c>
      <c r="N91" s="9" t="s">
        <v>22</v>
      </c>
      <c r="O91" s="9" t="s">
        <v>21</v>
      </c>
      <c r="P91" s="9" t="str">
        <f t="shared" si="5"/>
        <v>Mustard&gt; = 30</v>
      </c>
      <c r="Q91" s="9" t="str">
        <f t="shared" si="6"/>
        <v>Mustard&gt; = 30&lt; 20k</v>
      </c>
      <c r="R91" s="9" t="str">
        <f t="shared" si="7"/>
        <v>Mustard&gt; = 30&lt; 20kNo</v>
      </c>
      <c r="S91" s="9" t="str">
        <f t="shared" si="8"/>
        <v>Mustard&gt; = 30&lt; 20kNoYes</v>
      </c>
      <c r="T91" s="9" t="str">
        <f t="shared" si="9"/>
        <v>Mustard&gt; = 30&lt; 20kYes</v>
      </c>
    </row>
    <row r="92" spans="1:20" x14ac:dyDescent="0.3">
      <c r="A92" s="8">
        <v>44958</v>
      </c>
      <c r="B92" s="9">
        <v>3</v>
      </c>
      <c r="C92" s="9" t="s">
        <v>28</v>
      </c>
      <c r="D92" s="9" t="s">
        <v>29</v>
      </c>
      <c r="E92" s="9" t="s">
        <v>50</v>
      </c>
      <c r="F92" s="9" t="s">
        <v>51</v>
      </c>
      <c r="G92" s="9" t="s">
        <v>52</v>
      </c>
      <c r="H92" s="9">
        <v>2389</v>
      </c>
      <c r="I92" s="9">
        <v>40.659999999999997</v>
      </c>
      <c r="J92" s="9">
        <v>5</v>
      </c>
      <c r="K92" s="9" t="s">
        <v>149</v>
      </c>
      <c r="L92" s="9" t="s">
        <v>19</v>
      </c>
      <c r="M92" s="9" t="s">
        <v>20</v>
      </c>
      <c r="N92" s="9" t="s">
        <v>22</v>
      </c>
      <c r="O92" s="9" t="s">
        <v>22</v>
      </c>
      <c r="P92" s="9" t="str">
        <f t="shared" si="5"/>
        <v>Olive Oil&gt; = 30</v>
      </c>
      <c r="Q92" s="9" t="str">
        <f t="shared" si="6"/>
        <v>Olive Oil&gt; = 30&lt; 20k</v>
      </c>
      <c r="R92" s="9" t="str">
        <f t="shared" si="7"/>
        <v>Olive Oil&gt; = 30&lt; 20kNo</v>
      </c>
      <c r="S92" s="9" t="str">
        <f t="shared" si="8"/>
        <v>Olive Oil&gt; = 30&lt; 20kNoNo</v>
      </c>
      <c r="T92" s="9" t="str">
        <f t="shared" si="9"/>
        <v>Olive Oil&gt; = 30&lt; 20kNo</v>
      </c>
    </row>
    <row r="93" spans="1:20" x14ac:dyDescent="0.3">
      <c r="A93" s="8">
        <v>44958</v>
      </c>
      <c r="B93" s="9">
        <v>1</v>
      </c>
      <c r="C93" s="9" t="s">
        <v>32</v>
      </c>
      <c r="D93" s="9" t="s">
        <v>29</v>
      </c>
      <c r="E93" s="9" t="s">
        <v>50</v>
      </c>
      <c r="F93" s="9" t="s">
        <v>51</v>
      </c>
      <c r="G93" s="9" t="s">
        <v>52</v>
      </c>
      <c r="H93" s="9">
        <v>6364</v>
      </c>
      <c r="I93" s="9">
        <v>16.43</v>
      </c>
      <c r="J93" s="9">
        <v>6</v>
      </c>
      <c r="K93" s="9" t="s">
        <v>26</v>
      </c>
      <c r="L93" s="9" t="s">
        <v>150</v>
      </c>
      <c r="M93" s="9" t="s">
        <v>20</v>
      </c>
      <c r="N93" s="9" t="s">
        <v>22</v>
      </c>
      <c r="O93" s="9" t="s">
        <v>21</v>
      </c>
      <c r="P93" s="9" t="str">
        <f t="shared" si="5"/>
        <v>Olive Oil&lt; 30</v>
      </c>
      <c r="Q93" s="9" t="str">
        <f t="shared" si="6"/>
        <v>Olive Oil&lt; 30&gt; = 20k</v>
      </c>
      <c r="R93" s="9" t="str">
        <f t="shared" si="7"/>
        <v>Olive Oil&lt; 30&gt; = 20kNo</v>
      </c>
      <c r="S93" s="9" t="str">
        <f t="shared" si="8"/>
        <v>Olive Oil&lt; 30&gt; = 20kNoYes</v>
      </c>
      <c r="T93" s="9" t="str">
        <f t="shared" si="9"/>
        <v>Olive Oil&lt; 30&gt; = 20kYes</v>
      </c>
    </row>
    <row r="94" spans="1:20" x14ac:dyDescent="0.3">
      <c r="A94" s="8">
        <v>44958</v>
      </c>
      <c r="B94" s="9">
        <v>2</v>
      </c>
      <c r="C94" s="9" t="s">
        <v>14</v>
      </c>
      <c r="D94" s="9" t="s">
        <v>15</v>
      </c>
      <c r="E94" s="9" t="s">
        <v>50</v>
      </c>
      <c r="F94" s="9" t="s">
        <v>51</v>
      </c>
      <c r="G94" s="9" t="s">
        <v>52</v>
      </c>
      <c r="H94" s="9">
        <v>9943</v>
      </c>
      <c r="I94" s="9">
        <v>26.19</v>
      </c>
      <c r="J94" s="9">
        <v>8</v>
      </c>
      <c r="K94" s="9" t="s">
        <v>149</v>
      </c>
      <c r="L94" s="9" t="s">
        <v>19</v>
      </c>
      <c r="M94" s="9" t="s">
        <v>20</v>
      </c>
      <c r="N94" s="9" t="s">
        <v>22</v>
      </c>
      <c r="O94" s="9" t="s">
        <v>21</v>
      </c>
      <c r="P94" s="9" t="str">
        <f t="shared" si="5"/>
        <v>Olive Oil&gt; = 30</v>
      </c>
      <c r="Q94" s="9" t="str">
        <f t="shared" si="6"/>
        <v>Olive Oil&gt; = 30&lt; 20k</v>
      </c>
      <c r="R94" s="9" t="str">
        <f t="shared" si="7"/>
        <v>Olive Oil&gt; = 30&lt; 20kNo</v>
      </c>
      <c r="S94" s="9" t="str">
        <f t="shared" si="8"/>
        <v>Olive Oil&gt; = 30&lt; 20kNoYes</v>
      </c>
      <c r="T94" s="9" t="str">
        <f t="shared" si="9"/>
        <v>Olive Oil&gt; = 30&lt; 20kYes</v>
      </c>
    </row>
    <row r="95" spans="1:20" x14ac:dyDescent="0.3">
      <c r="A95" s="8">
        <v>44958</v>
      </c>
      <c r="B95" s="9">
        <v>2</v>
      </c>
      <c r="C95" s="9" t="s">
        <v>14</v>
      </c>
      <c r="D95" s="9" t="s">
        <v>15</v>
      </c>
      <c r="E95" s="9" t="s">
        <v>50</v>
      </c>
      <c r="F95" s="9" t="s">
        <v>51</v>
      </c>
      <c r="G95" s="9" t="s">
        <v>52</v>
      </c>
      <c r="H95" s="9">
        <v>4992</v>
      </c>
      <c r="I95" s="9">
        <v>11.02</v>
      </c>
      <c r="J95" s="9">
        <v>7</v>
      </c>
      <c r="K95" s="9" t="s">
        <v>26</v>
      </c>
      <c r="L95" s="9" t="s">
        <v>19</v>
      </c>
      <c r="M95" s="9" t="s">
        <v>20</v>
      </c>
      <c r="N95" s="9" t="s">
        <v>22</v>
      </c>
      <c r="O95" s="9" t="s">
        <v>22</v>
      </c>
      <c r="P95" s="9" t="str">
        <f t="shared" si="5"/>
        <v>Olive Oil&lt; 30</v>
      </c>
      <c r="Q95" s="9" t="str">
        <f t="shared" si="6"/>
        <v>Olive Oil&lt; 30&lt; 20k</v>
      </c>
      <c r="R95" s="9" t="str">
        <f t="shared" si="7"/>
        <v>Olive Oil&lt; 30&lt; 20kNo</v>
      </c>
      <c r="S95" s="9" t="str">
        <f t="shared" si="8"/>
        <v>Olive Oil&lt; 30&lt; 20kNoNo</v>
      </c>
      <c r="T95" s="9" t="str">
        <f t="shared" si="9"/>
        <v>Olive Oil&lt; 30&lt; 20kNo</v>
      </c>
    </row>
    <row r="96" spans="1:20" x14ac:dyDescent="0.3">
      <c r="A96" s="8">
        <v>44958</v>
      </c>
      <c r="B96" s="9">
        <v>1</v>
      </c>
      <c r="C96" s="9" t="s">
        <v>32</v>
      </c>
      <c r="D96" s="9" t="s">
        <v>29</v>
      </c>
      <c r="E96" s="9" t="s">
        <v>96</v>
      </c>
      <c r="F96" s="9" t="s">
        <v>97</v>
      </c>
      <c r="G96" s="9" t="s">
        <v>25</v>
      </c>
      <c r="H96" s="9">
        <v>9486</v>
      </c>
      <c r="I96" s="9">
        <v>17.100000000000001</v>
      </c>
      <c r="J96" s="9">
        <v>10</v>
      </c>
      <c r="K96" s="9" t="s">
        <v>149</v>
      </c>
      <c r="L96" s="9" t="s">
        <v>19</v>
      </c>
      <c r="M96" s="9" t="s">
        <v>20</v>
      </c>
      <c r="N96" s="9" t="s">
        <v>22</v>
      </c>
      <c r="O96" s="9" t="s">
        <v>21</v>
      </c>
      <c r="P96" s="9" t="str">
        <f t="shared" si="5"/>
        <v>Onions&gt; = 30</v>
      </c>
      <c r="Q96" s="9" t="str">
        <f t="shared" si="6"/>
        <v>Onions&gt; = 30&lt; 20k</v>
      </c>
      <c r="R96" s="9" t="str">
        <f t="shared" si="7"/>
        <v>Onions&gt; = 30&lt; 20kNo</v>
      </c>
      <c r="S96" s="9" t="str">
        <f t="shared" si="8"/>
        <v>Onions&gt; = 30&lt; 20kNoYes</v>
      </c>
      <c r="T96" s="9" t="str">
        <f t="shared" si="9"/>
        <v>Onions&gt; = 30&lt; 20kYes</v>
      </c>
    </row>
    <row r="97" spans="1:20" x14ac:dyDescent="0.3">
      <c r="A97" s="8">
        <v>44958</v>
      </c>
      <c r="B97" s="9">
        <v>3</v>
      </c>
      <c r="C97" s="9" t="s">
        <v>28</v>
      </c>
      <c r="D97" s="9" t="s">
        <v>29</v>
      </c>
      <c r="E97" s="9" t="s">
        <v>96</v>
      </c>
      <c r="F97" s="9" t="s">
        <v>97</v>
      </c>
      <c r="G97" s="9" t="s">
        <v>25</v>
      </c>
      <c r="H97" s="9">
        <v>2757</v>
      </c>
      <c r="I97" s="9">
        <v>35.119999999999997</v>
      </c>
      <c r="J97" s="9">
        <v>8</v>
      </c>
      <c r="K97" s="9" t="s">
        <v>26</v>
      </c>
      <c r="L97" s="9" t="s">
        <v>19</v>
      </c>
      <c r="M97" s="9" t="s">
        <v>20</v>
      </c>
      <c r="N97" s="9" t="s">
        <v>22</v>
      </c>
      <c r="O97" s="9" t="s">
        <v>21</v>
      </c>
      <c r="P97" s="9" t="str">
        <f t="shared" si="5"/>
        <v>Onions&lt; 30</v>
      </c>
      <c r="Q97" s="9" t="str">
        <f t="shared" si="6"/>
        <v>Onions&lt; 30&lt; 20k</v>
      </c>
      <c r="R97" s="9" t="str">
        <f t="shared" si="7"/>
        <v>Onions&lt; 30&lt; 20kNo</v>
      </c>
      <c r="S97" s="9" t="str">
        <f t="shared" si="8"/>
        <v>Onions&lt; 30&lt; 20kNoYes</v>
      </c>
      <c r="T97" s="9" t="str">
        <f t="shared" si="9"/>
        <v>Onions&lt; 30&lt; 20kYes</v>
      </c>
    </row>
    <row r="98" spans="1:20" x14ac:dyDescent="0.3">
      <c r="A98" s="8">
        <v>44958</v>
      </c>
      <c r="B98" s="9">
        <v>3</v>
      </c>
      <c r="C98" s="9" t="s">
        <v>28</v>
      </c>
      <c r="D98" s="9" t="s">
        <v>29</v>
      </c>
      <c r="E98" s="9" t="s">
        <v>96</v>
      </c>
      <c r="F98" s="9" t="s">
        <v>97</v>
      </c>
      <c r="G98" s="9" t="s">
        <v>25</v>
      </c>
      <c r="H98" s="9">
        <v>5673</v>
      </c>
      <c r="I98" s="9">
        <v>26.03</v>
      </c>
      <c r="J98" s="9">
        <v>5</v>
      </c>
      <c r="K98" s="9" t="s">
        <v>149</v>
      </c>
      <c r="L98" s="9" t="s">
        <v>150</v>
      </c>
      <c r="M98" s="9" t="s">
        <v>20</v>
      </c>
      <c r="N98" s="9" t="s">
        <v>22</v>
      </c>
      <c r="O98" s="9" t="s">
        <v>21</v>
      </c>
      <c r="P98" s="9" t="str">
        <f t="shared" si="5"/>
        <v>Onions&gt; = 30</v>
      </c>
      <c r="Q98" s="9" t="str">
        <f t="shared" si="6"/>
        <v>Onions&gt; = 30&gt; = 20k</v>
      </c>
      <c r="R98" s="9" t="str">
        <f t="shared" si="7"/>
        <v>Onions&gt; = 30&gt; = 20kNo</v>
      </c>
      <c r="S98" s="9" t="str">
        <f t="shared" si="8"/>
        <v>Onions&gt; = 30&gt; = 20kNoYes</v>
      </c>
      <c r="T98" s="9" t="str">
        <f t="shared" si="9"/>
        <v>Onions&gt; = 30&gt; = 20kYes</v>
      </c>
    </row>
    <row r="99" spans="1:20" x14ac:dyDescent="0.3">
      <c r="A99" s="8">
        <v>44958</v>
      </c>
      <c r="B99" s="9">
        <v>2</v>
      </c>
      <c r="C99" s="9" t="s">
        <v>14</v>
      </c>
      <c r="D99" s="9" t="s">
        <v>15</v>
      </c>
      <c r="E99" s="9" t="s">
        <v>60</v>
      </c>
      <c r="F99" s="9" t="s">
        <v>61</v>
      </c>
      <c r="G99" s="9" t="s">
        <v>25</v>
      </c>
      <c r="H99" s="9">
        <v>9962</v>
      </c>
      <c r="I99" s="9">
        <v>14.41</v>
      </c>
      <c r="J99" s="9">
        <v>8</v>
      </c>
      <c r="K99" s="9" t="s">
        <v>149</v>
      </c>
      <c r="L99" s="9" t="s">
        <v>19</v>
      </c>
      <c r="M99" s="9" t="s">
        <v>20</v>
      </c>
      <c r="N99" s="9" t="s">
        <v>22</v>
      </c>
      <c r="O99" s="9" t="s">
        <v>21</v>
      </c>
      <c r="P99" s="9" t="str">
        <f t="shared" si="5"/>
        <v>Oranges&gt; = 30</v>
      </c>
      <c r="Q99" s="9" t="str">
        <f t="shared" si="6"/>
        <v>Oranges&gt; = 30&lt; 20k</v>
      </c>
      <c r="R99" s="9" t="str">
        <f t="shared" si="7"/>
        <v>Oranges&gt; = 30&lt; 20kNo</v>
      </c>
      <c r="S99" s="9" t="str">
        <f t="shared" si="8"/>
        <v>Oranges&gt; = 30&lt; 20kNoYes</v>
      </c>
      <c r="T99" s="9" t="str">
        <f t="shared" si="9"/>
        <v>Oranges&gt; = 30&lt; 20kYes</v>
      </c>
    </row>
    <row r="100" spans="1:20" x14ac:dyDescent="0.3">
      <c r="A100" s="8">
        <v>44958</v>
      </c>
      <c r="B100" s="9">
        <v>1</v>
      </c>
      <c r="C100" s="9" t="s">
        <v>32</v>
      </c>
      <c r="D100" s="9" t="s">
        <v>29</v>
      </c>
      <c r="E100" s="9" t="s">
        <v>60</v>
      </c>
      <c r="F100" s="9" t="s">
        <v>61</v>
      </c>
      <c r="G100" s="9" t="s">
        <v>25</v>
      </c>
      <c r="H100" s="9">
        <v>8679</v>
      </c>
      <c r="I100" s="9">
        <v>34.909999999999997</v>
      </c>
      <c r="J100" s="9">
        <v>6</v>
      </c>
      <c r="K100" s="9" t="s">
        <v>26</v>
      </c>
      <c r="L100" s="9" t="s">
        <v>19</v>
      </c>
      <c r="M100" s="9" t="s">
        <v>20</v>
      </c>
      <c r="N100" s="9" t="s">
        <v>22</v>
      </c>
      <c r="O100" s="9" t="s">
        <v>21</v>
      </c>
      <c r="P100" s="9" t="str">
        <f t="shared" si="5"/>
        <v>Oranges&lt; 30</v>
      </c>
      <c r="Q100" s="9" t="str">
        <f t="shared" si="6"/>
        <v>Oranges&lt; 30&lt; 20k</v>
      </c>
      <c r="R100" s="9" t="str">
        <f t="shared" si="7"/>
        <v>Oranges&lt; 30&lt; 20kNo</v>
      </c>
      <c r="S100" s="9" t="str">
        <f t="shared" si="8"/>
        <v>Oranges&lt; 30&lt; 20kNoYes</v>
      </c>
      <c r="T100" s="9" t="str">
        <f t="shared" si="9"/>
        <v>Oranges&lt; 30&lt; 20kYes</v>
      </c>
    </row>
    <row r="101" spans="1:20" x14ac:dyDescent="0.3">
      <c r="A101" s="8">
        <v>44958</v>
      </c>
      <c r="B101" s="9">
        <v>3</v>
      </c>
      <c r="C101" s="9" t="s">
        <v>28</v>
      </c>
      <c r="D101" s="9" t="s">
        <v>29</v>
      </c>
      <c r="E101" s="9" t="s">
        <v>60</v>
      </c>
      <c r="F101" s="9" t="s">
        <v>61</v>
      </c>
      <c r="G101" s="9" t="s">
        <v>25</v>
      </c>
      <c r="H101" s="9">
        <v>9779</v>
      </c>
      <c r="I101" s="9">
        <v>18.27</v>
      </c>
      <c r="J101" s="9">
        <v>8</v>
      </c>
      <c r="K101" s="9" t="s">
        <v>149</v>
      </c>
      <c r="L101" s="9" t="s">
        <v>19</v>
      </c>
      <c r="M101" s="9" t="s">
        <v>20</v>
      </c>
      <c r="N101" s="9" t="s">
        <v>22</v>
      </c>
      <c r="O101" s="9" t="s">
        <v>21</v>
      </c>
      <c r="P101" s="9" t="str">
        <f t="shared" si="5"/>
        <v>Oranges&gt; = 30</v>
      </c>
      <c r="Q101" s="9" t="str">
        <f t="shared" si="6"/>
        <v>Oranges&gt; = 30&lt; 20k</v>
      </c>
      <c r="R101" s="9" t="str">
        <f t="shared" si="7"/>
        <v>Oranges&gt; = 30&lt; 20kNo</v>
      </c>
      <c r="S101" s="9" t="str">
        <f t="shared" si="8"/>
        <v>Oranges&gt; = 30&lt; 20kNoYes</v>
      </c>
      <c r="T101" s="9" t="str">
        <f t="shared" si="9"/>
        <v>Oranges&gt; = 30&lt; 20kYes</v>
      </c>
    </row>
    <row r="102" spans="1:20" x14ac:dyDescent="0.3">
      <c r="A102" s="8">
        <v>44958</v>
      </c>
      <c r="B102" s="9">
        <v>2</v>
      </c>
      <c r="C102" s="9" t="s">
        <v>14</v>
      </c>
      <c r="D102" s="9" t="s">
        <v>15</v>
      </c>
      <c r="E102" s="9" t="s">
        <v>60</v>
      </c>
      <c r="F102" s="9" t="s">
        <v>61</v>
      </c>
      <c r="G102" s="9" t="s">
        <v>25</v>
      </c>
      <c r="H102" s="9">
        <v>6879</v>
      </c>
      <c r="I102" s="9">
        <v>9.8800000000000008</v>
      </c>
      <c r="J102" s="9">
        <v>6</v>
      </c>
      <c r="K102" s="9" t="s">
        <v>26</v>
      </c>
      <c r="L102" s="9" t="s">
        <v>19</v>
      </c>
      <c r="M102" s="9" t="s">
        <v>20</v>
      </c>
      <c r="N102" s="9" t="s">
        <v>22</v>
      </c>
      <c r="O102" s="9" t="s">
        <v>21</v>
      </c>
      <c r="P102" s="9" t="str">
        <f t="shared" si="5"/>
        <v>Oranges&lt; 30</v>
      </c>
      <c r="Q102" s="9" t="str">
        <f t="shared" si="6"/>
        <v>Oranges&lt; 30&lt; 20k</v>
      </c>
      <c r="R102" s="9" t="str">
        <f t="shared" si="7"/>
        <v>Oranges&lt; 30&lt; 20kNo</v>
      </c>
      <c r="S102" s="9" t="str">
        <f t="shared" si="8"/>
        <v>Oranges&lt; 30&lt; 20kNoYes</v>
      </c>
      <c r="T102" s="9" t="str">
        <f t="shared" si="9"/>
        <v>Oranges&lt; 30&lt; 20kYes</v>
      </c>
    </row>
    <row r="103" spans="1:20" x14ac:dyDescent="0.3">
      <c r="A103" s="8">
        <v>44958</v>
      </c>
      <c r="B103" s="9">
        <v>1</v>
      </c>
      <c r="C103" s="9" t="s">
        <v>32</v>
      </c>
      <c r="D103" s="9" t="s">
        <v>29</v>
      </c>
      <c r="E103" s="9" t="s">
        <v>60</v>
      </c>
      <c r="F103" s="9" t="s">
        <v>61</v>
      </c>
      <c r="G103" s="9" t="s">
        <v>25</v>
      </c>
      <c r="H103" s="9">
        <v>7491</v>
      </c>
      <c r="I103" s="9">
        <v>2.29</v>
      </c>
      <c r="J103" s="9">
        <v>7</v>
      </c>
      <c r="K103" s="9" t="s">
        <v>149</v>
      </c>
      <c r="L103" s="9" t="s">
        <v>19</v>
      </c>
      <c r="M103" s="9" t="s">
        <v>20</v>
      </c>
      <c r="N103" s="9" t="s">
        <v>22</v>
      </c>
      <c r="O103" s="9" t="s">
        <v>21</v>
      </c>
      <c r="P103" s="9" t="str">
        <f t="shared" si="5"/>
        <v>Oranges&gt; = 30</v>
      </c>
      <c r="Q103" s="9" t="str">
        <f t="shared" si="6"/>
        <v>Oranges&gt; = 30&lt; 20k</v>
      </c>
      <c r="R103" s="9" t="str">
        <f t="shared" si="7"/>
        <v>Oranges&gt; = 30&lt; 20kNo</v>
      </c>
      <c r="S103" s="9" t="str">
        <f t="shared" si="8"/>
        <v>Oranges&gt; = 30&lt; 20kNoYes</v>
      </c>
      <c r="T103" s="9" t="str">
        <f t="shared" si="9"/>
        <v>Oranges&gt; = 30&lt; 20kYes</v>
      </c>
    </row>
    <row r="104" spans="1:20" x14ac:dyDescent="0.3">
      <c r="A104" s="8">
        <v>44958</v>
      </c>
      <c r="B104" s="9">
        <v>3</v>
      </c>
      <c r="C104" s="9" t="s">
        <v>28</v>
      </c>
      <c r="D104" s="9" t="s">
        <v>29</v>
      </c>
      <c r="E104" s="9" t="s">
        <v>60</v>
      </c>
      <c r="F104" s="9" t="s">
        <v>61</v>
      </c>
      <c r="G104" s="9" t="s">
        <v>25</v>
      </c>
      <c r="H104" s="9">
        <v>5914</v>
      </c>
      <c r="I104" s="9">
        <v>29.81</v>
      </c>
      <c r="J104" s="9">
        <v>8</v>
      </c>
      <c r="K104" s="9" t="s">
        <v>26</v>
      </c>
      <c r="L104" s="9" t="s">
        <v>19</v>
      </c>
      <c r="M104" s="9" t="s">
        <v>20</v>
      </c>
      <c r="N104" s="9" t="s">
        <v>22</v>
      </c>
      <c r="O104" s="9" t="s">
        <v>21</v>
      </c>
      <c r="P104" s="9" t="str">
        <f t="shared" si="5"/>
        <v>Oranges&lt; 30</v>
      </c>
      <c r="Q104" s="9" t="str">
        <f t="shared" si="6"/>
        <v>Oranges&lt; 30&lt; 20k</v>
      </c>
      <c r="R104" s="9" t="str">
        <f t="shared" si="7"/>
        <v>Oranges&lt; 30&lt; 20kNo</v>
      </c>
      <c r="S104" s="9" t="str">
        <f t="shared" si="8"/>
        <v>Oranges&lt; 30&lt; 20kNoYes</v>
      </c>
      <c r="T104" s="9" t="str">
        <f t="shared" si="9"/>
        <v>Oranges&lt; 30&lt; 20kYes</v>
      </c>
    </row>
    <row r="105" spans="1:20" x14ac:dyDescent="0.3">
      <c r="A105" s="8">
        <v>44958</v>
      </c>
      <c r="B105" s="9">
        <v>3</v>
      </c>
      <c r="C105" s="9" t="s">
        <v>28</v>
      </c>
      <c r="D105" s="9" t="s">
        <v>29</v>
      </c>
      <c r="E105" s="9" t="s">
        <v>60</v>
      </c>
      <c r="F105" s="9" t="s">
        <v>61</v>
      </c>
      <c r="G105" s="9" t="s">
        <v>25</v>
      </c>
      <c r="H105" s="9">
        <v>4697</v>
      </c>
      <c r="I105" s="9">
        <v>30.94</v>
      </c>
      <c r="J105" s="9">
        <v>8</v>
      </c>
      <c r="K105" s="9" t="s">
        <v>26</v>
      </c>
      <c r="L105" s="9" t="s">
        <v>150</v>
      </c>
      <c r="M105" s="9" t="s">
        <v>20</v>
      </c>
      <c r="N105" s="9" t="s">
        <v>22</v>
      </c>
      <c r="O105" s="9" t="s">
        <v>21</v>
      </c>
      <c r="P105" s="9" t="str">
        <f t="shared" si="5"/>
        <v>Oranges&lt; 30</v>
      </c>
      <c r="Q105" s="9" t="str">
        <f t="shared" si="6"/>
        <v>Oranges&lt; 30&gt; = 20k</v>
      </c>
      <c r="R105" s="9" t="str">
        <f t="shared" si="7"/>
        <v>Oranges&lt; 30&gt; = 20kNo</v>
      </c>
      <c r="S105" s="9" t="str">
        <f t="shared" si="8"/>
        <v>Oranges&lt; 30&gt; = 20kNoYes</v>
      </c>
      <c r="T105" s="9" t="str">
        <f t="shared" si="9"/>
        <v>Oranges&lt; 30&gt; = 20kYes</v>
      </c>
    </row>
    <row r="106" spans="1:20" x14ac:dyDescent="0.3">
      <c r="A106" s="8">
        <v>44958</v>
      </c>
      <c r="B106" s="9">
        <v>2</v>
      </c>
      <c r="C106" s="9" t="s">
        <v>14</v>
      </c>
      <c r="D106" s="9" t="s">
        <v>15</v>
      </c>
      <c r="E106" s="9" t="s">
        <v>60</v>
      </c>
      <c r="F106" s="9" t="s">
        <v>61</v>
      </c>
      <c r="G106" s="9" t="s">
        <v>25</v>
      </c>
      <c r="H106" s="9">
        <v>9184</v>
      </c>
      <c r="I106" s="9">
        <v>44.16</v>
      </c>
      <c r="J106" s="9">
        <v>1</v>
      </c>
      <c r="K106" s="9" t="s">
        <v>149</v>
      </c>
      <c r="L106" s="9" t="s">
        <v>150</v>
      </c>
      <c r="M106" s="9" t="s">
        <v>20</v>
      </c>
      <c r="N106" s="9" t="s">
        <v>22</v>
      </c>
      <c r="O106" s="9" t="s">
        <v>21</v>
      </c>
      <c r="P106" s="9" t="str">
        <f t="shared" si="5"/>
        <v>Oranges&gt; = 30</v>
      </c>
      <c r="Q106" s="9" t="str">
        <f t="shared" si="6"/>
        <v>Oranges&gt; = 30&gt; = 20k</v>
      </c>
      <c r="R106" s="9" t="str">
        <f t="shared" si="7"/>
        <v>Oranges&gt; = 30&gt; = 20kNo</v>
      </c>
      <c r="S106" s="9" t="str">
        <f t="shared" si="8"/>
        <v>Oranges&gt; = 30&gt; = 20kNoYes</v>
      </c>
      <c r="T106" s="9" t="str">
        <f t="shared" si="9"/>
        <v>Oranges&gt; = 30&gt; = 20kYes</v>
      </c>
    </row>
    <row r="107" spans="1:20" x14ac:dyDescent="0.3">
      <c r="A107" s="8">
        <v>44958</v>
      </c>
      <c r="B107" s="9">
        <v>2</v>
      </c>
      <c r="C107" s="9" t="s">
        <v>14</v>
      </c>
      <c r="D107" s="9" t="s">
        <v>15</v>
      </c>
      <c r="E107" s="9" t="s">
        <v>48</v>
      </c>
      <c r="F107" s="9" t="s">
        <v>49</v>
      </c>
      <c r="G107" s="9" t="s">
        <v>151</v>
      </c>
      <c r="H107" s="9">
        <v>0</v>
      </c>
      <c r="I107" s="9">
        <v>0</v>
      </c>
      <c r="J107" s="9">
        <v>0</v>
      </c>
      <c r="K107" s="9" t="s">
        <v>26</v>
      </c>
      <c r="L107" s="9" t="s">
        <v>150</v>
      </c>
      <c r="M107" s="9" t="s">
        <v>20</v>
      </c>
      <c r="N107" s="9" t="s">
        <v>22</v>
      </c>
      <c r="O107" s="9" t="s">
        <v>22</v>
      </c>
      <c r="P107" s="9" t="str">
        <f t="shared" si="5"/>
        <v>Pasta&lt; 30</v>
      </c>
      <c r="Q107" s="9" t="str">
        <f t="shared" si="6"/>
        <v>Pasta&lt; 30&gt; = 20k</v>
      </c>
      <c r="R107" s="9" t="str">
        <f t="shared" si="7"/>
        <v>Pasta&lt; 30&gt; = 20kNo</v>
      </c>
      <c r="S107" s="9" t="str">
        <f t="shared" si="8"/>
        <v>Pasta&lt; 30&gt; = 20kNoNo</v>
      </c>
      <c r="T107" s="9" t="str">
        <f t="shared" si="9"/>
        <v>Pasta&lt; 30&gt; = 20kNo</v>
      </c>
    </row>
    <row r="108" spans="1:20" x14ac:dyDescent="0.3">
      <c r="A108" s="8">
        <v>44958</v>
      </c>
      <c r="B108" s="9">
        <v>3</v>
      </c>
      <c r="C108" s="9" t="s">
        <v>28</v>
      </c>
      <c r="D108" s="9" t="s">
        <v>29</v>
      </c>
      <c r="E108" s="9" t="s">
        <v>48</v>
      </c>
      <c r="F108" s="9" t="s">
        <v>49</v>
      </c>
      <c r="G108" s="9" t="s">
        <v>151</v>
      </c>
      <c r="H108" s="9">
        <v>1660</v>
      </c>
      <c r="I108" s="9">
        <v>1.1599999999999999</v>
      </c>
      <c r="J108" s="9">
        <v>8</v>
      </c>
      <c r="K108" s="9" t="s">
        <v>26</v>
      </c>
      <c r="L108" s="9" t="s">
        <v>150</v>
      </c>
      <c r="M108" s="9" t="s">
        <v>20</v>
      </c>
      <c r="N108" s="9" t="s">
        <v>22</v>
      </c>
      <c r="O108" s="9" t="s">
        <v>21</v>
      </c>
      <c r="P108" s="9" t="str">
        <f t="shared" si="5"/>
        <v>Pasta&lt; 30</v>
      </c>
      <c r="Q108" s="9" t="str">
        <f t="shared" si="6"/>
        <v>Pasta&lt; 30&gt; = 20k</v>
      </c>
      <c r="R108" s="9" t="str">
        <f t="shared" si="7"/>
        <v>Pasta&lt; 30&gt; = 20kNo</v>
      </c>
      <c r="S108" s="9" t="str">
        <f t="shared" si="8"/>
        <v>Pasta&lt; 30&gt; = 20kNoYes</v>
      </c>
      <c r="T108" s="9" t="str">
        <f t="shared" si="9"/>
        <v>Pasta&lt; 30&gt; = 20kYes</v>
      </c>
    </row>
    <row r="109" spans="1:20" x14ac:dyDescent="0.3">
      <c r="A109" s="8">
        <v>44958</v>
      </c>
      <c r="B109" s="9">
        <v>3</v>
      </c>
      <c r="C109" s="9" t="s">
        <v>28</v>
      </c>
      <c r="D109" s="9" t="s">
        <v>29</v>
      </c>
      <c r="E109" s="9" t="s">
        <v>48</v>
      </c>
      <c r="F109" s="9" t="s">
        <v>49</v>
      </c>
      <c r="G109" s="9" t="s">
        <v>151</v>
      </c>
      <c r="H109" s="9">
        <v>5780</v>
      </c>
      <c r="I109" s="9">
        <v>40.549999999999997</v>
      </c>
      <c r="J109" s="9">
        <v>9</v>
      </c>
      <c r="K109" s="9" t="s">
        <v>149</v>
      </c>
      <c r="L109" s="9" t="s">
        <v>150</v>
      </c>
      <c r="M109" s="9" t="s">
        <v>20</v>
      </c>
      <c r="N109" s="9" t="s">
        <v>22</v>
      </c>
      <c r="O109" s="9" t="s">
        <v>21</v>
      </c>
      <c r="P109" s="9" t="str">
        <f t="shared" si="5"/>
        <v>Pasta&gt; = 30</v>
      </c>
      <c r="Q109" s="9" t="str">
        <f t="shared" si="6"/>
        <v>Pasta&gt; = 30&gt; = 20k</v>
      </c>
      <c r="R109" s="9" t="str">
        <f t="shared" si="7"/>
        <v>Pasta&gt; = 30&gt; = 20kNo</v>
      </c>
      <c r="S109" s="9" t="str">
        <f t="shared" si="8"/>
        <v>Pasta&gt; = 30&gt; = 20kNoYes</v>
      </c>
      <c r="T109" s="9" t="str">
        <f t="shared" si="9"/>
        <v>Pasta&gt; = 30&gt; = 20kYes</v>
      </c>
    </row>
    <row r="110" spans="1:20" x14ac:dyDescent="0.3">
      <c r="A110" s="8">
        <v>44958</v>
      </c>
      <c r="B110" s="9">
        <v>2</v>
      </c>
      <c r="C110" s="9" t="s">
        <v>14</v>
      </c>
      <c r="D110" s="9" t="s">
        <v>15</v>
      </c>
      <c r="E110" s="9" t="s">
        <v>92</v>
      </c>
      <c r="F110" s="9" t="s">
        <v>93</v>
      </c>
      <c r="G110" s="9" t="s">
        <v>52</v>
      </c>
      <c r="H110" s="9">
        <v>1522</v>
      </c>
      <c r="I110" s="9">
        <v>17.66</v>
      </c>
      <c r="J110" s="9">
        <v>10</v>
      </c>
      <c r="K110" s="9" t="s">
        <v>26</v>
      </c>
      <c r="L110" s="9" t="s">
        <v>150</v>
      </c>
      <c r="M110" s="9" t="s">
        <v>20</v>
      </c>
      <c r="N110" s="9" t="s">
        <v>22</v>
      </c>
      <c r="O110" s="9" t="s">
        <v>21</v>
      </c>
      <c r="P110" s="9" t="str">
        <f t="shared" si="5"/>
        <v>Peanut Butter&lt; 30</v>
      </c>
      <c r="Q110" s="9" t="str">
        <f t="shared" si="6"/>
        <v>Peanut Butter&lt; 30&gt; = 20k</v>
      </c>
      <c r="R110" s="9" t="str">
        <f t="shared" si="7"/>
        <v>Peanut Butter&lt; 30&gt; = 20kNo</v>
      </c>
      <c r="S110" s="9" t="str">
        <f t="shared" si="8"/>
        <v>Peanut Butter&lt; 30&gt; = 20kNoYes</v>
      </c>
      <c r="T110" s="9" t="str">
        <f t="shared" si="9"/>
        <v>Peanut Butter&lt; 30&gt; = 20kYes</v>
      </c>
    </row>
    <row r="111" spans="1:20" x14ac:dyDescent="0.3">
      <c r="A111" s="8">
        <v>44958</v>
      </c>
      <c r="B111" s="9">
        <v>2</v>
      </c>
      <c r="C111" s="9" t="s">
        <v>14</v>
      </c>
      <c r="D111" s="9" t="s">
        <v>15</v>
      </c>
      <c r="E111" s="9" t="s">
        <v>92</v>
      </c>
      <c r="F111" s="9" t="s">
        <v>93</v>
      </c>
      <c r="G111" s="9" t="s">
        <v>52</v>
      </c>
      <c r="H111" s="9">
        <v>8480</v>
      </c>
      <c r="I111" s="9">
        <v>48.34</v>
      </c>
      <c r="J111" s="9">
        <v>3</v>
      </c>
      <c r="K111" s="9" t="s">
        <v>26</v>
      </c>
      <c r="L111" s="9" t="s">
        <v>150</v>
      </c>
      <c r="M111" s="9" t="s">
        <v>20</v>
      </c>
      <c r="N111" s="9" t="s">
        <v>22</v>
      </c>
      <c r="O111" s="9" t="s">
        <v>21</v>
      </c>
      <c r="P111" s="9" t="str">
        <f t="shared" si="5"/>
        <v>Peanut Butter&lt; 30</v>
      </c>
      <c r="Q111" s="9" t="str">
        <f t="shared" si="6"/>
        <v>Peanut Butter&lt; 30&gt; = 20k</v>
      </c>
      <c r="R111" s="9" t="str">
        <f t="shared" si="7"/>
        <v>Peanut Butter&lt; 30&gt; = 20kNo</v>
      </c>
      <c r="S111" s="9" t="str">
        <f t="shared" si="8"/>
        <v>Peanut Butter&lt; 30&gt; = 20kNoYes</v>
      </c>
      <c r="T111" s="9" t="str">
        <f t="shared" si="9"/>
        <v>Peanut Butter&lt; 30&gt; = 20kYes</v>
      </c>
    </row>
    <row r="112" spans="1:20" x14ac:dyDescent="0.3">
      <c r="A112" s="8">
        <v>44958</v>
      </c>
      <c r="B112" s="9">
        <v>2</v>
      </c>
      <c r="C112" s="9" t="s">
        <v>14</v>
      </c>
      <c r="D112" s="9" t="s">
        <v>15</v>
      </c>
      <c r="E112" s="9" t="s">
        <v>92</v>
      </c>
      <c r="F112" s="9" t="s">
        <v>93</v>
      </c>
      <c r="G112" s="9" t="s">
        <v>52</v>
      </c>
      <c r="H112" s="9">
        <v>0</v>
      </c>
      <c r="I112" s="9">
        <v>0</v>
      </c>
      <c r="J112" s="9">
        <v>0</v>
      </c>
      <c r="K112" s="9" t="s">
        <v>149</v>
      </c>
      <c r="L112" s="9" t="s">
        <v>19</v>
      </c>
      <c r="M112" s="9" t="s">
        <v>20</v>
      </c>
      <c r="N112" s="9" t="s">
        <v>22</v>
      </c>
      <c r="O112" s="9" t="s">
        <v>22</v>
      </c>
      <c r="P112" s="9" t="str">
        <f t="shared" si="5"/>
        <v>Peanut Butter&gt; = 30</v>
      </c>
      <c r="Q112" s="9" t="str">
        <f t="shared" si="6"/>
        <v>Peanut Butter&gt; = 30&lt; 20k</v>
      </c>
      <c r="R112" s="9" t="str">
        <f t="shared" si="7"/>
        <v>Peanut Butter&gt; = 30&lt; 20kNo</v>
      </c>
      <c r="S112" s="9" t="str">
        <f t="shared" si="8"/>
        <v>Peanut Butter&gt; = 30&lt; 20kNoNo</v>
      </c>
      <c r="T112" s="9" t="str">
        <f t="shared" si="9"/>
        <v>Peanut Butter&gt; = 30&lt; 20kNo</v>
      </c>
    </row>
    <row r="113" spans="1:20" x14ac:dyDescent="0.3">
      <c r="A113" s="8">
        <v>44958</v>
      </c>
      <c r="B113" s="9">
        <v>2</v>
      </c>
      <c r="C113" s="9" t="s">
        <v>14</v>
      </c>
      <c r="D113" s="9" t="s">
        <v>15</v>
      </c>
      <c r="E113" s="9" t="s">
        <v>92</v>
      </c>
      <c r="F113" s="9" t="s">
        <v>93</v>
      </c>
      <c r="G113" s="9" t="s">
        <v>52</v>
      </c>
      <c r="H113" s="9">
        <v>7296</v>
      </c>
      <c r="I113" s="9">
        <v>8.8800000000000008</v>
      </c>
      <c r="J113" s="9">
        <v>2</v>
      </c>
      <c r="K113" s="9" t="s">
        <v>149</v>
      </c>
      <c r="L113" s="9" t="s">
        <v>19</v>
      </c>
      <c r="M113" s="9" t="s">
        <v>20</v>
      </c>
      <c r="N113" s="9" t="s">
        <v>22</v>
      </c>
      <c r="O113" s="9" t="s">
        <v>21</v>
      </c>
      <c r="P113" s="9" t="str">
        <f t="shared" si="5"/>
        <v>Peanut Butter&gt; = 30</v>
      </c>
      <c r="Q113" s="9" t="str">
        <f t="shared" si="6"/>
        <v>Peanut Butter&gt; = 30&lt; 20k</v>
      </c>
      <c r="R113" s="9" t="str">
        <f t="shared" si="7"/>
        <v>Peanut Butter&gt; = 30&lt; 20kNo</v>
      </c>
      <c r="S113" s="9" t="str">
        <f t="shared" si="8"/>
        <v>Peanut Butter&gt; = 30&lt; 20kNoYes</v>
      </c>
      <c r="T113" s="9" t="str">
        <f t="shared" si="9"/>
        <v>Peanut Butter&gt; = 30&lt; 20kYes</v>
      </c>
    </row>
    <row r="114" spans="1:20" x14ac:dyDescent="0.3">
      <c r="A114" s="8">
        <v>44958</v>
      </c>
      <c r="B114" s="9">
        <v>1</v>
      </c>
      <c r="C114" s="9" t="s">
        <v>32</v>
      </c>
      <c r="D114" s="9" t="s">
        <v>29</v>
      </c>
      <c r="E114" s="9" t="s">
        <v>92</v>
      </c>
      <c r="F114" s="9" t="s">
        <v>93</v>
      </c>
      <c r="G114" s="9" t="s">
        <v>52</v>
      </c>
      <c r="H114" s="9">
        <v>7991</v>
      </c>
      <c r="I114" s="9">
        <v>38.58</v>
      </c>
      <c r="J114" s="9">
        <v>3</v>
      </c>
      <c r="K114" s="9" t="s">
        <v>149</v>
      </c>
      <c r="L114" s="9" t="s">
        <v>19</v>
      </c>
      <c r="M114" s="9" t="s">
        <v>20</v>
      </c>
      <c r="N114" s="9" t="s">
        <v>22</v>
      </c>
      <c r="O114" s="9" t="s">
        <v>21</v>
      </c>
      <c r="P114" s="9" t="str">
        <f t="shared" si="5"/>
        <v>Peanut Butter&gt; = 30</v>
      </c>
      <c r="Q114" s="9" t="str">
        <f t="shared" si="6"/>
        <v>Peanut Butter&gt; = 30&lt; 20k</v>
      </c>
      <c r="R114" s="9" t="str">
        <f t="shared" si="7"/>
        <v>Peanut Butter&gt; = 30&lt; 20kNo</v>
      </c>
      <c r="S114" s="9" t="str">
        <f t="shared" si="8"/>
        <v>Peanut Butter&gt; = 30&lt; 20kNoYes</v>
      </c>
      <c r="T114" s="9" t="str">
        <f t="shared" si="9"/>
        <v>Peanut Butter&gt; = 30&lt; 20kYes</v>
      </c>
    </row>
    <row r="115" spans="1:20" x14ac:dyDescent="0.3">
      <c r="A115" s="8">
        <v>44958</v>
      </c>
      <c r="B115" s="9">
        <v>1</v>
      </c>
      <c r="C115" s="9" t="s">
        <v>32</v>
      </c>
      <c r="D115" s="9" t="s">
        <v>29</v>
      </c>
      <c r="E115" s="9" t="s">
        <v>53</v>
      </c>
      <c r="F115" s="9" t="s">
        <v>54</v>
      </c>
      <c r="G115" s="9" t="s">
        <v>52</v>
      </c>
      <c r="H115" s="9">
        <v>6279</v>
      </c>
      <c r="I115" s="9">
        <v>47.55</v>
      </c>
      <c r="J115" s="9">
        <v>7</v>
      </c>
      <c r="K115" s="9" t="s">
        <v>26</v>
      </c>
      <c r="L115" s="9" t="s">
        <v>150</v>
      </c>
      <c r="M115" s="9" t="s">
        <v>20</v>
      </c>
      <c r="N115" s="9" t="s">
        <v>22</v>
      </c>
      <c r="O115" s="9" t="s">
        <v>21</v>
      </c>
      <c r="P115" s="9" t="str">
        <f t="shared" si="5"/>
        <v>Pickles&lt; 30</v>
      </c>
      <c r="Q115" s="9" t="str">
        <f t="shared" si="6"/>
        <v>Pickles&lt; 30&gt; = 20k</v>
      </c>
      <c r="R115" s="9" t="str">
        <f t="shared" si="7"/>
        <v>Pickles&lt; 30&gt; = 20kNo</v>
      </c>
      <c r="S115" s="9" t="str">
        <f t="shared" si="8"/>
        <v>Pickles&lt; 30&gt; = 20kNoYes</v>
      </c>
      <c r="T115" s="9" t="str">
        <f t="shared" si="9"/>
        <v>Pickles&lt; 30&gt; = 20kYes</v>
      </c>
    </row>
    <row r="116" spans="1:20" x14ac:dyDescent="0.3">
      <c r="A116" s="8">
        <v>44958</v>
      </c>
      <c r="B116" s="9">
        <v>2</v>
      </c>
      <c r="C116" s="9" t="s">
        <v>14</v>
      </c>
      <c r="D116" s="9" t="s">
        <v>15</v>
      </c>
      <c r="E116" s="9" t="s">
        <v>53</v>
      </c>
      <c r="F116" s="9" t="s">
        <v>54</v>
      </c>
      <c r="G116" s="9" t="s">
        <v>52</v>
      </c>
      <c r="H116" s="9">
        <v>6548</v>
      </c>
      <c r="I116" s="9">
        <v>27.59</v>
      </c>
      <c r="J116" s="9">
        <v>9</v>
      </c>
      <c r="K116" s="9" t="s">
        <v>149</v>
      </c>
      <c r="L116" s="9" t="s">
        <v>150</v>
      </c>
      <c r="M116" s="9" t="s">
        <v>20</v>
      </c>
      <c r="N116" s="9" t="s">
        <v>22</v>
      </c>
      <c r="O116" s="9" t="s">
        <v>21</v>
      </c>
      <c r="P116" s="9" t="str">
        <f t="shared" si="5"/>
        <v>Pickles&gt; = 30</v>
      </c>
      <c r="Q116" s="9" t="str">
        <f t="shared" si="6"/>
        <v>Pickles&gt; = 30&gt; = 20k</v>
      </c>
      <c r="R116" s="9" t="str">
        <f t="shared" si="7"/>
        <v>Pickles&gt; = 30&gt; = 20kNo</v>
      </c>
      <c r="S116" s="9" t="str">
        <f t="shared" si="8"/>
        <v>Pickles&gt; = 30&gt; = 20kNoYes</v>
      </c>
      <c r="T116" s="9" t="str">
        <f t="shared" si="9"/>
        <v>Pickles&gt; = 30&gt; = 20kYes</v>
      </c>
    </row>
    <row r="117" spans="1:20" x14ac:dyDescent="0.3">
      <c r="A117" s="8">
        <v>44958</v>
      </c>
      <c r="B117" s="9">
        <v>2</v>
      </c>
      <c r="C117" s="9" t="s">
        <v>14</v>
      </c>
      <c r="D117" s="9" t="s">
        <v>15</v>
      </c>
      <c r="E117" s="9" t="s">
        <v>53</v>
      </c>
      <c r="F117" s="9" t="s">
        <v>54</v>
      </c>
      <c r="G117" s="9" t="s">
        <v>52</v>
      </c>
      <c r="H117" s="9">
        <v>3932</v>
      </c>
      <c r="I117" s="9">
        <v>47.31</v>
      </c>
      <c r="J117" s="9">
        <v>1</v>
      </c>
      <c r="K117" s="9" t="s">
        <v>26</v>
      </c>
      <c r="L117" s="9" t="s">
        <v>150</v>
      </c>
      <c r="M117" s="9" t="s">
        <v>20</v>
      </c>
      <c r="N117" s="9" t="s">
        <v>22</v>
      </c>
      <c r="O117" s="9" t="s">
        <v>21</v>
      </c>
      <c r="P117" s="9" t="str">
        <f t="shared" si="5"/>
        <v>Pickles&lt; 30</v>
      </c>
      <c r="Q117" s="9" t="str">
        <f t="shared" si="6"/>
        <v>Pickles&lt; 30&gt; = 20k</v>
      </c>
      <c r="R117" s="9" t="str">
        <f t="shared" si="7"/>
        <v>Pickles&lt; 30&gt; = 20kNo</v>
      </c>
      <c r="S117" s="9" t="str">
        <f t="shared" si="8"/>
        <v>Pickles&lt; 30&gt; = 20kNoYes</v>
      </c>
      <c r="T117" s="9" t="str">
        <f t="shared" si="9"/>
        <v>Pickles&lt; 30&gt; = 20kYes</v>
      </c>
    </row>
    <row r="118" spans="1:20" x14ac:dyDescent="0.3">
      <c r="A118" s="8">
        <v>44958</v>
      </c>
      <c r="B118" s="9">
        <v>3</v>
      </c>
      <c r="C118" s="9" t="s">
        <v>28</v>
      </c>
      <c r="D118" s="9" t="s">
        <v>29</v>
      </c>
      <c r="E118" s="9" t="s">
        <v>53</v>
      </c>
      <c r="F118" s="9" t="s">
        <v>54</v>
      </c>
      <c r="G118" s="9" t="s">
        <v>52</v>
      </c>
      <c r="H118" s="9">
        <v>7325</v>
      </c>
      <c r="I118" s="9">
        <v>48.12</v>
      </c>
      <c r="J118" s="9">
        <v>1</v>
      </c>
      <c r="K118" s="9" t="s">
        <v>26</v>
      </c>
      <c r="L118" s="9" t="s">
        <v>150</v>
      </c>
      <c r="M118" s="9" t="s">
        <v>20</v>
      </c>
      <c r="N118" s="9" t="s">
        <v>22</v>
      </c>
      <c r="O118" s="9" t="s">
        <v>21</v>
      </c>
      <c r="P118" s="9" t="str">
        <f t="shared" si="5"/>
        <v>Pickles&lt; 30</v>
      </c>
      <c r="Q118" s="9" t="str">
        <f t="shared" si="6"/>
        <v>Pickles&lt; 30&gt; = 20k</v>
      </c>
      <c r="R118" s="9" t="str">
        <f t="shared" si="7"/>
        <v>Pickles&lt; 30&gt; = 20kNo</v>
      </c>
      <c r="S118" s="9" t="str">
        <f t="shared" si="8"/>
        <v>Pickles&lt; 30&gt; = 20kNoYes</v>
      </c>
      <c r="T118" s="9" t="str">
        <f t="shared" si="9"/>
        <v>Pickles&lt; 30&gt; = 20kYes</v>
      </c>
    </row>
    <row r="119" spans="1:20" x14ac:dyDescent="0.3">
      <c r="A119" s="8">
        <v>44958</v>
      </c>
      <c r="B119" s="9">
        <v>2</v>
      </c>
      <c r="C119" s="9" t="s">
        <v>14</v>
      </c>
      <c r="D119" s="9" t="s">
        <v>15</v>
      </c>
      <c r="E119" s="9" t="s">
        <v>53</v>
      </c>
      <c r="F119" s="9" t="s">
        <v>54</v>
      </c>
      <c r="G119" s="9" t="s">
        <v>52</v>
      </c>
      <c r="H119" s="9">
        <v>8749</v>
      </c>
      <c r="I119" s="9">
        <v>11.53</v>
      </c>
      <c r="J119" s="9">
        <v>5</v>
      </c>
      <c r="K119" s="9" t="s">
        <v>149</v>
      </c>
      <c r="L119" s="9" t="s">
        <v>19</v>
      </c>
      <c r="M119" s="9" t="s">
        <v>20</v>
      </c>
      <c r="N119" s="9" t="s">
        <v>22</v>
      </c>
      <c r="O119" s="9" t="s">
        <v>21</v>
      </c>
      <c r="P119" s="9" t="str">
        <f t="shared" si="5"/>
        <v>Pickles&gt; = 30</v>
      </c>
      <c r="Q119" s="9" t="str">
        <f t="shared" si="6"/>
        <v>Pickles&gt; = 30&lt; 20k</v>
      </c>
      <c r="R119" s="9" t="str">
        <f t="shared" si="7"/>
        <v>Pickles&gt; = 30&lt; 20kNo</v>
      </c>
      <c r="S119" s="9" t="str">
        <f t="shared" si="8"/>
        <v>Pickles&gt; = 30&lt; 20kNoYes</v>
      </c>
      <c r="T119" s="9" t="str">
        <f t="shared" si="9"/>
        <v>Pickles&gt; = 30&lt; 20kYes</v>
      </c>
    </row>
    <row r="120" spans="1:20" x14ac:dyDescent="0.3">
      <c r="A120" s="8">
        <v>44958</v>
      </c>
      <c r="B120" s="9">
        <v>3</v>
      </c>
      <c r="C120" s="9" t="s">
        <v>28</v>
      </c>
      <c r="D120" s="9" t="s">
        <v>29</v>
      </c>
      <c r="E120" s="9" t="s">
        <v>80</v>
      </c>
      <c r="F120" s="9" t="s">
        <v>81</v>
      </c>
      <c r="G120" s="9" t="s">
        <v>151</v>
      </c>
      <c r="H120" s="9">
        <v>2319</v>
      </c>
      <c r="I120" s="9">
        <v>44.8</v>
      </c>
      <c r="J120" s="9">
        <v>8</v>
      </c>
      <c r="K120" s="9" t="s">
        <v>26</v>
      </c>
      <c r="L120" s="9" t="s">
        <v>150</v>
      </c>
      <c r="M120" s="9" t="s">
        <v>20</v>
      </c>
      <c r="N120" s="9" t="s">
        <v>22</v>
      </c>
      <c r="O120" s="9" t="s">
        <v>21</v>
      </c>
      <c r="P120" s="9" t="str">
        <f t="shared" si="5"/>
        <v>Pizza&lt; 30</v>
      </c>
      <c r="Q120" s="9" t="str">
        <f t="shared" si="6"/>
        <v>Pizza&lt; 30&gt; = 20k</v>
      </c>
      <c r="R120" s="9" t="str">
        <f t="shared" si="7"/>
        <v>Pizza&lt; 30&gt; = 20kNo</v>
      </c>
      <c r="S120" s="9" t="str">
        <f t="shared" si="8"/>
        <v>Pizza&lt; 30&gt; = 20kNoYes</v>
      </c>
      <c r="T120" s="9" t="str">
        <f t="shared" si="9"/>
        <v>Pizza&lt; 30&gt; = 20kYes</v>
      </c>
    </row>
    <row r="121" spans="1:20" x14ac:dyDescent="0.3">
      <c r="A121" s="8">
        <v>44958</v>
      </c>
      <c r="B121" s="9">
        <v>2</v>
      </c>
      <c r="C121" s="9" t="s">
        <v>14</v>
      </c>
      <c r="D121" s="9" t="s">
        <v>15</v>
      </c>
      <c r="E121" s="9" t="s">
        <v>80</v>
      </c>
      <c r="F121" s="9" t="s">
        <v>81</v>
      </c>
      <c r="G121" s="9" t="s">
        <v>151</v>
      </c>
      <c r="H121" s="9">
        <v>3247</v>
      </c>
      <c r="I121" s="9">
        <v>19.809999999999999</v>
      </c>
      <c r="J121" s="9">
        <v>10</v>
      </c>
      <c r="K121" s="9" t="s">
        <v>149</v>
      </c>
      <c r="L121" s="9" t="s">
        <v>150</v>
      </c>
      <c r="M121" s="9" t="s">
        <v>20</v>
      </c>
      <c r="N121" s="9" t="s">
        <v>22</v>
      </c>
      <c r="O121" s="9" t="s">
        <v>21</v>
      </c>
      <c r="P121" s="9" t="str">
        <f t="shared" si="5"/>
        <v>Pizza&gt; = 30</v>
      </c>
      <c r="Q121" s="9" t="str">
        <f t="shared" si="6"/>
        <v>Pizza&gt; = 30&gt; = 20k</v>
      </c>
      <c r="R121" s="9" t="str">
        <f t="shared" si="7"/>
        <v>Pizza&gt; = 30&gt; = 20kNo</v>
      </c>
      <c r="S121" s="9" t="str">
        <f t="shared" si="8"/>
        <v>Pizza&gt; = 30&gt; = 20kNoYes</v>
      </c>
      <c r="T121" s="9" t="str">
        <f t="shared" si="9"/>
        <v>Pizza&gt; = 30&gt; = 20kYes</v>
      </c>
    </row>
    <row r="122" spans="1:20" x14ac:dyDescent="0.3">
      <c r="A122" s="8">
        <v>44958</v>
      </c>
      <c r="B122" s="9">
        <v>3</v>
      </c>
      <c r="C122" s="9" t="s">
        <v>28</v>
      </c>
      <c r="D122" s="9" t="s">
        <v>29</v>
      </c>
      <c r="E122" s="9" t="s">
        <v>39</v>
      </c>
      <c r="F122" s="9" t="s">
        <v>40</v>
      </c>
      <c r="G122" s="9" t="s">
        <v>18</v>
      </c>
      <c r="H122" s="9">
        <v>6676</v>
      </c>
      <c r="I122" s="9">
        <v>48.29</v>
      </c>
      <c r="J122" s="9">
        <v>3</v>
      </c>
      <c r="K122" s="9" t="s">
        <v>149</v>
      </c>
      <c r="L122" s="9" t="s">
        <v>150</v>
      </c>
      <c r="M122" s="9" t="s">
        <v>20</v>
      </c>
      <c r="N122" s="9" t="s">
        <v>22</v>
      </c>
      <c r="O122" s="9" t="s">
        <v>21</v>
      </c>
      <c r="P122" s="9" t="str">
        <f t="shared" si="5"/>
        <v>Popcorn&gt; = 30</v>
      </c>
      <c r="Q122" s="9" t="str">
        <f t="shared" si="6"/>
        <v>Popcorn&gt; = 30&gt; = 20k</v>
      </c>
      <c r="R122" s="9" t="str">
        <f t="shared" si="7"/>
        <v>Popcorn&gt; = 30&gt; = 20kNo</v>
      </c>
      <c r="S122" s="9" t="str">
        <f t="shared" si="8"/>
        <v>Popcorn&gt; = 30&gt; = 20kNoYes</v>
      </c>
      <c r="T122" s="9" t="str">
        <f t="shared" si="9"/>
        <v>Popcorn&gt; = 30&gt; = 20kYes</v>
      </c>
    </row>
    <row r="123" spans="1:20" x14ac:dyDescent="0.3">
      <c r="A123" s="8">
        <v>44958</v>
      </c>
      <c r="B123" s="9">
        <v>1</v>
      </c>
      <c r="C123" s="9" t="s">
        <v>32</v>
      </c>
      <c r="D123" s="9" t="s">
        <v>29</v>
      </c>
      <c r="E123" s="9" t="s">
        <v>39</v>
      </c>
      <c r="F123" s="9" t="s">
        <v>40</v>
      </c>
      <c r="G123" s="9" t="s">
        <v>18</v>
      </c>
      <c r="H123" s="9">
        <v>5018</v>
      </c>
      <c r="I123" s="9">
        <v>49.95</v>
      </c>
      <c r="J123" s="9">
        <v>7</v>
      </c>
      <c r="K123" s="9" t="s">
        <v>26</v>
      </c>
      <c r="L123" s="9" t="s">
        <v>150</v>
      </c>
      <c r="M123" s="9" t="s">
        <v>20</v>
      </c>
      <c r="N123" s="9" t="s">
        <v>22</v>
      </c>
      <c r="O123" s="9" t="s">
        <v>21</v>
      </c>
      <c r="P123" s="9" t="str">
        <f t="shared" si="5"/>
        <v>Popcorn&lt; 30</v>
      </c>
      <c r="Q123" s="9" t="str">
        <f t="shared" si="6"/>
        <v>Popcorn&lt; 30&gt; = 20k</v>
      </c>
      <c r="R123" s="9" t="str">
        <f t="shared" si="7"/>
        <v>Popcorn&lt; 30&gt; = 20kNo</v>
      </c>
      <c r="S123" s="9" t="str">
        <f t="shared" si="8"/>
        <v>Popcorn&lt; 30&gt; = 20kNoYes</v>
      </c>
      <c r="T123" s="9" t="str">
        <f t="shared" si="9"/>
        <v>Popcorn&lt; 30&gt; = 20kYes</v>
      </c>
    </row>
    <row r="124" spans="1:20" x14ac:dyDescent="0.3">
      <c r="A124" s="8">
        <v>44958</v>
      </c>
      <c r="B124" s="9">
        <v>3</v>
      </c>
      <c r="C124" s="9" t="s">
        <v>28</v>
      </c>
      <c r="D124" s="9" t="s">
        <v>29</v>
      </c>
      <c r="E124" s="9" t="s">
        <v>39</v>
      </c>
      <c r="F124" s="9" t="s">
        <v>40</v>
      </c>
      <c r="G124" s="9" t="s">
        <v>18</v>
      </c>
      <c r="H124" s="9">
        <v>9016</v>
      </c>
      <c r="I124" s="9">
        <v>30.71</v>
      </c>
      <c r="J124" s="9">
        <v>4</v>
      </c>
      <c r="K124" s="9" t="s">
        <v>26</v>
      </c>
      <c r="L124" s="9" t="s">
        <v>150</v>
      </c>
      <c r="M124" s="9" t="s">
        <v>20</v>
      </c>
      <c r="N124" s="9" t="s">
        <v>22</v>
      </c>
      <c r="O124" s="9" t="s">
        <v>21</v>
      </c>
      <c r="P124" s="9" t="str">
        <f t="shared" si="5"/>
        <v>Popcorn&lt; 30</v>
      </c>
      <c r="Q124" s="9" t="str">
        <f t="shared" si="6"/>
        <v>Popcorn&lt; 30&gt; = 20k</v>
      </c>
      <c r="R124" s="9" t="str">
        <f t="shared" si="7"/>
        <v>Popcorn&lt; 30&gt; = 20kNo</v>
      </c>
      <c r="S124" s="9" t="str">
        <f t="shared" si="8"/>
        <v>Popcorn&lt; 30&gt; = 20kNoYes</v>
      </c>
      <c r="T124" s="9" t="str">
        <f t="shared" si="9"/>
        <v>Popcorn&lt; 30&gt; = 20kYes</v>
      </c>
    </row>
    <row r="125" spans="1:20" x14ac:dyDescent="0.3">
      <c r="A125" s="8">
        <v>44958</v>
      </c>
      <c r="B125" s="9">
        <v>2</v>
      </c>
      <c r="C125" s="9" t="s">
        <v>14</v>
      </c>
      <c r="D125" s="9" t="s">
        <v>15</v>
      </c>
      <c r="E125" s="9" t="s">
        <v>39</v>
      </c>
      <c r="F125" s="9" t="s">
        <v>40</v>
      </c>
      <c r="G125" s="9" t="s">
        <v>18</v>
      </c>
      <c r="H125" s="9">
        <v>7805</v>
      </c>
      <c r="I125" s="9">
        <v>1.35</v>
      </c>
      <c r="J125" s="9">
        <v>8</v>
      </c>
      <c r="K125" s="9" t="s">
        <v>149</v>
      </c>
      <c r="L125" s="9" t="s">
        <v>150</v>
      </c>
      <c r="M125" s="9" t="s">
        <v>20</v>
      </c>
      <c r="N125" s="9" t="s">
        <v>22</v>
      </c>
      <c r="O125" s="9" t="s">
        <v>21</v>
      </c>
      <c r="P125" s="9" t="str">
        <f t="shared" si="5"/>
        <v>Popcorn&gt; = 30</v>
      </c>
      <c r="Q125" s="9" t="str">
        <f t="shared" si="6"/>
        <v>Popcorn&gt; = 30&gt; = 20k</v>
      </c>
      <c r="R125" s="9" t="str">
        <f t="shared" si="7"/>
        <v>Popcorn&gt; = 30&gt; = 20kNo</v>
      </c>
      <c r="S125" s="9" t="str">
        <f t="shared" si="8"/>
        <v>Popcorn&gt; = 30&gt; = 20kNoYes</v>
      </c>
      <c r="T125" s="9" t="str">
        <f t="shared" si="9"/>
        <v>Popcorn&gt; = 30&gt; = 20kYes</v>
      </c>
    </row>
    <row r="126" spans="1:20" x14ac:dyDescent="0.3">
      <c r="A126" s="8">
        <v>44958</v>
      </c>
      <c r="B126" s="9">
        <v>2</v>
      </c>
      <c r="C126" s="9" t="s">
        <v>14</v>
      </c>
      <c r="D126" s="9" t="s">
        <v>15</v>
      </c>
      <c r="E126" s="9" t="s">
        <v>39</v>
      </c>
      <c r="F126" s="9" t="s">
        <v>40</v>
      </c>
      <c r="G126" s="9" t="s">
        <v>18</v>
      </c>
      <c r="H126" s="9">
        <v>4603</v>
      </c>
      <c r="I126" s="9">
        <v>23.78</v>
      </c>
      <c r="J126" s="9">
        <v>4</v>
      </c>
      <c r="K126" s="9" t="s">
        <v>149</v>
      </c>
      <c r="L126" s="9" t="s">
        <v>150</v>
      </c>
      <c r="M126" s="9" t="s">
        <v>20</v>
      </c>
      <c r="N126" s="9" t="s">
        <v>22</v>
      </c>
      <c r="O126" s="9" t="s">
        <v>21</v>
      </c>
      <c r="P126" s="9" t="str">
        <f t="shared" si="5"/>
        <v>Popcorn&gt; = 30</v>
      </c>
      <c r="Q126" s="9" t="str">
        <f t="shared" si="6"/>
        <v>Popcorn&gt; = 30&gt; = 20k</v>
      </c>
      <c r="R126" s="9" t="str">
        <f t="shared" si="7"/>
        <v>Popcorn&gt; = 30&gt; = 20kNo</v>
      </c>
      <c r="S126" s="9" t="str">
        <f t="shared" si="8"/>
        <v>Popcorn&gt; = 30&gt; = 20kNoYes</v>
      </c>
      <c r="T126" s="9" t="str">
        <f t="shared" si="9"/>
        <v>Popcorn&gt; = 30&gt; = 20kYes</v>
      </c>
    </row>
    <row r="127" spans="1:20" x14ac:dyDescent="0.3">
      <c r="A127" s="8">
        <v>44958</v>
      </c>
      <c r="B127" s="9">
        <v>2</v>
      </c>
      <c r="C127" s="9" t="s">
        <v>14</v>
      </c>
      <c r="D127" s="9" t="s">
        <v>15</v>
      </c>
      <c r="E127" s="9" t="s">
        <v>74</v>
      </c>
      <c r="F127" s="9" t="s">
        <v>75</v>
      </c>
      <c r="G127" s="9" t="s">
        <v>59</v>
      </c>
      <c r="H127" s="9">
        <v>8298</v>
      </c>
      <c r="I127" s="9">
        <v>36.47</v>
      </c>
      <c r="J127" s="9">
        <v>3</v>
      </c>
      <c r="K127" s="9" t="s">
        <v>149</v>
      </c>
      <c r="L127" s="9" t="s">
        <v>150</v>
      </c>
      <c r="M127" s="9" t="s">
        <v>27</v>
      </c>
      <c r="N127" s="9" t="s">
        <v>22</v>
      </c>
      <c r="O127" s="9" t="s">
        <v>21</v>
      </c>
      <c r="P127" s="9" t="str">
        <f t="shared" si="5"/>
        <v>Pork&gt; = 30</v>
      </c>
      <c r="Q127" s="9" t="str">
        <f t="shared" si="6"/>
        <v>Pork&gt; = 30&gt; = 20k</v>
      </c>
      <c r="R127" s="9" t="str">
        <f t="shared" si="7"/>
        <v>Pork&gt; = 30&gt; = 20kNo</v>
      </c>
      <c r="S127" s="9" t="str">
        <f t="shared" si="8"/>
        <v>Pork&gt; = 30&gt; = 20kNoYes</v>
      </c>
      <c r="T127" s="9" t="str">
        <f t="shared" si="9"/>
        <v>Pork&gt; = 30&gt; = 20kYes</v>
      </c>
    </row>
    <row r="128" spans="1:20" x14ac:dyDescent="0.3">
      <c r="A128" s="8">
        <v>44958</v>
      </c>
      <c r="B128" s="9">
        <v>2</v>
      </c>
      <c r="C128" s="9" t="s">
        <v>14</v>
      </c>
      <c r="D128" s="9" t="s">
        <v>15</v>
      </c>
      <c r="E128" s="9" t="s">
        <v>64</v>
      </c>
      <c r="F128" s="9" t="s">
        <v>65</v>
      </c>
      <c r="G128" s="9" t="s">
        <v>25</v>
      </c>
      <c r="H128" s="9">
        <v>9516</v>
      </c>
      <c r="I128" s="9">
        <v>25.39</v>
      </c>
      <c r="J128" s="9">
        <v>2</v>
      </c>
      <c r="K128" s="9" t="s">
        <v>26</v>
      </c>
      <c r="L128" s="9" t="s">
        <v>150</v>
      </c>
      <c r="M128" s="9" t="s">
        <v>20</v>
      </c>
      <c r="N128" s="9" t="s">
        <v>22</v>
      </c>
      <c r="O128" s="9" t="s">
        <v>21</v>
      </c>
      <c r="P128" s="9" t="str">
        <f t="shared" si="5"/>
        <v>Potatoes&lt; 30</v>
      </c>
      <c r="Q128" s="9" t="str">
        <f t="shared" si="6"/>
        <v>Potatoes&lt; 30&gt; = 20k</v>
      </c>
      <c r="R128" s="9" t="str">
        <f t="shared" si="7"/>
        <v>Potatoes&lt; 30&gt; = 20kNo</v>
      </c>
      <c r="S128" s="9" t="str">
        <f t="shared" si="8"/>
        <v>Potatoes&lt; 30&gt; = 20kNoYes</v>
      </c>
      <c r="T128" s="9" t="str">
        <f t="shared" si="9"/>
        <v>Potatoes&lt; 30&gt; = 20kYes</v>
      </c>
    </row>
    <row r="129" spans="1:20" x14ac:dyDescent="0.3">
      <c r="A129" s="8">
        <v>44958</v>
      </c>
      <c r="B129" s="9">
        <v>1</v>
      </c>
      <c r="C129" s="9" t="s">
        <v>32</v>
      </c>
      <c r="D129" s="9" t="s">
        <v>29</v>
      </c>
      <c r="E129" s="9" t="s">
        <v>64</v>
      </c>
      <c r="F129" s="9" t="s">
        <v>65</v>
      </c>
      <c r="G129" s="9" t="s">
        <v>25</v>
      </c>
      <c r="H129" s="9">
        <v>0</v>
      </c>
      <c r="I129" s="9">
        <v>0</v>
      </c>
      <c r="J129" s="9">
        <v>0</v>
      </c>
      <c r="K129" s="9" t="s">
        <v>26</v>
      </c>
      <c r="L129" s="9" t="s">
        <v>150</v>
      </c>
      <c r="M129" s="9" t="s">
        <v>20</v>
      </c>
      <c r="N129" s="9" t="s">
        <v>22</v>
      </c>
      <c r="O129" s="9" t="s">
        <v>22</v>
      </c>
      <c r="P129" s="9" t="str">
        <f t="shared" si="5"/>
        <v>Potatoes&lt; 30</v>
      </c>
      <c r="Q129" s="9" t="str">
        <f t="shared" si="6"/>
        <v>Potatoes&lt; 30&gt; = 20k</v>
      </c>
      <c r="R129" s="9" t="str">
        <f t="shared" si="7"/>
        <v>Potatoes&lt; 30&gt; = 20kNo</v>
      </c>
      <c r="S129" s="9" t="str">
        <f t="shared" si="8"/>
        <v>Potatoes&lt; 30&gt; = 20kNoNo</v>
      </c>
      <c r="T129" s="9" t="str">
        <f t="shared" si="9"/>
        <v>Potatoes&lt; 30&gt; = 20kNo</v>
      </c>
    </row>
    <row r="130" spans="1:20" x14ac:dyDescent="0.3">
      <c r="A130" s="8">
        <v>44958</v>
      </c>
      <c r="B130" s="9">
        <v>3</v>
      </c>
      <c r="C130" s="9" t="s">
        <v>28</v>
      </c>
      <c r="D130" s="9" t="s">
        <v>29</v>
      </c>
      <c r="E130" s="9" t="s">
        <v>64</v>
      </c>
      <c r="F130" s="9" t="s">
        <v>65</v>
      </c>
      <c r="G130" s="9" t="s">
        <v>25</v>
      </c>
      <c r="H130" s="9">
        <v>7963</v>
      </c>
      <c r="I130" s="9">
        <v>43.81</v>
      </c>
      <c r="J130" s="9">
        <v>1</v>
      </c>
      <c r="K130" s="9" t="s">
        <v>149</v>
      </c>
      <c r="L130" s="9" t="s">
        <v>150</v>
      </c>
      <c r="M130" s="9" t="s">
        <v>20</v>
      </c>
      <c r="N130" s="9" t="s">
        <v>22</v>
      </c>
      <c r="O130" s="9" t="s">
        <v>21</v>
      </c>
      <c r="P130" s="9" t="str">
        <f t="shared" ref="P130:P193" si="10">_xlfn.CONCAT(F130,K130)</f>
        <v>Potatoes&gt; = 30</v>
      </c>
      <c r="Q130" s="9" t="str">
        <f t="shared" ref="Q130:Q193" si="11">_xlfn.CONCAT(F130,K130,L130)</f>
        <v>Potatoes&gt; = 30&gt; = 20k</v>
      </c>
      <c r="R130" s="9" t="str">
        <f t="shared" ref="R130:R193" si="12">_xlfn.CONCAT(F130,K130,L130,N130)</f>
        <v>Potatoes&gt; = 30&gt; = 20kNo</v>
      </c>
      <c r="S130" s="9" t="str">
        <f t="shared" ref="S130:S193" si="13">_xlfn.CONCAT(F130,K130,L130,N130,O130)</f>
        <v>Potatoes&gt; = 30&gt; = 20kNoYes</v>
      </c>
      <c r="T130" s="9" t="str">
        <f t="shared" si="9"/>
        <v>Potatoes&gt; = 30&gt; = 20kYes</v>
      </c>
    </row>
    <row r="131" spans="1:20" x14ac:dyDescent="0.3">
      <c r="A131" s="8">
        <v>44958</v>
      </c>
      <c r="B131" s="9">
        <v>3</v>
      </c>
      <c r="C131" s="9" t="s">
        <v>28</v>
      </c>
      <c r="D131" s="9" t="s">
        <v>29</v>
      </c>
      <c r="E131" s="9" t="s">
        <v>82</v>
      </c>
      <c r="F131" s="9" t="s">
        <v>83</v>
      </c>
      <c r="G131" s="9" t="s">
        <v>59</v>
      </c>
      <c r="H131" s="9">
        <v>9596</v>
      </c>
      <c r="I131" s="9">
        <v>2.58</v>
      </c>
      <c r="J131" s="9">
        <v>2</v>
      </c>
      <c r="K131" s="9" t="s">
        <v>149</v>
      </c>
      <c r="L131" s="9" t="s">
        <v>19</v>
      </c>
      <c r="M131" s="9" t="s">
        <v>27</v>
      </c>
      <c r="N131" s="9" t="s">
        <v>22</v>
      </c>
      <c r="O131" s="9" t="s">
        <v>21</v>
      </c>
      <c r="P131" s="9" t="str">
        <f t="shared" si="10"/>
        <v>Processed Meat&gt; = 30</v>
      </c>
      <c r="Q131" s="9" t="str">
        <f t="shared" si="11"/>
        <v>Processed Meat&gt; = 30&lt; 20k</v>
      </c>
      <c r="R131" s="9" t="str">
        <f t="shared" si="12"/>
        <v>Processed Meat&gt; = 30&lt; 20kNo</v>
      </c>
      <c r="S131" s="9" t="str">
        <f t="shared" si="13"/>
        <v>Processed Meat&gt; = 30&lt; 20kNoYes</v>
      </c>
      <c r="T131" s="9" t="str">
        <f t="shared" ref="T131:T194" si="14">_xlfn.CONCAT(F131,K131,L131,O131)</f>
        <v>Processed Meat&gt; = 30&lt; 20kYes</v>
      </c>
    </row>
    <row r="132" spans="1:20" x14ac:dyDescent="0.3">
      <c r="A132" s="8">
        <v>44958</v>
      </c>
      <c r="B132" s="9">
        <v>1</v>
      </c>
      <c r="C132" s="9" t="s">
        <v>32</v>
      </c>
      <c r="D132" s="9" t="s">
        <v>29</v>
      </c>
      <c r="E132" s="9" t="s">
        <v>82</v>
      </c>
      <c r="F132" s="9" t="s">
        <v>83</v>
      </c>
      <c r="G132" s="9" t="s">
        <v>59</v>
      </c>
      <c r="H132" s="9">
        <v>9205</v>
      </c>
      <c r="I132" s="9">
        <v>38.549999999999997</v>
      </c>
      <c r="J132" s="9">
        <v>1</v>
      </c>
      <c r="K132" s="9" t="s">
        <v>149</v>
      </c>
      <c r="L132" s="9" t="s">
        <v>19</v>
      </c>
      <c r="M132" s="9" t="s">
        <v>27</v>
      </c>
      <c r="N132" s="9" t="s">
        <v>22</v>
      </c>
      <c r="O132" s="9" t="s">
        <v>21</v>
      </c>
      <c r="P132" s="9" t="str">
        <f t="shared" si="10"/>
        <v>Processed Meat&gt; = 30</v>
      </c>
      <c r="Q132" s="9" t="str">
        <f t="shared" si="11"/>
        <v>Processed Meat&gt; = 30&lt; 20k</v>
      </c>
      <c r="R132" s="9" t="str">
        <f t="shared" si="12"/>
        <v>Processed Meat&gt; = 30&lt; 20kNo</v>
      </c>
      <c r="S132" s="9" t="str">
        <f t="shared" si="13"/>
        <v>Processed Meat&gt; = 30&lt; 20kNoYes</v>
      </c>
      <c r="T132" s="9" t="str">
        <f t="shared" si="14"/>
        <v>Processed Meat&gt; = 30&lt; 20kYes</v>
      </c>
    </row>
    <row r="133" spans="1:20" x14ac:dyDescent="0.3">
      <c r="A133" s="8">
        <v>44958</v>
      </c>
      <c r="B133" s="9">
        <v>3</v>
      </c>
      <c r="C133" s="9" t="s">
        <v>28</v>
      </c>
      <c r="D133" s="9" t="s">
        <v>29</v>
      </c>
      <c r="E133" s="9" t="s">
        <v>107</v>
      </c>
      <c r="F133" s="9" t="s">
        <v>108</v>
      </c>
      <c r="G133" s="9" t="s">
        <v>152</v>
      </c>
      <c r="H133" s="9">
        <v>3879</v>
      </c>
      <c r="I133" s="9">
        <v>41.96</v>
      </c>
      <c r="J133" s="9">
        <v>2</v>
      </c>
      <c r="K133" s="9" t="s">
        <v>26</v>
      </c>
      <c r="L133" s="9" t="s">
        <v>150</v>
      </c>
      <c r="M133" s="9" t="s">
        <v>20</v>
      </c>
      <c r="N133" s="9" t="s">
        <v>22</v>
      </c>
      <c r="O133" s="9" t="s">
        <v>21</v>
      </c>
      <c r="P133" s="9" t="str">
        <f t="shared" si="10"/>
        <v>Rice&lt; 30</v>
      </c>
      <c r="Q133" s="9" t="str">
        <f t="shared" si="11"/>
        <v>Rice&lt; 30&gt; = 20k</v>
      </c>
      <c r="R133" s="9" t="str">
        <f t="shared" si="12"/>
        <v>Rice&lt; 30&gt; = 20kNo</v>
      </c>
      <c r="S133" s="9" t="str">
        <f t="shared" si="13"/>
        <v>Rice&lt; 30&gt; = 20kNoYes</v>
      </c>
      <c r="T133" s="9" t="str">
        <f t="shared" si="14"/>
        <v>Rice&lt; 30&gt; = 20kYes</v>
      </c>
    </row>
    <row r="134" spans="1:20" x14ac:dyDescent="0.3">
      <c r="A134" s="8">
        <v>44958</v>
      </c>
      <c r="B134" s="9">
        <v>1</v>
      </c>
      <c r="C134" s="9" t="s">
        <v>32</v>
      </c>
      <c r="D134" s="9" t="s">
        <v>29</v>
      </c>
      <c r="E134" s="9" t="s">
        <v>107</v>
      </c>
      <c r="F134" s="9" t="s">
        <v>108</v>
      </c>
      <c r="G134" s="9" t="s">
        <v>152</v>
      </c>
      <c r="H134" s="9">
        <v>7694</v>
      </c>
      <c r="I134" s="9">
        <v>7.52</v>
      </c>
      <c r="J134" s="9">
        <v>4</v>
      </c>
      <c r="K134" s="9" t="s">
        <v>26</v>
      </c>
      <c r="L134" s="9" t="s">
        <v>150</v>
      </c>
      <c r="M134" s="9" t="s">
        <v>20</v>
      </c>
      <c r="N134" s="9" t="s">
        <v>22</v>
      </c>
      <c r="O134" s="9" t="s">
        <v>21</v>
      </c>
      <c r="P134" s="9" t="str">
        <f t="shared" si="10"/>
        <v>Rice&lt; 30</v>
      </c>
      <c r="Q134" s="9" t="str">
        <f t="shared" si="11"/>
        <v>Rice&lt; 30&gt; = 20k</v>
      </c>
      <c r="R134" s="9" t="str">
        <f t="shared" si="12"/>
        <v>Rice&lt; 30&gt; = 20kNo</v>
      </c>
      <c r="S134" s="9" t="str">
        <f t="shared" si="13"/>
        <v>Rice&lt; 30&gt; = 20kNoYes</v>
      </c>
      <c r="T134" s="9" t="str">
        <f t="shared" si="14"/>
        <v>Rice&lt; 30&gt; = 20kYes</v>
      </c>
    </row>
    <row r="135" spans="1:20" x14ac:dyDescent="0.3">
      <c r="A135" s="8">
        <v>44958</v>
      </c>
      <c r="B135" s="9">
        <v>3</v>
      </c>
      <c r="C135" s="9" t="s">
        <v>28</v>
      </c>
      <c r="D135" s="9" t="s">
        <v>29</v>
      </c>
      <c r="E135" s="9" t="s">
        <v>107</v>
      </c>
      <c r="F135" s="9" t="s">
        <v>108</v>
      </c>
      <c r="G135" s="9" t="s">
        <v>152</v>
      </c>
      <c r="H135" s="9">
        <v>0</v>
      </c>
      <c r="I135" s="9">
        <v>0</v>
      </c>
      <c r="J135" s="9">
        <v>0</v>
      </c>
      <c r="K135" s="9" t="s">
        <v>149</v>
      </c>
      <c r="L135" s="9" t="s">
        <v>150</v>
      </c>
      <c r="M135" s="9" t="s">
        <v>20</v>
      </c>
      <c r="N135" s="9" t="s">
        <v>22</v>
      </c>
      <c r="O135" s="9" t="s">
        <v>22</v>
      </c>
      <c r="P135" s="9" t="str">
        <f t="shared" si="10"/>
        <v>Rice&gt; = 30</v>
      </c>
      <c r="Q135" s="9" t="str">
        <f t="shared" si="11"/>
        <v>Rice&gt; = 30&gt; = 20k</v>
      </c>
      <c r="R135" s="9" t="str">
        <f t="shared" si="12"/>
        <v>Rice&gt; = 30&gt; = 20kNo</v>
      </c>
      <c r="S135" s="9" t="str">
        <f t="shared" si="13"/>
        <v>Rice&gt; = 30&gt; = 20kNoNo</v>
      </c>
      <c r="T135" s="9" t="str">
        <f t="shared" si="14"/>
        <v>Rice&gt; = 30&gt; = 20kNo</v>
      </c>
    </row>
    <row r="136" spans="1:20" x14ac:dyDescent="0.3">
      <c r="A136" s="8">
        <v>44958</v>
      </c>
      <c r="B136" s="9">
        <v>1</v>
      </c>
      <c r="C136" s="9" t="s">
        <v>32</v>
      </c>
      <c r="D136" s="9" t="s">
        <v>29</v>
      </c>
      <c r="E136" s="9" t="s">
        <v>107</v>
      </c>
      <c r="F136" s="9" t="s">
        <v>108</v>
      </c>
      <c r="G136" s="9" t="s">
        <v>152</v>
      </c>
      <c r="H136" s="9">
        <v>0</v>
      </c>
      <c r="I136" s="9">
        <v>0</v>
      </c>
      <c r="J136" s="9">
        <v>0</v>
      </c>
      <c r="K136" s="9" t="s">
        <v>26</v>
      </c>
      <c r="L136" s="9" t="s">
        <v>150</v>
      </c>
      <c r="M136" s="9" t="s">
        <v>20</v>
      </c>
      <c r="N136" s="9" t="s">
        <v>22</v>
      </c>
      <c r="O136" s="9" t="s">
        <v>22</v>
      </c>
      <c r="P136" s="9" t="str">
        <f t="shared" si="10"/>
        <v>Rice&lt; 30</v>
      </c>
      <c r="Q136" s="9" t="str">
        <f t="shared" si="11"/>
        <v>Rice&lt; 30&gt; = 20k</v>
      </c>
      <c r="R136" s="9" t="str">
        <f t="shared" si="12"/>
        <v>Rice&lt; 30&gt; = 20kNo</v>
      </c>
      <c r="S136" s="9" t="str">
        <f t="shared" si="13"/>
        <v>Rice&lt; 30&gt; = 20kNoNo</v>
      </c>
      <c r="T136" s="9" t="str">
        <f t="shared" si="14"/>
        <v>Rice&lt; 30&gt; = 20kNo</v>
      </c>
    </row>
    <row r="137" spans="1:20" x14ac:dyDescent="0.3">
      <c r="A137" s="8">
        <v>44958</v>
      </c>
      <c r="B137" s="9">
        <v>2</v>
      </c>
      <c r="C137" s="9" t="s">
        <v>14</v>
      </c>
      <c r="D137" s="9" t="s">
        <v>15</v>
      </c>
      <c r="E137" s="9" t="s">
        <v>46</v>
      </c>
      <c r="F137" s="9" t="s">
        <v>47</v>
      </c>
      <c r="G137" s="9" t="s">
        <v>38</v>
      </c>
      <c r="H137" s="9">
        <v>1495</v>
      </c>
      <c r="I137" s="9">
        <v>43.8</v>
      </c>
      <c r="J137" s="9">
        <v>5</v>
      </c>
      <c r="K137" s="9" t="s">
        <v>26</v>
      </c>
      <c r="L137" s="9" t="s">
        <v>19</v>
      </c>
      <c r="M137" s="9" t="s">
        <v>27</v>
      </c>
      <c r="N137" s="9" t="s">
        <v>22</v>
      </c>
      <c r="O137" s="9" t="s">
        <v>21</v>
      </c>
      <c r="P137" s="9" t="str">
        <f t="shared" si="10"/>
        <v>Salmon&lt; 30</v>
      </c>
      <c r="Q137" s="9" t="str">
        <f t="shared" si="11"/>
        <v>Salmon&lt; 30&lt; 20k</v>
      </c>
      <c r="R137" s="9" t="str">
        <f t="shared" si="12"/>
        <v>Salmon&lt; 30&lt; 20kNo</v>
      </c>
      <c r="S137" s="9" t="str">
        <f t="shared" si="13"/>
        <v>Salmon&lt; 30&lt; 20kNoYes</v>
      </c>
      <c r="T137" s="9" t="str">
        <f t="shared" si="14"/>
        <v>Salmon&lt; 30&lt; 20kYes</v>
      </c>
    </row>
    <row r="138" spans="1:20" x14ac:dyDescent="0.3">
      <c r="A138" s="8">
        <v>44958</v>
      </c>
      <c r="B138" s="9">
        <v>1</v>
      </c>
      <c r="C138" s="9" t="s">
        <v>32</v>
      </c>
      <c r="D138" s="9" t="s">
        <v>29</v>
      </c>
      <c r="E138" s="9" t="s">
        <v>62</v>
      </c>
      <c r="F138" s="9" t="s">
        <v>63</v>
      </c>
      <c r="G138" s="9" t="s">
        <v>52</v>
      </c>
      <c r="H138" s="9">
        <v>1682</v>
      </c>
      <c r="I138" s="9">
        <v>24.41</v>
      </c>
      <c r="J138" s="9">
        <v>2</v>
      </c>
      <c r="K138" s="9" t="s">
        <v>149</v>
      </c>
      <c r="L138" s="9" t="s">
        <v>19</v>
      </c>
      <c r="M138" s="9" t="s">
        <v>20</v>
      </c>
      <c r="N138" s="9" t="s">
        <v>22</v>
      </c>
      <c r="O138" s="9" t="s">
        <v>21</v>
      </c>
      <c r="P138" s="9" t="str">
        <f t="shared" si="10"/>
        <v>Salsa&gt; = 30</v>
      </c>
      <c r="Q138" s="9" t="str">
        <f t="shared" si="11"/>
        <v>Salsa&gt; = 30&lt; 20k</v>
      </c>
      <c r="R138" s="9" t="str">
        <f t="shared" si="12"/>
        <v>Salsa&gt; = 30&lt; 20kNo</v>
      </c>
      <c r="S138" s="9" t="str">
        <f t="shared" si="13"/>
        <v>Salsa&gt; = 30&lt; 20kNoYes</v>
      </c>
      <c r="T138" s="9" t="str">
        <f t="shared" si="14"/>
        <v>Salsa&gt; = 30&lt; 20kYes</v>
      </c>
    </row>
    <row r="139" spans="1:20" x14ac:dyDescent="0.3">
      <c r="A139" s="8">
        <v>44958</v>
      </c>
      <c r="B139" s="9">
        <v>3</v>
      </c>
      <c r="C139" s="9" t="s">
        <v>28</v>
      </c>
      <c r="D139" s="9" t="s">
        <v>29</v>
      </c>
      <c r="E139" s="9" t="s">
        <v>62</v>
      </c>
      <c r="F139" s="9" t="s">
        <v>63</v>
      </c>
      <c r="G139" s="9" t="s">
        <v>52</v>
      </c>
      <c r="H139" s="9">
        <v>3743</v>
      </c>
      <c r="I139" s="9">
        <v>11.09</v>
      </c>
      <c r="J139" s="9">
        <v>2</v>
      </c>
      <c r="K139" s="9" t="s">
        <v>149</v>
      </c>
      <c r="L139" s="9" t="s">
        <v>19</v>
      </c>
      <c r="M139" s="9" t="s">
        <v>20</v>
      </c>
      <c r="N139" s="9" t="s">
        <v>22</v>
      </c>
      <c r="O139" s="9" t="s">
        <v>21</v>
      </c>
      <c r="P139" s="9" t="str">
        <f t="shared" si="10"/>
        <v>Salsa&gt; = 30</v>
      </c>
      <c r="Q139" s="9" t="str">
        <f t="shared" si="11"/>
        <v>Salsa&gt; = 30&lt; 20k</v>
      </c>
      <c r="R139" s="9" t="str">
        <f t="shared" si="12"/>
        <v>Salsa&gt; = 30&lt; 20kNo</v>
      </c>
      <c r="S139" s="9" t="str">
        <f t="shared" si="13"/>
        <v>Salsa&gt; = 30&lt; 20kNoYes</v>
      </c>
      <c r="T139" s="9" t="str">
        <f t="shared" si="14"/>
        <v>Salsa&gt; = 30&lt; 20kYes</v>
      </c>
    </row>
    <row r="140" spans="1:20" x14ac:dyDescent="0.3">
      <c r="A140" s="8">
        <v>44958</v>
      </c>
      <c r="B140" s="9">
        <v>1</v>
      </c>
      <c r="C140" s="9" t="s">
        <v>32</v>
      </c>
      <c r="D140" s="9" t="s">
        <v>29</v>
      </c>
      <c r="E140" s="9" t="s">
        <v>62</v>
      </c>
      <c r="F140" s="9" t="s">
        <v>63</v>
      </c>
      <c r="G140" s="9" t="s">
        <v>52</v>
      </c>
      <c r="H140" s="9">
        <v>9475</v>
      </c>
      <c r="I140" s="9">
        <v>46.61</v>
      </c>
      <c r="J140" s="9">
        <v>8</v>
      </c>
      <c r="K140" s="9" t="s">
        <v>149</v>
      </c>
      <c r="L140" s="9" t="s">
        <v>150</v>
      </c>
      <c r="M140" s="9" t="s">
        <v>20</v>
      </c>
      <c r="N140" s="9" t="s">
        <v>22</v>
      </c>
      <c r="O140" s="9" t="s">
        <v>21</v>
      </c>
      <c r="P140" s="9" t="str">
        <f t="shared" si="10"/>
        <v>Salsa&gt; = 30</v>
      </c>
      <c r="Q140" s="9" t="str">
        <f t="shared" si="11"/>
        <v>Salsa&gt; = 30&gt; = 20k</v>
      </c>
      <c r="R140" s="9" t="str">
        <f t="shared" si="12"/>
        <v>Salsa&gt; = 30&gt; = 20kNo</v>
      </c>
      <c r="S140" s="9" t="str">
        <f t="shared" si="13"/>
        <v>Salsa&gt; = 30&gt; = 20kNoYes</v>
      </c>
      <c r="T140" s="9" t="str">
        <f t="shared" si="14"/>
        <v>Salsa&gt; = 30&gt; = 20kYes</v>
      </c>
    </row>
    <row r="141" spans="1:20" x14ac:dyDescent="0.3">
      <c r="A141" s="8">
        <v>44958</v>
      </c>
      <c r="B141" s="9">
        <v>2</v>
      </c>
      <c r="C141" s="9" t="s">
        <v>14</v>
      </c>
      <c r="D141" s="9" t="s">
        <v>15</v>
      </c>
      <c r="E141" s="9" t="s">
        <v>62</v>
      </c>
      <c r="F141" s="9" t="s">
        <v>63</v>
      </c>
      <c r="G141" s="9" t="s">
        <v>52</v>
      </c>
      <c r="H141" s="9">
        <v>7016</v>
      </c>
      <c r="I141" s="9">
        <v>9.33</v>
      </c>
      <c r="J141" s="9">
        <v>8</v>
      </c>
      <c r="K141" s="9" t="s">
        <v>26</v>
      </c>
      <c r="L141" s="9" t="s">
        <v>19</v>
      </c>
      <c r="M141" s="9" t="s">
        <v>20</v>
      </c>
      <c r="N141" s="9" t="s">
        <v>22</v>
      </c>
      <c r="O141" s="9" t="s">
        <v>21</v>
      </c>
      <c r="P141" s="9" t="str">
        <f t="shared" si="10"/>
        <v>Salsa&lt; 30</v>
      </c>
      <c r="Q141" s="9" t="str">
        <f t="shared" si="11"/>
        <v>Salsa&lt; 30&lt; 20k</v>
      </c>
      <c r="R141" s="9" t="str">
        <f t="shared" si="12"/>
        <v>Salsa&lt; 30&lt; 20kNo</v>
      </c>
      <c r="S141" s="9" t="str">
        <f t="shared" si="13"/>
        <v>Salsa&lt; 30&lt; 20kNoYes</v>
      </c>
      <c r="T141" s="9" t="str">
        <f t="shared" si="14"/>
        <v>Salsa&lt; 30&lt; 20kYes</v>
      </c>
    </row>
    <row r="142" spans="1:20" x14ac:dyDescent="0.3">
      <c r="A142" s="8">
        <v>44958</v>
      </c>
      <c r="B142" s="9">
        <v>3</v>
      </c>
      <c r="C142" s="9" t="s">
        <v>28</v>
      </c>
      <c r="D142" s="9" t="s">
        <v>29</v>
      </c>
      <c r="E142" s="9" t="s">
        <v>90</v>
      </c>
      <c r="F142" s="9" t="s">
        <v>91</v>
      </c>
      <c r="G142" s="9" t="s">
        <v>38</v>
      </c>
      <c r="H142" s="9">
        <v>9005</v>
      </c>
      <c r="I142" s="9">
        <v>41.55</v>
      </c>
      <c r="J142" s="9">
        <v>9</v>
      </c>
      <c r="K142" s="9" t="s">
        <v>149</v>
      </c>
      <c r="L142" s="9" t="s">
        <v>19</v>
      </c>
      <c r="M142" s="9" t="s">
        <v>27</v>
      </c>
      <c r="N142" s="9" t="s">
        <v>22</v>
      </c>
      <c r="O142" s="9" t="s">
        <v>21</v>
      </c>
      <c r="P142" s="9" t="str">
        <f t="shared" si="10"/>
        <v>Shrimp&gt; = 30</v>
      </c>
      <c r="Q142" s="9" t="str">
        <f t="shared" si="11"/>
        <v>Shrimp&gt; = 30&lt; 20k</v>
      </c>
      <c r="R142" s="9" t="str">
        <f t="shared" si="12"/>
        <v>Shrimp&gt; = 30&lt; 20kNo</v>
      </c>
      <c r="S142" s="9" t="str">
        <f t="shared" si="13"/>
        <v>Shrimp&gt; = 30&lt; 20kNoYes</v>
      </c>
      <c r="T142" s="9" t="str">
        <f t="shared" si="14"/>
        <v>Shrimp&gt; = 30&lt; 20kYes</v>
      </c>
    </row>
    <row r="143" spans="1:20" x14ac:dyDescent="0.3">
      <c r="A143" s="8">
        <v>44958</v>
      </c>
      <c r="B143" s="9">
        <v>3</v>
      </c>
      <c r="C143" s="9" t="s">
        <v>28</v>
      </c>
      <c r="D143" s="9" t="s">
        <v>29</v>
      </c>
      <c r="E143" s="9" t="s">
        <v>90</v>
      </c>
      <c r="F143" s="9" t="s">
        <v>91</v>
      </c>
      <c r="G143" s="9" t="s">
        <v>38</v>
      </c>
      <c r="H143" s="9">
        <v>7648</v>
      </c>
      <c r="I143" s="9">
        <v>45.84</v>
      </c>
      <c r="J143" s="9">
        <v>2</v>
      </c>
      <c r="K143" s="9" t="s">
        <v>26</v>
      </c>
      <c r="L143" s="9" t="s">
        <v>19</v>
      </c>
      <c r="M143" s="9" t="s">
        <v>27</v>
      </c>
      <c r="N143" s="9" t="s">
        <v>22</v>
      </c>
      <c r="O143" s="9" t="s">
        <v>21</v>
      </c>
      <c r="P143" s="9" t="str">
        <f t="shared" si="10"/>
        <v>Shrimp&lt; 30</v>
      </c>
      <c r="Q143" s="9" t="str">
        <f t="shared" si="11"/>
        <v>Shrimp&lt; 30&lt; 20k</v>
      </c>
      <c r="R143" s="9" t="str">
        <f t="shared" si="12"/>
        <v>Shrimp&lt; 30&lt; 20kNo</v>
      </c>
      <c r="S143" s="9" t="str">
        <f t="shared" si="13"/>
        <v>Shrimp&lt; 30&lt; 20kNoYes</v>
      </c>
      <c r="T143" s="9" t="str">
        <f t="shared" si="14"/>
        <v>Shrimp&lt; 30&lt; 20kYes</v>
      </c>
    </row>
    <row r="144" spans="1:20" x14ac:dyDescent="0.3">
      <c r="A144" s="8">
        <v>44958</v>
      </c>
      <c r="B144" s="9">
        <v>2</v>
      </c>
      <c r="C144" s="9" t="s">
        <v>14</v>
      </c>
      <c r="D144" s="9" t="s">
        <v>15</v>
      </c>
      <c r="E144" s="9" t="s">
        <v>90</v>
      </c>
      <c r="F144" s="9" t="s">
        <v>91</v>
      </c>
      <c r="G144" s="9" t="s">
        <v>38</v>
      </c>
      <c r="H144" s="9">
        <v>2920</v>
      </c>
      <c r="I144" s="9">
        <v>46.29</v>
      </c>
      <c r="J144" s="9">
        <v>3</v>
      </c>
      <c r="K144" s="9" t="s">
        <v>26</v>
      </c>
      <c r="L144" s="9" t="s">
        <v>150</v>
      </c>
      <c r="M144" s="9" t="s">
        <v>27</v>
      </c>
      <c r="N144" s="9" t="s">
        <v>22</v>
      </c>
      <c r="O144" s="9" t="s">
        <v>21</v>
      </c>
      <c r="P144" s="9" t="str">
        <f t="shared" si="10"/>
        <v>Shrimp&lt; 30</v>
      </c>
      <c r="Q144" s="9" t="str">
        <f t="shared" si="11"/>
        <v>Shrimp&lt; 30&gt; = 20k</v>
      </c>
      <c r="R144" s="9" t="str">
        <f t="shared" si="12"/>
        <v>Shrimp&lt; 30&gt; = 20kNo</v>
      </c>
      <c r="S144" s="9" t="str">
        <f t="shared" si="13"/>
        <v>Shrimp&lt; 30&gt; = 20kNoYes</v>
      </c>
      <c r="T144" s="9" t="str">
        <f t="shared" si="14"/>
        <v>Shrimp&lt; 30&gt; = 20kYes</v>
      </c>
    </row>
    <row r="145" spans="1:20" x14ac:dyDescent="0.3">
      <c r="A145" s="8">
        <v>44958</v>
      </c>
      <c r="B145" s="9">
        <v>2</v>
      </c>
      <c r="C145" s="9" t="s">
        <v>14</v>
      </c>
      <c r="D145" s="9" t="s">
        <v>15</v>
      </c>
      <c r="E145" s="9" t="s">
        <v>90</v>
      </c>
      <c r="F145" s="9" t="s">
        <v>91</v>
      </c>
      <c r="G145" s="9" t="s">
        <v>38</v>
      </c>
      <c r="H145" s="9">
        <v>1696</v>
      </c>
      <c r="I145" s="9">
        <v>34.06</v>
      </c>
      <c r="J145" s="9">
        <v>3</v>
      </c>
      <c r="K145" s="9" t="s">
        <v>26</v>
      </c>
      <c r="L145" s="9" t="s">
        <v>19</v>
      </c>
      <c r="M145" s="9" t="s">
        <v>27</v>
      </c>
      <c r="N145" s="9" t="s">
        <v>22</v>
      </c>
      <c r="O145" s="9" t="s">
        <v>21</v>
      </c>
      <c r="P145" s="9" t="str">
        <f t="shared" si="10"/>
        <v>Shrimp&lt; 30</v>
      </c>
      <c r="Q145" s="9" t="str">
        <f t="shared" si="11"/>
        <v>Shrimp&lt; 30&lt; 20k</v>
      </c>
      <c r="R145" s="9" t="str">
        <f t="shared" si="12"/>
        <v>Shrimp&lt; 30&lt; 20kNo</v>
      </c>
      <c r="S145" s="9" t="str">
        <f t="shared" si="13"/>
        <v>Shrimp&lt; 30&lt; 20kNoYes</v>
      </c>
      <c r="T145" s="9" t="str">
        <f t="shared" si="14"/>
        <v>Shrimp&lt; 30&lt; 20kYes</v>
      </c>
    </row>
    <row r="146" spans="1:20" x14ac:dyDescent="0.3">
      <c r="A146" s="8">
        <v>44958</v>
      </c>
      <c r="B146" s="9">
        <v>1</v>
      </c>
      <c r="C146" s="9" t="s">
        <v>32</v>
      </c>
      <c r="D146" s="9" t="s">
        <v>29</v>
      </c>
      <c r="E146" s="9" t="s">
        <v>90</v>
      </c>
      <c r="F146" s="9" t="s">
        <v>91</v>
      </c>
      <c r="G146" s="9" t="s">
        <v>38</v>
      </c>
      <c r="H146" s="9">
        <v>4679</v>
      </c>
      <c r="I146" s="9">
        <v>20.82</v>
      </c>
      <c r="J146" s="9">
        <v>7</v>
      </c>
      <c r="K146" s="9" t="s">
        <v>26</v>
      </c>
      <c r="L146" s="9" t="s">
        <v>19</v>
      </c>
      <c r="M146" s="9" t="s">
        <v>27</v>
      </c>
      <c r="N146" s="9" t="s">
        <v>22</v>
      </c>
      <c r="O146" s="9" t="s">
        <v>21</v>
      </c>
      <c r="P146" s="9" t="str">
        <f t="shared" si="10"/>
        <v>Shrimp&lt; 30</v>
      </c>
      <c r="Q146" s="9" t="str">
        <f t="shared" si="11"/>
        <v>Shrimp&lt; 30&lt; 20k</v>
      </c>
      <c r="R146" s="9" t="str">
        <f t="shared" si="12"/>
        <v>Shrimp&lt; 30&lt; 20kNo</v>
      </c>
      <c r="S146" s="9" t="str">
        <f t="shared" si="13"/>
        <v>Shrimp&lt; 30&lt; 20kNoYes</v>
      </c>
      <c r="T146" s="9" t="str">
        <f t="shared" si="14"/>
        <v>Shrimp&lt; 30&lt; 20kYes</v>
      </c>
    </row>
    <row r="147" spans="1:20" x14ac:dyDescent="0.3">
      <c r="A147" s="8">
        <v>44958</v>
      </c>
      <c r="B147" s="9">
        <v>3</v>
      </c>
      <c r="C147" s="9" t="s">
        <v>28</v>
      </c>
      <c r="D147" s="9" t="s">
        <v>29</v>
      </c>
      <c r="E147" s="9" t="s">
        <v>132</v>
      </c>
      <c r="F147" s="9" t="s">
        <v>133</v>
      </c>
      <c r="G147" s="9" t="s">
        <v>102</v>
      </c>
      <c r="H147" s="9">
        <v>3312</v>
      </c>
      <c r="I147" s="9">
        <v>17.73</v>
      </c>
      <c r="J147" s="9">
        <v>1</v>
      </c>
      <c r="K147" s="9" t="s">
        <v>149</v>
      </c>
      <c r="L147" s="9" t="s">
        <v>19</v>
      </c>
      <c r="M147" s="9" t="s">
        <v>20</v>
      </c>
      <c r="N147" s="9" t="s">
        <v>22</v>
      </c>
      <c r="O147" s="9" t="s">
        <v>21</v>
      </c>
      <c r="P147" s="9" t="str">
        <f t="shared" si="10"/>
        <v>Soup&gt; = 30</v>
      </c>
      <c r="Q147" s="9" t="str">
        <f t="shared" si="11"/>
        <v>Soup&gt; = 30&lt; 20k</v>
      </c>
      <c r="R147" s="9" t="str">
        <f t="shared" si="12"/>
        <v>Soup&gt; = 30&lt; 20kNo</v>
      </c>
      <c r="S147" s="9" t="str">
        <f t="shared" si="13"/>
        <v>Soup&gt; = 30&lt; 20kNoYes</v>
      </c>
      <c r="T147" s="9" t="str">
        <f t="shared" si="14"/>
        <v>Soup&gt; = 30&lt; 20kYes</v>
      </c>
    </row>
    <row r="148" spans="1:20" x14ac:dyDescent="0.3">
      <c r="A148" s="8">
        <v>44958</v>
      </c>
      <c r="B148" s="9">
        <v>1</v>
      </c>
      <c r="C148" s="9" t="s">
        <v>32</v>
      </c>
      <c r="D148" s="9" t="s">
        <v>29</v>
      </c>
      <c r="E148" s="9" t="s">
        <v>132</v>
      </c>
      <c r="F148" s="9" t="s">
        <v>133</v>
      </c>
      <c r="G148" s="9" t="s">
        <v>102</v>
      </c>
      <c r="H148" s="9">
        <v>8141</v>
      </c>
      <c r="I148" s="9">
        <v>22.39</v>
      </c>
      <c r="J148" s="9">
        <v>9</v>
      </c>
      <c r="K148" s="9" t="s">
        <v>26</v>
      </c>
      <c r="L148" s="9" t="s">
        <v>150</v>
      </c>
      <c r="M148" s="9" t="s">
        <v>20</v>
      </c>
      <c r="N148" s="9" t="s">
        <v>22</v>
      </c>
      <c r="O148" s="9" t="s">
        <v>21</v>
      </c>
      <c r="P148" s="9" t="str">
        <f t="shared" si="10"/>
        <v>Soup&lt; 30</v>
      </c>
      <c r="Q148" s="9" t="str">
        <f t="shared" si="11"/>
        <v>Soup&lt; 30&gt; = 20k</v>
      </c>
      <c r="R148" s="9" t="str">
        <f t="shared" si="12"/>
        <v>Soup&lt; 30&gt; = 20kNo</v>
      </c>
      <c r="S148" s="9" t="str">
        <f t="shared" si="13"/>
        <v>Soup&lt; 30&gt; = 20kNoYes</v>
      </c>
      <c r="T148" s="9" t="str">
        <f t="shared" si="14"/>
        <v>Soup&lt; 30&gt; = 20kYes</v>
      </c>
    </row>
    <row r="149" spans="1:20" x14ac:dyDescent="0.3">
      <c r="A149" s="8">
        <v>44958</v>
      </c>
      <c r="B149" s="9">
        <v>2</v>
      </c>
      <c r="C149" s="9" t="s">
        <v>14</v>
      </c>
      <c r="D149" s="9" t="s">
        <v>15</v>
      </c>
      <c r="E149" s="9" t="s">
        <v>94</v>
      </c>
      <c r="F149" s="9" t="s">
        <v>95</v>
      </c>
      <c r="G149" s="9" t="s">
        <v>25</v>
      </c>
      <c r="H149" s="9">
        <v>3464</v>
      </c>
      <c r="I149" s="9">
        <v>47.49</v>
      </c>
      <c r="J149" s="9">
        <v>4</v>
      </c>
      <c r="K149" s="9" t="s">
        <v>26</v>
      </c>
      <c r="L149" s="9" t="s">
        <v>150</v>
      </c>
      <c r="M149" s="9" t="s">
        <v>20</v>
      </c>
      <c r="N149" s="9" t="s">
        <v>22</v>
      </c>
      <c r="O149" s="9" t="s">
        <v>21</v>
      </c>
      <c r="P149" s="9" t="str">
        <f t="shared" si="10"/>
        <v>Spinach&lt; 30</v>
      </c>
      <c r="Q149" s="9" t="str">
        <f t="shared" si="11"/>
        <v>Spinach&lt; 30&gt; = 20k</v>
      </c>
      <c r="R149" s="9" t="str">
        <f t="shared" si="12"/>
        <v>Spinach&lt; 30&gt; = 20kNo</v>
      </c>
      <c r="S149" s="9" t="str">
        <f t="shared" si="13"/>
        <v>Spinach&lt; 30&gt; = 20kNoYes</v>
      </c>
      <c r="T149" s="9" t="str">
        <f t="shared" si="14"/>
        <v>Spinach&lt; 30&gt; = 20kYes</v>
      </c>
    </row>
    <row r="150" spans="1:20" x14ac:dyDescent="0.3">
      <c r="A150" s="8">
        <v>44958</v>
      </c>
      <c r="B150" s="9">
        <v>3</v>
      </c>
      <c r="C150" s="9" t="s">
        <v>28</v>
      </c>
      <c r="D150" s="9" t="s">
        <v>29</v>
      </c>
      <c r="E150" s="9" t="s">
        <v>94</v>
      </c>
      <c r="F150" s="9" t="s">
        <v>95</v>
      </c>
      <c r="G150" s="9" t="s">
        <v>25</v>
      </c>
      <c r="H150" s="9">
        <v>1214</v>
      </c>
      <c r="I150" s="9">
        <v>24.53</v>
      </c>
      <c r="J150" s="9">
        <v>2</v>
      </c>
      <c r="K150" s="9" t="s">
        <v>149</v>
      </c>
      <c r="L150" s="9" t="s">
        <v>19</v>
      </c>
      <c r="M150" s="9" t="s">
        <v>20</v>
      </c>
      <c r="N150" s="9" t="s">
        <v>22</v>
      </c>
      <c r="O150" s="9" t="s">
        <v>21</v>
      </c>
      <c r="P150" s="9" t="str">
        <f t="shared" si="10"/>
        <v>Spinach&gt; = 30</v>
      </c>
      <c r="Q150" s="9" t="str">
        <f t="shared" si="11"/>
        <v>Spinach&gt; = 30&lt; 20k</v>
      </c>
      <c r="R150" s="9" t="str">
        <f t="shared" si="12"/>
        <v>Spinach&gt; = 30&lt; 20kNo</v>
      </c>
      <c r="S150" s="9" t="str">
        <f t="shared" si="13"/>
        <v>Spinach&gt; = 30&lt; 20kNoYes</v>
      </c>
      <c r="T150" s="9" t="str">
        <f t="shared" si="14"/>
        <v>Spinach&gt; = 30&lt; 20kYes</v>
      </c>
    </row>
    <row r="151" spans="1:20" x14ac:dyDescent="0.3">
      <c r="A151" s="8">
        <v>44958</v>
      </c>
      <c r="B151" s="9">
        <v>3</v>
      </c>
      <c r="C151" s="9" t="s">
        <v>28</v>
      </c>
      <c r="D151" s="9" t="s">
        <v>29</v>
      </c>
      <c r="E151" s="9" t="s">
        <v>94</v>
      </c>
      <c r="F151" s="9" t="s">
        <v>95</v>
      </c>
      <c r="G151" s="9" t="s">
        <v>25</v>
      </c>
      <c r="H151" s="9">
        <v>4643</v>
      </c>
      <c r="I151" s="9">
        <v>27.78</v>
      </c>
      <c r="J151" s="9">
        <v>8</v>
      </c>
      <c r="K151" s="9" t="s">
        <v>26</v>
      </c>
      <c r="L151" s="9" t="s">
        <v>150</v>
      </c>
      <c r="M151" s="9" t="s">
        <v>20</v>
      </c>
      <c r="N151" s="9" t="s">
        <v>22</v>
      </c>
      <c r="O151" s="9" t="s">
        <v>21</v>
      </c>
      <c r="P151" s="9" t="str">
        <f t="shared" si="10"/>
        <v>Spinach&lt; 30</v>
      </c>
      <c r="Q151" s="9" t="str">
        <f t="shared" si="11"/>
        <v>Spinach&lt; 30&gt; = 20k</v>
      </c>
      <c r="R151" s="9" t="str">
        <f t="shared" si="12"/>
        <v>Spinach&lt; 30&gt; = 20kNo</v>
      </c>
      <c r="S151" s="9" t="str">
        <f t="shared" si="13"/>
        <v>Spinach&lt; 30&gt; = 20kNoYes</v>
      </c>
      <c r="T151" s="9" t="str">
        <f t="shared" si="14"/>
        <v>Spinach&lt; 30&gt; = 20kYes</v>
      </c>
    </row>
    <row r="152" spans="1:20" x14ac:dyDescent="0.3">
      <c r="A152" s="8">
        <v>44958</v>
      </c>
      <c r="B152" s="9">
        <v>1</v>
      </c>
      <c r="C152" s="9" t="s">
        <v>32</v>
      </c>
      <c r="D152" s="9" t="s">
        <v>29</v>
      </c>
      <c r="E152" s="9" t="s">
        <v>30</v>
      </c>
      <c r="F152" s="9" t="s">
        <v>31</v>
      </c>
      <c r="G152" s="9" t="s">
        <v>25</v>
      </c>
      <c r="H152" s="9">
        <v>7984</v>
      </c>
      <c r="I152" s="9">
        <v>41.72</v>
      </c>
      <c r="J152" s="9">
        <v>9</v>
      </c>
      <c r="K152" s="9" t="s">
        <v>149</v>
      </c>
      <c r="L152" s="9" t="s">
        <v>150</v>
      </c>
      <c r="M152" s="9" t="s">
        <v>20</v>
      </c>
      <c r="N152" s="9" t="s">
        <v>22</v>
      </c>
      <c r="O152" s="9" t="s">
        <v>21</v>
      </c>
      <c r="P152" s="9" t="str">
        <f t="shared" si="10"/>
        <v>Tomatoes&gt; = 30</v>
      </c>
      <c r="Q152" s="9" t="str">
        <f t="shared" si="11"/>
        <v>Tomatoes&gt; = 30&gt; = 20k</v>
      </c>
      <c r="R152" s="9" t="str">
        <f t="shared" si="12"/>
        <v>Tomatoes&gt; = 30&gt; = 20kNo</v>
      </c>
      <c r="S152" s="9" t="str">
        <f t="shared" si="13"/>
        <v>Tomatoes&gt; = 30&gt; = 20kNoYes</v>
      </c>
      <c r="T152" s="9" t="str">
        <f t="shared" si="14"/>
        <v>Tomatoes&gt; = 30&gt; = 20kYes</v>
      </c>
    </row>
    <row r="153" spans="1:20" x14ac:dyDescent="0.3">
      <c r="A153" s="8">
        <v>44958</v>
      </c>
      <c r="B153" s="9">
        <v>3</v>
      </c>
      <c r="C153" s="9" t="s">
        <v>28</v>
      </c>
      <c r="D153" s="9" t="s">
        <v>29</v>
      </c>
      <c r="E153" s="9" t="s">
        <v>30</v>
      </c>
      <c r="F153" s="9" t="s">
        <v>31</v>
      </c>
      <c r="G153" s="9" t="s">
        <v>25</v>
      </c>
      <c r="H153" s="9">
        <v>1302</v>
      </c>
      <c r="I153" s="9">
        <v>8.43</v>
      </c>
      <c r="J153" s="9">
        <v>1</v>
      </c>
      <c r="K153" s="9" t="s">
        <v>149</v>
      </c>
      <c r="L153" s="9" t="s">
        <v>19</v>
      </c>
      <c r="M153" s="9" t="s">
        <v>20</v>
      </c>
      <c r="N153" s="9" t="s">
        <v>22</v>
      </c>
      <c r="O153" s="9" t="s">
        <v>21</v>
      </c>
      <c r="P153" s="9" t="str">
        <f t="shared" si="10"/>
        <v>Tomatoes&gt; = 30</v>
      </c>
      <c r="Q153" s="9" t="str">
        <f t="shared" si="11"/>
        <v>Tomatoes&gt; = 30&lt; 20k</v>
      </c>
      <c r="R153" s="9" t="str">
        <f t="shared" si="12"/>
        <v>Tomatoes&gt; = 30&lt; 20kNo</v>
      </c>
      <c r="S153" s="9" t="str">
        <f t="shared" si="13"/>
        <v>Tomatoes&gt; = 30&lt; 20kNoYes</v>
      </c>
      <c r="T153" s="9" t="str">
        <f t="shared" si="14"/>
        <v>Tomatoes&gt; = 30&lt; 20kYes</v>
      </c>
    </row>
    <row r="154" spans="1:20" x14ac:dyDescent="0.3">
      <c r="A154" s="8">
        <v>44958</v>
      </c>
      <c r="B154" s="9">
        <v>2</v>
      </c>
      <c r="C154" s="9" t="s">
        <v>14</v>
      </c>
      <c r="D154" s="9" t="s">
        <v>15</v>
      </c>
      <c r="E154" s="9" t="s">
        <v>30</v>
      </c>
      <c r="F154" s="9" t="s">
        <v>31</v>
      </c>
      <c r="G154" s="9" t="s">
        <v>25</v>
      </c>
      <c r="H154" s="9">
        <v>6627</v>
      </c>
      <c r="I154" s="9">
        <v>29.19</v>
      </c>
      <c r="J154" s="9">
        <v>2</v>
      </c>
      <c r="K154" s="9" t="s">
        <v>26</v>
      </c>
      <c r="L154" s="9" t="s">
        <v>19</v>
      </c>
      <c r="M154" s="9" t="s">
        <v>20</v>
      </c>
      <c r="N154" s="9" t="s">
        <v>22</v>
      </c>
      <c r="O154" s="9" t="s">
        <v>21</v>
      </c>
      <c r="P154" s="9" t="str">
        <f t="shared" si="10"/>
        <v>Tomatoes&lt; 30</v>
      </c>
      <c r="Q154" s="9" t="str">
        <f t="shared" si="11"/>
        <v>Tomatoes&lt; 30&lt; 20k</v>
      </c>
      <c r="R154" s="9" t="str">
        <f t="shared" si="12"/>
        <v>Tomatoes&lt; 30&lt; 20kNo</v>
      </c>
      <c r="S154" s="9" t="str">
        <f t="shared" si="13"/>
        <v>Tomatoes&lt; 30&lt; 20kNoYes</v>
      </c>
      <c r="T154" s="9" t="str">
        <f t="shared" si="14"/>
        <v>Tomatoes&lt; 30&lt; 20kYes</v>
      </c>
    </row>
    <row r="155" spans="1:20" x14ac:dyDescent="0.3">
      <c r="A155" s="8">
        <v>44958</v>
      </c>
      <c r="B155" s="9">
        <v>2</v>
      </c>
      <c r="C155" s="9" t="s">
        <v>14</v>
      </c>
      <c r="D155" s="9" t="s">
        <v>15</v>
      </c>
      <c r="E155" s="9" t="s">
        <v>30</v>
      </c>
      <c r="F155" s="9" t="s">
        <v>31</v>
      </c>
      <c r="G155" s="9" t="s">
        <v>25</v>
      </c>
      <c r="H155" s="9">
        <v>3333</v>
      </c>
      <c r="I155" s="9">
        <v>22.76</v>
      </c>
      <c r="J155" s="9">
        <v>10</v>
      </c>
      <c r="K155" s="9" t="s">
        <v>149</v>
      </c>
      <c r="L155" s="9" t="s">
        <v>19</v>
      </c>
      <c r="M155" s="9" t="s">
        <v>20</v>
      </c>
      <c r="N155" s="9" t="s">
        <v>22</v>
      </c>
      <c r="O155" s="9" t="s">
        <v>21</v>
      </c>
      <c r="P155" s="9" t="str">
        <f t="shared" si="10"/>
        <v>Tomatoes&gt; = 30</v>
      </c>
      <c r="Q155" s="9" t="str">
        <f t="shared" si="11"/>
        <v>Tomatoes&gt; = 30&lt; 20k</v>
      </c>
      <c r="R155" s="9" t="str">
        <f t="shared" si="12"/>
        <v>Tomatoes&gt; = 30&lt; 20kNo</v>
      </c>
      <c r="S155" s="9" t="str">
        <f t="shared" si="13"/>
        <v>Tomatoes&gt; = 30&lt; 20kNoYes</v>
      </c>
      <c r="T155" s="9" t="str">
        <f t="shared" si="14"/>
        <v>Tomatoes&gt; = 30&lt; 20kYes</v>
      </c>
    </row>
    <row r="156" spans="1:20" x14ac:dyDescent="0.3">
      <c r="A156" s="8">
        <v>44958</v>
      </c>
      <c r="B156" s="9">
        <v>1</v>
      </c>
      <c r="C156" s="9" t="s">
        <v>32</v>
      </c>
      <c r="D156" s="9" t="s">
        <v>29</v>
      </c>
      <c r="E156" s="9" t="s">
        <v>98</v>
      </c>
      <c r="F156" s="9" t="s">
        <v>99</v>
      </c>
      <c r="G156" s="9" t="s">
        <v>59</v>
      </c>
      <c r="H156" s="9">
        <v>8152</v>
      </c>
      <c r="I156" s="9">
        <v>4.54</v>
      </c>
      <c r="J156" s="9">
        <v>1</v>
      </c>
      <c r="K156" s="9" t="s">
        <v>149</v>
      </c>
      <c r="L156" s="9" t="s">
        <v>19</v>
      </c>
      <c r="M156" s="9" t="s">
        <v>27</v>
      </c>
      <c r="N156" s="9" t="s">
        <v>22</v>
      </c>
      <c r="O156" s="9" t="s">
        <v>21</v>
      </c>
      <c r="P156" s="9" t="str">
        <f t="shared" si="10"/>
        <v>Turkey&gt; = 30</v>
      </c>
      <c r="Q156" s="9" t="str">
        <f t="shared" si="11"/>
        <v>Turkey&gt; = 30&lt; 20k</v>
      </c>
      <c r="R156" s="9" t="str">
        <f t="shared" si="12"/>
        <v>Turkey&gt; = 30&lt; 20kNo</v>
      </c>
      <c r="S156" s="9" t="str">
        <f t="shared" si="13"/>
        <v>Turkey&gt; = 30&lt; 20kNoYes</v>
      </c>
      <c r="T156" s="9" t="str">
        <f t="shared" si="14"/>
        <v>Turkey&gt; = 30&lt; 20kYes</v>
      </c>
    </row>
    <row r="157" spans="1:20" x14ac:dyDescent="0.3">
      <c r="A157" s="8">
        <v>44958</v>
      </c>
      <c r="B157" s="9">
        <v>1</v>
      </c>
      <c r="C157" s="9" t="s">
        <v>32</v>
      </c>
      <c r="D157" s="9" t="s">
        <v>29</v>
      </c>
      <c r="E157" s="9" t="s">
        <v>98</v>
      </c>
      <c r="F157" s="9" t="s">
        <v>99</v>
      </c>
      <c r="G157" s="9" t="s">
        <v>59</v>
      </c>
      <c r="H157" s="9">
        <v>1124</v>
      </c>
      <c r="I157" s="9">
        <v>38.659999999999997</v>
      </c>
      <c r="J157" s="9">
        <v>8</v>
      </c>
      <c r="K157" s="9" t="s">
        <v>149</v>
      </c>
      <c r="L157" s="9" t="s">
        <v>150</v>
      </c>
      <c r="M157" s="9" t="s">
        <v>27</v>
      </c>
      <c r="N157" s="9" t="s">
        <v>22</v>
      </c>
      <c r="O157" s="9" t="s">
        <v>21</v>
      </c>
      <c r="P157" s="9" t="str">
        <f t="shared" si="10"/>
        <v>Turkey&gt; = 30</v>
      </c>
      <c r="Q157" s="9" t="str">
        <f t="shared" si="11"/>
        <v>Turkey&gt; = 30&gt; = 20k</v>
      </c>
      <c r="R157" s="9" t="str">
        <f t="shared" si="12"/>
        <v>Turkey&gt; = 30&gt; = 20kNo</v>
      </c>
      <c r="S157" s="9" t="str">
        <f t="shared" si="13"/>
        <v>Turkey&gt; = 30&gt; = 20kNoYes</v>
      </c>
      <c r="T157" s="9" t="str">
        <f t="shared" si="14"/>
        <v>Turkey&gt; = 30&gt; = 20kYes</v>
      </c>
    </row>
    <row r="158" spans="1:20" x14ac:dyDescent="0.3">
      <c r="A158" s="8">
        <v>44958</v>
      </c>
      <c r="B158" s="9">
        <v>2</v>
      </c>
      <c r="C158" s="9" t="s">
        <v>14</v>
      </c>
      <c r="D158" s="9" t="s">
        <v>15</v>
      </c>
      <c r="E158" s="9" t="s">
        <v>117</v>
      </c>
      <c r="F158" s="9" t="s">
        <v>118</v>
      </c>
      <c r="G158" s="9" t="s">
        <v>52</v>
      </c>
      <c r="H158" s="9">
        <v>6371</v>
      </c>
      <c r="I158" s="9">
        <v>26.48</v>
      </c>
      <c r="J158" s="9">
        <v>4</v>
      </c>
      <c r="K158" s="9" t="s">
        <v>149</v>
      </c>
      <c r="L158" s="9" t="s">
        <v>19</v>
      </c>
      <c r="M158" s="9" t="s">
        <v>20</v>
      </c>
      <c r="N158" s="9" t="s">
        <v>22</v>
      </c>
      <c r="O158" s="9" t="s">
        <v>21</v>
      </c>
      <c r="P158" s="9" t="str">
        <f t="shared" si="10"/>
        <v>Vinegar&gt; = 30</v>
      </c>
      <c r="Q158" s="9" t="str">
        <f t="shared" si="11"/>
        <v>Vinegar&gt; = 30&lt; 20k</v>
      </c>
      <c r="R158" s="9" t="str">
        <f t="shared" si="12"/>
        <v>Vinegar&gt; = 30&lt; 20kNo</v>
      </c>
      <c r="S158" s="9" t="str">
        <f t="shared" si="13"/>
        <v>Vinegar&gt; = 30&lt; 20kNoYes</v>
      </c>
      <c r="T158" s="9" t="str">
        <f t="shared" si="14"/>
        <v>Vinegar&gt; = 30&lt; 20kYes</v>
      </c>
    </row>
    <row r="159" spans="1:20" x14ac:dyDescent="0.3">
      <c r="A159" s="8">
        <v>44958</v>
      </c>
      <c r="B159" s="9">
        <v>1</v>
      </c>
      <c r="C159" s="9" t="s">
        <v>32</v>
      </c>
      <c r="D159" s="9" t="s">
        <v>29</v>
      </c>
      <c r="E159" s="9" t="s">
        <v>117</v>
      </c>
      <c r="F159" s="9" t="s">
        <v>118</v>
      </c>
      <c r="G159" s="9" t="s">
        <v>52</v>
      </c>
      <c r="H159" s="9">
        <v>5533</v>
      </c>
      <c r="I159" s="9">
        <v>29.04</v>
      </c>
      <c r="J159" s="9">
        <v>3</v>
      </c>
      <c r="K159" s="9" t="s">
        <v>149</v>
      </c>
      <c r="L159" s="9" t="s">
        <v>150</v>
      </c>
      <c r="M159" s="9" t="s">
        <v>20</v>
      </c>
      <c r="N159" s="9" t="s">
        <v>22</v>
      </c>
      <c r="O159" s="9" t="s">
        <v>21</v>
      </c>
      <c r="P159" s="9" t="str">
        <f t="shared" si="10"/>
        <v>Vinegar&gt; = 30</v>
      </c>
      <c r="Q159" s="9" t="str">
        <f t="shared" si="11"/>
        <v>Vinegar&gt; = 30&gt; = 20k</v>
      </c>
      <c r="R159" s="9" t="str">
        <f t="shared" si="12"/>
        <v>Vinegar&gt; = 30&gt; = 20kNo</v>
      </c>
      <c r="S159" s="9" t="str">
        <f t="shared" si="13"/>
        <v>Vinegar&gt; = 30&gt; = 20kNoYes</v>
      </c>
      <c r="T159" s="9" t="str">
        <f t="shared" si="14"/>
        <v>Vinegar&gt; = 30&gt; = 20kYes</v>
      </c>
    </row>
    <row r="160" spans="1:20" x14ac:dyDescent="0.3">
      <c r="A160" s="8">
        <v>44958</v>
      </c>
      <c r="B160" s="9">
        <v>2</v>
      </c>
      <c r="C160" s="9" t="s">
        <v>14</v>
      </c>
      <c r="D160" s="9" t="s">
        <v>15</v>
      </c>
      <c r="E160" s="9" t="s">
        <v>117</v>
      </c>
      <c r="F160" s="9" t="s">
        <v>118</v>
      </c>
      <c r="G160" s="9" t="s">
        <v>52</v>
      </c>
      <c r="H160" s="9">
        <v>8798</v>
      </c>
      <c r="I160" s="9">
        <v>17.07</v>
      </c>
      <c r="J160" s="9">
        <v>9</v>
      </c>
      <c r="K160" s="9" t="s">
        <v>149</v>
      </c>
      <c r="L160" s="9" t="s">
        <v>150</v>
      </c>
      <c r="M160" s="9" t="s">
        <v>20</v>
      </c>
      <c r="N160" s="9" t="s">
        <v>22</v>
      </c>
      <c r="O160" s="9" t="s">
        <v>21</v>
      </c>
      <c r="P160" s="9" t="str">
        <f t="shared" si="10"/>
        <v>Vinegar&gt; = 30</v>
      </c>
      <c r="Q160" s="9" t="str">
        <f t="shared" si="11"/>
        <v>Vinegar&gt; = 30&gt; = 20k</v>
      </c>
      <c r="R160" s="9" t="str">
        <f t="shared" si="12"/>
        <v>Vinegar&gt; = 30&gt; = 20kNo</v>
      </c>
      <c r="S160" s="9" t="str">
        <f t="shared" si="13"/>
        <v>Vinegar&gt; = 30&gt; = 20kNoYes</v>
      </c>
      <c r="T160" s="9" t="str">
        <f t="shared" si="14"/>
        <v>Vinegar&gt; = 30&gt; = 20kYes</v>
      </c>
    </row>
    <row r="161" spans="1:20" x14ac:dyDescent="0.3">
      <c r="A161" s="8">
        <v>44958</v>
      </c>
      <c r="B161" s="9">
        <v>3</v>
      </c>
      <c r="C161" s="9" t="s">
        <v>28</v>
      </c>
      <c r="D161" s="9" t="s">
        <v>29</v>
      </c>
      <c r="E161" s="9" t="s">
        <v>117</v>
      </c>
      <c r="F161" s="9" t="s">
        <v>118</v>
      </c>
      <c r="G161" s="9" t="s">
        <v>52</v>
      </c>
      <c r="H161" s="9">
        <v>3557</v>
      </c>
      <c r="I161" s="9">
        <v>5.16</v>
      </c>
      <c r="J161" s="9">
        <v>3</v>
      </c>
      <c r="K161" s="9" t="s">
        <v>26</v>
      </c>
      <c r="L161" s="9" t="s">
        <v>19</v>
      </c>
      <c r="M161" s="9" t="s">
        <v>20</v>
      </c>
      <c r="N161" s="9" t="s">
        <v>22</v>
      </c>
      <c r="O161" s="9" t="s">
        <v>21</v>
      </c>
      <c r="P161" s="9" t="str">
        <f t="shared" si="10"/>
        <v>Vinegar&lt; 30</v>
      </c>
      <c r="Q161" s="9" t="str">
        <f t="shared" si="11"/>
        <v>Vinegar&lt; 30&lt; 20k</v>
      </c>
      <c r="R161" s="9" t="str">
        <f t="shared" si="12"/>
        <v>Vinegar&lt; 30&lt; 20kNo</v>
      </c>
      <c r="S161" s="9" t="str">
        <f t="shared" si="13"/>
        <v>Vinegar&lt; 30&lt; 20kNoYes</v>
      </c>
      <c r="T161" s="9" t="str">
        <f t="shared" si="14"/>
        <v>Vinegar&lt; 30&lt; 20kYes</v>
      </c>
    </row>
    <row r="162" spans="1:20" x14ac:dyDescent="0.3">
      <c r="A162" s="8">
        <v>44958</v>
      </c>
      <c r="B162" s="9">
        <v>3</v>
      </c>
      <c r="C162" s="9" t="s">
        <v>28</v>
      </c>
      <c r="D162" s="9" t="s">
        <v>29</v>
      </c>
      <c r="E162" s="9" t="s">
        <v>117</v>
      </c>
      <c r="F162" s="9" t="s">
        <v>118</v>
      </c>
      <c r="G162" s="9" t="s">
        <v>52</v>
      </c>
      <c r="H162" s="9">
        <v>9059</v>
      </c>
      <c r="I162" s="9">
        <v>10.07</v>
      </c>
      <c r="J162" s="9">
        <v>1</v>
      </c>
      <c r="K162" s="9" t="s">
        <v>149</v>
      </c>
      <c r="L162" s="9" t="s">
        <v>150</v>
      </c>
      <c r="M162" s="9" t="s">
        <v>20</v>
      </c>
      <c r="N162" s="9" t="s">
        <v>22</v>
      </c>
      <c r="O162" s="9" t="s">
        <v>21</v>
      </c>
      <c r="P162" s="9" t="str">
        <f t="shared" si="10"/>
        <v>Vinegar&gt; = 30</v>
      </c>
      <c r="Q162" s="9" t="str">
        <f t="shared" si="11"/>
        <v>Vinegar&gt; = 30&gt; = 20k</v>
      </c>
      <c r="R162" s="9" t="str">
        <f t="shared" si="12"/>
        <v>Vinegar&gt; = 30&gt; = 20kNo</v>
      </c>
      <c r="S162" s="9" t="str">
        <f t="shared" si="13"/>
        <v>Vinegar&gt; = 30&gt; = 20kNoYes</v>
      </c>
      <c r="T162" s="9" t="str">
        <f t="shared" si="14"/>
        <v>Vinegar&gt; = 30&gt; = 20kYes</v>
      </c>
    </row>
    <row r="163" spans="1:20" x14ac:dyDescent="0.3">
      <c r="A163" s="8">
        <v>44958</v>
      </c>
      <c r="B163" s="9">
        <v>3</v>
      </c>
      <c r="C163" s="9" t="s">
        <v>28</v>
      </c>
      <c r="D163" s="9" t="s">
        <v>29</v>
      </c>
      <c r="E163" s="9" t="s">
        <v>78</v>
      </c>
      <c r="F163" s="9" t="s">
        <v>79</v>
      </c>
      <c r="G163" s="9" t="s">
        <v>35</v>
      </c>
      <c r="H163" s="9">
        <v>9843</v>
      </c>
      <c r="I163" s="9">
        <v>12.54</v>
      </c>
      <c r="J163" s="9">
        <v>5</v>
      </c>
      <c r="K163" s="9" t="s">
        <v>26</v>
      </c>
      <c r="L163" s="9" t="s">
        <v>150</v>
      </c>
      <c r="M163" s="9" t="s">
        <v>20</v>
      </c>
      <c r="N163" s="9" t="s">
        <v>22</v>
      </c>
      <c r="O163" s="9" t="s">
        <v>21</v>
      </c>
      <c r="P163" s="9" t="str">
        <f t="shared" si="10"/>
        <v>Wine&lt; 30</v>
      </c>
      <c r="Q163" s="9" t="str">
        <f t="shared" si="11"/>
        <v>Wine&lt; 30&gt; = 20k</v>
      </c>
      <c r="R163" s="9" t="str">
        <f t="shared" si="12"/>
        <v>Wine&lt; 30&gt; = 20kNo</v>
      </c>
      <c r="S163" s="9" t="str">
        <f t="shared" si="13"/>
        <v>Wine&lt; 30&gt; = 20kNoYes</v>
      </c>
      <c r="T163" s="9" t="str">
        <f t="shared" si="14"/>
        <v>Wine&lt; 30&gt; = 20kYes</v>
      </c>
    </row>
    <row r="164" spans="1:20" x14ac:dyDescent="0.3">
      <c r="A164" s="8">
        <v>44958</v>
      </c>
      <c r="B164" s="9">
        <v>3</v>
      </c>
      <c r="C164" s="9" t="s">
        <v>28</v>
      </c>
      <c r="D164" s="9" t="s">
        <v>29</v>
      </c>
      <c r="E164" s="9" t="s">
        <v>78</v>
      </c>
      <c r="F164" s="9" t="s">
        <v>79</v>
      </c>
      <c r="G164" s="9" t="s">
        <v>35</v>
      </c>
      <c r="H164" s="9">
        <v>9439</v>
      </c>
      <c r="I164" s="9">
        <v>3.3</v>
      </c>
      <c r="J164" s="9">
        <v>9</v>
      </c>
      <c r="K164" s="9" t="s">
        <v>26</v>
      </c>
      <c r="L164" s="9" t="s">
        <v>19</v>
      </c>
      <c r="M164" s="9" t="s">
        <v>20</v>
      </c>
      <c r="N164" s="9" t="s">
        <v>22</v>
      </c>
      <c r="O164" s="9" t="s">
        <v>21</v>
      </c>
      <c r="P164" s="9" t="str">
        <f t="shared" si="10"/>
        <v>Wine&lt; 30</v>
      </c>
      <c r="Q164" s="9" t="str">
        <f t="shared" si="11"/>
        <v>Wine&lt; 30&lt; 20k</v>
      </c>
      <c r="R164" s="9" t="str">
        <f t="shared" si="12"/>
        <v>Wine&lt; 30&lt; 20kNo</v>
      </c>
      <c r="S164" s="9" t="str">
        <f t="shared" si="13"/>
        <v>Wine&lt; 30&lt; 20kNoYes</v>
      </c>
      <c r="T164" s="9" t="str">
        <f t="shared" si="14"/>
        <v>Wine&lt; 30&lt; 20kYes</v>
      </c>
    </row>
    <row r="165" spans="1:20" x14ac:dyDescent="0.3">
      <c r="A165" s="8">
        <v>44958</v>
      </c>
      <c r="B165" s="9">
        <v>3</v>
      </c>
      <c r="C165" s="9" t="s">
        <v>28</v>
      </c>
      <c r="D165" s="9" t="s">
        <v>29</v>
      </c>
      <c r="E165" s="9" t="s">
        <v>78</v>
      </c>
      <c r="F165" s="9" t="s">
        <v>79</v>
      </c>
      <c r="G165" s="9" t="s">
        <v>35</v>
      </c>
      <c r="H165" s="9">
        <v>9073</v>
      </c>
      <c r="I165" s="9">
        <v>11.96</v>
      </c>
      <c r="J165" s="9">
        <v>7</v>
      </c>
      <c r="K165" s="9" t="s">
        <v>149</v>
      </c>
      <c r="L165" s="9" t="s">
        <v>19</v>
      </c>
      <c r="M165" s="9" t="s">
        <v>20</v>
      </c>
      <c r="N165" s="9" t="s">
        <v>22</v>
      </c>
      <c r="O165" s="9" t="s">
        <v>21</v>
      </c>
      <c r="P165" s="9" t="str">
        <f t="shared" si="10"/>
        <v>Wine&gt; = 30</v>
      </c>
      <c r="Q165" s="9" t="str">
        <f t="shared" si="11"/>
        <v>Wine&gt; = 30&lt; 20k</v>
      </c>
      <c r="R165" s="9" t="str">
        <f t="shared" si="12"/>
        <v>Wine&gt; = 30&lt; 20kNo</v>
      </c>
      <c r="S165" s="9" t="str">
        <f t="shared" si="13"/>
        <v>Wine&gt; = 30&lt; 20kNoYes</v>
      </c>
      <c r="T165" s="9" t="str">
        <f t="shared" si="14"/>
        <v>Wine&gt; = 30&lt; 20kYes</v>
      </c>
    </row>
    <row r="166" spans="1:20" x14ac:dyDescent="0.3">
      <c r="A166" s="8">
        <v>44958</v>
      </c>
      <c r="B166" s="9">
        <v>3</v>
      </c>
      <c r="C166" s="9" t="s">
        <v>28</v>
      </c>
      <c r="D166" s="9" t="s">
        <v>29</v>
      </c>
      <c r="E166" s="9" t="s">
        <v>78</v>
      </c>
      <c r="F166" s="9" t="s">
        <v>79</v>
      </c>
      <c r="G166" s="9" t="s">
        <v>35</v>
      </c>
      <c r="H166" s="9">
        <v>5576</v>
      </c>
      <c r="I166" s="9">
        <v>14.54</v>
      </c>
      <c r="J166" s="9">
        <v>10</v>
      </c>
      <c r="K166" s="9" t="s">
        <v>149</v>
      </c>
      <c r="L166" s="9" t="s">
        <v>150</v>
      </c>
      <c r="M166" s="9" t="s">
        <v>20</v>
      </c>
      <c r="N166" s="9" t="s">
        <v>22</v>
      </c>
      <c r="O166" s="9" t="s">
        <v>21</v>
      </c>
      <c r="P166" s="9" t="str">
        <f t="shared" si="10"/>
        <v>Wine&gt; = 30</v>
      </c>
      <c r="Q166" s="9" t="str">
        <f t="shared" si="11"/>
        <v>Wine&gt; = 30&gt; = 20k</v>
      </c>
      <c r="R166" s="9" t="str">
        <f t="shared" si="12"/>
        <v>Wine&gt; = 30&gt; = 20kNo</v>
      </c>
      <c r="S166" s="9" t="str">
        <f t="shared" si="13"/>
        <v>Wine&gt; = 30&gt; = 20kNoYes</v>
      </c>
      <c r="T166" s="9" t="str">
        <f t="shared" si="14"/>
        <v>Wine&gt; = 30&gt; = 20kYes</v>
      </c>
    </row>
    <row r="167" spans="1:20" x14ac:dyDescent="0.3">
      <c r="A167" s="8">
        <v>45139</v>
      </c>
      <c r="B167" s="9">
        <v>2</v>
      </c>
      <c r="C167" s="9" t="s">
        <v>14</v>
      </c>
      <c r="D167" s="9" t="s">
        <v>15</v>
      </c>
      <c r="E167" s="9" t="s">
        <v>23</v>
      </c>
      <c r="F167" s="9" t="s">
        <v>24</v>
      </c>
      <c r="G167" s="9" t="s">
        <v>25</v>
      </c>
      <c r="H167" s="9">
        <v>3182</v>
      </c>
      <c r="I167" s="9">
        <v>39.54</v>
      </c>
      <c r="J167" s="9">
        <v>10</v>
      </c>
      <c r="K167" s="9" t="s">
        <v>26</v>
      </c>
      <c r="L167" s="9" t="s">
        <v>19</v>
      </c>
      <c r="M167" s="9" t="s">
        <v>20</v>
      </c>
      <c r="N167" s="9" t="s">
        <v>21</v>
      </c>
      <c r="O167" s="9" t="s">
        <v>21</v>
      </c>
      <c r="P167" s="9" t="str">
        <f t="shared" si="10"/>
        <v>Apples&lt; 30</v>
      </c>
      <c r="Q167" s="9" t="str">
        <f t="shared" si="11"/>
        <v>Apples&lt; 30&lt; 20k</v>
      </c>
      <c r="R167" s="9" t="str">
        <f t="shared" si="12"/>
        <v>Apples&lt; 30&lt; 20kYes</v>
      </c>
      <c r="S167" s="9" t="str">
        <f t="shared" si="13"/>
        <v>Apples&lt; 30&lt; 20kYesYes</v>
      </c>
      <c r="T167" s="9" t="str">
        <f t="shared" si="14"/>
        <v>Apples&lt; 30&lt; 20kYes</v>
      </c>
    </row>
    <row r="168" spans="1:20" x14ac:dyDescent="0.3">
      <c r="A168" s="8">
        <v>45139</v>
      </c>
      <c r="B168" s="9">
        <v>3</v>
      </c>
      <c r="C168" s="9" t="s">
        <v>28</v>
      </c>
      <c r="D168" s="9" t="s">
        <v>29</v>
      </c>
      <c r="E168" s="9" t="s">
        <v>23</v>
      </c>
      <c r="F168" s="9" t="s">
        <v>24</v>
      </c>
      <c r="G168" s="9" t="s">
        <v>25</v>
      </c>
      <c r="H168" s="9">
        <v>3155</v>
      </c>
      <c r="I168" s="9">
        <v>11.18</v>
      </c>
      <c r="J168" s="9">
        <v>6</v>
      </c>
      <c r="K168" s="9" t="s">
        <v>149</v>
      </c>
      <c r="L168" s="9" t="s">
        <v>150</v>
      </c>
      <c r="M168" s="9" t="s">
        <v>20</v>
      </c>
      <c r="N168" s="9" t="s">
        <v>21</v>
      </c>
      <c r="O168" s="9" t="s">
        <v>21</v>
      </c>
      <c r="P168" s="9" t="str">
        <f t="shared" si="10"/>
        <v>Apples&gt; = 30</v>
      </c>
      <c r="Q168" s="9" t="str">
        <f t="shared" si="11"/>
        <v>Apples&gt; = 30&gt; = 20k</v>
      </c>
      <c r="R168" s="9" t="str">
        <f t="shared" si="12"/>
        <v>Apples&gt; = 30&gt; = 20kYes</v>
      </c>
      <c r="S168" s="9" t="str">
        <f t="shared" si="13"/>
        <v>Apples&gt; = 30&gt; = 20kYesYes</v>
      </c>
      <c r="T168" s="9" t="str">
        <f t="shared" si="14"/>
        <v>Apples&gt; = 30&gt; = 20kYes</v>
      </c>
    </row>
    <row r="169" spans="1:20" x14ac:dyDescent="0.3">
      <c r="A169" s="8">
        <v>45139</v>
      </c>
      <c r="B169" s="9">
        <v>1</v>
      </c>
      <c r="C169" s="9" t="s">
        <v>32</v>
      </c>
      <c r="D169" s="9" t="s">
        <v>29</v>
      </c>
      <c r="E169" s="9" t="s">
        <v>23</v>
      </c>
      <c r="F169" s="9" t="s">
        <v>24</v>
      </c>
      <c r="G169" s="9" t="s">
        <v>25</v>
      </c>
      <c r="H169" s="9">
        <v>1655</v>
      </c>
      <c r="I169" s="9">
        <v>17.22</v>
      </c>
      <c r="J169" s="9">
        <v>4</v>
      </c>
      <c r="K169" s="9" t="s">
        <v>149</v>
      </c>
      <c r="L169" s="9" t="s">
        <v>19</v>
      </c>
      <c r="M169" s="9" t="s">
        <v>20</v>
      </c>
      <c r="N169" s="9" t="s">
        <v>21</v>
      </c>
      <c r="O169" s="9" t="s">
        <v>21</v>
      </c>
      <c r="P169" s="9" t="str">
        <f t="shared" si="10"/>
        <v>Apples&gt; = 30</v>
      </c>
      <c r="Q169" s="9" t="str">
        <f t="shared" si="11"/>
        <v>Apples&gt; = 30&lt; 20k</v>
      </c>
      <c r="R169" s="9" t="str">
        <f t="shared" si="12"/>
        <v>Apples&gt; = 30&lt; 20kYes</v>
      </c>
      <c r="S169" s="9" t="str">
        <f t="shared" si="13"/>
        <v>Apples&gt; = 30&lt; 20kYesYes</v>
      </c>
      <c r="T169" s="9" t="str">
        <f t="shared" si="14"/>
        <v>Apples&gt; = 30&lt; 20kYes</v>
      </c>
    </row>
    <row r="170" spans="1:20" x14ac:dyDescent="0.3">
      <c r="A170" s="8">
        <v>45139</v>
      </c>
      <c r="B170" s="9">
        <v>3</v>
      </c>
      <c r="C170" s="9" t="s">
        <v>28</v>
      </c>
      <c r="D170" s="9" t="s">
        <v>29</v>
      </c>
      <c r="E170" s="9" t="s">
        <v>23</v>
      </c>
      <c r="F170" s="9" t="s">
        <v>24</v>
      </c>
      <c r="G170" s="9" t="s">
        <v>25</v>
      </c>
      <c r="H170" s="9">
        <v>3442</v>
      </c>
      <c r="I170" s="9">
        <v>1.41</v>
      </c>
      <c r="J170" s="9">
        <v>5</v>
      </c>
      <c r="K170" s="9" t="s">
        <v>26</v>
      </c>
      <c r="L170" s="9" t="s">
        <v>150</v>
      </c>
      <c r="M170" s="9" t="s">
        <v>20</v>
      </c>
      <c r="N170" s="9" t="s">
        <v>21</v>
      </c>
      <c r="O170" s="9" t="s">
        <v>21</v>
      </c>
      <c r="P170" s="9" t="str">
        <f t="shared" si="10"/>
        <v>Apples&lt; 30</v>
      </c>
      <c r="Q170" s="9" t="str">
        <f t="shared" si="11"/>
        <v>Apples&lt; 30&gt; = 20k</v>
      </c>
      <c r="R170" s="9" t="str">
        <f t="shared" si="12"/>
        <v>Apples&lt; 30&gt; = 20kYes</v>
      </c>
      <c r="S170" s="9" t="str">
        <f t="shared" si="13"/>
        <v>Apples&lt; 30&gt; = 20kYesYes</v>
      </c>
      <c r="T170" s="9" t="str">
        <f t="shared" si="14"/>
        <v>Apples&lt; 30&gt; = 20kYes</v>
      </c>
    </row>
    <row r="171" spans="1:20" x14ac:dyDescent="0.3">
      <c r="A171" s="8">
        <v>45139</v>
      </c>
      <c r="B171" s="9">
        <v>2</v>
      </c>
      <c r="C171" s="9" t="s">
        <v>14</v>
      </c>
      <c r="D171" s="9" t="s">
        <v>15</v>
      </c>
      <c r="E171" s="9" t="s">
        <v>23</v>
      </c>
      <c r="F171" s="9" t="s">
        <v>24</v>
      </c>
      <c r="G171" s="9" t="s">
        <v>25</v>
      </c>
      <c r="H171" s="9">
        <v>8003</v>
      </c>
      <c r="I171" s="9">
        <v>49.89</v>
      </c>
      <c r="J171" s="9">
        <v>5</v>
      </c>
      <c r="K171" s="9" t="s">
        <v>26</v>
      </c>
      <c r="L171" s="9" t="s">
        <v>150</v>
      </c>
      <c r="M171" s="9" t="s">
        <v>20</v>
      </c>
      <c r="N171" s="9" t="s">
        <v>21</v>
      </c>
      <c r="O171" s="9" t="s">
        <v>21</v>
      </c>
      <c r="P171" s="9" t="str">
        <f t="shared" si="10"/>
        <v>Apples&lt; 30</v>
      </c>
      <c r="Q171" s="9" t="str">
        <f t="shared" si="11"/>
        <v>Apples&lt; 30&gt; = 20k</v>
      </c>
      <c r="R171" s="9" t="str">
        <f t="shared" si="12"/>
        <v>Apples&lt; 30&gt; = 20kYes</v>
      </c>
      <c r="S171" s="9" t="str">
        <f t="shared" si="13"/>
        <v>Apples&lt; 30&gt; = 20kYesYes</v>
      </c>
      <c r="T171" s="9" t="str">
        <f t="shared" si="14"/>
        <v>Apples&lt; 30&gt; = 20kYes</v>
      </c>
    </row>
    <row r="172" spans="1:20" x14ac:dyDescent="0.3">
      <c r="A172" s="8">
        <v>45139</v>
      </c>
      <c r="B172" s="9">
        <v>2</v>
      </c>
      <c r="C172" s="9" t="s">
        <v>14</v>
      </c>
      <c r="D172" s="9" t="s">
        <v>15</v>
      </c>
      <c r="E172" s="9" t="s">
        <v>105</v>
      </c>
      <c r="F172" s="9" t="s">
        <v>106</v>
      </c>
      <c r="G172" s="9" t="s">
        <v>25</v>
      </c>
      <c r="H172" s="9">
        <v>4250</v>
      </c>
      <c r="I172" s="9">
        <v>8.0399999999999991</v>
      </c>
      <c r="J172" s="9">
        <v>1</v>
      </c>
      <c r="K172" s="9" t="s">
        <v>26</v>
      </c>
      <c r="L172" s="9" t="s">
        <v>19</v>
      </c>
      <c r="M172" s="9" t="s">
        <v>20</v>
      </c>
      <c r="N172" s="9" t="s">
        <v>21</v>
      </c>
      <c r="O172" s="9" t="s">
        <v>21</v>
      </c>
      <c r="P172" s="9" t="str">
        <f t="shared" si="10"/>
        <v>Bananas&lt; 30</v>
      </c>
      <c r="Q172" s="9" t="str">
        <f t="shared" si="11"/>
        <v>Bananas&lt; 30&lt; 20k</v>
      </c>
      <c r="R172" s="9" t="str">
        <f t="shared" si="12"/>
        <v>Bananas&lt; 30&lt; 20kYes</v>
      </c>
      <c r="S172" s="9" t="str">
        <f t="shared" si="13"/>
        <v>Bananas&lt; 30&lt; 20kYesYes</v>
      </c>
      <c r="T172" s="9" t="str">
        <f t="shared" si="14"/>
        <v>Bananas&lt; 30&lt; 20kYes</v>
      </c>
    </row>
    <row r="173" spans="1:20" x14ac:dyDescent="0.3">
      <c r="A173" s="8">
        <v>45139</v>
      </c>
      <c r="B173" s="9">
        <v>1</v>
      </c>
      <c r="C173" s="9" t="s">
        <v>32</v>
      </c>
      <c r="D173" s="9" t="s">
        <v>29</v>
      </c>
      <c r="E173" s="9" t="s">
        <v>105</v>
      </c>
      <c r="F173" s="9" t="s">
        <v>106</v>
      </c>
      <c r="G173" s="9" t="s">
        <v>25</v>
      </c>
      <c r="H173" s="9">
        <v>5176</v>
      </c>
      <c r="I173" s="9">
        <v>46.32</v>
      </c>
      <c r="J173" s="9">
        <v>6</v>
      </c>
      <c r="K173" s="9" t="s">
        <v>149</v>
      </c>
      <c r="L173" s="9" t="s">
        <v>19</v>
      </c>
      <c r="M173" s="9" t="s">
        <v>20</v>
      </c>
      <c r="N173" s="9" t="s">
        <v>21</v>
      </c>
      <c r="O173" s="9" t="s">
        <v>21</v>
      </c>
      <c r="P173" s="9" t="str">
        <f t="shared" si="10"/>
        <v>Bananas&gt; = 30</v>
      </c>
      <c r="Q173" s="9" t="str">
        <f t="shared" si="11"/>
        <v>Bananas&gt; = 30&lt; 20k</v>
      </c>
      <c r="R173" s="9" t="str">
        <f t="shared" si="12"/>
        <v>Bananas&gt; = 30&lt; 20kYes</v>
      </c>
      <c r="S173" s="9" t="str">
        <f t="shared" si="13"/>
        <v>Bananas&gt; = 30&lt; 20kYesYes</v>
      </c>
      <c r="T173" s="9" t="str">
        <f t="shared" si="14"/>
        <v>Bananas&gt; = 30&lt; 20kYes</v>
      </c>
    </row>
    <row r="174" spans="1:20" x14ac:dyDescent="0.3">
      <c r="A174" s="8">
        <v>45139</v>
      </c>
      <c r="B174" s="9">
        <v>3</v>
      </c>
      <c r="C174" s="9" t="s">
        <v>28</v>
      </c>
      <c r="D174" s="9" t="s">
        <v>29</v>
      </c>
      <c r="E174" s="9" t="s">
        <v>100</v>
      </c>
      <c r="F174" s="9" t="s">
        <v>101</v>
      </c>
      <c r="G174" s="9" t="s">
        <v>25</v>
      </c>
      <c r="H174" s="9">
        <v>1167</v>
      </c>
      <c r="I174" s="9">
        <v>46.9</v>
      </c>
      <c r="J174" s="9">
        <v>1</v>
      </c>
      <c r="K174" s="9" t="s">
        <v>26</v>
      </c>
      <c r="L174" s="9" t="s">
        <v>19</v>
      </c>
      <c r="M174" s="9" t="s">
        <v>20</v>
      </c>
      <c r="N174" s="9" t="s">
        <v>21</v>
      </c>
      <c r="O174" s="9" t="s">
        <v>21</v>
      </c>
      <c r="P174" s="9" t="str">
        <f t="shared" si="10"/>
        <v>Beans&lt; 30</v>
      </c>
      <c r="Q174" s="9" t="str">
        <f t="shared" si="11"/>
        <v>Beans&lt; 30&lt; 20k</v>
      </c>
      <c r="R174" s="9" t="str">
        <f t="shared" si="12"/>
        <v>Beans&lt; 30&lt; 20kYes</v>
      </c>
      <c r="S174" s="9" t="str">
        <f t="shared" si="13"/>
        <v>Beans&lt; 30&lt; 20kYesYes</v>
      </c>
      <c r="T174" s="9" t="str">
        <f t="shared" si="14"/>
        <v>Beans&lt; 30&lt; 20kYes</v>
      </c>
    </row>
    <row r="175" spans="1:20" x14ac:dyDescent="0.3">
      <c r="A175" s="8">
        <v>45139</v>
      </c>
      <c r="B175" s="9">
        <v>1</v>
      </c>
      <c r="C175" s="9" t="s">
        <v>32</v>
      </c>
      <c r="D175" s="9" t="s">
        <v>29</v>
      </c>
      <c r="E175" s="9" t="s">
        <v>100</v>
      </c>
      <c r="F175" s="9" t="s">
        <v>101</v>
      </c>
      <c r="G175" s="9" t="s">
        <v>25</v>
      </c>
      <c r="H175" s="9">
        <v>6798</v>
      </c>
      <c r="I175" s="9">
        <v>24.76</v>
      </c>
      <c r="J175" s="9">
        <v>4</v>
      </c>
      <c r="K175" s="9" t="s">
        <v>149</v>
      </c>
      <c r="L175" s="9" t="s">
        <v>150</v>
      </c>
      <c r="M175" s="9" t="s">
        <v>20</v>
      </c>
      <c r="N175" s="9" t="s">
        <v>21</v>
      </c>
      <c r="O175" s="9" t="s">
        <v>21</v>
      </c>
      <c r="P175" s="9" t="str">
        <f t="shared" si="10"/>
        <v>Beans&gt; = 30</v>
      </c>
      <c r="Q175" s="9" t="str">
        <f t="shared" si="11"/>
        <v>Beans&gt; = 30&gt; = 20k</v>
      </c>
      <c r="R175" s="9" t="str">
        <f t="shared" si="12"/>
        <v>Beans&gt; = 30&gt; = 20kYes</v>
      </c>
      <c r="S175" s="9" t="str">
        <f t="shared" si="13"/>
        <v>Beans&gt; = 30&gt; = 20kYesYes</v>
      </c>
      <c r="T175" s="9" t="str">
        <f t="shared" si="14"/>
        <v>Beans&gt; = 30&gt; = 20kYes</v>
      </c>
    </row>
    <row r="176" spans="1:20" x14ac:dyDescent="0.3">
      <c r="A176" s="8">
        <v>45139</v>
      </c>
      <c r="B176" s="9">
        <v>2</v>
      </c>
      <c r="C176" s="9" t="s">
        <v>14</v>
      </c>
      <c r="D176" s="9" t="s">
        <v>15</v>
      </c>
      <c r="E176" s="9" t="s">
        <v>100</v>
      </c>
      <c r="F176" s="9" t="s">
        <v>101</v>
      </c>
      <c r="G176" s="9" t="s">
        <v>25</v>
      </c>
      <c r="H176" s="9">
        <v>4912</v>
      </c>
      <c r="I176" s="9">
        <v>16.239999999999998</v>
      </c>
      <c r="J176" s="9">
        <v>7</v>
      </c>
      <c r="K176" s="9" t="s">
        <v>26</v>
      </c>
      <c r="L176" s="9" t="s">
        <v>150</v>
      </c>
      <c r="M176" s="9" t="s">
        <v>20</v>
      </c>
      <c r="N176" s="9" t="s">
        <v>21</v>
      </c>
      <c r="O176" s="9" t="s">
        <v>21</v>
      </c>
      <c r="P176" s="9" t="str">
        <f t="shared" si="10"/>
        <v>Beans&lt; 30</v>
      </c>
      <c r="Q176" s="9" t="str">
        <f t="shared" si="11"/>
        <v>Beans&lt; 30&gt; = 20k</v>
      </c>
      <c r="R176" s="9" t="str">
        <f t="shared" si="12"/>
        <v>Beans&lt; 30&gt; = 20kYes</v>
      </c>
      <c r="S176" s="9" t="str">
        <f t="shared" si="13"/>
        <v>Beans&lt; 30&gt; = 20kYesYes</v>
      </c>
      <c r="T176" s="9" t="str">
        <f t="shared" si="14"/>
        <v>Beans&lt; 30&gt; = 20kYes</v>
      </c>
    </row>
    <row r="177" spans="1:20" x14ac:dyDescent="0.3">
      <c r="A177" s="8">
        <v>45139</v>
      </c>
      <c r="B177" s="9">
        <v>3</v>
      </c>
      <c r="C177" s="9" t="s">
        <v>28</v>
      </c>
      <c r="D177" s="9" t="s">
        <v>29</v>
      </c>
      <c r="E177" s="9" t="s">
        <v>100</v>
      </c>
      <c r="F177" s="9" t="s">
        <v>101</v>
      </c>
      <c r="G177" s="9" t="s">
        <v>25</v>
      </c>
      <c r="H177" s="9">
        <v>1021</v>
      </c>
      <c r="I177" s="9">
        <v>32.950000000000003</v>
      </c>
      <c r="J177" s="9">
        <v>10</v>
      </c>
      <c r="K177" s="9" t="s">
        <v>149</v>
      </c>
      <c r="L177" s="9" t="s">
        <v>150</v>
      </c>
      <c r="M177" s="9" t="s">
        <v>20</v>
      </c>
      <c r="N177" s="9" t="s">
        <v>21</v>
      </c>
      <c r="O177" s="9" t="s">
        <v>21</v>
      </c>
      <c r="P177" s="9" t="str">
        <f t="shared" si="10"/>
        <v>Beans&gt; = 30</v>
      </c>
      <c r="Q177" s="9" t="str">
        <f t="shared" si="11"/>
        <v>Beans&gt; = 30&gt; = 20k</v>
      </c>
      <c r="R177" s="9" t="str">
        <f t="shared" si="12"/>
        <v>Beans&gt; = 30&gt; = 20kYes</v>
      </c>
      <c r="S177" s="9" t="str">
        <f t="shared" si="13"/>
        <v>Beans&gt; = 30&gt; = 20kYesYes</v>
      </c>
      <c r="T177" s="9" t="str">
        <f t="shared" si="14"/>
        <v>Beans&gt; = 30&gt; = 20kYes</v>
      </c>
    </row>
    <row r="178" spans="1:20" x14ac:dyDescent="0.3">
      <c r="A178" s="8">
        <v>45139</v>
      </c>
      <c r="B178" s="9">
        <v>2</v>
      </c>
      <c r="C178" s="9" t="s">
        <v>14</v>
      </c>
      <c r="D178" s="9" t="s">
        <v>15</v>
      </c>
      <c r="E178" s="9" t="s">
        <v>57</v>
      </c>
      <c r="F178" s="9" t="s">
        <v>58</v>
      </c>
      <c r="G178" s="9" t="s">
        <v>59</v>
      </c>
      <c r="H178" s="9">
        <v>8488</v>
      </c>
      <c r="I178" s="9">
        <v>41.19</v>
      </c>
      <c r="J178" s="9">
        <v>1</v>
      </c>
      <c r="K178" s="9" t="s">
        <v>26</v>
      </c>
      <c r="L178" s="9" t="s">
        <v>150</v>
      </c>
      <c r="M178" s="9" t="s">
        <v>27</v>
      </c>
      <c r="N178" s="9" t="s">
        <v>21</v>
      </c>
      <c r="O178" s="9" t="s">
        <v>21</v>
      </c>
      <c r="P178" s="9" t="str">
        <f t="shared" si="10"/>
        <v>Beef&lt; 30</v>
      </c>
      <c r="Q178" s="9" t="str">
        <f t="shared" si="11"/>
        <v>Beef&lt; 30&gt; = 20k</v>
      </c>
      <c r="R178" s="9" t="str">
        <f t="shared" si="12"/>
        <v>Beef&lt; 30&gt; = 20kYes</v>
      </c>
      <c r="S178" s="9" t="str">
        <f t="shared" si="13"/>
        <v>Beef&lt; 30&gt; = 20kYesYes</v>
      </c>
      <c r="T178" s="9" t="str">
        <f t="shared" si="14"/>
        <v>Beef&lt; 30&gt; = 20kYes</v>
      </c>
    </row>
    <row r="179" spans="1:20" x14ac:dyDescent="0.3">
      <c r="A179" s="8">
        <v>45139</v>
      </c>
      <c r="B179" s="9">
        <v>1</v>
      </c>
      <c r="C179" s="9" t="s">
        <v>32</v>
      </c>
      <c r="D179" s="9" t="s">
        <v>29</v>
      </c>
      <c r="E179" s="9" t="s">
        <v>57</v>
      </c>
      <c r="F179" s="9" t="s">
        <v>58</v>
      </c>
      <c r="G179" s="9" t="s">
        <v>59</v>
      </c>
      <c r="H179" s="9">
        <v>5618</v>
      </c>
      <c r="I179" s="9">
        <v>31.31</v>
      </c>
      <c r="J179" s="9">
        <v>10</v>
      </c>
      <c r="K179" s="9" t="s">
        <v>149</v>
      </c>
      <c r="L179" s="9" t="s">
        <v>150</v>
      </c>
      <c r="M179" s="9" t="s">
        <v>27</v>
      </c>
      <c r="N179" s="9" t="s">
        <v>21</v>
      </c>
      <c r="O179" s="9" t="s">
        <v>21</v>
      </c>
      <c r="P179" s="9" t="str">
        <f t="shared" si="10"/>
        <v>Beef&gt; = 30</v>
      </c>
      <c r="Q179" s="9" t="str">
        <f t="shared" si="11"/>
        <v>Beef&gt; = 30&gt; = 20k</v>
      </c>
      <c r="R179" s="9" t="str">
        <f t="shared" si="12"/>
        <v>Beef&gt; = 30&gt; = 20kYes</v>
      </c>
      <c r="S179" s="9" t="str">
        <f t="shared" si="13"/>
        <v>Beef&gt; = 30&gt; = 20kYesYes</v>
      </c>
      <c r="T179" s="9" t="str">
        <f t="shared" si="14"/>
        <v>Beef&gt; = 30&gt; = 20kYes</v>
      </c>
    </row>
    <row r="180" spans="1:20" x14ac:dyDescent="0.3">
      <c r="A180" s="8">
        <v>45139</v>
      </c>
      <c r="B180" s="9">
        <v>1</v>
      </c>
      <c r="C180" s="9" t="s">
        <v>32</v>
      </c>
      <c r="D180" s="9" t="s">
        <v>29</v>
      </c>
      <c r="E180" s="9" t="s">
        <v>57</v>
      </c>
      <c r="F180" s="9" t="s">
        <v>58</v>
      </c>
      <c r="G180" s="9" t="s">
        <v>59</v>
      </c>
      <c r="H180" s="9">
        <v>8382</v>
      </c>
      <c r="I180" s="9">
        <v>38.42</v>
      </c>
      <c r="J180" s="9">
        <v>2</v>
      </c>
      <c r="K180" s="9" t="s">
        <v>26</v>
      </c>
      <c r="L180" s="9" t="s">
        <v>150</v>
      </c>
      <c r="M180" s="9" t="s">
        <v>27</v>
      </c>
      <c r="N180" s="9" t="s">
        <v>21</v>
      </c>
      <c r="O180" s="9" t="s">
        <v>21</v>
      </c>
      <c r="P180" s="9" t="str">
        <f t="shared" si="10"/>
        <v>Beef&lt; 30</v>
      </c>
      <c r="Q180" s="9" t="str">
        <f t="shared" si="11"/>
        <v>Beef&lt; 30&gt; = 20k</v>
      </c>
      <c r="R180" s="9" t="str">
        <f t="shared" si="12"/>
        <v>Beef&lt; 30&gt; = 20kYes</v>
      </c>
      <c r="S180" s="9" t="str">
        <f t="shared" si="13"/>
        <v>Beef&lt; 30&gt; = 20kYesYes</v>
      </c>
      <c r="T180" s="9" t="str">
        <f t="shared" si="14"/>
        <v>Beef&lt; 30&gt; = 20kYes</v>
      </c>
    </row>
    <row r="181" spans="1:20" x14ac:dyDescent="0.3">
      <c r="A181" s="8">
        <v>45139</v>
      </c>
      <c r="B181" s="9">
        <v>3</v>
      </c>
      <c r="C181" s="9" t="s">
        <v>28</v>
      </c>
      <c r="D181" s="9" t="s">
        <v>29</v>
      </c>
      <c r="E181" s="9" t="s">
        <v>57</v>
      </c>
      <c r="F181" s="9" t="s">
        <v>58</v>
      </c>
      <c r="G181" s="9" t="s">
        <v>59</v>
      </c>
      <c r="H181" s="9">
        <v>1925</v>
      </c>
      <c r="I181" s="9">
        <v>45.67</v>
      </c>
      <c r="J181" s="9">
        <v>4</v>
      </c>
      <c r="K181" s="9" t="s">
        <v>149</v>
      </c>
      <c r="L181" s="9" t="s">
        <v>150</v>
      </c>
      <c r="M181" s="9" t="s">
        <v>27</v>
      </c>
      <c r="N181" s="9" t="s">
        <v>21</v>
      </c>
      <c r="O181" s="9" t="s">
        <v>21</v>
      </c>
      <c r="P181" s="9" t="str">
        <f t="shared" si="10"/>
        <v>Beef&gt; = 30</v>
      </c>
      <c r="Q181" s="9" t="str">
        <f t="shared" si="11"/>
        <v>Beef&gt; = 30&gt; = 20k</v>
      </c>
      <c r="R181" s="9" t="str">
        <f t="shared" si="12"/>
        <v>Beef&gt; = 30&gt; = 20kYes</v>
      </c>
      <c r="S181" s="9" t="str">
        <f t="shared" si="13"/>
        <v>Beef&gt; = 30&gt; = 20kYesYes</v>
      </c>
      <c r="T181" s="9" t="str">
        <f t="shared" si="14"/>
        <v>Beef&gt; = 30&gt; = 20kYes</v>
      </c>
    </row>
    <row r="182" spans="1:20" x14ac:dyDescent="0.3">
      <c r="A182" s="8">
        <v>45139</v>
      </c>
      <c r="B182" s="9">
        <v>3</v>
      </c>
      <c r="C182" s="9" t="s">
        <v>28</v>
      </c>
      <c r="D182" s="9" t="s">
        <v>29</v>
      </c>
      <c r="E182" s="9" t="s">
        <v>57</v>
      </c>
      <c r="F182" s="9" t="s">
        <v>58</v>
      </c>
      <c r="G182" s="9" t="s">
        <v>59</v>
      </c>
      <c r="H182" s="9">
        <v>3344</v>
      </c>
      <c r="I182" s="9">
        <v>38.17</v>
      </c>
      <c r="J182" s="9">
        <v>7</v>
      </c>
      <c r="K182" s="9" t="s">
        <v>149</v>
      </c>
      <c r="L182" s="9" t="s">
        <v>150</v>
      </c>
      <c r="M182" s="9" t="s">
        <v>27</v>
      </c>
      <c r="N182" s="9" t="s">
        <v>21</v>
      </c>
      <c r="O182" s="9" t="s">
        <v>21</v>
      </c>
      <c r="P182" s="9" t="str">
        <f t="shared" si="10"/>
        <v>Beef&gt; = 30</v>
      </c>
      <c r="Q182" s="9" t="str">
        <f t="shared" si="11"/>
        <v>Beef&gt; = 30&gt; = 20k</v>
      </c>
      <c r="R182" s="9" t="str">
        <f t="shared" si="12"/>
        <v>Beef&gt; = 30&gt; = 20kYes</v>
      </c>
      <c r="S182" s="9" t="str">
        <f t="shared" si="13"/>
        <v>Beef&gt; = 30&gt; = 20kYesYes</v>
      </c>
      <c r="T182" s="9" t="str">
        <f t="shared" si="14"/>
        <v>Beef&gt; = 30&gt; = 20kYes</v>
      </c>
    </row>
    <row r="183" spans="1:20" x14ac:dyDescent="0.3">
      <c r="A183" s="8">
        <v>45139</v>
      </c>
      <c r="B183" s="9">
        <v>3</v>
      </c>
      <c r="C183" s="9" t="s">
        <v>28</v>
      </c>
      <c r="D183" s="9" t="s">
        <v>29</v>
      </c>
      <c r="E183" s="9" t="s">
        <v>33</v>
      </c>
      <c r="F183" s="9" t="s">
        <v>34</v>
      </c>
      <c r="G183" s="9" t="s">
        <v>35</v>
      </c>
      <c r="H183" s="9">
        <v>2664</v>
      </c>
      <c r="I183" s="9">
        <v>21.6</v>
      </c>
      <c r="J183" s="9">
        <v>9</v>
      </c>
      <c r="K183" s="9" t="s">
        <v>26</v>
      </c>
      <c r="L183" s="9" t="s">
        <v>19</v>
      </c>
      <c r="M183" s="9" t="s">
        <v>27</v>
      </c>
      <c r="N183" s="9" t="s">
        <v>21</v>
      </c>
      <c r="O183" s="9" t="s">
        <v>21</v>
      </c>
      <c r="P183" s="9" t="str">
        <f t="shared" si="10"/>
        <v>Beer&lt; 30</v>
      </c>
      <c r="Q183" s="9" t="str">
        <f t="shared" si="11"/>
        <v>Beer&lt; 30&lt; 20k</v>
      </c>
      <c r="R183" s="9" t="str">
        <f t="shared" si="12"/>
        <v>Beer&lt; 30&lt; 20kYes</v>
      </c>
      <c r="S183" s="9" t="str">
        <f t="shared" si="13"/>
        <v>Beer&lt; 30&lt; 20kYesYes</v>
      </c>
      <c r="T183" s="9" t="str">
        <f t="shared" si="14"/>
        <v>Beer&lt; 30&lt; 20kYes</v>
      </c>
    </row>
    <row r="184" spans="1:20" x14ac:dyDescent="0.3">
      <c r="A184" s="8">
        <v>45139</v>
      </c>
      <c r="B184" s="9">
        <v>2</v>
      </c>
      <c r="C184" s="9" t="s">
        <v>14</v>
      </c>
      <c r="D184" s="9" t="s">
        <v>15</v>
      </c>
      <c r="E184" s="9" t="s">
        <v>33</v>
      </c>
      <c r="F184" s="9" t="s">
        <v>34</v>
      </c>
      <c r="G184" s="9" t="s">
        <v>35</v>
      </c>
      <c r="H184" s="9">
        <v>0</v>
      </c>
      <c r="I184" s="9">
        <v>0</v>
      </c>
      <c r="J184" s="9">
        <v>0</v>
      </c>
      <c r="K184" s="9" t="s">
        <v>26</v>
      </c>
      <c r="L184" s="9" t="s">
        <v>19</v>
      </c>
      <c r="M184" s="9" t="s">
        <v>27</v>
      </c>
      <c r="N184" s="9" t="s">
        <v>21</v>
      </c>
      <c r="O184" s="9" t="s">
        <v>22</v>
      </c>
      <c r="P184" s="9" t="str">
        <f t="shared" si="10"/>
        <v>Beer&lt; 30</v>
      </c>
      <c r="Q184" s="9" t="str">
        <f t="shared" si="11"/>
        <v>Beer&lt; 30&lt; 20k</v>
      </c>
      <c r="R184" s="9" t="str">
        <f t="shared" si="12"/>
        <v>Beer&lt; 30&lt; 20kYes</v>
      </c>
      <c r="S184" s="9" t="str">
        <f t="shared" si="13"/>
        <v>Beer&lt; 30&lt; 20kYesNo</v>
      </c>
      <c r="T184" s="9" t="str">
        <f t="shared" si="14"/>
        <v>Beer&lt; 30&lt; 20kNo</v>
      </c>
    </row>
    <row r="185" spans="1:20" x14ac:dyDescent="0.3">
      <c r="A185" s="8">
        <v>45139</v>
      </c>
      <c r="B185" s="9">
        <v>1</v>
      </c>
      <c r="C185" s="9" t="s">
        <v>32</v>
      </c>
      <c r="D185" s="9" t="s">
        <v>29</v>
      </c>
      <c r="E185" s="9" t="s">
        <v>33</v>
      </c>
      <c r="F185" s="9" t="s">
        <v>34</v>
      </c>
      <c r="G185" s="9" t="s">
        <v>35</v>
      </c>
      <c r="H185" s="9">
        <v>7193</v>
      </c>
      <c r="I185" s="9">
        <v>38.049999999999997</v>
      </c>
      <c r="J185" s="9">
        <v>5</v>
      </c>
      <c r="K185" s="9" t="s">
        <v>26</v>
      </c>
      <c r="L185" s="9" t="s">
        <v>19</v>
      </c>
      <c r="M185" s="9" t="s">
        <v>20</v>
      </c>
      <c r="N185" s="9" t="s">
        <v>21</v>
      </c>
      <c r="O185" s="9" t="s">
        <v>21</v>
      </c>
      <c r="P185" s="9" t="str">
        <f t="shared" si="10"/>
        <v>Beer&lt; 30</v>
      </c>
      <c r="Q185" s="9" t="str">
        <f t="shared" si="11"/>
        <v>Beer&lt; 30&lt; 20k</v>
      </c>
      <c r="R185" s="9" t="str">
        <f t="shared" si="12"/>
        <v>Beer&lt; 30&lt; 20kYes</v>
      </c>
      <c r="S185" s="9" t="str">
        <f t="shared" si="13"/>
        <v>Beer&lt; 30&lt; 20kYesYes</v>
      </c>
      <c r="T185" s="9" t="str">
        <f t="shared" si="14"/>
        <v>Beer&lt; 30&lt; 20kYes</v>
      </c>
    </row>
    <row r="186" spans="1:20" x14ac:dyDescent="0.3">
      <c r="A186" s="8">
        <v>45139</v>
      </c>
      <c r="B186" s="9">
        <v>1</v>
      </c>
      <c r="C186" s="9" t="s">
        <v>32</v>
      </c>
      <c r="D186" s="9" t="s">
        <v>29</v>
      </c>
      <c r="E186" s="9" t="s">
        <v>33</v>
      </c>
      <c r="F186" s="9" t="s">
        <v>34</v>
      </c>
      <c r="G186" s="9" t="s">
        <v>35</v>
      </c>
      <c r="H186" s="9">
        <v>8576</v>
      </c>
      <c r="I186" s="9">
        <v>19.47</v>
      </c>
      <c r="J186" s="9">
        <v>1</v>
      </c>
      <c r="K186" s="9" t="s">
        <v>149</v>
      </c>
      <c r="L186" s="9" t="s">
        <v>150</v>
      </c>
      <c r="M186" s="9" t="s">
        <v>20</v>
      </c>
      <c r="N186" s="9" t="s">
        <v>21</v>
      </c>
      <c r="O186" s="9" t="s">
        <v>21</v>
      </c>
      <c r="P186" s="9" t="str">
        <f t="shared" si="10"/>
        <v>Beer&gt; = 30</v>
      </c>
      <c r="Q186" s="9" t="str">
        <f t="shared" si="11"/>
        <v>Beer&gt; = 30&gt; = 20k</v>
      </c>
      <c r="R186" s="9" t="str">
        <f t="shared" si="12"/>
        <v>Beer&gt; = 30&gt; = 20kYes</v>
      </c>
      <c r="S186" s="9" t="str">
        <f t="shared" si="13"/>
        <v>Beer&gt; = 30&gt; = 20kYesYes</v>
      </c>
      <c r="T186" s="9" t="str">
        <f t="shared" si="14"/>
        <v>Beer&gt; = 30&gt; = 20kYes</v>
      </c>
    </row>
    <row r="187" spans="1:20" x14ac:dyDescent="0.3">
      <c r="A187" s="8">
        <v>45139</v>
      </c>
      <c r="B187" s="9">
        <v>1</v>
      </c>
      <c r="C187" s="9" t="s">
        <v>32</v>
      </c>
      <c r="D187" s="9" t="s">
        <v>29</v>
      </c>
      <c r="E187" s="9" t="s">
        <v>33</v>
      </c>
      <c r="F187" s="9" t="s">
        <v>34</v>
      </c>
      <c r="G187" s="9" t="s">
        <v>35</v>
      </c>
      <c r="H187" s="9">
        <v>9421</v>
      </c>
      <c r="I187" s="9">
        <v>26.03</v>
      </c>
      <c r="J187" s="9">
        <v>10</v>
      </c>
      <c r="K187" s="9" t="s">
        <v>26</v>
      </c>
      <c r="L187" s="9" t="s">
        <v>150</v>
      </c>
      <c r="M187" s="9" t="s">
        <v>20</v>
      </c>
      <c r="N187" s="9" t="s">
        <v>21</v>
      </c>
      <c r="O187" s="9" t="s">
        <v>21</v>
      </c>
      <c r="P187" s="9" t="str">
        <f t="shared" si="10"/>
        <v>Beer&lt; 30</v>
      </c>
      <c r="Q187" s="9" t="str">
        <f t="shared" si="11"/>
        <v>Beer&lt; 30&gt; = 20k</v>
      </c>
      <c r="R187" s="9" t="str">
        <f t="shared" si="12"/>
        <v>Beer&lt; 30&gt; = 20kYes</v>
      </c>
      <c r="S187" s="9" t="str">
        <f t="shared" si="13"/>
        <v>Beer&lt; 30&gt; = 20kYesYes</v>
      </c>
      <c r="T187" s="9" t="str">
        <f t="shared" si="14"/>
        <v>Beer&lt; 30&gt; = 20kYes</v>
      </c>
    </row>
    <row r="188" spans="1:20" x14ac:dyDescent="0.3">
      <c r="A188" s="8">
        <v>45139</v>
      </c>
      <c r="B188" s="9">
        <v>3</v>
      </c>
      <c r="C188" s="9" t="s">
        <v>28</v>
      </c>
      <c r="D188" s="9" t="s">
        <v>29</v>
      </c>
      <c r="E188" s="9" t="s">
        <v>33</v>
      </c>
      <c r="F188" s="9" t="s">
        <v>34</v>
      </c>
      <c r="G188" s="9" t="s">
        <v>35</v>
      </c>
      <c r="H188" s="9">
        <v>8089</v>
      </c>
      <c r="I188" s="9">
        <v>22.86</v>
      </c>
      <c r="J188" s="9">
        <v>9</v>
      </c>
      <c r="K188" s="9" t="s">
        <v>26</v>
      </c>
      <c r="L188" s="9" t="s">
        <v>150</v>
      </c>
      <c r="M188" s="9" t="s">
        <v>20</v>
      </c>
      <c r="N188" s="9" t="s">
        <v>21</v>
      </c>
      <c r="O188" s="9" t="s">
        <v>21</v>
      </c>
      <c r="P188" s="9" t="str">
        <f t="shared" si="10"/>
        <v>Beer&lt; 30</v>
      </c>
      <c r="Q188" s="9" t="str">
        <f t="shared" si="11"/>
        <v>Beer&lt; 30&gt; = 20k</v>
      </c>
      <c r="R188" s="9" t="str">
        <f t="shared" si="12"/>
        <v>Beer&lt; 30&gt; = 20kYes</v>
      </c>
      <c r="S188" s="9" t="str">
        <f t="shared" si="13"/>
        <v>Beer&lt; 30&gt; = 20kYesYes</v>
      </c>
      <c r="T188" s="9" t="str">
        <f t="shared" si="14"/>
        <v>Beer&lt; 30&gt; = 20kYes</v>
      </c>
    </row>
    <row r="189" spans="1:20" x14ac:dyDescent="0.3">
      <c r="A189" s="8">
        <v>45139</v>
      </c>
      <c r="B189" s="9">
        <v>3</v>
      </c>
      <c r="C189" s="9" t="s">
        <v>28</v>
      </c>
      <c r="D189" s="9" t="s">
        <v>29</v>
      </c>
      <c r="E189" s="9" t="s">
        <v>103</v>
      </c>
      <c r="F189" s="9" t="s">
        <v>104</v>
      </c>
      <c r="G189" s="9" t="s">
        <v>25</v>
      </c>
      <c r="H189" s="9">
        <v>3118</v>
      </c>
      <c r="I189" s="9">
        <v>43.98</v>
      </c>
      <c r="J189" s="9">
        <v>8</v>
      </c>
      <c r="K189" s="9" t="s">
        <v>26</v>
      </c>
      <c r="L189" s="9" t="s">
        <v>19</v>
      </c>
      <c r="M189" s="9" t="s">
        <v>20</v>
      </c>
      <c r="N189" s="9" t="s">
        <v>21</v>
      </c>
      <c r="O189" s="9" t="s">
        <v>21</v>
      </c>
      <c r="P189" s="9" t="str">
        <f t="shared" si="10"/>
        <v>Blueberries&lt; 30</v>
      </c>
      <c r="Q189" s="9" t="str">
        <f t="shared" si="11"/>
        <v>Blueberries&lt; 30&lt; 20k</v>
      </c>
      <c r="R189" s="9" t="str">
        <f t="shared" si="12"/>
        <v>Blueberries&lt; 30&lt; 20kYes</v>
      </c>
      <c r="S189" s="9" t="str">
        <f t="shared" si="13"/>
        <v>Blueberries&lt; 30&lt; 20kYesYes</v>
      </c>
      <c r="T189" s="9" t="str">
        <f t="shared" si="14"/>
        <v>Blueberries&lt; 30&lt; 20kYes</v>
      </c>
    </row>
    <row r="190" spans="1:20" x14ac:dyDescent="0.3">
      <c r="A190" s="8">
        <v>45139</v>
      </c>
      <c r="B190" s="9">
        <v>2</v>
      </c>
      <c r="C190" s="9" t="s">
        <v>14</v>
      </c>
      <c r="D190" s="9" t="s">
        <v>15</v>
      </c>
      <c r="E190" s="9" t="s">
        <v>103</v>
      </c>
      <c r="F190" s="9" t="s">
        <v>104</v>
      </c>
      <c r="G190" s="9" t="s">
        <v>25</v>
      </c>
      <c r="H190" s="9">
        <v>4129</v>
      </c>
      <c r="I190" s="9">
        <v>14.44</v>
      </c>
      <c r="J190" s="9">
        <v>6</v>
      </c>
      <c r="K190" s="9" t="s">
        <v>26</v>
      </c>
      <c r="L190" s="9" t="s">
        <v>150</v>
      </c>
      <c r="M190" s="9" t="s">
        <v>20</v>
      </c>
      <c r="N190" s="9" t="s">
        <v>21</v>
      </c>
      <c r="O190" s="9" t="s">
        <v>21</v>
      </c>
      <c r="P190" s="9" t="str">
        <f t="shared" si="10"/>
        <v>Blueberries&lt; 30</v>
      </c>
      <c r="Q190" s="9" t="str">
        <f t="shared" si="11"/>
        <v>Blueberries&lt; 30&gt; = 20k</v>
      </c>
      <c r="R190" s="9" t="str">
        <f t="shared" si="12"/>
        <v>Blueberries&lt; 30&gt; = 20kYes</v>
      </c>
      <c r="S190" s="9" t="str">
        <f t="shared" si="13"/>
        <v>Blueberries&lt; 30&gt; = 20kYesYes</v>
      </c>
      <c r="T190" s="9" t="str">
        <f t="shared" si="14"/>
        <v>Blueberries&lt; 30&gt; = 20kYes</v>
      </c>
    </row>
    <row r="191" spans="1:20" x14ac:dyDescent="0.3">
      <c r="A191" s="8">
        <v>45139</v>
      </c>
      <c r="B191" s="9">
        <v>1</v>
      </c>
      <c r="C191" s="9" t="s">
        <v>32</v>
      </c>
      <c r="D191" s="9" t="s">
        <v>29</v>
      </c>
      <c r="E191" s="9" t="s">
        <v>123</v>
      </c>
      <c r="F191" s="9" t="s">
        <v>124</v>
      </c>
      <c r="G191" s="9" t="s">
        <v>125</v>
      </c>
      <c r="H191" s="9">
        <v>2258</v>
      </c>
      <c r="I191" s="9">
        <v>12.38</v>
      </c>
      <c r="J191" s="9">
        <v>8</v>
      </c>
      <c r="K191" s="9" t="s">
        <v>26</v>
      </c>
      <c r="L191" s="9" t="s">
        <v>150</v>
      </c>
      <c r="M191" s="9" t="s">
        <v>20</v>
      </c>
      <c r="N191" s="9" t="s">
        <v>21</v>
      </c>
      <c r="O191" s="9" t="s">
        <v>21</v>
      </c>
      <c r="P191" s="9" t="str">
        <f t="shared" si="10"/>
        <v>Bread&lt; 30</v>
      </c>
      <c r="Q191" s="9" t="str">
        <f t="shared" si="11"/>
        <v>Bread&lt; 30&gt; = 20k</v>
      </c>
      <c r="R191" s="9" t="str">
        <f t="shared" si="12"/>
        <v>Bread&lt; 30&gt; = 20kYes</v>
      </c>
      <c r="S191" s="9" t="str">
        <f t="shared" si="13"/>
        <v>Bread&lt; 30&gt; = 20kYesYes</v>
      </c>
      <c r="T191" s="9" t="str">
        <f t="shared" si="14"/>
        <v>Bread&lt; 30&gt; = 20kYes</v>
      </c>
    </row>
    <row r="192" spans="1:20" x14ac:dyDescent="0.3">
      <c r="A192" s="8">
        <v>45139</v>
      </c>
      <c r="B192" s="9">
        <v>2</v>
      </c>
      <c r="C192" s="9" t="s">
        <v>14</v>
      </c>
      <c r="D192" s="9" t="s">
        <v>15</v>
      </c>
      <c r="E192" s="9" t="s">
        <v>123</v>
      </c>
      <c r="F192" s="9" t="s">
        <v>124</v>
      </c>
      <c r="G192" s="9" t="s">
        <v>125</v>
      </c>
      <c r="H192" s="9">
        <v>8353</v>
      </c>
      <c r="I192" s="9">
        <v>16.559999999999999</v>
      </c>
      <c r="J192" s="9">
        <v>4</v>
      </c>
      <c r="K192" s="9" t="s">
        <v>149</v>
      </c>
      <c r="L192" s="9" t="s">
        <v>150</v>
      </c>
      <c r="M192" s="9" t="s">
        <v>20</v>
      </c>
      <c r="N192" s="9" t="s">
        <v>21</v>
      </c>
      <c r="O192" s="9" t="s">
        <v>21</v>
      </c>
      <c r="P192" s="9" t="str">
        <f t="shared" si="10"/>
        <v>Bread&gt; = 30</v>
      </c>
      <c r="Q192" s="9" t="str">
        <f t="shared" si="11"/>
        <v>Bread&gt; = 30&gt; = 20k</v>
      </c>
      <c r="R192" s="9" t="str">
        <f t="shared" si="12"/>
        <v>Bread&gt; = 30&gt; = 20kYes</v>
      </c>
      <c r="S192" s="9" t="str">
        <f t="shared" si="13"/>
        <v>Bread&gt; = 30&gt; = 20kYesYes</v>
      </c>
      <c r="T192" s="9" t="str">
        <f t="shared" si="14"/>
        <v>Bread&gt; = 30&gt; = 20kYes</v>
      </c>
    </row>
    <row r="193" spans="1:20" x14ac:dyDescent="0.3">
      <c r="A193" s="8">
        <v>45139</v>
      </c>
      <c r="B193" s="9">
        <v>2</v>
      </c>
      <c r="C193" s="9" t="s">
        <v>14</v>
      </c>
      <c r="D193" s="9" t="s">
        <v>15</v>
      </c>
      <c r="E193" s="9" t="s">
        <v>123</v>
      </c>
      <c r="F193" s="9" t="s">
        <v>124</v>
      </c>
      <c r="G193" s="9" t="s">
        <v>125</v>
      </c>
      <c r="H193" s="9">
        <v>9886</v>
      </c>
      <c r="I193" s="9">
        <v>11.15</v>
      </c>
      <c r="J193" s="9">
        <v>4</v>
      </c>
      <c r="K193" s="9" t="s">
        <v>26</v>
      </c>
      <c r="L193" s="9" t="s">
        <v>150</v>
      </c>
      <c r="M193" s="9" t="s">
        <v>20</v>
      </c>
      <c r="N193" s="9" t="s">
        <v>21</v>
      </c>
      <c r="O193" s="9" t="s">
        <v>21</v>
      </c>
      <c r="P193" s="9" t="str">
        <f t="shared" si="10"/>
        <v>Bread&lt; 30</v>
      </c>
      <c r="Q193" s="9" t="str">
        <f t="shared" si="11"/>
        <v>Bread&lt; 30&gt; = 20k</v>
      </c>
      <c r="R193" s="9" t="str">
        <f t="shared" si="12"/>
        <v>Bread&lt; 30&gt; = 20kYes</v>
      </c>
      <c r="S193" s="9" t="str">
        <f t="shared" si="13"/>
        <v>Bread&lt; 30&gt; = 20kYesYes</v>
      </c>
      <c r="T193" s="9" t="str">
        <f t="shared" si="14"/>
        <v>Bread&lt; 30&gt; = 20kYes</v>
      </c>
    </row>
    <row r="194" spans="1:20" x14ac:dyDescent="0.3">
      <c r="A194" s="8">
        <v>45139</v>
      </c>
      <c r="B194" s="9">
        <v>1</v>
      </c>
      <c r="C194" s="9" t="s">
        <v>32</v>
      </c>
      <c r="D194" s="9" t="s">
        <v>29</v>
      </c>
      <c r="E194" s="9" t="s">
        <v>123</v>
      </c>
      <c r="F194" s="9" t="s">
        <v>124</v>
      </c>
      <c r="G194" s="9" t="s">
        <v>125</v>
      </c>
      <c r="H194" s="9">
        <v>8743</v>
      </c>
      <c r="I194" s="9">
        <v>23.49</v>
      </c>
      <c r="J194" s="9">
        <v>4</v>
      </c>
      <c r="K194" s="9" t="s">
        <v>149</v>
      </c>
      <c r="L194" s="9" t="s">
        <v>150</v>
      </c>
      <c r="M194" s="9" t="s">
        <v>20</v>
      </c>
      <c r="N194" s="9" t="s">
        <v>21</v>
      </c>
      <c r="O194" s="9" t="s">
        <v>21</v>
      </c>
      <c r="P194" s="9" t="str">
        <f t="shared" ref="P194:P257" si="15">_xlfn.CONCAT(F194,K194)</f>
        <v>Bread&gt; = 30</v>
      </c>
      <c r="Q194" s="9" t="str">
        <f t="shared" ref="Q194:Q257" si="16">_xlfn.CONCAT(F194,K194,L194)</f>
        <v>Bread&gt; = 30&gt; = 20k</v>
      </c>
      <c r="R194" s="9" t="str">
        <f t="shared" ref="R194:R257" si="17">_xlfn.CONCAT(F194,K194,L194,N194)</f>
        <v>Bread&gt; = 30&gt; = 20kYes</v>
      </c>
      <c r="S194" s="9" t="str">
        <f t="shared" ref="S194:S257" si="18">_xlfn.CONCAT(F194,K194,L194,N194,O194)</f>
        <v>Bread&gt; = 30&gt; = 20kYesYes</v>
      </c>
      <c r="T194" s="9" t="str">
        <f t="shared" si="14"/>
        <v>Bread&gt; = 30&gt; = 20kYes</v>
      </c>
    </row>
    <row r="195" spans="1:20" x14ac:dyDescent="0.3">
      <c r="A195" s="8">
        <v>45139</v>
      </c>
      <c r="B195" s="9">
        <v>1</v>
      </c>
      <c r="C195" s="9" t="s">
        <v>32</v>
      </c>
      <c r="D195" s="9" t="s">
        <v>29</v>
      </c>
      <c r="E195" s="9" t="s">
        <v>72</v>
      </c>
      <c r="F195" s="9" t="s">
        <v>73</v>
      </c>
      <c r="G195" s="9" t="s">
        <v>25</v>
      </c>
      <c r="H195" s="9">
        <v>8968</v>
      </c>
      <c r="I195" s="9">
        <v>30.94</v>
      </c>
      <c r="J195" s="9">
        <v>2</v>
      </c>
      <c r="K195" s="9" t="s">
        <v>149</v>
      </c>
      <c r="L195" s="9" t="s">
        <v>19</v>
      </c>
      <c r="M195" s="9" t="s">
        <v>20</v>
      </c>
      <c r="N195" s="9" t="s">
        <v>21</v>
      </c>
      <c r="O195" s="9" t="s">
        <v>21</v>
      </c>
      <c r="P195" s="9" t="str">
        <f t="shared" si="15"/>
        <v>Carrots&gt; = 30</v>
      </c>
      <c r="Q195" s="9" t="str">
        <f t="shared" si="16"/>
        <v>Carrots&gt; = 30&lt; 20k</v>
      </c>
      <c r="R195" s="9" t="str">
        <f t="shared" si="17"/>
        <v>Carrots&gt; = 30&lt; 20kYes</v>
      </c>
      <c r="S195" s="9" t="str">
        <f t="shared" si="18"/>
        <v>Carrots&gt; = 30&lt; 20kYesYes</v>
      </c>
      <c r="T195" s="9" t="str">
        <f t="shared" ref="T195:T258" si="19">_xlfn.CONCAT(F195,K195,L195,O195)</f>
        <v>Carrots&gt; = 30&lt; 20kYes</v>
      </c>
    </row>
    <row r="196" spans="1:20" x14ac:dyDescent="0.3">
      <c r="A196" s="8">
        <v>45139</v>
      </c>
      <c r="B196" s="9">
        <v>2</v>
      </c>
      <c r="C196" s="9" t="s">
        <v>14</v>
      </c>
      <c r="D196" s="9" t="s">
        <v>15</v>
      </c>
      <c r="E196" s="9" t="s">
        <v>109</v>
      </c>
      <c r="F196" s="9" t="s">
        <v>110</v>
      </c>
      <c r="G196" s="9" t="s">
        <v>52</v>
      </c>
      <c r="H196" s="9">
        <v>6206</v>
      </c>
      <c r="I196" s="9">
        <v>27.4</v>
      </c>
      <c r="J196" s="9">
        <v>7</v>
      </c>
      <c r="K196" s="9" t="s">
        <v>26</v>
      </c>
      <c r="L196" s="9" t="s">
        <v>150</v>
      </c>
      <c r="M196" s="9" t="s">
        <v>20</v>
      </c>
      <c r="N196" s="9" t="s">
        <v>21</v>
      </c>
      <c r="O196" s="9" t="s">
        <v>21</v>
      </c>
      <c r="P196" s="9" t="str">
        <f t="shared" si="15"/>
        <v>Cereal&lt; 30</v>
      </c>
      <c r="Q196" s="9" t="str">
        <f t="shared" si="16"/>
        <v>Cereal&lt; 30&gt; = 20k</v>
      </c>
      <c r="R196" s="9" t="str">
        <f t="shared" si="17"/>
        <v>Cereal&lt; 30&gt; = 20kYes</v>
      </c>
      <c r="S196" s="9" t="str">
        <f t="shared" si="18"/>
        <v>Cereal&lt; 30&gt; = 20kYesYes</v>
      </c>
      <c r="T196" s="9" t="str">
        <f t="shared" si="19"/>
        <v>Cereal&lt; 30&gt; = 20kYes</v>
      </c>
    </row>
    <row r="197" spans="1:20" x14ac:dyDescent="0.3">
      <c r="A197" s="8">
        <v>45139</v>
      </c>
      <c r="B197" s="9">
        <v>1</v>
      </c>
      <c r="C197" s="9" t="s">
        <v>32</v>
      </c>
      <c r="D197" s="9" t="s">
        <v>29</v>
      </c>
      <c r="E197" s="9" t="s">
        <v>109</v>
      </c>
      <c r="F197" s="9" t="s">
        <v>110</v>
      </c>
      <c r="G197" s="9" t="s">
        <v>52</v>
      </c>
      <c r="H197" s="9">
        <v>2971</v>
      </c>
      <c r="I197" s="9">
        <v>24.81</v>
      </c>
      <c r="J197" s="9">
        <v>1</v>
      </c>
      <c r="K197" s="9" t="s">
        <v>149</v>
      </c>
      <c r="L197" s="9" t="s">
        <v>19</v>
      </c>
      <c r="M197" s="9" t="s">
        <v>20</v>
      </c>
      <c r="N197" s="9" t="s">
        <v>21</v>
      </c>
      <c r="O197" s="9" t="s">
        <v>21</v>
      </c>
      <c r="P197" s="9" t="str">
        <f t="shared" si="15"/>
        <v>Cereal&gt; = 30</v>
      </c>
      <c r="Q197" s="9" t="str">
        <f t="shared" si="16"/>
        <v>Cereal&gt; = 30&lt; 20k</v>
      </c>
      <c r="R197" s="9" t="str">
        <f t="shared" si="17"/>
        <v>Cereal&gt; = 30&lt; 20kYes</v>
      </c>
      <c r="S197" s="9" t="str">
        <f t="shared" si="18"/>
        <v>Cereal&gt; = 30&lt; 20kYesYes</v>
      </c>
      <c r="T197" s="9" t="str">
        <f t="shared" si="19"/>
        <v>Cereal&gt; = 30&lt; 20kYes</v>
      </c>
    </row>
    <row r="198" spans="1:20" x14ac:dyDescent="0.3">
      <c r="A198" s="8">
        <v>45139</v>
      </c>
      <c r="B198" s="9">
        <v>1</v>
      </c>
      <c r="C198" s="9" t="s">
        <v>32</v>
      </c>
      <c r="D198" s="9" t="s">
        <v>29</v>
      </c>
      <c r="E198" s="9" t="s">
        <v>109</v>
      </c>
      <c r="F198" s="9" t="s">
        <v>110</v>
      </c>
      <c r="G198" s="9" t="s">
        <v>52</v>
      </c>
      <c r="H198" s="9">
        <v>5104</v>
      </c>
      <c r="I198" s="9">
        <v>15.93</v>
      </c>
      <c r="J198" s="9">
        <v>8</v>
      </c>
      <c r="K198" s="9" t="s">
        <v>149</v>
      </c>
      <c r="L198" s="9" t="s">
        <v>19</v>
      </c>
      <c r="M198" s="9" t="s">
        <v>20</v>
      </c>
      <c r="N198" s="9" t="s">
        <v>21</v>
      </c>
      <c r="O198" s="9" t="s">
        <v>21</v>
      </c>
      <c r="P198" s="9" t="str">
        <f t="shared" si="15"/>
        <v>Cereal&gt; = 30</v>
      </c>
      <c r="Q198" s="9" t="str">
        <f t="shared" si="16"/>
        <v>Cereal&gt; = 30&lt; 20k</v>
      </c>
      <c r="R198" s="9" t="str">
        <f t="shared" si="17"/>
        <v>Cereal&gt; = 30&lt; 20kYes</v>
      </c>
      <c r="S198" s="9" t="str">
        <f t="shared" si="18"/>
        <v>Cereal&gt; = 30&lt; 20kYesYes</v>
      </c>
      <c r="T198" s="9" t="str">
        <f t="shared" si="19"/>
        <v>Cereal&gt; = 30&lt; 20kYes</v>
      </c>
    </row>
    <row r="199" spans="1:20" x14ac:dyDescent="0.3">
      <c r="A199" s="8">
        <v>45139</v>
      </c>
      <c r="B199" s="9">
        <v>1</v>
      </c>
      <c r="C199" s="9" t="s">
        <v>32</v>
      </c>
      <c r="D199" s="9" t="s">
        <v>29</v>
      </c>
      <c r="E199" s="9" t="s">
        <v>113</v>
      </c>
      <c r="F199" s="9" t="s">
        <v>114</v>
      </c>
      <c r="G199" s="9" t="s">
        <v>59</v>
      </c>
      <c r="H199" s="9">
        <v>5946</v>
      </c>
      <c r="I199" s="9">
        <v>38.82</v>
      </c>
      <c r="J199" s="9">
        <v>5</v>
      </c>
      <c r="K199" s="9" t="s">
        <v>26</v>
      </c>
      <c r="L199" s="9" t="s">
        <v>19</v>
      </c>
      <c r="M199" s="9" t="s">
        <v>27</v>
      </c>
      <c r="N199" s="9" t="s">
        <v>21</v>
      </c>
      <c r="O199" s="9" t="s">
        <v>21</v>
      </c>
      <c r="P199" s="9" t="str">
        <f t="shared" si="15"/>
        <v>Chicken&lt; 30</v>
      </c>
      <c r="Q199" s="9" t="str">
        <f t="shared" si="16"/>
        <v>Chicken&lt; 30&lt; 20k</v>
      </c>
      <c r="R199" s="9" t="str">
        <f t="shared" si="17"/>
        <v>Chicken&lt; 30&lt; 20kYes</v>
      </c>
      <c r="S199" s="9" t="str">
        <f t="shared" si="18"/>
        <v>Chicken&lt; 30&lt; 20kYesYes</v>
      </c>
      <c r="T199" s="9" t="str">
        <f t="shared" si="19"/>
        <v>Chicken&lt; 30&lt; 20kYes</v>
      </c>
    </row>
    <row r="200" spans="1:20" x14ac:dyDescent="0.3">
      <c r="A200" s="8">
        <v>45139</v>
      </c>
      <c r="B200" s="9">
        <v>1</v>
      </c>
      <c r="C200" s="9" t="s">
        <v>32</v>
      </c>
      <c r="D200" s="9" t="s">
        <v>29</v>
      </c>
      <c r="E200" s="9" t="s">
        <v>113</v>
      </c>
      <c r="F200" s="9" t="s">
        <v>114</v>
      </c>
      <c r="G200" s="9" t="s">
        <v>59</v>
      </c>
      <c r="H200" s="9">
        <v>8305</v>
      </c>
      <c r="I200" s="9">
        <v>30.08</v>
      </c>
      <c r="J200" s="9">
        <v>3</v>
      </c>
      <c r="K200" s="9" t="s">
        <v>149</v>
      </c>
      <c r="L200" s="9" t="s">
        <v>19</v>
      </c>
      <c r="M200" s="9" t="s">
        <v>27</v>
      </c>
      <c r="N200" s="9" t="s">
        <v>21</v>
      </c>
      <c r="O200" s="9" t="s">
        <v>21</v>
      </c>
      <c r="P200" s="9" t="str">
        <f t="shared" si="15"/>
        <v>Chicken&gt; = 30</v>
      </c>
      <c r="Q200" s="9" t="str">
        <f t="shared" si="16"/>
        <v>Chicken&gt; = 30&lt; 20k</v>
      </c>
      <c r="R200" s="9" t="str">
        <f t="shared" si="17"/>
        <v>Chicken&gt; = 30&lt; 20kYes</v>
      </c>
      <c r="S200" s="9" t="str">
        <f t="shared" si="18"/>
        <v>Chicken&gt; = 30&lt; 20kYesYes</v>
      </c>
      <c r="T200" s="9" t="str">
        <f t="shared" si="19"/>
        <v>Chicken&gt; = 30&lt; 20kYes</v>
      </c>
    </row>
    <row r="201" spans="1:20" x14ac:dyDescent="0.3">
      <c r="A201" s="8">
        <v>45139</v>
      </c>
      <c r="B201" s="9">
        <v>2</v>
      </c>
      <c r="C201" s="9" t="s">
        <v>14</v>
      </c>
      <c r="D201" s="9" t="s">
        <v>15</v>
      </c>
      <c r="E201" s="9" t="s">
        <v>16</v>
      </c>
      <c r="F201" s="9" t="s">
        <v>17</v>
      </c>
      <c r="G201" s="9" t="s">
        <v>18</v>
      </c>
      <c r="H201" s="9">
        <v>3803</v>
      </c>
      <c r="I201" s="9">
        <v>15.18</v>
      </c>
      <c r="J201" s="9">
        <v>6</v>
      </c>
      <c r="K201" s="9" t="s">
        <v>149</v>
      </c>
      <c r="L201" s="9" t="s">
        <v>150</v>
      </c>
      <c r="M201" s="9" t="s">
        <v>20</v>
      </c>
      <c r="N201" s="9" t="s">
        <v>21</v>
      </c>
      <c r="O201" s="9" t="s">
        <v>21</v>
      </c>
      <c r="P201" s="9" t="str">
        <f t="shared" si="15"/>
        <v>Chips&gt; = 30</v>
      </c>
      <c r="Q201" s="9" t="str">
        <f t="shared" si="16"/>
        <v>Chips&gt; = 30&gt; = 20k</v>
      </c>
      <c r="R201" s="9" t="str">
        <f t="shared" si="17"/>
        <v>Chips&gt; = 30&gt; = 20kYes</v>
      </c>
      <c r="S201" s="9" t="str">
        <f t="shared" si="18"/>
        <v>Chips&gt; = 30&gt; = 20kYesYes</v>
      </c>
      <c r="T201" s="9" t="str">
        <f t="shared" si="19"/>
        <v>Chips&gt; = 30&gt; = 20kYes</v>
      </c>
    </row>
    <row r="202" spans="1:20" x14ac:dyDescent="0.3">
      <c r="A202" s="8">
        <v>45139</v>
      </c>
      <c r="B202" s="9">
        <v>3</v>
      </c>
      <c r="C202" s="9" t="s">
        <v>28</v>
      </c>
      <c r="D202" s="9" t="s">
        <v>29</v>
      </c>
      <c r="E202" s="9" t="s">
        <v>16</v>
      </c>
      <c r="F202" s="9" t="s">
        <v>17</v>
      </c>
      <c r="G202" s="9" t="s">
        <v>18</v>
      </c>
      <c r="H202" s="9">
        <v>9502</v>
      </c>
      <c r="I202" s="9">
        <v>18.18</v>
      </c>
      <c r="J202" s="9">
        <v>6</v>
      </c>
      <c r="K202" s="9" t="s">
        <v>149</v>
      </c>
      <c r="L202" s="9" t="s">
        <v>150</v>
      </c>
      <c r="M202" s="9" t="s">
        <v>20</v>
      </c>
      <c r="N202" s="9" t="s">
        <v>21</v>
      </c>
      <c r="O202" s="9" t="s">
        <v>21</v>
      </c>
      <c r="P202" s="9" t="str">
        <f t="shared" si="15"/>
        <v>Chips&gt; = 30</v>
      </c>
      <c r="Q202" s="9" t="str">
        <f t="shared" si="16"/>
        <v>Chips&gt; = 30&gt; = 20k</v>
      </c>
      <c r="R202" s="9" t="str">
        <f t="shared" si="17"/>
        <v>Chips&gt; = 30&gt; = 20kYes</v>
      </c>
      <c r="S202" s="9" t="str">
        <f t="shared" si="18"/>
        <v>Chips&gt; = 30&gt; = 20kYesYes</v>
      </c>
      <c r="T202" s="9" t="str">
        <f t="shared" si="19"/>
        <v>Chips&gt; = 30&gt; = 20kYes</v>
      </c>
    </row>
    <row r="203" spans="1:20" x14ac:dyDescent="0.3">
      <c r="A203" s="8">
        <v>45139</v>
      </c>
      <c r="B203" s="9">
        <v>3</v>
      </c>
      <c r="C203" s="9" t="s">
        <v>28</v>
      </c>
      <c r="D203" s="9" t="s">
        <v>29</v>
      </c>
      <c r="E203" s="9" t="s">
        <v>16</v>
      </c>
      <c r="F203" s="9" t="s">
        <v>17</v>
      </c>
      <c r="G203" s="9" t="s">
        <v>18</v>
      </c>
      <c r="H203" s="9">
        <v>8022</v>
      </c>
      <c r="I203" s="9">
        <v>2.2200000000000002</v>
      </c>
      <c r="J203" s="9">
        <v>6</v>
      </c>
      <c r="K203" s="9" t="s">
        <v>149</v>
      </c>
      <c r="L203" s="9" t="s">
        <v>19</v>
      </c>
      <c r="M203" s="9" t="s">
        <v>20</v>
      </c>
      <c r="N203" s="9" t="s">
        <v>21</v>
      </c>
      <c r="O203" s="9" t="s">
        <v>22</v>
      </c>
      <c r="P203" s="9" t="str">
        <f t="shared" si="15"/>
        <v>Chips&gt; = 30</v>
      </c>
      <c r="Q203" s="9" t="str">
        <f t="shared" si="16"/>
        <v>Chips&gt; = 30&lt; 20k</v>
      </c>
      <c r="R203" s="9" t="str">
        <f t="shared" si="17"/>
        <v>Chips&gt; = 30&lt; 20kYes</v>
      </c>
      <c r="S203" s="9" t="str">
        <f t="shared" si="18"/>
        <v>Chips&gt; = 30&lt; 20kYesNo</v>
      </c>
      <c r="T203" s="9" t="str">
        <f t="shared" si="19"/>
        <v>Chips&gt; = 30&lt; 20kNo</v>
      </c>
    </row>
    <row r="204" spans="1:20" x14ac:dyDescent="0.3">
      <c r="A204" s="8">
        <v>45139</v>
      </c>
      <c r="B204" s="9">
        <v>1</v>
      </c>
      <c r="C204" s="9" t="s">
        <v>32</v>
      </c>
      <c r="D204" s="9" t="s">
        <v>29</v>
      </c>
      <c r="E204" s="9" t="s">
        <v>16</v>
      </c>
      <c r="F204" s="9" t="s">
        <v>17</v>
      </c>
      <c r="G204" s="9" t="s">
        <v>18</v>
      </c>
      <c r="H204" s="9">
        <v>0</v>
      </c>
      <c r="I204" s="9">
        <v>0</v>
      </c>
      <c r="J204" s="9">
        <v>0</v>
      </c>
      <c r="K204" s="9" t="s">
        <v>149</v>
      </c>
      <c r="L204" s="9" t="s">
        <v>150</v>
      </c>
      <c r="M204" s="9" t="s">
        <v>20</v>
      </c>
      <c r="N204" s="9" t="s">
        <v>21</v>
      </c>
      <c r="O204" s="9" t="s">
        <v>22</v>
      </c>
      <c r="P204" s="9" t="str">
        <f t="shared" si="15"/>
        <v>Chips&gt; = 30</v>
      </c>
      <c r="Q204" s="9" t="str">
        <f t="shared" si="16"/>
        <v>Chips&gt; = 30&gt; = 20k</v>
      </c>
      <c r="R204" s="9" t="str">
        <f t="shared" si="17"/>
        <v>Chips&gt; = 30&gt; = 20kYes</v>
      </c>
      <c r="S204" s="9" t="str">
        <f t="shared" si="18"/>
        <v>Chips&gt; = 30&gt; = 20kYesNo</v>
      </c>
      <c r="T204" s="9" t="str">
        <f t="shared" si="19"/>
        <v>Chips&gt; = 30&gt; = 20kNo</v>
      </c>
    </row>
    <row r="205" spans="1:20" x14ac:dyDescent="0.3">
      <c r="A205" s="8">
        <v>45139</v>
      </c>
      <c r="B205" s="9">
        <v>2</v>
      </c>
      <c r="C205" s="9" t="s">
        <v>14</v>
      </c>
      <c r="D205" s="9" t="s">
        <v>15</v>
      </c>
      <c r="E205" s="9" t="s">
        <v>16</v>
      </c>
      <c r="F205" s="9" t="s">
        <v>17</v>
      </c>
      <c r="G205" s="9" t="s">
        <v>18</v>
      </c>
      <c r="H205" s="9">
        <v>8129</v>
      </c>
      <c r="I205" s="9">
        <v>16.18</v>
      </c>
      <c r="J205" s="9">
        <v>8</v>
      </c>
      <c r="K205" s="9" t="s">
        <v>149</v>
      </c>
      <c r="L205" s="9" t="s">
        <v>150</v>
      </c>
      <c r="M205" s="9" t="s">
        <v>20</v>
      </c>
      <c r="N205" s="9" t="s">
        <v>22</v>
      </c>
      <c r="O205" s="9" t="s">
        <v>21</v>
      </c>
      <c r="P205" s="9" t="str">
        <f t="shared" si="15"/>
        <v>Chips&gt; = 30</v>
      </c>
      <c r="Q205" s="9" t="str">
        <f t="shared" si="16"/>
        <v>Chips&gt; = 30&gt; = 20k</v>
      </c>
      <c r="R205" s="9" t="str">
        <f t="shared" si="17"/>
        <v>Chips&gt; = 30&gt; = 20kNo</v>
      </c>
      <c r="S205" s="9" t="str">
        <f t="shared" si="18"/>
        <v>Chips&gt; = 30&gt; = 20kNoYes</v>
      </c>
      <c r="T205" s="9" t="str">
        <f t="shared" si="19"/>
        <v>Chips&gt; = 30&gt; = 20kYes</v>
      </c>
    </row>
    <row r="206" spans="1:20" x14ac:dyDescent="0.3">
      <c r="A206" s="8">
        <v>45139</v>
      </c>
      <c r="B206" s="9">
        <v>2</v>
      </c>
      <c r="C206" s="9" t="s">
        <v>14</v>
      </c>
      <c r="D206" s="9" t="s">
        <v>15</v>
      </c>
      <c r="E206" s="9" t="s">
        <v>16</v>
      </c>
      <c r="F206" s="9" t="s">
        <v>17</v>
      </c>
      <c r="G206" s="9" t="s">
        <v>18</v>
      </c>
      <c r="H206" s="9">
        <v>1507</v>
      </c>
      <c r="I206" s="9">
        <v>24.94</v>
      </c>
      <c r="J206" s="9">
        <v>9</v>
      </c>
      <c r="K206" s="9" t="s">
        <v>149</v>
      </c>
      <c r="L206" s="9" t="s">
        <v>150</v>
      </c>
      <c r="M206" s="9" t="s">
        <v>20</v>
      </c>
      <c r="N206" s="9" t="s">
        <v>22</v>
      </c>
      <c r="O206" s="9" t="s">
        <v>21</v>
      </c>
      <c r="P206" s="9" t="str">
        <f t="shared" si="15"/>
        <v>Chips&gt; = 30</v>
      </c>
      <c r="Q206" s="9" t="str">
        <f t="shared" si="16"/>
        <v>Chips&gt; = 30&gt; = 20k</v>
      </c>
      <c r="R206" s="9" t="str">
        <f t="shared" si="17"/>
        <v>Chips&gt; = 30&gt; = 20kNo</v>
      </c>
      <c r="S206" s="9" t="str">
        <f t="shared" si="18"/>
        <v>Chips&gt; = 30&gt; = 20kNoYes</v>
      </c>
      <c r="T206" s="9" t="str">
        <f t="shared" si="19"/>
        <v>Chips&gt; = 30&gt; = 20kYes</v>
      </c>
    </row>
    <row r="207" spans="1:20" x14ac:dyDescent="0.3">
      <c r="A207" s="8">
        <v>45139</v>
      </c>
      <c r="B207" s="9">
        <v>1</v>
      </c>
      <c r="C207" s="9" t="s">
        <v>32</v>
      </c>
      <c r="D207" s="9" t="s">
        <v>29</v>
      </c>
      <c r="E207" s="9" t="s">
        <v>16</v>
      </c>
      <c r="F207" s="9" t="s">
        <v>17</v>
      </c>
      <c r="G207" s="9" t="s">
        <v>18</v>
      </c>
      <c r="H207" s="9">
        <v>8196</v>
      </c>
      <c r="I207" s="9">
        <v>13.57</v>
      </c>
      <c r="J207" s="9">
        <v>6</v>
      </c>
      <c r="K207" s="9" t="s">
        <v>149</v>
      </c>
      <c r="L207" s="9" t="s">
        <v>150</v>
      </c>
      <c r="M207" s="9" t="s">
        <v>20</v>
      </c>
      <c r="N207" s="9" t="s">
        <v>22</v>
      </c>
      <c r="O207" s="9" t="s">
        <v>21</v>
      </c>
      <c r="P207" s="9" t="str">
        <f t="shared" si="15"/>
        <v>Chips&gt; = 30</v>
      </c>
      <c r="Q207" s="9" t="str">
        <f t="shared" si="16"/>
        <v>Chips&gt; = 30&gt; = 20k</v>
      </c>
      <c r="R207" s="9" t="str">
        <f t="shared" si="17"/>
        <v>Chips&gt; = 30&gt; = 20kNo</v>
      </c>
      <c r="S207" s="9" t="str">
        <f t="shared" si="18"/>
        <v>Chips&gt; = 30&gt; = 20kNoYes</v>
      </c>
      <c r="T207" s="9" t="str">
        <f t="shared" si="19"/>
        <v>Chips&gt; = 30&gt; = 20kYes</v>
      </c>
    </row>
    <row r="208" spans="1:20" x14ac:dyDescent="0.3">
      <c r="A208" s="8">
        <v>45139</v>
      </c>
      <c r="B208" s="9">
        <v>1</v>
      </c>
      <c r="C208" s="9" t="s">
        <v>32</v>
      </c>
      <c r="D208" s="9" t="s">
        <v>29</v>
      </c>
      <c r="E208" s="9" t="s">
        <v>16</v>
      </c>
      <c r="F208" s="9" t="s">
        <v>17</v>
      </c>
      <c r="G208" s="9" t="s">
        <v>18</v>
      </c>
      <c r="H208" s="9">
        <v>5952</v>
      </c>
      <c r="I208" s="9">
        <v>26.95</v>
      </c>
      <c r="J208" s="9">
        <v>5</v>
      </c>
      <c r="K208" s="9" t="s">
        <v>149</v>
      </c>
      <c r="L208" s="9" t="s">
        <v>19</v>
      </c>
      <c r="M208" s="9" t="s">
        <v>20</v>
      </c>
      <c r="N208" s="9" t="s">
        <v>22</v>
      </c>
      <c r="O208" s="9" t="s">
        <v>22</v>
      </c>
      <c r="P208" s="9" t="str">
        <f t="shared" si="15"/>
        <v>Chips&gt; = 30</v>
      </c>
      <c r="Q208" s="9" t="str">
        <f t="shared" si="16"/>
        <v>Chips&gt; = 30&lt; 20k</v>
      </c>
      <c r="R208" s="9" t="str">
        <f t="shared" si="17"/>
        <v>Chips&gt; = 30&lt; 20kNo</v>
      </c>
      <c r="S208" s="9" t="str">
        <f t="shared" si="18"/>
        <v>Chips&gt; = 30&lt; 20kNoNo</v>
      </c>
      <c r="T208" s="9" t="str">
        <f t="shared" si="19"/>
        <v>Chips&gt; = 30&lt; 20kNo</v>
      </c>
    </row>
    <row r="209" spans="1:20" x14ac:dyDescent="0.3">
      <c r="A209" s="8">
        <v>45139</v>
      </c>
      <c r="B209" s="9">
        <v>3</v>
      </c>
      <c r="C209" s="9" t="s">
        <v>28</v>
      </c>
      <c r="D209" s="9" t="s">
        <v>29</v>
      </c>
      <c r="E209" s="9" t="s">
        <v>55</v>
      </c>
      <c r="F209" s="9" t="s">
        <v>56</v>
      </c>
      <c r="G209" s="9" t="s">
        <v>18</v>
      </c>
      <c r="H209" s="9">
        <v>9348</v>
      </c>
      <c r="I209" s="9">
        <v>18.48</v>
      </c>
      <c r="J209" s="9">
        <v>10</v>
      </c>
      <c r="K209" s="9" t="s">
        <v>26</v>
      </c>
      <c r="L209" s="9" t="s">
        <v>19</v>
      </c>
      <c r="M209" s="9" t="s">
        <v>20</v>
      </c>
      <c r="N209" s="9" t="s">
        <v>21</v>
      </c>
      <c r="O209" s="9" t="s">
        <v>21</v>
      </c>
      <c r="P209" s="9" t="str">
        <f t="shared" si="15"/>
        <v>Chocolate&lt; 30</v>
      </c>
      <c r="Q209" s="9" t="str">
        <f t="shared" si="16"/>
        <v>Chocolate&lt; 30&lt; 20k</v>
      </c>
      <c r="R209" s="9" t="str">
        <f t="shared" si="17"/>
        <v>Chocolate&lt; 30&lt; 20kYes</v>
      </c>
      <c r="S209" s="9" t="str">
        <f t="shared" si="18"/>
        <v>Chocolate&lt; 30&lt; 20kYesYes</v>
      </c>
      <c r="T209" s="9" t="str">
        <f t="shared" si="19"/>
        <v>Chocolate&lt; 30&lt; 20kYes</v>
      </c>
    </row>
    <row r="210" spans="1:20" x14ac:dyDescent="0.3">
      <c r="A210" s="8">
        <v>45139</v>
      </c>
      <c r="B210" s="9">
        <v>2</v>
      </c>
      <c r="C210" s="9" t="s">
        <v>14</v>
      </c>
      <c r="D210" s="9" t="s">
        <v>15</v>
      </c>
      <c r="E210" s="9" t="s">
        <v>55</v>
      </c>
      <c r="F210" s="9" t="s">
        <v>56</v>
      </c>
      <c r="G210" s="9" t="s">
        <v>18</v>
      </c>
      <c r="H210" s="9">
        <v>8499</v>
      </c>
      <c r="I210" s="9">
        <v>4.17</v>
      </c>
      <c r="J210" s="9">
        <v>1</v>
      </c>
      <c r="K210" s="9" t="s">
        <v>26</v>
      </c>
      <c r="L210" s="9" t="s">
        <v>150</v>
      </c>
      <c r="M210" s="9" t="s">
        <v>20</v>
      </c>
      <c r="N210" s="9" t="s">
        <v>21</v>
      </c>
      <c r="O210" s="9" t="s">
        <v>21</v>
      </c>
      <c r="P210" s="9" t="str">
        <f t="shared" si="15"/>
        <v>Chocolate&lt; 30</v>
      </c>
      <c r="Q210" s="9" t="str">
        <f t="shared" si="16"/>
        <v>Chocolate&lt; 30&gt; = 20k</v>
      </c>
      <c r="R210" s="9" t="str">
        <f t="shared" si="17"/>
        <v>Chocolate&lt; 30&gt; = 20kYes</v>
      </c>
      <c r="S210" s="9" t="str">
        <f t="shared" si="18"/>
        <v>Chocolate&lt; 30&gt; = 20kYesYes</v>
      </c>
      <c r="T210" s="9" t="str">
        <f t="shared" si="19"/>
        <v>Chocolate&lt; 30&gt; = 20kYes</v>
      </c>
    </row>
    <row r="211" spans="1:20" x14ac:dyDescent="0.3">
      <c r="A211" s="8">
        <v>45139</v>
      </c>
      <c r="B211" s="9">
        <v>2</v>
      </c>
      <c r="C211" s="9" t="s">
        <v>14</v>
      </c>
      <c r="D211" s="9" t="s">
        <v>15</v>
      </c>
      <c r="E211" s="9" t="s">
        <v>55</v>
      </c>
      <c r="F211" s="9" t="s">
        <v>56</v>
      </c>
      <c r="G211" s="9" t="s">
        <v>18</v>
      </c>
      <c r="H211" s="9">
        <v>8270</v>
      </c>
      <c r="I211" s="9">
        <v>45.53</v>
      </c>
      <c r="J211" s="9">
        <v>1</v>
      </c>
      <c r="K211" s="9" t="s">
        <v>149</v>
      </c>
      <c r="L211" s="9" t="s">
        <v>150</v>
      </c>
      <c r="M211" s="9" t="s">
        <v>20</v>
      </c>
      <c r="N211" s="9" t="s">
        <v>21</v>
      </c>
      <c r="O211" s="9" t="s">
        <v>21</v>
      </c>
      <c r="P211" s="9" t="str">
        <f t="shared" si="15"/>
        <v>Chocolate&gt; = 30</v>
      </c>
      <c r="Q211" s="9" t="str">
        <f t="shared" si="16"/>
        <v>Chocolate&gt; = 30&gt; = 20k</v>
      </c>
      <c r="R211" s="9" t="str">
        <f t="shared" si="17"/>
        <v>Chocolate&gt; = 30&gt; = 20kYes</v>
      </c>
      <c r="S211" s="9" t="str">
        <f t="shared" si="18"/>
        <v>Chocolate&gt; = 30&gt; = 20kYesYes</v>
      </c>
      <c r="T211" s="9" t="str">
        <f t="shared" si="19"/>
        <v>Chocolate&gt; = 30&gt; = 20kYes</v>
      </c>
    </row>
    <row r="212" spans="1:20" x14ac:dyDescent="0.3">
      <c r="A212" s="8">
        <v>45139</v>
      </c>
      <c r="B212" s="9">
        <v>1</v>
      </c>
      <c r="C212" s="9" t="s">
        <v>32</v>
      </c>
      <c r="D212" s="9" t="s">
        <v>29</v>
      </c>
      <c r="E212" s="9" t="s">
        <v>55</v>
      </c>
      <c r="F212" s="9" t="s">
        <v>56</v>
      </c>
      <c r="G212" s="9" t="s">
        <v>18</v>
      </c>
      <c r="H212" s="9">
        <v>9325</v>
      </c>
      <c r="I212" s="9">
        <v>38.270000000000003</v>
      </c>
      <c r="J212" s="9">
        <v>4</v>
      </c>
      <c r="K212" s="9" t="s">
        <v>26</v>
      </c>
      <c r="L212" s="9" t="s">
        <v>19</v>
      </c>
      <c r="M212" s="9" t="s">
        <v>20</v>
      </c>
      <c r="N212" s="9" t="s">
        <v>21</v>
      </c>
      <c r="O212" s="9" t="s">
        <v>21</v>
      </c>
      <c r="P212" s="9" t="str">
        <f t="shared" si="15"/>
        <v>Chocolate&lt; 30</v>
      </c>
      <c r="Q212" s="9" t="str">
        <f t="shared" si="16"/>
        <v>Chocolate&lt; 30&lt; 20k</v>
      </c>
      <c r="R212" s="9" t="str">
        <f t="shared" si="17"/>
        <v>Chocolate&lt; 30&lt; 20kYes</v>
      </c>
      <c r="S212" s="9" t="str">
        <f t="shared" si="18"/>
        <v>Chocolate&lt; 30&lt; 20kYesYes</v>
      </c>
      <c r="T212" s="9" t="str">
        <f t="shared" si="19"/>
        <v>Chocolate&lt; 30&lt; 20kYes</v>
      </c>
    </row>
    <row r="213" spans="1:20" x14ac:dyDescent="0.3">
      <c r="A213" s="8">
        <v>45139</v>
      </c>
      <c r="B213" s="9">
        <v>2</v>
      </c>
      <c r="C213" s="9" t="s">
        <v>14</v>
      </c>
      <c r="D213" s="9" t="s">
        <v>15</v>
      </c>
      <c r="E213" s="9" t="s">
        <v>55</v>
      </c>
      <c r="F213" s="9" t="s">
        <v>56</v>
      </c>
      <c r="G213" s="9" t="s">
        <v>18</v>
      </c>
      <c r="H213" s="9">
        <v>3076</v>
      </c>
      <c r="I213" s="9">
        <v>12.29</v>
      </c>
      <c r="J213" s="9">
        <v>2</v>
      </c>
      <c r="K213" s="9" t="s">
        <v>149</v>
      </c>
      <c r="L213" s="9" t="s">
        <v>150</v>
      </c>
      <c r="M213" s="9" t="s">
        <v>20</v>
      </c>
      <c r="N213" s="9" t="s">
        <v>21</v>
      </c>
      <c r="O213" s="9" t="s">
        <v>21</v>
      </c>
      <c r="P213" s="9" t="str">
        <f t="shared" si="15"/>
        <v>Chocolate&gt; = 30</v>
      </c>
      <c r="Q213" s="9" t="str">
        <f t="shared" si="16"/>
        <v>Chocolate&gt; = 30&gt; = 20k</v>
      </c>
      <c r="R213" s="9" t="str">
        <f t="shared" si="17"/>
        <v>Chocolate&gt; = 30&gt; = 20kYes</v>
      </c>
      <c r="S213" s="9" t="str">
        <f t="shared" si="18"/>
        <v>Chocolate&gt; = 30&gt; = 20kYesYes</v>
      </c>
      <c r="T213" s="9" t="str">
        <f t="shared" si="19"/>
        <v>Chocolate&gt; = 30&gt; = 20kYes</v>
      </c>
    </row>
    <row r="214" spans="1:20" x14ac:dyDescent="0.3">
      <c r="A214" s="8">
        <v>45139</v>
      </c>
      <c r="B214" s="9">
        <v>2</v>
      </c>
      <c r="C214" s="9" t="s">
        <v>14</v>
      </c>
      <c r="D214" s="9" t="s">
        <v>15</v>
      </c>
      <c r="E214" s="9" t="s">
        <v>66</v>
      </c>
      <c r="F214" s="9" t="s">
        <v>67</v>
      </c>
      <c r="G214" s="9" t="s">
        <v>68</v>
      </c>
      <c r="H214" s="9">
        <v>9750</v>
      </c>
      <c r="I214" s="9">
        <v>1.31</v>
      </c>
      <c r="J214" s="9">
        <v>6</v>
      </c>
      <c r="K214" s="9" t="s">
        <v>26</v>
      </c>
      <c r="L214" s="9" t="s">
        <v>150</v>
      </c>
      <c r="M214" s="9" t="s">
        <v>20</v>
      </c>
      <c r="N214" s="9" t="s">
        <v>21</v>
      </c>
      <c r="O214" s="9" t="s">
        <v>21</v>
      </c>
      <c r="P214" s="9" t="str">
        <f t="shared" si="15"/>
        <v>Coffee&lt; 30</v>
      </c>
      <c r="Q214" s="9" t="str">
        <f t="shared" si="16"/>
        <v>Coffee&lt; 30&gt; = 20k</v>
      </c>
      <c r="R214" s="9" t="str">
        <f t="shared" si="17"/>
        <v>Coffee&lt; 30&gt; = 20kYes</v>
      </c>
      <c r="S214" s="9" t="str">
        <f t="shared" si="18"/>
        <v>Coffee&lt; 30&gt; = 20kYesYes</v>
      </c>
      <c r="T214" s="9" t="str">
        <f t="shared" si="19"/>
        <v>Coffee&lt; 30&gt; = 20kYes</v>
      </c>
    </row>
    <row r="215" spans="1:20" x14ac:dyDescent="0.3">
      <c r="A215" s="8">
        <v>45139</v>
      </c>
      <c r="B215" s="9">
        <v>1</v>
      </c>
      <c r="C215" s="9" t="s">
        <v>32</v>
      </c>
      <c r="D215" s="9" t="s">
        <v>29</v>
      </c>
      <c r="E215" s="9" t="s">
        <v>66</v>
      </c>
      <c r="F215" s="9" t="s">
        <v>67</v>
      </c>
      <c r="G215" s="9" t="s">
        <v>68</v>
      </c>
      <c r="H215" s="9">
        <v>4834</v>
      </c>
      <c r="I215" s="9">
        <v>16.91</v>
      </c>
      <c r="J215" s="9">
        <v>2</v>
      </c>
      <c r="K215" s="9" t="s">
        <v>149</v>
      </c>
      <c r="L215" s="9" t="s">
        <v>150</v>
      </c>
      <c r="M215" s="9" t="s">
        <v>20</v>
      </c>
      <c r="N215" s="9" t="s">
        <v>21</v>
      </c>
      <c r="O215" s="9" t="s">
        <v>21</v>
      </c>
      <c r="P215" s="9" t="str">
        <f t="shared" si="15"/>
        <v>Coffee&gt; = 30</v>
      </c>
      <c r="Q215" s="9" t="str">
        <f t="shared" si="16"/>
        <v>Coffee&gt; = 30&gt; = 20k</v>
      </c>
      <c r="R215" s="9" t="str">
        <f t="shared" si="17"/>
        <v>Coffee&gt; = 30&gt; = 20kYes</v>
      </c>
      <c r="S215" s="9" t="str">
        <f t="shared" si="18"/>
        <v>Coffee&gt; = 30&gt; = 20kYesYes</v>
      </c>
      <c r="T215" s="9" t="str">
        <f t="shared" si="19"/>
        <v>Coffee&gt; = 30&gt; = 20kYes</v>
      </c>
    </row>
    <row r="216" spans="1:20" x14ac:dyDescent="0.3">
      <c r="A216" s="8">
        <v>45139</v>
      </c>
      <c r="B216" s="9">
        <v>3</v>
      </c>
      <c r="C216" s="9" t="s">
        <v>28</v>
      </c>
      <c r="D216" s="9" t="s">
        <v>29</v>
      </c>
      <c r="E216" s="9" t="s">
        <v>66</v>
      </c>
      <c r="F216" s="9" t="s">
        <v>67</v>
      </c>
      <c r="G216" s="9" t="s">
        <v>68</v>
      </c>
      <c r="H216" s="9">
        <v>1962</v>
      </c>
      <c r="I216" s="9">
        <v>17.3</v>
      </c>
      <c r="J216" s="9">
        <v>4</v>
      </c>
      <c r="K216" s="9" t="s">
        <v>149</v>
      </c>
      <c r="L216" s="9" t="s">
        <v>150</v>
      </c>
      <c r="M216" s="9" t="s">
        <v>20</v>
      </c>
      <c r="N216" s="9" t="s">
        <v>21</v>
      </c>
      <c r="O216" s="9" t="s">
        <v>21</v>
      </c>
      <c r="P216" s="9" t="str">
        <f t="shared" si="15"/>
        <v>Coffee&gt; = 30</v>
      </c>
      <c r="Q216" s="9" t="str">
        <f t="shared" si="16"/>
        <v>Coffee&gt; = 30&gt; = 20k</v>
      </c>
      <c r="R216" s="9" t="str">
        <f t="shared" si="17"/>
        <v>Coffee&gt; = 30&gt; = 20kYes</v>
      </c>
      <c r="S216" s="9" t="str">
        <f t="shared" si="18"/>
        <v>Coffee&gt; = 30&gt; = 20kYesYes</v>
      </c>
      <c r="T216" s="9" t="str">
        <f t="shared" si="19"/>
        <v>Coffee&gt; = 30&gt; = 20kYes</v>
      </c>
    </row>
    <row r="217" spans="1:20" x14ac:dyDescent="0.3">
      <c r="A217" s="8">
        <v>45139</v>
      </c>
      <c r="B217" s="9">
        <v>2</v>
      </c>
      <c r="C217" s="9" t="s">
        <v>14</v>
      </c>
      <c r="D217" s="9" t="s">
        <v>15</v>
      </c>
      <c r="E217" s="9" t="s">
        <v>66</v>
      </c>
      <c r="F217" s="9" t="s">
        <v>67</v>
      </c>
      <c r="G217" s="9" t="s">
        <v>68</v>
      </c>
      <c r="H217" s="9">
        <v>0</v>
      </c>
      <c r="I217" s="9">
        <v>0</v>
      </c>
      <c r="J217" s="9">
        <v>0</v>
      </c>
      <c r="K217" s="9" t="s">
        <v>149</v>
      </c>
      <c r="L217" s="9" t="s">
        <v>19</v>
      </c>
      <c r="M217" s="9" t="s">
        <v>20</v>
      </c>
      <c r="N217" s="9" t="s">
        <v>21</v>
      </c>
      <c r="O217" s="9" t="s">
        <v>22</v>
      </c>
      <c r="P217" s="9" t="str">
        <f t="shared" si="15"/>
        <v>Coffee&gt; = 30</v>
      </c>
      <c r="Q217" s="9" t="str">
        <f t="shared" si="16"/>
        <v>Coffee&gt; = 30&lt; 20k</v>
      </c>
      <c r="R217" s="9" t="str">
        <f t="shared" si="17"/>
        <v>Coffee&gt; = 30&lt; 20kYes</v>
      </c>
      <c r="S217" s="9" t="str">
        <f t="shared" si="18"/>
        <v>Coffee&gt; = 30&lt; 20kYesNo</v>
      </c>
      <c r="T217" s="9" t="str">
        <f t="shared" si="19"/>
        <v>Coffee&gt; = 30&lt; 20kNo</v>
      </c>
    </row>
    <row r="218" spans="1:20" x14ac:dyDescent="0.3">
      <c r="A218" s="8">
        <v>45139</v>
      </c>
      <c r="B218" s="9">
        <v>3</v>
      </c>
      <c r="C218" s="9" t="s">
        <v>28</v>
      </c>
      <c r="D218" s="9" t="s">
        <v>29</v>
      </c>
      <c r="E218" s="9" t="s">
        <v>126</v>
      </c>
      <c r="F218" s="9" t="s">
        <v>127</v>
      </c>
      <c r="G218" s="9" t="s">
        <v>18</v>
      </c>
      <c r="H218" s="9">
        <v>8136</v>
      </c>
      <c r="I218" s="9">
        <v>47.86</v>
      </c>
      <c r="J218" s="9">
        <v>4</v>
      </c>
      <c r="K218" s="9" t="s">
        <v>26</v>
      </c>
      <c r="L218" s="9" t="s">
        <v>150</v>
      </c>
      <c r="M218" s="9" t="s">
        <v>20</v>
      </c>
      <c r="N218" s="9" t="s">
        <v>21</v>
      </c>
      <c r="O218" s="9" t="s">
        <v>21</v>
      </c>
      <c r="P218" s="9" t="str">
        <f t="shared" si="15"/>
        <v>Cookies&lt; 30</v>
      </c>
      <c r="Q218" s="9" t="str">
        <f t="shared" si="16"/>
        <v>Cookies&lt; 30&gt; = 20k</v>
      </c>
      <c r="R218" s="9" t="str">
        <f t="shared" si="17"/>
        <v>Cookies&lt; 30&gt; = 20kYes</v>
      </c>
      <c r="S218" s="9" t="str">
        <f t="shared" si="18"/>
        <v>Cookies&lt; 30&gt; = 20kYesYes</v>
      </c>
      <c r="T218" s="9" t="str">
        <f t="shared" si="19"/>
        <v>Cookies&lt; 30&gt; = 20kYes</v>
      </c>
    </row>
    <row r="219" spans="1:20" x14ac:dyDescent="0.3">
      <c r="A219" s="8">
        <v>45139</v>
      </c>
      <c r="B219" s="9">
        <v>2</v>
      </c>
      <c r="C219" s="9" t="s">
        <v>14</v>
      </c>
      <c r="D219" s="9" t="s">
        <v>15</v>
      </c>
      <c r="E219" s="9" t="s">
        <v>126</v>
      </c>
      <c r="F219" s="9" t="s">
        <v>127</v>
      </c>
      <c r="G219" s="9" t="s">
        <v>18</v>
      </c>
      <c r="H219" s="9">
        <v>4869</v>
      </c>
      <c r="I219" s="9">
        <v>19.899999999999999</v>
      </c>
      <c r="J219" s="9">
        <v>2</v>
      </c>
      <c r="K219" s="9" t="s">
        <v>26</v>
      </c>
      <c r="L219" s="9" t="s">
        <v>150</v>
      </c>
      <c r="M219" s="9" t="s">
        <v>20</v>
      </c>
      <c r="N219" s="9" t="s">
        <v>21</v>
      </c>
      <c r="O219" s="9" t="s">
        <v>21</v>
      </c>
      <c r="P219" s="9" t="str">
        <f t="shared" si="15"/>
        <v>Cookies&lt; 30</v>
      </c>
      <c r="Q219" s="9" t="str">
        <f t="shared" si="16"/>
        <v>Cookies&lt; 30&gt; = 20k</v>
      </c>
      <c r="R219" s="9" t="str">
        <f t="shared" si="17"/>
        <v>Cookies&lt; 30&gt; = 20kYes</v>
      </c>
      <c r="S219" s="9" t="str">
        <f t="shared" si="18"/>
        <v>Cookies&lt; 30&gt; = 20kYesYes</v>
      </c>
      <c r="T219" s="9" t="str">
        <f t="shared" si="19"/>
        <v>Cookies&lt; 30&gt; = 20kYes</v>
      </c>
    </row>
    <row r="220" spans="1:20" x14ac:dyDescent="0.3">
      <c r="A220" s="8">
        <v>45139</v>
      </c>
      <c r="B220" s="9">
        <v>2</v>
      </c>
      <c r="C220" s="9" t="s">
        <v>14</v>
      </c>
      <c r="D220" s="9" t="s">
        <v>15</v>
      </c>
      <c r="E220" s="9" t="s">
        <v>36</v>
      </c>
      <c r="F220" s="9" t="s">
        <v>37</v>
      </c>
      <c r="G220" s="9" t="s">
        <v>38</v>
      </c>
      <c r="H220" s="9">
        <v>9023</v>
      </c>
      <c r="I220" s="9">
        <v>27.62</v>
      </c>
      <c r="J220" s="9">
        <v>9</v>
      </c>
      <c r="K220" s="9" t="s">
        <v>26</v>
      </c>
      <c r="L220" s="9" t="s">
        <v>19</v>
      </c>
      <c r="M220" s="9" t="s">
        <v>27</v>
      </c>
      <c r="N220" s="9" t="s">
        <v>21</v>
      </c>
      <c r="O220" s="9" t="s">
        <v>21</v>
      </c>
      <c r="P220" s="9" t="str">
        <f t="shared" si="15"/>
        <v>Crab&lt; 30</v>
      </c>
      <c r="Q220" s="9" t="str">
        <f t="shared" si="16"/>
        <v>Crab&lt; 30&lt; 20k</v>
      </c>
      <c r="R220" s="9" t="str">
        <f t="shared" si="17"/>
        <v>Crab&lt; 30&lt; 20kYes</v>
      </c>
      <c r="S220" s="9" t="str">
        <f t="shared" si="18"/>
        <v>Crab&lt; 30&lt; 20kYesYes</v>
      </c>
      <c r="T220" s="9" t="str">
        <f t="shared" si="19"/>
        <v>Crab&lt; 30&lt; 20kYes</v>
      </c>
    </row>
    <row r="221" spans="1:20" x14ac:dyDescent="0.3">
      <c r="A221" s="8">
        <v>45139</v>
      </c>
      <c r="B221" s="9">
        <v>2</v>
      </c>
      <c r="C221" s="9" t="s">
        <v>14</v>
      </c>
      <c r="D221" s="9" t="s">
        <v>15</v>
      </c>
      <c r="E221" s="9" t="s">
        <v>36</v>
      </c>
      <c r="F221" s="9" t="s">
        <v>37</v>
      </c>
      <c r="G221" s="9" t="s">
        <v>38</v>
      </c>
      <c r="H221" s="9">
        <v>6554</v>
      </c>
      <c r="I221" s="9">
        <v>8.18</v>
      </c>
      <c r="J221" s="9">
        <v>9</v>
      </c>
      <c r="K221" s="9" t="s">
        <v>149</v>
      </c>
      <c r="L221" s="9" t="s">
        <v>150</v>
      </c>
      <c r="M221" s="9" t="s">
        <v>27</v>
      </c>
      <c r="N221" s="9" t="s">
        <v>21</v>
      </c>
      <c r="O221" s="9" t="s">
        <v>21</v>
      </c>
      <c r="P221" s="9" t="str">
        <f t="shared" si="15"/>
        <v>Crab&gt; = 30</v>
      </c>
      <c r="Q221" s="9" t="str">
        <f t="shared" si="16"/>
        <v>Crab&gt; = 30&gt; = 20k</v>
      </c>
      <c r="R221" s="9" t="str">
        <f t="shared" si="17"/>
        <v>Crab&gt; = 30&gt; = 20kYes</v>
      </c>
      <c r="S221" s="9" t="str">
        <f t="shared" si="18"/>
        <v>Crab&gt; = 30&gt; = 20kYesYes</v>
      </c>
      <c r="T221" s="9" t="str">
        <f t="shared" si="19"/>
        <v>Crab&gt; = 30&gt; = 20kYes</v>
      </c>
    </row>
    <row r="222" spans="1:20" x14ac:dyDescent="0.3">
      <c r="A222" s="8">
        <v>45139</v>
      </c>
      <c r="B222" s="9">
        <v>3</v>
      </c>
      <c r="C222" s="9" t="s">
        <v>28</v>
      </c>
      <c r="D222" s="9" t="s">
        <v>29</v>
      </c>
      <c r="E222" s="9" t="s">
        <v>86</v>
      </c>
      <c r="F222" s="9" t="s">
        <v>87</v>
      </c>
      <c r="G222" s="9" t="s">
        <v>71</v>
      </c>
      <c r="H222" s="9">
        <v>9822</v>
      </c>
      <c r="I222" s="9">
        <v>27.59</v>
      </c>
      <c r="J222" s="9">
        <v>1</v>
      </c>
      <c r="K222" s="9" t="s">
        <v>149</v>
      </c>
      <c r="L222" s="9" t="s">
        <v>19</v>
      </c>
      <c r="M222" s="9" t="s">
        <v>27</v>
      </c>
      <c r="N222" s="9" t="s">
        <v>21</v>
      </c>
      <c r="O222" s="9" t="s">
        <v>21</v>
      </c>
      <c r="P222" s="9" t="str">
        <f t="shared" si="15"/>
        <v>Eggs&gt; = 30</v>
      </c>
      <c r="Q222" s="9" t="str">
        <f t="shared" si="16"/>
        <v>Eggs&gt; = 30&lt; 20k</v>
      </c>
      <c r="R222" s="9" t="str">
        <f t="shared" si="17"/>
        <v>Eggs&gt; = 30&lt; 20kYes</v>
      </c>
      <c r="S222" s="9" t="str">
        <f t="shared" si="18"/>
        <v>Eggs&gt; = 30&lt; 20kYesYes</v>
      </c>
      <c r="T222" s="9" t="str">
        <f t="shared" si="19"/>
        <v>Eggs&gt; = 30&lt; 20kYes</v>
      </c>
    </row>
    <row r="223" spans="1:20" x14ac:dyDescent="0.3">
      <c r="A223" s="8">
        <v>45139</v>
      </c>
      <c r="B223" s="9">
        <v>1</v>
      </c>
      <c r="C223" s="9" t="s">
        <v>32</v>
      </c>
      <c r="D223" s="9" t="s">
        <v>29</v>
      </c>
      <c r="E223" s="9" t="s">
        <v>86</v>
      </c>
      <c r="F223" s="9" t="s">
        <v>87</v>
      </c>
      <c r="G223" s="9" t="s">
        <v>71</v>
      </c>
      <c r="H223" s="9">
        <v>5933</v>
      </c>
      <c r="I223" s="9">
        <v>3.01</v>
      </c>
      <c r="J223" s="9">
        <v>4</v>
      </c>
      <c r="K223" s="9" t="s">
        <v>26</v>
      </c>
      <c r="L223" s="9" t="s">
        <v>150</v>
      </c>
      <c r="M223" s="9" t="s">
        <v>27</v>
      </c>
      <c r="N223" s="9" t="s">
        <v>21</v>
      </c>
      <c r="O223" s="9" t="s">
        <v>21</v>
      </c>
      <c r="P223" s="9" t="str">
        <f t="shared" si="15"/>
        <v>Eggs&lt; 30</v>
      </c>
      <c r="Q223" s="9" t="str">
        <f t="shared" si="16"/>
        <v>Eggs&lt; 30&gt; = 20k</v>
      </c>
      <c r="R223" s="9" t="str">
        <f t="shared" si="17"/>
        <v>Eggs&lt; 30&gt; = 20kYes</v>
      </c>
      <c r="S223" s="9" t="str">
        <f t="shared" si="18"/>
        <v>Eggs&lt; 30&gt; = 20kYesYes</v>
      </c>
      <c r="T223" s="9" t="str">
        <f t="shared" si="19"/>
        <v>Eggs&lt; 30&gt; = 20kYes</v>
      </c>
    </row>
    <row r="224" spans="1:20" x14ac:dyDescent="0.3">
      <c r="A224" s="8">
        <v>45139</v>
      </c>
      <c r="B224" s="9">
        <v>3</v>
      </c>
      <c r="C224" s="9" t="s">
        <v>28</v>
      </c>
      <c r="D224" s="9" t="s">
        <v>29</v>
      </c>
      <c r="E224" s="9" t="s">
        <v>86</v>
      </c>
      <c r="F224" s="9" t="s">
        <v>87</v>
      </c>
      <c r="G224" s="9" t="s">
        <v>71</v>
      </c>
      <c r="H224" s="9">
        <v>0</v>
      </c>
      <c r="I224" s="9">
        <v>0</v>
      </c>
      <c r="J224" s="9">
        <v>0</v>
      </c>
      <c r="K224" s="9" t="s">
        <v>149</v>
      </c>
      <c r="L224" s="9" t="s">
        <v>150</v>
      </c>
      <c r="M224" s="9" t="s">
        <v>27</v>
      </c>
      <c r="N224" s="9" t="s">
        <v>21</v>
      </c>
      <c r="O224" s="9" t="s">
        <v>22</v>
      </c>
      <c r="P224" s="9" t="str">
        <f t="shared" si="15"/>
        <v>Eggs&gt; = 30</v>
      </c>
      <c r="Q224" s="9" t="str">
        <f t="shared" si="16"/>
        <v>Eggs&gt; = 30&gt; = 20k</v>
      </c>
      <c r="R224" s="9" t="str">
        <f t="shared" si="17"/>
        <v>Eggs&gt; = 30&gt; = 20kYes</v>
      </c>
      <c r="S224" s="9" t="str">
        <f t="shared" si="18"/>
        <v>Eggs&gt; = 30&gt; = 20kYesNo</v>
      </c>
      <c r="T224" s="9" t="str">
        <f t="shared" si="19"/>
        <v>Eggs&gt; = 30&gt; = 20kNo</v>
      </c>
    </row>
    <row r="225" spans="1:20" x14ac:dyDescent="0.3">
      <c r="A225" s="8">
        <v>45139</v>
      </c>
      <c r="B225" s="9">
        <v>3</v>
      </c>
      <c r="C225" s="9" t="s">
        <v>28</v>
      </c>
      <c r="D225" s="9" t="s">
        <v>29</v>
      </c>
      <c r="E225" s="9" t="s">
        <v>115</v>
      </c>
      <c r="F225" s="9" t="s">
        <v>116</v>
      </c>
      <c r="G225" s="9" t="s">
        <v>71</v>
      </c>
      <c r="H225" s="9">
        <v>8482</v>
      </c>
      <c r="I225" s="9">
        <v>24.59</v>
      </c>
      <c r="J225" s="9">
        <v>9</v>
      </c>
      <c r="K225" s="9" t="s">
        <v>26</v>
      </c>
      <c r="L225" s="9" t="s">
        <v>150</v>
      </c>
      <c r="M225" s="9" t="s">
        <v>20</v>
      </c>
      <c r="N225" s="9" t="s">
        <v>21</v>
      </c>
      <c r="O225" s="9" t="s">
        <v>21</v>
      </c>
      <c r="P225" s="9" t="str">
        <f t="shared" si="15"/>
        <v>Ice Cream&lt; 30</v>
      </c>
      <c r="Q225" s="9" t="str">
        <f t="shared" si="16"/>
        <v>Ice Cream&lt; 30&gt; = 20k</v>
      </c>
      <c r="R225" s="9" t="str">
        <f t="shared" si="17"/>
        <v>Ice Cream&lt; 30&gt; = 20kYes</v>
      </c>
      <c r="S225" s="9" t="str">
        <f t="shared" si="18"/>
        <v>Ice Cream&lt; 30&gt; = 20kYesYes</v>
      </c>
      <c r="T225" s="9" t="str">
        <f t="shared" si="19"/>
        <v>Ice Cream&lt; 30&gt; = 20kYes</v>
      </c>
    </row>
    <row r="226" spans="1:20" x14ac:dyDescent="0.3">
      <c r="A226" s="8">
        <v>45139</v>
      </c>
      <c r="B226" s="9">
        <v>3</v>
      </c>
      <c r="C226" s="9" t="s">
        <v>28</v>
      </c>
      <c r="D226" s="9" t="s">
        <v>29</v>
      </c>
      <c r="E226" s="9" t="s">
        <v>115</v>
      </c>
      <c r="F226" s="9" t="s">
        <v>116</v>
      </c>
      <c r="G226" s="9" t="s">
        <v>71</v>
      </c>
      <c r="H226" s="9">
        <v>2330</v>
      </c>
      <c r="I226" s="9">
        <v>41.67</v>
      </c>
      <c r="J226" s="9">
        <v>9</v>
      </c>
      <c r="K226" s="9" t="s">
        <v>26</v>
      </c>
      <c r="L226" s="9" t="s">
        <v>19</v>
      </c>
      <c r="M226" s="9" t="s">
        <v>20</v>
      </c>
      <c r="N226" s="9" t="s">
        <v>21</v>
      </c>
      <c r="O226" s="9" t="s">
        <v>21</v>
      </c>
      <c r="P226" s="9" t="str">
        <f t="shared" si="15"/>
        <v>Ice Cream&lt; 30</v>
      </c>
      <c r="Q226" s="9" t="str">
        <f t="shared" si="16"/>
        <v>Ice Cream&lt; 30&lt; 20k</v>
      </c>
      <c r="R226" s="9" t="str">
        <f t="shared" si="17"/>
        <v>Ice Cream&lt; 30&lt; 20kYes</v>
      </c>
      <c r="S226" s="9" t="str">
        <f t="shared" si="18"/>
        <v>Ice Cream&lt; 30&lt; 20kYesYes</v>
      </c>
      <c r="T226" s="9" t="str">
        <f t="shared" si="19"/>
        <v>Ice Cream&lt; 30&lt; 20kYes</v>
      </c>
    </row>
    <row r="227" spans="1:20" x14ac:dyDescent="0.3">
      <c r="A227" s="8">
        <v>45139</v>
      </c>
      <c r="B227" s="9">
        <v>3</v>
      </c>
      <c r="C227" s="9" t="s">
        <v>28</v>
      </c>
      <c r="D227" s="9" t="s">
        <v>29</v>
      </c>
      <c r="E227" s="9" t="s">
        <v>115</v>
      </c>
      <c r="F227" s="9" t="s">
        <v>116</v>
      </c>
      <c r="G227" s="9" t="s">
        <v>71</v>
      </c>
      <c r="H227" s="9">
        <v>6708</v>
      </c>
      <c r="I227" s="9">
        <v>23.99</v>
      </c>
      <c r="J227" s="9">
        <v>2</v>
      </c>
      <c r="K227" s="9" t="s">
        <v>26</v>
      </c>
      <c r="L227" s="9" t="s">
        <v>150</v>
      </c>
      <c r="M227" s="9" t="s">
        <v>20</v>
      </c>
      <c r="N227" s="9" t="s">
        <v>21</v>
      </c>
      <c r="O227" s="9" t="s">
        <v>21</v>
      </c>
      <c r="P227" s="9" t="str">
        <f t="shared" si="15"/>
        <v>Ice Cream&lt; 30</v>
      </c>
      <c r="Q227" s="9" t="str">
        <f t="shared" si="16"/>
        <v>Ice Cream&lt; 30&gt; = 20k</v>
      </c>
      <c r="R227" s="9" t="str">
        <f t="shared" si="17"/>
        <v>Ice Cream&lt; 30&gt; = 20kYes</v>
      </c>
      <c r="S227" s="9" t="str">
        <f t="shared" si="18"/>
        <v>Ice Cream&lt; 30&gt; = 20kYesYes</v>
      </c>
      <c r="T227" s="9" t="str">
        <f t="shared" si="19"/>
        <v>Ice Cream&lt; 30&gt; = 20kYes</v>
      </c>
    </row>
    <row r="228" spans="1:20" x14ac:dyDescent="0.3">
      <c r="A228" s="8">
        <v>45139</v>
      </c>
      <c r="B228" s="9">
        <v>2</v>
      </c>
      <c r="C228" s="9" t="s">
        <v>14</v>
      </c>
      <c r="D228" s="9" t="s">
        <v>15</v>
      </c>
      <c r="E228" s="9" t="s">
        <v>115</v>
      </c>
      <c r="F228" s="9" t="s">
        <v>116</v>
      </c>
      <c r="G228" s="9" t="s">
        <v>71</v>
      </c>
      <c r="H228" s="9">
        <v>9399</v>
      </c>
      <c r="I228" s="9">
        <v>2.8</v>
      </c>
      <c r="J228" s="9">
        <v>8</v>
      </c>
      <c r="K228" s="9" t="s">
        <v>149</v>
      </c>
      <c r="L228" s="9" t="s">
        <v>19</v>
      </c>
      <c r="M228" s="9" t="s">
        <v>20</v>
      </c>
      <c r="N228" s="9" t="s">
        <v>21</v>
      </c>
      <c r="O228" s="9" t="s">
        <v>21</v>
      </c>
      <c r="P228" s="9" t="str">
        <f t="shared" si="15"/>
        <v>Ice Cream&gt; = 30</v>
      </c>
      <c r="Q228" s="9" t="str">
        <f t="shared" si="16"/>
        <v>Ice Cream&gt; = 30&lt; 20k</v>
      </c>
      <c r="R228" s="9" t="str">
        <f t="shared" si="17"/>
        <v>Ice Cream&gt; = 30&lt; 20kYes</v>
      </c>
      <c r="S228" s="9" t="str">
        <f t="shared" si="18"/>
        <v>Ice Cream&gt; = 30&lt; 20kYesYes</v>
      </c>
      <c r="T228" s="9" t="str">
        <f t="shared" si="19"/>
        <v>Ice Cream&gt; = 30&lt; 20kYes</v>
      </c>
    </row>
    <row r="229" spans="1:20" x14ac:dyDescent="0.3">
      <c r="A229" s="8">
        <v>45139</v>
      </c>
      <c r="B229" s="9">
        <v>1</v>
      </c>
      <c r="C229" s="9" t="s">
        <v>32</v>
      </c>
      <c r="D229" s="9" t="s">
        <v>29</v>
      </c>
      <c r="E229" s="9" t="s">
        <v>41</v>
      </c>
      <c r="F229" s="9" t="s">
        <v>42</v>
      </c>
      <c r="G229" s="9" t="s">
        <v>43</v>
      </c>
      <c r="H229" s="9">
        <v>8755</v>
      </c>
      <c r="I229" s="9">
        <v>30.73</v>
      </c>
      <c r="J229" s="9">
        <v>10</v>
      </c>
      <c r="K229" s="9" t="s">
        <v>26</v>
      </c>
      <c r="L229" s="9" t="s">
        <v>19</v>
      </c>
      <c r="M229" s="9" t="s">
        <v>20</v>
      </c>
      <c r="N229" s="9" t="s">
        <v>21</v>
      </c>
      <c r="O229" s="9" t="s">
        <v>21</v>
      </c>
      <c r="P229" s="9" t="str">
        <f t="shared" si="15"/>
        <v>Jam&lt; 30</v>
      </c>
      <c r="Q229" s="9" t="str">
        <f t="shared" si="16"/>
        <v>Jam&lt; 30&lt; 20k</v>
      </c>
      <c r="R229" s="9" t="str">
        <f t="shared" si="17"/>
        <v>Jam&lt; 30&lt; 20kYes</v>
      </c>
      <c r="S229" s="9" t="str">
        <f t="shared" si="18"/>
        <v>Jam&lt; 30&lt; 20kYesYes</v>
      </c>
      <c r="T229" s="9" t="str">
        <f t="shared" si="19"/>
        <v>Jam&lt; 30&lt; 20kYes</v>
      </c>
    </row>
    <row r="230" spans="1:20" x14ac:dyDescent="0.3">
      <c r="A230" s="8">
        <v>45139</v>
      </c>
      <c r="B230" s="9">
        <v>2</v>
      </c>
      <c r="C230" s="9" t="s">
        <v>14</v>
      </c>
      <c r="D230" s="9" t="s">
        <v>15</v>
      </c>
      <c r="E230" s="9" t="s">
        <v>41</v>
      </c>
      <c r="F230" s="9" t="s">
        <v>42</v>
      </c>
      <c r="G230" s="9" t="s">
        <v>43</v>
      </c>
      <c r="H230" s="9">
        <v>0</v>
      </c>
      <c r="I230" s="9">
        <v>0</v>
      </c>
      <c r="J230" s="9">
        <v>0</v>
      </c>
      <c r="K230" s="9" t="s">
        <v>149</v>
      </c>
      <c r="L230" s="9" t="s">
        <v>150</v>
      </c>
      <c r="M230" s="9" t="s">
        <v>20</v>
      </c>
      <c r="N230" s="9" t="s">
        <v>21</v>
      </c>
      <c r="O230" s="9" t="s">
        <v>22</v>
      </c>
      <c r="P230" s="9" t="str">
        <f t="shared" si="15"/>
        <v>Jam&gt; = 30</v>
      </c>
      <c r="Q230" s="9" t="str">
        <f t="shared" si="16"/>
        <v>Jam&gt; = 30&gt; = 20k</v>
      </c>
      <c r="R230" s="9" t="str">
        <f t="shared" si="17"/>
        <v>Jam&gt; = 30&gt; = 20kYes</v>
      </c>
      <c r="S230" s="9" t="str">
        <f t="shared" si="18"/>
        <v>Jam&gt; = 30&gt; = 20kYesNo</v>
      </c>
      <c r="T230" s="9" t="str">
        <f t="shared" si="19"/>
        <v>Jam&gt; = 30&gt; = 20kNo</v>
      </c>
    </row>
    <row r="231" spans="1:20" x14ac:dyDescent="0.3">
      <c r="A231" s="8">
        <v>45139</v>
      </c>
      <c r="B231" s="9">
        <v>2</v>
      </c>
      <c r="C231" s="9" t="s">
        <v>14</v>
      </c>
      <c r="D231" s="9" t="s">
        <v>15</v>
      </c>
      <c r="E231" s="9" t="s">
        <v>76</v>
      </c>
      <c r="F231" s="9" t="s">
        <v>77</v>
      </c>
      <c r="G231" s="9" t="s">
        <v>68</v>
      </c>
      <c r="H231" s="9">
        <v>0</v>
      </c>
      <c r="I231" s="9">
        <v>0</v>
      </c>
      <c r="J231" s="9">
        <v>0</v>
      </c>
      <c r="K231" s="9" t="s">
        <v>26</v>
      </c>
      <c r="L231" s="9" t="s">
        <v>150</v>
      </c>
      <c r="M231" s="9" t="s">
        <v>20</v>
      </c>
      <c r="N231" s="9" t="s">
        <v>21</v>
      </c>
      <c r="O231" s="9" t="s">
        <v>22</v>
      </c>
      <c r="P231" s="9" t="str">
        <f t="shared" si="15"/>
        <v>Juice&lt; 30</v>
      </c>
      <c r="Q231" s="9" t="str">
        <f t="shared" si="16"/>
        <v>Juice&lt; 30&gt; = 20k</v>
      </c>
      <c r="R231" s="9" t="str">
        <f t="shared" si="17"/>
        <v>Juice&lt; 30&gt; = 20kYes</v>
      </c>
      <c r="S231" s="9" t="str">
        <f t="shared" si="18"/>
        <v>Juice&lt; 30&gt; = 20kYesNo</v>
      </c>
      <c r="T231" s="9" t="str">
        <f t="shared" si="19"/>
        <v>Juice&lt; 30&gt; = 20kNo</v>
      </c>
    </row>
    <row r="232" spans="1:20" x14ac:dyDescent="0.3">
      <c r="A232" s="8">
        <v>45139</v>
      </c>
      <c r="B232" s="9">
        <v>2</v>
      </c>
      <c r="C232" s="9" t="s">
        <v>14</v>
      </c>
      <c r="D232" s="9" t="s">
        <v>15</v>
      </c>
      <c r="E232" s="9" t="s">
        <v>76</v>
      </c>
      <c r="F232" s="9" t="s">
        <v>77</v>
      </c>
      <c r="G232" s="9" t="s">
        <v>68</v>
      </c>
      <c r="H232" s="9">
        <v>7166</v>
      </c>
      <c r="I232" s="9">
        <v>1.57</v>
      </c>
      <c r="J232" s="9">
        <v>8</v>
      </c>
      <c r="K232" s="9" t="s">
        <v>26</v>
      </c>
      <c r="L232" s="9" t="s">
        <v>150</v>
      </c>
      <c r="M232" s="9" t="s">
        <v>20</v>
      </c>
      <c r="N232" s="9" t="s">
        <v>21</v>
      </c>
      <c r="O232" s="9" t="s">
        <v>21</v>
      </c>
      <c r="P232" s="9" t="str">
        <f t="shared" si="15"/>
        <v>Juice&lt; 30</v>
      </c>
      <c r="Q232" s="9" t="str">
        <f t="shared" si="16"/>
        <v>Juice&lt; 30&gt; = 20k</v>
      </c>
      <c r="R232" s="9" t="str">
        <f t="shared" si="17"/>
        <v>Juice&lt; 30&gt; = 20kYes</v>
      </c>
      <c r="S232" s="9" t="str">
        <f t="shared" si="18"/>
        <v>Juice&lt; 30&gt; = 20kYesYes</v>
      </c>
      <c r="T232" s="9" t="str">
        <f t="shared" si="19"/>
        <v>Juice&lt; 30&gt; = 20kYes</v>
      </c>
    </row>
    <row r="233" spans="1:20" x14ac:dyDescent="0.3">
      <c r="A233" s="8">
        <v>45139</v>
      </c>
      <c r="B233" s="9">
        <v>2</v>
      </c>
      <c r="C233" s="9" t="s">
        <v>14</v>
      </c>
      <c r="D233" s="9" t="s">
        <v>15</v>
      </c>
      <c r="E233" s="9" t="s">
        <v>76</v>
      </c>
      <c r="F233" s="9" t="s">
        <v>77</v>
      </c>
      <c r="G233" s="9" t="s">
        <v>68</v>
      </c>
      <c r="H233" s="9">
        <v>3126</v>
      </c>
      <c r="I233" s="9">
        <v>7.4</v>
      </c>
      <c r="J233" s="9">
        <v>4</v>
      </c>
      <c r="K233" s="9" t="s">
        <v>26</v>
      </c>
      <c r="L233" s="9" t="s">
        <v>19</v>
      </c>
      <c r="M233" s="9" t="s">
        <v>20</v>
      </c>
      <c r="N233" s="9" t="s">
        <v>21</v>
      </c>
      <c r="O233" s="9" t="s">
        <v>21</v>
      </c>
      <c r="P233" s="9" t="str">
        <f t="shared" si="15"/>
        <v>Juice&lt; 30</v>
      </c>
      <c r="Q233" s="9" t="str">
        <f t="shared" si="16"/>
        <v>Juice&lt; 30&lt; 20k</v>
      </c>
      <c r="R233" s="9" t="str">
        <f t="shared" si="17"/>
        <v>Juice&lt; 30&lt; 20kYes</v>
      </c>
      <c r="S233" s="9" t="str">
        <f t="shared" si="18"/>
        <v>Juice&lt; 30&lt; 20kYesYes</v>
      </c>
      <c r="T233" s="9" t="str">
        <f t="shared" si="19"/>
        <v>Juice&lt; 30&lt; 20kYes</v>
      </c>
    </row>
    <row r="234" spans="1:20" x14ac:dyDescent="0.3">
      <c r="A234" s="8">
        <v>45139</v>
      </c>
      <c r="B234" s="9">
        <v>1</v>
      </c>
      <c r="C234" s="9" t="s">
        <v>32</v>
      </c>
      <c r="D234" s="9" t="s">
        <v>29</v>
      </c>
      <c r="E234" s="9" t="s">
        <v>111</v>
      </c>
      <c r="F234" s="9" t="s">
        <v>112</v>
      </c>
      <c r="G234" s="9" t="s">
        <v>52</v>
      </c>
      <c r="H234" s="9">
        <v>5856</v>
      </c>
      <c r="I234" s="9">
        <v>21.01</v>
      </c>
      <c r="J234" s="9">
        <v>2</v>
      </c>
      <c r="K234" s="9" t="s">
        <v>149</v>
      </c>
      <c r="L234" s="9" t="s">
        <v>19</v>
      </c>
      <c r="M234" s="9" t="s">
        <v>20</v>
      </c>
      <c r="N234" s="9" t="s">
        <v>21</v>
      </c>
      <c r="O234" s="9" t="s">
        <v>21</v>
      </c>
      <c r="P234" s="9" t="str">
        <f t="shared" si="15"/>
        <v>Ketchup&gt; = 30</v>
      </c>
      <c r="Q234" s="9" t="str">
        <f t="shared" si="16"/>
        <v>Ketchup&gt; = 30&lt; 20k</v>
      </c>
      <c r="R234" s="9" t="str">
        <f t="shared" si="17"/>
        <v>Ketchup&gt; = 30&lt; 20kYes</v>
      </c>
      <c r="S234" s="9" t="str">
        <f t="shared" si="18"/>
        <v>Ketchup&gt; = 30&lt; 20kYesYes</v>
      </c>
      <c r="T234" s="9" t="str">
        <f t="shared" si="19"/>
        <v>Ketchup&gt; = 30&lt; 20kYes</v>
      </c>
    </row>
    <row r="235" spans="1:20" x14ac:dyDescent="0.3">
      <c r="A235" s="8">
        <v>45139</v>
      </c>
      <c r="B235" s="9">
        <v>2</v>
      </c>
      <c r="C235" s="9" t="s">
        <v>14</v>
      </c>
      <c r="D235" s="9" t="s">
        <v>15</v>
      </c>
      <c r="E235" s="9" t="s">
        <v>111</v>
      </c>
      <c r="F235" s="9" t="s">
        <v>112</v>
      </c>
      <c r="G235" s="9" t="s">
        <v>52</v>
      </c>
      <c r="H235" s="9">
        <v>0</v>
      </c>
      <c r="I235" s="9">
        <v>0</v>
      </c>
      <c r="J235" s="9">
        <v>0</v>
      </c>
      <c r="K235" s="9" t="s">
        <v>149</v>
      </c>
      <c r="L235" s="9" t="s">
        <v>19</v>
      </c>
      <c r="M235" s="9" t="s">
        <v>20</v>
      </c>
      <c r="N235" s="9" t="s">
        <v>21</v>
      </c>
      <c r="O235" s="9" t="s">
        <v>22</v>
      </c>
      <c r="P235" s="9" t="str">
        <f t="shared" si="15"/>
        <v>Ketchup&gt; = 30</v>
      </c>
      <c r="Q235" s="9" t="str">
        <f t="shared" si="16"/>
        <v>Ketchup&gt; = 30&lt; 20k</v>
      </c>
      <c r="R235" s="9" t="str">
        <f t="shared" si="17"/>
        <v>Ketchup&gt; = 30&lt; 20kYes</v>
      </c>
      <c r="S235" s="9" t="str">
        <f t="shared" si="18"/>
        <v>Ketchup&gt; = 30&lt; 20kYesNo</v>
      </c>
      <c r="T235" s="9" t="str">
        <f t="shared" si="19"/>
        <v>Ketchup&gt; = 30&lt; 20kNo</v>
      </c>
    </row>
    <row r="236" spans="1:20" x14ac:dyDescent="0.3">
      <c r="A236" s="8">
        <v>45139</v>
      </c>
      <c r="B236" s="9">
        <v>2</v>
      </c>
      <c r="C236" s="9" t="s">
        <v>14</v>
      </c>
      <c r="D236" s="9" t="s">
        <v>15</v>
      </c>
      <c r="E236" s="9" t="s">
        <v>111</v>
      </c>
      <c r="F236" s="9" t="s">
        <v>112</v>
      </c>
      <c r="G236" s="9" t="s">
        <v>52</v>
      </c>
      <c r="H236" s="9">
        <v>1314</v>
      </c>
      <c r="I236" s="9">
        <v>42.11</v>
      </c>
      <c r="J236" s="9">
        <v>5</v>
      </c>
      <c r="K236" s="9" t="s">
        <v>149</v>
      </c>
      <c r="L236" s="9" t="s">
        <v>150</v>
      </c>
      <c r="M236" s="9" t="s">
        <v>20</v>
      </c>
      <c r="N236" s="9" t="s">
        <v>21</v>
      </c>
      <c r="O236" s="9" t="s">
        <v>21</v>
      </c>
      <c r="P236" s="9" t="str">
        <f t="shared" si="15"/>
        <v>Ketchup&gt; = 30</v>
      </c>
      <c r="Q236" s="9" t="str">
        <f t="shared" si="16"/>
        <v>Ketchup&gt; = 30&gt; = 20k</v>
      </c>
      <c r="R236" s="9" t="str">
        <f t="shared" si="17"/>
        <v>Ketchup&gt; = 30&gt; = 20kYes</v>
      </c>
      <c r="S236" s="9" t="str">
        <f t="shared" si="18"/>
        <v>Ketchup&gt; = 30&gt; = 20kYesYes</v>
      </c>
      <c r="T236" s="9" t="str">
        <f t="shared" si="19"/>
        <v>Ketchup&gt; = 30&gt; = 20kYes</v>
      </c>
    </row>
    <row r="237" spans="1:20" x14ac:dyDescent="0.3">
      <c r="A237" s="8">
        <v>45139</v>
      </c>
      <c r="B237" s="9">
        <v>3</v>
      </c>
      <c r="C237" s="9" t="s">
        <v>28</v>
      </c>
      <c r="D237" s="9" t="s">
        <v>29</v>
      </c>
      <c r="E237" s="9" t="s">
        <v>128</v>
      </c>
      <c r="F237" s="9" t="s">
        <v>129</v>
      </c>
      <c r="G237" s="9" t="s">
        <v>25</v>
      </c>
      <c r="H237" s="9">
        <v>9388</v>
      </c>
      <c r="I237" s="9">
        <v>18.059999999999999</v>
      </c>
      <c r="J237" s="9">
        <v>9</v>
      </c>
      <c r="K237" s="9" t="s">
        <v>149</v>
      </c>
      <c r="L237" s="9" t="s">
        <v>19</v>
      </c>
      <c r="M237" s="9" t="s">
        <v>20</v>
      </c>
      <c r="N237" s="9" t="s">
        <v>21</v>
      </c>
      <c r="O237" s="9" t="s">
        <v>21</v>
      </c>
      <c r="P237" s="9" t="str">
        <f t="shared" si="15"/>
        <v>Lettuce&gt; = 30</v>
      </c>
      <c r="Q237" s="9" t="str">
        <f t="shared" si="16"/>
        <v>Lettuce&gt; = 30&lt; 20k</v>
      </c>
      <c r="R237" s="9" t="str">
        <f t="shared" si="17"/>
        <v>Lettuce&gt; = 30&lt; 20kYes</v>
      </c>
      <c r="S237" s="9" t="str">
        <f t="shared" si="18"/>
        <v>Lettuce&gt; = 30&lt; 20kYesYes</v>
      </c>
      <c r="T237" s="9" t="str">
        <f t="shared" si="19"/>
        <v>Lettuce&gt; = 30&lt; 20kYes</v>
      </c>
    </row>
    <row r="238" spans="1:20" x14ac:dyDescent="0.3">
      <c r="A238" s="8">
        <v>45139</v>
      </c>
      <c r="B238" s="9">
        <v>1</v>
      </c>
      <c r="C238" s="9" t="s">
        <v>32</v>
      </c>
      <c r="D238" s="9" t="s">
        <v>29</v>
      </c>
      <c r="E238" s="9" t="s">
        <v>128</v>
      </c>
      <c r="F238" s="9" t="s">
        <v>129</v>
      </c>
      <c r="G238" s="9" t="s">
        <v>25</v>
      </c>
      <c r="H238" s="9">
        <v>2691</v>
      </c>
      <c r="I238" s="9">
        <v>6.56</v>
      </c>
      <c r="J238" s="9">
        <v>1</v>
      </c>
      <c r="K238" s="9" t="s">
        <v>149</v>
      </c>
      <c r="L238" s="9" t="s">
        <v>150</v>
      </c>
      <c r="M238" s="9" t="s">
        <v>20</v>
      </c>
      <c r="N238" s="9" t="s">
        <v>21</v>
      </c>
      <c r="O238" s="9" t="s">
        <v>21</v>
      </c>
      <c r="P238" s="9" t="str">
        <f t="shared" si="15"/>
        <v>Lettuce&gt; = 30</v>
      </c>
      <c r="Q238" s="9" t="str">
        <f t="shared" si="16"/>
        <v>Lettuce&gt; = 30&gt; = 20k</v>
      </c>
      <c r="R238" s="9" t="str">
        <f t="shared" si="17"/>
        <v>Lettuce&gt; = 30&gt; = 20kYes</v>
      </c>
      <c r="S238" s="9" t="str">
        <f t="shared" si="18"/>
        <v>Lettuce&gt; = 30&gt; = 20kYesYes</v>
      </c>
      <c r="T238" s="9" t="str">
        <f t="shared" si="19"/>
        <v>Lettuce&gt; = 30&gt; = 20kYes</v>
      </c>
    </row>
    <row r="239" spans="1:20" x14ac:dyDescent="0.3">
      <c r="A239" s="8">
        <v>45139</v>
      </c>
      <c r="B239" s="9">
        <v>1</v>
      </c>
      <c r="C239" s="9" t="s">
        <v>32</v>
      </c>
      <c r="D239" s="9" t="s">
        <v>29</v>
      </c>
      <c r="E239" s="9" t="s">
        <v>128</v>
      </c>
      <c r="F239" s="9" t="s">
        <v>129</v>
      </c>
      <c r="G239" s="9" t="s">
        <v>25</v>
      </c>
      <c r="H239" s="9">
        <v>2073</v>
      </c>
      <c r="I239" s="9">
        <v>41.2</v>
      </c>
      <c r="J239" s="9">
        <v>10</v>
      </c>
      <c r="K239" s="9" t="s">
        <v>149</v>
      </c>
      <c r="L239" s="9" t="s">
        <v>150</v>
      </c>
      <c r="M239" s="9" t="s">
        <v>20</v>
      </c>
      <c r="N239" s="9" t="s">
        <v>21</v>
      </c>
      <c r="O239" s="9" t="s">
        <v>21</v>
      </c>
      <c r="P239" s="9" t="str">
        <f t="shared" si="15"/>
        <v>Lettuce&gt; = 30</v>
      </c>
      <c r="Q239" s="9" t="str">
        <f t="shared" si="16"/>
        <v>Lettuce&gt; = 30&gt; = 20k</v>
      </c>
      <c r="R239" s="9" t="str">
        <f t="shared" si="17"/>
        <v>Lettuce&gt; = 30&gt; = 20kYes</v>
      </c>
      <c r="S239" s="9" t="str">
        <f t="shared" si="18"/>
        <v>Lettuce&gt; = 30&gt; = 20kYesYes</v>
      </c>
      <c r="T239" s="9" t="str">
        <f t="shared" si="19"/>
        <v>Lettuce&gt; = 30&gt; = 20kYes</v>
      </c>
    </row>
    <row r="240" spans="1:20" x14ac:dyDescent="0.3">
      <c r="A240" s="8">
        <v>45139</v>
      </c>
      <c r="B240" s="9">
        <v>3</v>
      </c>
      <c r="C240" s="9" t="s">
        <v>28</v>
      </c>
      <c r="D240" s="9" t="s">
        <v>29</v>
      </c>
      <c r="E240" s="9" t="s">
        <v>128</v>
      </c>
      <c r="F240" s="9" t="s">
        <v>129</v>
      </c>
      <c r="G240" s="9" t="s">
        <v>25</v>
      </c>
      <c r="H240" s="9">
        <v>3228</v>
      </c>
      <c r="I240" s="9">
        <v>6.84</v>
      </c>
      <c r="J240" s="9">
        <v>2</v>
      </c>
      <c r="K240" s="9" t="s">
        <v>149</v>
      </c>
      <c r="L240" s="9" t="s">
        <v>19</v>
      </c>
      <c r="M240" s="9" t="s">
        <v>20</v>
      </c>
      <c r="N240" s="9" t="s">
        <v>21</v>
      </c>
      <c r="O240" s="9" t="s">
        <v>21</v>
      </c>
      <c r="P240" s="9" t="str">
        <f t="shared" si="15"/>
        <v>Lettuce&gt; = 30</v>
      </c>
      <c r="Q240" s="9" t="str">
        <f t="shared" si="16"/>
        <v>Lettuce&gt; = 30&lt; 20k</v>
      </c>
      <c r="R240" s="9" t="str">
        <f t="shared" si="17"/>
        <v>Lettuce&gt; = 30&lt; 20kYes</v>
      </c>
      <c r="S240" s="9" t="str">
        <f t="shared" si="18"/>
        <v>Lettuce&gt; = 30&lt; 20kYesYes</v>
      </c>
      <c r="T240" s="9" t="str">
        <f t="shared" si="19"/>
        <v>Lettuce&gt; = 30&lt; 20kYes</v>
      </c>
    </row>
    <row r="241" spans="1:20" x14ac:dyDescent="0.3">
      <c r="A241" s="8">
        <v>45139</v>
      </c>
      <c r="B241" s="9">
        <v>1</v>
      </c>
      <c r="C241" s="9" t="s">
        <v>32</v>
      </c>
      <c r="D241" s="9" t="s">
        <v>29</v>
      </c>
      <c r="E241" s="9" t="s">
        <v>128</v>
      </c>
      <c r="F241" s="9" t="s">
        <v>129</v>
      </c>
      <c r="G241" s="9" t="s">
        <v>25</v>
      </c>
      <c r="H241" s="9">
        <v>0</v>
      </c>
      <c r="I241" s="9">
        <v>0</v>
      </c>
      <c r="J241" s="9">
        <v>0</v>
      </c>
      <c r="K241" s="9" t="s">
        <v>149</v>
      </c>
      <c r="L241" s="9" t="s">
        <v>150</v>
      </c>
      <c r="M241" s="9" t="s">
        <v>20</v>
      </c>
      <c r="N241" s="9" t="s">
        <v>21</v>
      </c>
      <c r="O241" s="9" t="s">
        <v>22</v>
      </c>
      <c r="P241" s="9" t="str">
        <f t="shared" si="15"/>
        <v>Lettuce&gt; = 30</v>
      </c>
      <c r="Q241" s="9" t="str">
        <f t="shared" si="16"/>
        <v>Lettuce&gt; = 30&gt; = 20k</v>
      </c>
      <c r="R241" s="9" t="str">
        <f t="shared" si="17"/>
        <v>Lettuce&gt; = 30&gt; = 20kYes</v>
      </c>
      <c r="S241" s="9" t="str">
        <f t="shared" si="18"/>
        <v>Lettuce&gt; = 30&gt; = 20kYesNo</v>
      </c>
      <c r="T241" s="9" t="str">
        <f t="shared" si="19"/>
        <v>Lettuce&gt; = 30&gt; = 20kNo</v>
      </c>
    </row>
    <row r="242" spans="1:20" x14ac:dyDescent="0.3">
      <c r="A242" s="8">
        <v>45139</v>
      </c>
      <c r="B242" s="9">
        <v>2</v>
      </c>
      <c r="C242" s="9" t="s">
        <v>14</v>
      </c>
      <c r="D242" s="9" t="s">
        <v>15</v>
      </c>
      <c r="E242" s="9" t="s">
        <v>119</v>
      </c>
      <c r="F242" s="9" t="s">
        <v>120</v>
      </c>
      <c r="G242" s="9" t="s">
        <v>38</v>
      </c>
      <c r="H242" s="9">
        <v>0</v>
      </c>
      <c r="I242" s="9">
        <v>0</v>
      </c>
      <c r="J242" s="9">
        <v>0</v>
      </c>
      <c r="K242" s="9" t="s">
        <v>26</v>
      </c>
      <c r="L242" s="9" t="s">
        <v>150</v>
      </c>
      <c r="M242" s="9" t="s">
        <v>27</v>
      </c>
      <c r="N242" s="9" t="s">
        <v>21</v>
      </c>
      <c r="O242" s="9" t="s">
        <v>22</v>
      </c>
      <c r="P242" s="9" t="str">
        <f t="shared" si="15"/>
        <v>Lobster&lt; 30</v>
      </c>
      <c r="Q242" s="9" t="str">
        <f t="shared" si="16"/>
        <v>Lobster&lt; 30&gt; = 20k</v>
      </c>
      <c r="R242" s="9" t="str">
        <f t="shared" si="17"/>
        <v>Lobster&lt; 30&gt; = 20kYes</v>
      </c>
      <c r="S242" s="9" t="str">
        <f t="shared" si="18"/>
        <v>Lobster&lt; 30&gt; = 20kYesNo</v>
      </c>
      <c r="T242" s="9" t="str">
        <f t="shared" si="19"/>
        <v>Lobster&lt; 30&gt; = 20kNo</v>
      </c>
    </row>
    <row r="243" spans="1:20" x14ac:dyDescent="0.3">
      <c r="A243" s="8">
        <v>45139</v>
      </c>
      <c r="B243" s="9">
        <v>1</v>
      </c>
      <c r="C243" s="9" t="s">
        <v>32</v>
      </c>
      <c r="D243" s="9" t="s">
        <v>29</v>
      </c>
      <c r="E243" s="9" t="s">
        <v>121</v>
      </c>
      <c r="F243" s="9" t="s">
        <v>122</v>
      </c>
      <c r="G243" s="9" t="s">
        <v>52</v>
      </c>
      <c r="H243" s="9">
        <v>3330</v>
      </c>
      <c r="I243" s="9">
        <v>15.74</v>
      </c>
      <c r="J243" s="9">
        <v>5</v>
      </c>
      <c r="K243" s="9" t="s">
        <v>26</v>
      </c>
      <c r="L243" s="9" t="s">
        <v>19</v>
      </c>
      <c r="M243" s="9" t="s">
        <v>20</v>
      </c>
      <c r="N243" s="9" t="s">
        <v>21</v>
      </c>
      <c r="O243" s="9" t="s">
        <v>21</v>
      </c>
      <c r="P243" s="9" t="str">
        <f t="shared" si="15"/>
        <v>Mayonnaise&lt; 30</v>
      </c>
      <c r="Q243" s="9" t="str">
        <f t="shared" si="16"/>
        <v>Mayonnaise&lt; 30&lt; 20k</v>
      </c>
      <c r="R243" s="9" t="str">
        <f t="shared" si="17"/>
        <v>Mayonnaise&lt; 30&lt; 20kYes</v>
      </c>
      <c r="S243" s="9" t="str">
        <f t="shared" si="18"/>
        <v>Mayonnaise&lt; 30&lt; 20kYesYes</v>
      </c>
      <c r="T243" s="9" t="str">
        <f t="shared" si="19"/>
        <v>Mayonnaise&lt; 30&lt; 20kYes</v>
      </c>
    </row>
    <row r="244" spans="1:20" x14ac:dyDescent="0.3">
      <c r="A244" s="8">
        <v>45139</v>
      </c>
      <c r="B244" s="9">
        <v>3</v>
      </c>
      <c r="C244" s="9" t="s">
        <v>28</v>
      </c>
      <c r="D244" s="9" t="s">
        <v>29</v>
      </c>
      <c r="E244" s="9" t="s">
        <v>121</v>
      </c>
      <c r="F244" s="9" t="s">
        <v>122</v>
      </c>
      <c r="G244" s="9" t="s">
        <v>52</v>
      </c>
      <c r="H244" s="9">
        <v>1392</v>
      </c>
      <c r="I244" s="9">
        <v>35.49</v>
      </c>
      <c r="J244" s="9">
        <v>4</v>
      </c>
      <c r="K244" s="9" t="s">
        <v>26</v>
      </c>
      <c r="L244" s="9" t="s">
        <v>19</v>
      </c>
      <c r="M244" s="9" t="s">
        <v>20</v>
      </c>
      <c r="N244" s="9" t="s">
        <v>21</v>
      </c>
      <c r="O244" s="9" t="s">
        <v>21</v>
      </c>
      <c r="P244" s="9" t="str">
        <f t="shared" si="15"/>
        <v>Mayonnaise&lt; 30</v>
      </c>
      <c r="Q244" s="9" t="str">
        <f t="shared" si="16"/>
        <v>Mayonnaise&lt; 30&lt; 20k</v>
      </c>
      <c r="R244" s="9" t="str">
        <f t="shared" si="17"/>
        <v>Mayonnaise&lt; 30&lt; 20kYes</v>
      </c>
      <c r="S244" s="9" t="str">
        <f t="shared" si="18"/>
        <v>Mayonnaise&lt; 30&lt; 20kYesYes</v>
      </c>
      <c r="T244" s="9" t="str">
        <f t="shared" si="19"/>
        <v>Mayonnaise&lt; 30&lt; 20kYes</v>
      </c>
    </row>
    <row r="245" spans="1:20" x14ac:dyDescent="0.3">
      <c r="A245" s="8">
        <v>45139</v>
      </c>
      <c r="B245" s="9">
        <v>3</v>
      </c>
      <c r="C245" s="9" t="s">
        <v>28</v>
      </c>
      <c r="D245" s="9" t="s">
        <v>29</v>
      </c>
      <c r="E245" s="9" t="s">
        <v>121</v>
      </c>
      <c r="F245" s="9" t="s">
        <v>122</v>
      </c>
      <c r="G245" s="9" t="s">
        <v>52</v>
      </c>
      <c r="H245" s="9">
        <v>8116</v>
      </c>
      <c r="I245" s="9">
        <v>48.77</v>
      </c>
      <c r="J245" s="9">
        <v>7</v>
      </c>
      <c r="K245" s="9" t="s">
        <v>149</v>
      </c>
      <c r="L245" s="9" t="s">
        <v>150</v>
      </c>
      <c r="M245" s="9" t="s">
        <v>20</v>
      </c>
      <c r="N245" s="9" t="s">
        <v>21</v>
      </c>
      <c r="O245" s="9" t="s">
        <v>21</v>
      </c>
      <c r="P245" s="9" t="str">
        <f t="shared" si="15"/>
        <v>Mayonnaise&gt; = 30</v>
      </c>
      <c r="Q245" s="9" t="str">
        <f t="shared" si="16"/>
        <v>Mayonnaise&gt; = 30&gt; = 20k</v>
      </c>
      <c r="R245" s="9" t="str">
        <f t="shared" si="17"/>
        <v>Mayonnaise&gt; = 30&gt; = 20kYes</v>
      </c>
      <c r="S245" s="9" t="str">
        <f t="shared" si="18"/>
        <v>Mayonnaise&gt; = 30&gt; = 20kYesYes</v>
      </c>
      <c r="T245" s="9" t="str">
        <f t="shared" si="19"/>
        <v>Mayonnaise&gt; = 30&gt; = 20kYes</v>
      </c>
    </row>
    <row r="246" spans="1:20" x14ac:dyDescent="0.3">
      <c r="A246" s="8">
        <v>45139</v>
      </c>
      <c r="B246" s="9">
        <v>2</v>
      </c>
      <c r="C246" s="9" t="s">
        <v>14</v>
      </c>
      <c r="D246" s="9" t="s">
        <v>15</v>
      </c>
      <c r="E246" s="9" t="s">
        <v>121</v>
      </c>
      <c r="F246" s="9" t="s">
        <v>122</v>
      </c>
      <c r="G246" s="9" t="s">
        <v>52</v>
      </c>
      <c r="H246" s="9">
        <v>5219</v>
      </c>
      <c r="I246" s="9">
        <v>46.76</v>
      </c>
      <c r="J246" s="9">
        <v>5</v>
      </c>
      <c r="K246" s="9" t="s">
        <v>149</v>
      </c>
      <c r="L246" s="9" t="s">
        <v>19</v>
      </c>
      <c r="M246" s="9" t="s">
        <v>20</v>
      </c>
      <c r="N246" s="9" t="s">
        <v>21</v>
      </c>
      <c r="O246" s="9" t="s">
        <v>21</v>
      </c>
      <c r="P246" s="9" t="str">
        <f t="shared" si="15"/>
        <v>Mayonnaise&gt; = 30</v>
      </c>
      <c r="Q246" s="9" t="str">
        <f t="shared" si="16"/>
        <v>Mayonnaise&gt; = 30&lt; 20k</v>
      </c>
      <c r="R246" s="9" t="str">
        <f t="shared" si="17"/>
        <v>Mayonnaise&gt; = 30&lt; 20kYes</v>
      </c>
      <c r="S246" s="9" t="str">
        <f t="shared" si="18"/>
        <v>Mayonnaise&gt; = 30&lt; 20kYesYes</v>
      </c>
      <c r="T246" s="9" t="str">
        <f t="shared" si="19"/>
        <v>Mayonnaise&gt; = 30&lt; 20kYes</v>
      </c>
    </row>
    <row r="247" spans="1:20" x14ac:dyDescent="0.3">
      <c r="A247" s="8">
        <v>45139</v>
      </c>
      <c r="B247" s="9">
        <v>3</v>
      </c>
      <c r="C247" s="9" t="s">
        <v>28</v>
      </c>
      <c r="D247" s="9" t="s">
        <v>29</v>
      </c>
      <c r="E247" s="9" t="s">
        <v>121</v>
      </c>
      <c r="F247" s="9" t="s">
        <v>122</v>
      </c>
      <c r="G247" s="9" t="s">
        <v>52</v>
      </c>
      <c r="H247" s="9">
        <v>5817</v>
      </c>
      <c r="I247" s="9">
        <v>48.41</v>
      </c>
      <c r="J247" s="9">
        <v>7</v>
      </c>
      <c r="K247" s="9" t="s">
        <v>149</v>
      </c>
      <c r="L247" s="9" t="s">
        <v>150</v>
      </c>
      <c r="M247" s="9" t="s">
        <v>20</v>
      </c>
      <c r="N247" s="9" t="s">
        <v>21</v>
      </c>
      <c r="O247" s="9" t="s">
        <v>21</v>
      </c>
      <c r="P247" s="9" t="str">
        <f t="shared" si="15"/>
        <v>Mayonnaise&gt; = 30</v>
      </c>
      <c r="Q247" s="9" t="str">
        <f t="shared" si="16"/>
        <v>Mayonnaise&gt; = 30&gt; = 20k</v>
      </c>
      <c r="R247" s="9" t="str">
        <f t="shared" si="17"/>
        <v>Mayonnaise&gt; = 30&gt; = 20kYes</v>
      </c>
      <c r="S247" s="9" t="str">
        <f t="shared" si="18"/>
        <v>Mayonnaise&gt; = 30&gt; = 20kYesYes</v>
      </c>
      <c r="T247" s="9" t="str">
        <f t="shared" si="19"/>
        <v>Mayonnaise&gt; = 30&gt; = 20kYes</v>
      </c>
    </row>
    <row r="248" spans="1:20" x14ac:dyDescent="0.3">
      <c r="A248" s="8">
        <v>45139</v>
      </c>
      <c r="B248" s="9">
        <v>3</v>
      </c>
      <c r="C248" s="9" t="s">
        <v>28</v>
      </c>
      <c r="D248" s="9" t="s">
        <v>29</v>
      </c>
      <c r="E248" s="9" t="s">
        <v>121</v>
      </c>
      <c r="F248" s="9" t="s">
        <v>122</v>
      </c>
      <c r="G248" s="9" t="s">
        <v>52</v>
      </c>
      <c r="H248" s="9">
        <v>8195</v>
      </c>
      <c r="I248" s="9">
        <v>6.52</v>
      </c>
      <c r="J248" s="9">
        <v>7</v>
      </c>
      <c r="K248" s="9" t="s">
        <v>26</v>
      </c>
      <c r="L248" s="9" t="s">
        <v>150</v>
      </c>
      <c r="M248" s="9" t="s">
        <v>20</v>
      </c>
      <c r="N248" s="9" t="s">
        <v>21</v>
      </c>
      <c r="O248" s="9" t="s">
        <v>21</v>
      </c>
      <c r="P248" s="9" t="str">
        <f t="shared" si="15"/>
        <v>Mayonnaise&lt; 30</v>
      </c>
      <c r="Q248" s="9" t="str">
        <f t="shared" si="16"/>
        <v>Mayonnaise&lt; 30&gt; = 20k</v>
      </c>
      <c r="R248" s="9" t="str">
        <f t="shared" si="17"/>
        <v>Mayonnaise&lt; 30&gt; = 20kYes</v>
      </c>
      <c r="S248" s="9" t="str">
        <f t="shared" si="18"/>
        <v>Mayonnaise&lt; 30&gt; = 20kYesYes</v>
      </c>
      <c r="T248" s="9" t="str">
        <f t="shared" si="19"/>
        <v>Mayonnaise&lt; 30&gt; = 20kYes</v>
      </c>
    </row>
    <row r="249" spans="1:20" x14ac:dyDescent="0.3">
      <c r="A249" s="8">
        <v>45139</v>
      </c>
      <c r="B249" s="9">
        <v>3</v>
      </c>
      <c r="C249" s="9" t="s">
        <v>28</v>
      </c>
      <c r="D249" s="9" t="s">
        <v>29</v>
      </c>
      <c r="E249" s="9" t="s">
        <v>121</v>
      </c>
      <c r="F249" s="9" t="s">
        <v>122</v>
      </c>
      <c r="G249" s="9" t="s">
        <v>52</v>
      </c>
      <c r="H249" s="9">
        <v>2900</v>
      </c>
      <c r="I249" s="9">
        <v>38.979999999999997</v>
      </c>
      <c r="J249" s="9">
        <v>8</v>
      </c>
      <c r="K249" s="9" t="s">
        <v>26</v>
      </c>
      <c r="L249" s="9" t="s">
        <v>150</v>
      </c>
      <c r="M249" s="9" t="s">
        <v>20</v>
      </c>
      <c r="N249" s="9" t="s">
        <v>21</v>
      </c>
      <c r="O249" s="9" t="s">
        <v>21</v>
      </c>
      <c r="P249" s="9" t="str">
        <f t="shared" si="15"/>
        <v>Mayonnaise&lt; 30</v>
      </c>
      <c r="Q249" s="9" t="str">
        <f t="shared" si="16"/>
        <v>Mayonnaise&lt; 30&gt; = 20k</v>
      </c>
      <c r="R249" s="9" t="str">
        <f t="shared" si="17"/>
        <v>Mayonnaise&lt; 30&gt; = 20kYes</v>
      </c>
      <c r="S249" s="9" t="str">
        <f t="shared" si="18"/>
        <v>Mayonnaise&lt; 30&gt; = 20kYesYes</v>
      </c>
      <c r="T249" s="9" t="str">
        <f t="shared" si="19"/>
        <v>Mayonnaise&lt; 30&gt; = 20kYes</v>
      </c>
    </row>
    <row r="250" spans="1:20" x14ac:dyDescent="0.3">
      <c r="A250" s="8">
        <v>45139</v>
      </c>
      <c r="B250" s="9">
        <v>2</v>
      </c>
      <c r="C250" s="9" t="s">
        <v>14</v>
      </c>
      <c r="D250" s="9" t="s">
        <v>15</v>
      </c>
      <c r="E250" s="9" t="s">
        <v>121</v>
      </c>
      <c r="F250" s="9" t="s">
        <v>122</v>
      </c>
      <c r="G250" s="9" t="s">
        <v>52</v>
      </c>
      <c r="H250" s="9">
        <v>7186</v>
      </c>
      <c r="I250" s="9">
        <v>48.47</v>
      </c>
      <c r="J250" s="9">
        <v>7</v>
      </c>
      <c r="K250" s="9" t="s">
        <v>149</v>
      </c>
      <c r="L250" s="9" t="s">
        <v>150</v>
      </c>
      <c r="M250" s="9" t="s">
        <v>20</v>
      </c>
      <c r="N250" s="9" t="s">
        <v>21</v>
      </c>
      <c r="O250" s="9" t="s">
        <v>21</v>
      </c>
      <c r="P250" s="9" t="str">
        <f t="shared" si="15"/>
        <v>Mayonnaise&gt; = 30</v>
      </c>
      <c r="Q250" s="9" t="str">
        <f t="shared" si="16"/>
        <v>Mayonnaise&gt; = 30&gt; = 20k</v>
      </c>
      <c r="R250" s="9" t="str">
        <f t="shared" si="17"/>
        <v>Mayonnaise&gt; = 30&gt; = 20kYes</v>
      </c>
      <c r="S250" s="9" t="str">
        <f t="shared" si="18"/>
        <v>Mayonnaise&gt; = 30&gt; = 20kYesYes</v>
      </c>
      <c r="T250" s="9" t="str">
        <f t="shared" si="19"/>
        <v>Mayonnaise&gt; = 30&gt; = 20kYes</v>
      </c>
    </row>
    <row r="251" spans="1:20" x14ac:dyDescent="0.3">
      <c r="A251" s="8">
        <v>45139</v>
      </c>
      <c r="B251" s="9">
        <v>1</v>
      </c>
      <c r="C251" s="9" t="s">
        <v>32</v>
      </c>
      <c r="D251" s="9" t="s">
        <v>29</v>
      </c>
      <c r="E251" s="9" t="s">
        <v>69</v>
      </c>
      <c r="F251" s="9" t="s">
        <v>70</v>
      </c>
      <c r="G251" s="9" t="s">
        <v>71</v>
      </c>
      <c r="H251" s="9">
        <v>2520</v>
      </c>
      <c r="I251" s="9">
        <v>33.6</v>
      </c>
      <c r="J251" s="9">
        <v>9</v>
      </c>
      <c r="K251" s="9" t="s">
        <v>26</v>
      </c>
      <c r="L251" s="9" t="s">
        <v>19</v>
      </c>
      <c r="M251" s="9" t="s">
        <v>20</v>
      </c>
      <c r="N251" s="9" t="s">
        <v>21</v>
      </c>
      <c r="O251" s="9" t="s">
        <v>21</v>
      </c>
      <c r="P251" s="9" t="str">
        <f t="shared" si="15"/>
        <v>Milk&lt; 30</v>
      </c>
      <c r="Q251" s="9" t="str">
        <f t="shared" si="16"/>
        <v>Milk&lt; 30&lt; 20k</v>
      </c>
      <c r="R251" s="9" t="str">
        <f t="shared" si="17"/>
        <v>Milk&lt; 30&lt; 20kYes</v>
      </c>
      <c r="S251" s="9" t="str">
        <f t="shared" si="18"/>
        <v>Milk&lt; 30&lt; 20kYesYes</v>
      </c>
      <c r="T251" s="9" t="str">
        <f t="shared" si="19"/>
        <v>Milk&lt; 30&lt; 20kYes</v>
      </c>
    </row>
    <row r="252" spans="1:20" x14ac:dyDescent="0.3">
      <c r="A252" s="8">
        <v>45139</v>
      </c>
      <c r="B252" s="9">
        <v>3</v>
      </c>
      <c r="C252" s="9" t="s">
        <v>28</v>
      </c>
      <c r="D252" s="9" t="s">
        <v>29</v>
      </c>
      <c r="E252" s="9" t="s">
        <v>69</v>
      </c>
      <c r="F252" s="9" t="s">
        <v>70</v>
      </c>
      <c r="G252" s="9" t="s">
        <v>71</v>
      </c>
      <c r="H252" s="9">
        <v>0</v>
      </c>
      <c r="I252" s="9">
        <v>0</v>
      </c>
      <c r="J252" s="9">
        <v>0</v>
      </c>
      <c r="K252" s="9" t="s">
        <v>26</v>
      </c>
      <c r="L252" s="9" t="s">
        <v>150</v>
      </c>
      <c r="M252" s="9" t="s">
        <v>20</v>
      </c>
      <c r="N252" s="9" t="s">
        <v>21</v>
      </c>
      <c r="O252" s="9" t="s">
        <v>22</v>
      </c>
      <c r="P252" s="9" t="str">
        <f t="shared" si="15"/>
        <v>Milk&lt; 30</v>
      </c>
      <c r="Q252" s="9" t="str">
        <f t="shared" si="16"/>
        <v>Milk&lt; 30&gt; = 20k</v>
      </c>
      <c r="R252" s="9" t="str">
        <f t="shared" si="17"/>
        <v>Milk&lt; 30&gt; = 20kYes</v>
      </c>
      <c r="S252" s="9" t="str">
        <f t="shared" si="18"/>
        <v>Milk&lt; 30&gt; = 20kYesNo</v>
      </c>
      <c r="T252" s="9" t="str">
        <f t="shared" si="19"/>
        <v>Milk&lt; 30&gt; = 20kNo</v>
      </c>
    </row>
    <row r="253" spans="1:20" x14ac:dyDescent="0.3">
      <c r="A253" s="8">
        <v>45139</v>
      </c>
      <c r="B253" s="9">
        <v>2</v>
      </c>
      <c r="C253" s="9" t="s">
        <v>14</v>
      </c>
      <c r="D253" s="9" t="s">
        <v>15</v>
      </c>
      <c r="E253" s="9" t="s">
        <v>69</v>
      </c>
      <c r="F253" s="9" t="s">
        <v>70</v>
      </c>
      <c r="G253" s="9" t="s">
        <v>71</v>
      </c>
      <c r="H253" s="9">
        <v>9139</v>
      </c>
      <c r="I253" s="9">
        <v>39.43</v>
      </c>
      <c r="J253" s="9">
        <v>10</v>
      </c>
      <c r="K253" s="9" t="s">
        <v>149</v>
      </c>
      <c r="L253" s="9" t="s">
        <v>150</v>
      </c>
      <c r="M253" s="9" t="s">
        <v>20</v>
      </c>
      <c r="N253" s="9" t="s">
        <v>21</v>
      </c>
      <c r="O253" s="9" t="s">
        <v>21</v>
      </c>
      <c r="P253" s="9" t="str">
        <f t="shared" si="15"/>
        <v>Milk&gt; = 30</v>
      </c>
      <c r="Q253" s="9" t="str">
        <f t="shared" si="16"/>
        <v>Milk&gt; = 30&gt; = 20k</v>
      </c>
      <c r="R253" s="9" t="str">
        <f t="shared" si="17"/>
        <v>Milk&gt; = 30&gt; = 20kYes</v>
      </c>
      <c r="S253" s="9" t="str">
        <f t="shared" si="18"/>
        <v>Milk&gt; = 30&gt; = 20kYesYes</v>
      </c>
      <c r="T253" s="9" t="str">
        <f t="shared" si="19"/>
        <v>Milk&gt; = 30&gt; = 20kYes</v>
      </c>
    </row>
    <row r="254" spans="1:20" x14ac:dyDescent="0.3">
      <c r="A254" s="8">
        <v>45139</v>
      </c>
      <c r="B254" s="9">
        <v>3</v>
      </c>
      <c r="C254" s="9" t="s">
        <v>28</v>
      </c>
      <c r="D254" s="9" t="s">
        <v>29</v>
      </c>
      <c r="E254" s="9" t="s">
        <v>69</v>
      </c>
      <c r="F254" s="9" t="s">
        <v>70</v>
      </c>
      <c r="G254" s="9" t="s">
        <v>71</v>
      </c>
      <c r="H254" s="9">
        <v>6532</v>
      </c>
      <c r="I254" s="9">
        <v>4.8600000000000003</v>
      </c>
      <c r="J254" s="9">
        <v>3</v>
      </c>
      <c r="K254" s="9" t="s">
        <v>26</v>
      </c>
      <c r="L254" s="9" t="s">
        <v>150</v>
      </c>
      <c r="M254" s="9" t="s">
        <v>20</v>
      </c>
      <c r="N254" s="9" t="s">
        <v>21</v>
      </c>
      <c r="O254" s="9" t="s">
        <v>21</v>
      </c>
      <c r="P254" s="9" t="str">
        <f t="shared" si="15"/>
        <v>Milk&lt; 30</v>
      </c>
      <c r="Q254" s="9" t="str">
        <f t="shared" si="16"/>
        <v>Milk&lt; 30&gt; = 20k</v>
      </c>
      <c r="R254" s="9" t="str">
        <f t="shared" si="17"/>
        <v>Milk&lt; 30&gt; = 20kYes</v>
      </c>
      <c r="S254" s="9" t="str">
        <f t="shared" si="18"/>
        <v>Milk&lt; 30&gt; = 20kYesYes</v>
      </c>
      <c r="T254" s="9" t="str">
        <f t="shared" si="19"/>
        <v>Milk&lt; 30&gt; = 20kYes</v>
      </c>
    </row>
    <row r="255" spans="1:20" x14ac:dyDescent="0.3">
      <c r="A255" s="8">
        <v>45139</v>
      </c>
      <c r="B255" s="9">
        <v>2</v>
      </c>
      <c r="C255" s="9" t="s">
        <v>14</v>
      </c>
      <c r="D255" s="9" t="s">
        <v>15</v>
      </c>
      <c r="E255" s="9" t="s">
        <v>84</v>
      </c>
      <c r="F255" s="9" t="s">
        <v>85</v>
      </c>
      <c r="G255" s="9" t="s">
        <v>52</v>
      </c>
      <c r="H255" s="9">
        <v>6698</v>
      </c>
      <c r="I255" s="9">
        <v>42.3</v>
      </c>
      <c r="J255" s="9">
        <v>5</v>
      </c>
      <c r="K255" s="9" t="s">
        <v>26</v>
      </c>
      <c r="L255" s="9" t="s">
        <v>150</v>
      </c>
      <c r="M255" s="9" t="s">
        <v>20</v>
      </c>
      <c r="N255" s="9" t="s">
        <v>21</v>
      </c>
      <c r="O255" s="9" t="s">
        <v>21</v>
      </c>
      <c r="P255" s="9" t="str">
        <f t="shared" si="15"/>
        <v>Mustard&lt; 30</v>
      </c>
      <c r="Q255" s="9" t="str">
        <f t="shared" si="16"/>
        <v>Mustard&lt; 30&gt; = 20k</v>
      </c>
      <c r="R255" s="9" t="str">
        <f t="shared" si="17"/>
        <v>Mustard&lt; 30&gt; = 20kYes</v>
      </c>
      <c r="S255" s="9" t="str">
        <f t="shared" si="18"/>
        <v>Mustard&lt; 30&gt; = 20kYesYes</v>
      </c>
      <c r="T255" s="9" t="str">
        <f t="shared" si="19"/>
        <v>Mustard&lt; 30&gt; = 20kYes</v>
      </c>
    </row>
    <row r="256" spans="1:20" x14ac:dyDescent="0.3">
      <c r="A256" s="8">
        <v>45139</v>
      </c>
      <c r="B256" s="9">
        <v>1</v>
      </c>
      <c r="C256" s="9" t="s">
        <v>32</v>
      </c>
      <c r="D256" s="9" t="s">
        <v>29</v>
      </c>
      <c r="E256" s="9" t="s">
        <v>84</v>
      </c>
      <c r="F256" s="9" t="s">
        <v>85</v>
      </c>
      <c r="G256" s="9" t="s">
        <v>52</v>
      </c>
      <c r="H256" s="9">
        <v>6613</v>
      </c>
      <c r="I256" s="9">
        <v>17.62</v>
      </c>
      <c r="J256" s="9">
        <v>9</v>
      </c>
      <c r="K256" s="9" t="s">
        <v>149</v>
      </c>
      <c r="L256" s="9" t="s">
        <v>19</v>
      </c>
      <c r="M256" s="9" t="s">
        <v>20</v>
      </c>
      <c r="N256" s="9" t="s">
        <v>21</v>
      </c>
      <c r="O256" s="9" t="s">
        <v>21</v>
      </c>
      <c r="P256" s="9" t="str">
        <f t="shared" si="15"/>
        <v>Mustard&gt; = 30</v>
      </c>
      <c r="Q256" s="9" t="str">
        <f t="shared" si="16"/>
        <v>Mustard&gt; = 30&lt; 20k</v>
      </c>
      <c r="R256" s="9" t="str">
        <f t="shared" si="17"/>
        <v>Mustard&gt; = 30&lt; 20kYes</v>
      </c>
      <c r="S256" s="9" t="str">
        <f t="shared" si="18"/>
        <v>Mustard&gt; = 30&lt; 20kYesYes</v>
      </c>
      <c r="T256" s="9" t="str">
        <f t="shared" si="19"/>
        <v>Mustard&gt; = 30&lt; 20kYes</v>
      </c>
    </row>
    <row r="257" spans="1:20" x14ac:dyDescent="0.3">
      <c r="A257" s="8">
        <v>45139</v>
      </c>
      <c r="B257" s="9">
        <v>2</v>
      </c>
      <c r="C257" s="9" t="s">
        <v>14</v>
      </c>
      <c r="D257" s="9" t="s">
        <v>15</v>
      </c>
      <c r="E257" s="9" t="s">
        <v>84</v>
      </c>
      <c r="F257" s="9" t="s">
        <v>85</v>
      </c>
      <c r="G257" s="9" t="s">
        <v>52</v>
      </c>
      <c r="H257" s="9">
        <v>3422</v>
      </c>
      <c r="I257" s="9">
        <v>12.2</v>
      </c>
      <c r="J257" s="9">
        <v>5</v>
      </c>
      <c r="K257" s="9" t="s">
        <v>149</v>
      </c>
      <c r="L257" s="9" t="s">
        <v>150</v>
      </c>
      <c r="M257" s="9" t="s">
        <v>20</v>
      </c>
      <c r="N257" s="9" t="s">
        <v>21</v>
      </c>
      <c r="O257" s="9" t="s">
        <v>21</v>
      </c>
      <c r="P257" s="9" t="str">
        <f t="shared" si="15"/>
        <v>Mustard&gt; = 30</v>
      </c>
      <c r="Q257" s="9" t="str">
        <f t="shared" si="16"/>
        <v>Mustard&gt; = 30&gt; = 20k</v>
      </c>
      <c r="R257" s="9" t="str">
        <f t="shared" si="17"/>
        <v>Mustard&gt; = 30&gt; = 20kYes</v>
      </c>
      <c r="S257" s="9" t="str">
        <f t="shared" si="18"/>
        <v>Mustard&gt; = 30&gt; = 20kYesYes</v>
      </c>
      <c r="T257" s="9" t="str">
        <f t="shared" si="19"/>
        <v>Mustard&gt; = 30&gt; = 20kYes</v>
      </c>
    </row>
    <row r="258" spans="1:20" x14ac:dyDescent="0.3">
      <c r="A258" s="8">
        <v>45139</v>
      </c>
      <c r="B258" s="9">
        <v>3</v>
      </c>
      <c r="C258" s="9" t="s">
        <v>28</v>
      </c>
      <c r="D258" s="9" t="s">
        <v>29</v>
      </c>
      <c r="E258" s="9" t="s">
        <v>50</v>
      </c>
      <c r="F258" s="9" t="s">
        <v>51</v>
      </c>
      <c r="G258" s="9" t="s">
        <v>52</v>
      </c>
      <c r="H258" s="9">
        <v>9901</v>
      </c>
      <c r="I258" s="9">
        <v>14.95</v>
      </c>
      <c r="J258" s="9">
        <v>6</v>
      </c>
      <c r="K258" s="9" t="s">
        <v>149</v>
      </c>
      <c r="L258" s="9" t="s">
        <v>19</v>
      </c>
      <c r="M258" s="9" t="s">
        <v>20</v>
      </c>
      <c r="N258" s="9" t="s">
        <v>21</v>
      </c>
      <c r="O258" s="9" t="s">
        <v>22</v>
      </c>
      <c r="P258" s="9" t="str">
        <f t="shared" ref="P258:P321" si="20">_xlfn.CONCAT(F258,K258)</f>
        <v>Olive Oil&gt; = 30</v>
      </c>
      <c r="Q258" s="9" t="str">
        <f t="shared" ref="Q258:Q321" si="21">_xlfn.CONCAT(F258,K258,L258)</f>
        <v>Olive Oil&gt; = 30&lt; 20k</v>
      </c>
      <c r="R258" s="9" t="str">
        <f t="shared" ref="R258:R321" si="22">_xlfn.CONCAT(F258,K258,L258,N258)</f>
        <v>Olive Oil&gt; = 30&lt; 20kYes</v>
      </c>
      <c r="S258" s="9" t="str">
        <f t="shared" ref="S258:S321" si="23">_xlfn.CONCAT(F258,K258,L258,N258,O258)</f>
        <v>Olive Oil&gt; = 30&lt; 20kYesNo</v>
      </c>
      <c r="T258" s="9" t="str">
        <f t="shared" si="19"/>
        <v>Olive Oil&gt; = 30&lt; 20kNo</v>
      </c>
    </row>
    <row r="259" spans="1:20" x14ac:dyDescent="0.3">
      <c r="A259" s="8">
        <v>45139</v>
      </c>
      <c r="B259" s="9">
        <v>1</v>
      </c>
      <c r="C259" s="9" t="s">
        <v>32</v>
      </c>
      <c r="D259" s="9" t="s">
        <v>29</v>
      </c>
      <c r="E259" s="9" t="s">
        <v>50</v>
      </c>
      <c r="F259" s="9" t="s">
        <v>51</v>
      </c>
      <c r="G259" s="9" t="s">
        <v>52</v>
      </c>
      <c r="H259" s="9">
        <v>8388</v>
      </c>
      <c r="I259" s="9">
        <v>24.64</v>
      </c>
      <c r="J259" s="9">
        <v>7</v>
      </c>
      <c r="K259" s="9" t="s">
        <v>149</v>
      </c>
      <c r="L259" s="9" t="s">
        <v>150</v>
      </c>
      <c r="M259" s="9" t="s">
        <v>20</v>
      </c>
      <c r="N259" s="9" t="s">
        <v>21</v>
      </c>
      <c r="O259" s="9" t="s">
        <v>21</v>
      </c>
      <c r="P259" s="9" t="str">
        <f t="shared" si="20"/>
        <v>Olive Oil&gt; = 30</v>
      </c>
      <c r="Q259" s="9" t="str">
        <f t="shared" si="21"/>
        <v>Olive Oil&gt; = 30&gt; = 20k</v>
      </c>
      <c r="R259" s="9" t="str">
        <f t="shared" si="22"/>
        <v>Olive Oil&gt; = 30&gt; = 20kYes</v>
      </c>
      <c r="S259" s="9" t="str">
        <f t="shared" si="23"/>
        <v>Olive Oil&gt; = 30&gt; = 20kYesYes</v>
      </c>
      <c r="T259" s="9" t="str">
        <f t="shared" ref="T259:T322" si="24">_xlfn.CONCAT(F259,K259,L259,O259)</f>
        <v>Olive Oil&gt; = 30&gt; = 20kYes</v>
      </c>
    </row>
    <row r="260" spans="1:20" x14ac:dyDescent="0.3">
      <c r="A260" s="8">
        <v>45139</v>
      </c>
      <c r="B260" s="9">
        <v>1</v>
      </c>
      <c r="C260" s="9" t="s">
        <v>32</v>
      </c>
      <c r="D260" s="9" t="s">
        <v>29</v>
      </c>
      <c r="E260" s="9" t="s">
        <v>50</v>
      </c>
      <c r="F260" s="9" t="s">
        <v>51</v>
      </c>
      <c r="G260" s="9" t="s">
        <v>52</v>
      </c>
      <c r="H260" s="9">
        <v>8659</v>
      </c>
      <c r="I260" s="9">
        <v>20.65</v>
      </c>
      <c r="J260" s="9">
        <v>8</v>
      </c>
      <c r="K260" s="9" t="s">
        <v>26</v>
      </c>
      <c r="L260" s="9" t="s">
        <v>19</v>
      </c>
      <c r="M260" s="9" t="s">
        <v>20</v>
      </c>
      <c r="N260" s="9" t="s">
        <v>21</v>
      </c>
      <c r="O260" s="9" t="s">
        <v>22</v>
      </c>
      <c r="P260" s="9" t="str">
        <f t="shared" si="20"/>
        <v>Olive Oil&lt; 30</v>
      </c>
      <c r="Q260" s="9" t="str">
        <f t="shared" si="21"/>
        <v>Olive Oil&lt; 30&lt; 20k</v>
      </c>
      <c r="R260" s="9" t="str">
        <f t="shared" si="22"/>
        <v>Olive Oil&lt; 30&lt; 20kYes</v>
      </c>
      <c r="S260" s="9" t="str">
        <f t="shared" si="23"/>
        <v>Olive Oil&lt; 30&lt; 20kYesNo</v>
      </c>
      <c r="T260" s="9" t="str">
        <f t="shared" si="24"/>
        <v>Olive Oil&lt; 30&lt; 20kNo</v>
      </c>
    </row>
    <row r="261" spans="1:20" x14ac:dyDescent="0.3">
      <c r="A261" s="8">
        <v>45139</v>
      </c>
      <c r="B261" s="9">
        <v>3</v>
      </c>
      <c r="C261" s="9" t="s">
        <v>28</v>
      </c>
      <c r="D261" s="9" t="s">
        <v>29</v>
      </c>
      <c r="E261" s="9" t="s">
        <v>50</v>
      </c>
      <c r="F261" s="9" t="s">
        <v>51</v>
      </c>
      <c r="G261" s="9" t="s">
        <v>52</v>
      </c>
      <c r="H261" s="9">
        <v>6083</v>
      </c>
      <c r="I261" s="9">
        <v>41.74</v>
      </c>
      <c r="J261" s="9">
        <v>7</v>
      </c>
      <c r="K261" s="9" t="s">
        <v>149</v>
      </c>
      <c r="L261" s="9" t="s">
        <v>150</v>
      </c>
      <c r="M261" s="9" t="s">
        <v>20</v>
      </c>
      <c r="N261" s="9" t="s">
        <v>21</v>
      </c>
      <c r="O261" s="9" t="s">
        <v>21</v>
      </c>
      <c r="P261" s="9" t="str">
        <f t="shared" si="20"/>
        <v>Olive Oil&gt; = 30</v>
      </c>
      <c r="Q261" s="9" t="str">
        <f t="shared" si="21"/>
        <v>Olive Oil&gt; = 30&gt; = 20k</v>
      </c>
      <c r="R261" s="9" t="str">
        <f t="shared" si="22"/>
        <v>Olive Oil&gt; = 30&gt; = 20kYes</v>
      </c>
      <c r="S261" s="9" t="str">
        <f t="shared" si="23"/>
        <v>Olive Oil&gt; = 30&gt; = 20kYesYes</v>
      </c>
      <c r="T261" s="9" t="str">
        <f t="shared" si="24"/>
        <v>Olive Oil&gt; = 30&gt; = 20kYes</v>
      </c>
    </row>
    <row r="262" spans="1:20" x14ac:dyDescent="0.3">
      <c r="A262" s="8">
        <v>45139</v>
      </c>
      <c r="B262" s="9">
        <v>1</v>
      </c>
      <c r="C262" s="9" t="s">
        <v>32</v>
      </c>
      <c r="D262" s="9" t="s">
        <v>29</v>
      </c>
      <c r="E262" s="9" t="s">
        <v>50</v>
      </c>
      <c r="F262" s="9" t="s">
        <v>51</v>
      </c>
      <c r="G262" s="9" t="s">
        <v>52</v>
      </c>
      <c r="H262" s="9">
        <v>6559</v>
      </c>
      <c r="I262" s="9">
        <v>39.130000000000003</v>
      </c>
      <c r="J262" s="9">
        <v>2</v>
      </c>
      <c r="K262" s="9" t="s">
        <v>26</v>
      </c>
      <c r="L262" s="9" t="s">
        <v>150</v>
      </c>
      <c r="M262" s="9" t="s">
        <v>20</v>
      </c>
      <c r="N262" s="9" t="s">
        <v>21</v>
      </c>
      <c r="O262" s="9" t="s">
        <v>22</v>
      </c>
      <c r="P262" s="9" t="str">
        <f t="shared" si="20"/>
        <v>Olive Oil&lt; 30</v>
      </c>
      <c r="Q262" s="9" t="str">
        <f t="shared" si="21"/>
        <v>Olive Oil&lt; 30&gt; = 20k</v>
      </c>
      <c r="R262" s="9" t="str">
        <f t="shared" si="22"/>
        <v>Olive Oil&lt; 30&gt; = 20kYes</v>
      </c>
      <c r="S262" s="9" t="str">
        <f t="shared" si="23"/>
        <v>Olive Oil&lt; 30&gt; = 20kYesNo</v>
      </c>
      <c r="T262" s="9" t="str">
        <f t="shared" si="24"/>
        <v>Olive Oil&lt; 30&gt; = 20kNo</v>
      </c>
    </row>
    <row r="263" spans="1:20" x14ac:dyDescent="0.3">
      <c r="A263" s="8">
        <v>45139</v>
      </c>
      <c r="B263" s="9">
        <v>3</v>
      </c>
      <c r="C263" s="9" t="s">
        <v>28</v>
      </c>
      <c r="D263" s="9" t="s">
        <v>29</v>
      </c>
      <c r="E263" s="9" t="s">
        <v>50</v>
      </c>
      <c r="F263" s="9" t="s">
        <v>51</v>
      </c>
      <c r="G263" s="9" t="s">
        <v>52</v>
      </c>
      <c r="H263" s="9">
        <v>8553</v>
      </c>
      <c r="I263" s="9">
        <v>4.3499999999999996</v>
      </c>
      <c r="J263" s="9">
        <v>9</v>
      </c>
      <c r="K263" s="9" t="s">
        <v>26</v>
      </c>
      <c r="L263" s="9" t="s">
        <v>19</v>
      </c>
      <c r="M263" s="9" t="s">
        <v>20</v>
      </c>
      <c r="N263" s="9" t="s">
        <v>21</v>
      </c>
      <c r="O263" s="9" t="s">
        <v>22</v>
      </c>
      <c r="P263" s="9" t="str">
        <f t="shared" si="20"/>
        <v>Olive Oil&lt; 30</v>
      </c>
      <c r="Q263" s="9" t="str">
        <f t="shared" si="21"/>
        <v>Olive Oil&lt; 30&lt; 20k</v>
      </c>
      <c r="R263" s="9" t="str">
        <f t="shared" si="22"/>
        <v>Olive Oil&lt; 30&lt; 20kYes</v>
      </c>
      <c r="S263" s="9" t="str">
        <f t="shared" si="23"/>
        <v>Olive Oil&lt; 30&lt; 20kYesNo</v>
      </c>
      <c r="T263" s="9" t="str">
        <f t="shared" si="24"/>
        <v>Olive Oil&lt; 30&lt; 20kNo</v>
      </c>
    </row>
    <row r="264" spans="1:20" x14ac:dyDescent="0.3">
      <c r="A264" s="8">
        <v>45139</v>
      </c>
      <c r="B264" s="9">
        <v>1</v>
      </c>
      <c r="C264" s="9" t="s">
        <v>32</v>
      </c>
      <c r="D264" s="9" t="s">
        <v>29</v>
      </c>
      <c r="E264" s="9" t="s">
        <v>50</v>
      </c>
      <c r="F264" s="9" t="s">
        <v>51</v>
      </c>
      <c r="G264" s="9" t="s">
        <v>52</v>
      </c>
      <c r="H264" s="9">
        <v>8085</v>
      </c>
      <c r="I264" s="9">
        <v>38.51</v>
      </c>
      <c r="J264" s="9">
        <v>2</v>
      </c>
      <c r="K264" s="9" t="s">
        <v>26</v>
      </c>
      <c r="L264" s="9" t="s">
        <v>150</v>
      </c>
      <c r="M264" s="9" t="s">
        <v>20</v>
      </c>
      <c r="N264" s="9" t="s">
        <v>21</v>
      </c>
      <c r="O264" s="9" t="s">
        <v>21</v>
      </c>
      <c r="P264" s="9" t="str">
        <f t="shared" si="20"/>
        <v>Olive Oil&lt; 30</v>
      </c>
      <c r="Q264" s="9" t="str">
        <f t="shared" si="21"/>
        <v>Olive Oil&lt; 30&gt; = 20k</v>
      </c>
      <c r="R264" s="9" t="str">
        <f t="shared" si="22"/>
        <v>Olive Oil&lt; 30&gt; = 20kYes</v>
      </c>
      <c r="S264" s="9" t="str">
        <f t="shared" si="23"/>
        <v>Olive Oil&lt; 30&gt; = 20kYesYes</v>
      </c>
      <c r="T264" s="9" t="str">
        <f t="shared" si="24"/>
        <v>Olive Oil&lt; 30&gt; = 20kYes</v>
      </c>
    </row>
    <row r="265" spans="1:20" x14ac:dyDescent="0.3">
      <c r="A265" s="8">
        <v>45139</v>
      </c>
      <c r="B265" s="9">
        <v>1</v>
      </c>
      <c r="C265" s="9" t="s">
        <v>32</v>
      </c>
      <c r="D265" s="9" t="s">
        <v>29</v>
      </c>
      <c r="E265" s="9" t="s">
        <v>50</v>
      </c>
      <c r="F265" s="9" t="s">
        <v>51</v>
      </c>
      <c r="G265" s="9" t="s">
        <v>52</v>
      </c>
      <c r="H265" s="9">
        <v>9904</v>
      </c>
      <c r="I265" s="9">
        <v>1.64</v>
      </c>
      <c r="J265" s="9">
        <v>8</v>
      </c>
      <c r="K265" s="9" t="s">
        <v>26</v>
      </c>
      <c r="L265" s="9" t="s">
        <v>150</v>
      </c>
      <c r="M265" s="9" t="s">
        <v>20</v>
      </c>
      <c r="N265" s="9" t="s">
        <v>21</v>
      </c>
      <c r="O265" s="9" t="s">
        <v>21</v>
      </c>
      <c r="P265" s="9" t="str">
        <f t="shared" si="20"/>
        <v>Olive Oil&lt; 30</v>
      </c>
      <c r="Q265" s="9" t="str">
        <f t="shared" si="21"/>
        <v>Olive Oil&lt; 30&gt; = 20k</v>
      </c>
      <c r="R265" s="9" t="str">
        <f t="shared" si="22"/>
        <v>Olive Oil&lt; 30&gt; = 20kYes</v>
      </c>
      <c r="S265" s="9" t="str">
        <f t="shared" si="23"/>
        <v>Olive Oil&lt; 30&gt; = 20kYesYes</v>
      </c>
      <c r="T265" s="9" t="str">
        <f t="shared" si="24"/>
        <v>Olive Oil&lt; 30&gt; = 20kYes</v>
      </c>
    </row>
    <row r="266" spans="1:20" x14ac:dyDescent="0.3">
      <c r="A266" s="8">
        <v>45139</v>
      </c>
      <c r="B266" s="9">
        <v>2</v>
      </c>
      <c r="C266" s="9" t="s">
        <v>14</v>
      </c>
      <c r="D266" s="9" t="s">
        <v>15</v>
      </c>
      <c r="E266" s="9" t="s">
        <v>50</v>
      </c>
      <c r="F266" s="9" t="s">
        <v>51</v>
      </c>
      <c r="G266" s="9" t="s">
        <v>52</v>
      </c>
      <c r="H266" s="9">
        <v>1889</v>
      </c>
      <c r="I266" s="9">
        <v>19.05</v>
      </c>
      <c r="J266" s="9">
        <v>2</v>
      </c>
      <c r="K266" s="9" t="s">
        <v>26</v>
      </c>
      <c r="L266" s="9" t="s">
        <v>150</v>
      </c>
      <c r="M266" s="9" t="s">
        <v>20</v>
      </c>
      <c r="N266" s="9" t="s">
        <v>21</v>
      </c>
      <c r="O266" s="9" t="s">
        <v>21</v>
      </c>
      <c r="P266" s="9" t="str">
        <f t="shared" si="20"/>
        <v>Olive Oil&lt; 30</v>
      </c>
      <c r="Q266" s="9" t="str">
        <f t="shared" si="21"/>
        <v>Olive Oil&lt; 30&gt; = 20k</v>
      </c>
      <c r="R266" s="9" t="str">
        <f t="shared" si="22"/>
        <v>Olive Oil&lt; 30&gt; = 20kYes</v>
      </c>
      <c r="S266" s="9" t="str">
        <f t="shared" si="23"/>
        <v>Olive Oil&lt; 30&gt; = 20kYesYes</v>
      </c>
      <c r="T266" s="9" t="str">
        <f t="shared" si="24"/>
        <v>Olive Oil&lt; 30&gt; = 20kYes</v>
      </c>
    </row>
    <row r="267" spans="1:20" x14ac:dyDescent="0.3">
      <c r="A267" s="8">
        <v>45139</v>
      </c>
      <c r="B267" s="9">
        <v>2</v>
      </c>
      <c r="C267" s="9" t="s">
        <v>14</v>
      </c>
      <c r="D267" s="9" t="s">
        <v>15</v>
      </c>
      <c r="E267" s="9" t="s">
        <v>96</v>
      </c>
      <c r="F267" s="9" t="s">
        <v>97</v>
      </c>
      <c r="G267" s="9" t="s">
        <v>25</v>
      </c>
      <c r="H267" s="9">
        <v>8014</v>
      </c>
      <c r="I267" s="9">
        <v>44.84</v>
      </c>
      <c r="J267" s="9">
        <v>3</v>
      </c>
      <c r="K267" s="9" t="s">
        <v>149</v>
      </c>
      <c r="L267" s="9" t="s">
        <v>19</v>
      </c>
      <c r="M267" s="9" t="s">
        <v>20</v>
      </c>
      <c r="N267" s="9" t="s">
        <v>21</v>
      </c>
      <c r="O267" s="9" t="s">
        <v>21</v>
      </c>
      <c r="P267" s="9" t="str">
        <f t="shared" si="20"/>
        <v>Onions&gt; = 30</v>
      </c>
      <c r="Q267" s="9" t="str">
        <f t="shared" si="21"/>
        <v>Onions&gt; = 30&lt; 20k</v>
      </c>
      <c r="R267" s="9" t="str">
        <f t="shared" si="22"/>
        <v>Onions&gt; = 30&lt; 20kYes</v>
      </c>
      <c r="S267" s="9" t="str">
        <f t="shared" si="23"/>
        <v>Onions&gt; = 30&lt; 20kYesYes</v>
      </c>
      <c r="T267" s="9" t="str">
        <f t="shared" si="24"/>
        <v>Onions&gt; = 30&lt; 20kYes</v>
      </c>
    </row>
    <row r="268" spans="1:20" x14ac:dyDescent="0.3">
      <c r="A268" s="8">
        <v>45139</v>
      </c>
      <c r="B268" s="9">
        <v>3</v>
      </c>
      <c r="C268" s="9" t="s">
        <v>28</v>
      </c>
      <c r="D268" s="9" t="s">
        <v>29</v>
      </c>
      <c r="E268" s="9" t="s">
        <v>96</v>
      </c>
      <c r="F268" s="9" t="s">
        <v>97</v>
      </c>
      <c r="G268" s="9" t="s">
        <v>25</v>
      </c>
      <c r="H268" s="9">
        <v>0</v>
      </c>
      <c r="I268" s="9">
        <v>0</v>
      </c>
      <c r="J268" s="9">
        <v>0</v>
      </c>
      <c r="K268" s="9" t="s">
        <v>26</v>
      </c>
      <c r="L268" s="9" t="s">
        <v>19</v>
      </c>
      <c r="M268" s="9" t="s">
        <v>20</v>
      </c>
      <c r="N268" s="9" t="s">
        <v>21</v>
      </c>
      <c r="O268" s="9" t="s">
        <v>22</v>
      </c>
      <c r="P268" s="9" t="str">
        <f t="shared" si="20"/>
        <v>Onions&lt; 30</v>
      </c>
      <c r="Q268" s="9" t="str">
        <f t="shared" si="21"/>
        <v>Onions&lt; 30&lt; 20k</v>
      </c>
      <c r="R268" s="9" t="str">
        <f t="shared" si="22"/>
        <v>Onions&lt; 30&lt; 20kYes</v>
      </c>
      <c r="S268" s="9" t="str">
        <f t="shared" si="23"/>
        <v>Onions&lt; 30&lt; 20kYesNo</v>
      </c>
      <c r="T268" s="9" t="str">
        <f t="shared" si="24"/>
        <v>Onions&lt; 30&lt; 20kNo</v>
      </c>
    </row>
    <row r="269" spans="1:20" x14ac:dyDescent="0.3">
      <c r="A269" s="8">
        <v>45139</v>
      </c>
      <c r="B269" s="9">
        <v>1</v>
      </c>
      <c r="C269" s="9" t="s">
        <v>32</v>
      </c>
      <c r="D269" s="9" t="s">
        <v>29</v>
      </c>
      <c r="E269" s="9" t="s">
        <v>60</v>
      </c>
      <c r="F269" s="9" t="s">
        <v>61</v>
      </c>
      <c r="G269" s="9" t="s">
        <v>25</v>
      </c>
      <c r="H269" s="9">
        <v>8076</v>
      </c>
      <c r="I269" s="9">
        <v>47.17</v>
      </c>
      <c r="J269" s="9">
        <v>4</v>
      </c>
      <c r="K269" s="9" t="s">
        <v>26</v>
      </c>
      <c r="L269" s="9" t="s">
        <v>150</v>
      </c>
      <c r="M269" s="9" t="s">
        <v>20</v>
      </c>
      <c r="N269" s="9" t="s">
        <v>21</v>
      </c>
      <c r="O269" s="9" t="s">
        <v>21</v>
      </c>
      <c r="P269" s="9" t="str">
        <f t="shared" si="20"/>
        <v>Oranges&lt; 30</v>
      </c>
      <c r="Q269" s="9" t="str">
        <f t="shared" si="21"/>
        <v>Oranges&lt; 30&gt; = 20k</v>
      </c>
      <c r="R269" s="9" t="str">
        <f t="shared" si="22"/>
        <v>Oranges&lt; 30&gt; = 20kYes</v>
      </c>
      <c r="S269" s="9" t="str">
        <f t="shared" si="23"/>
        <v>Oranges&lt; 30&gt; = 20kYesYes</v>
      </c>
      <c r="T269" s="9" t="str">
        <f t="shared" si="24"/>
        <v>Oranges&lt; 30&gt; = 20kYes</v>
      </c>
    </row>
    <row r="270" spans="1:20" x14ac:dyDescent="0.3">
      <c r="A270" s="8">
        <v>45139</v>
      </c>
      <c r="B270" s="9">
        <v>3</v>
      </c>
      <c r="C270" s="9" t="s">
        <v>28</v>
      </c>
      <c r="D270" s="9" t="s">
        <v>29</v>
      </c>
      <c r="E270" s="9" t="s">
        <v>60</v>
      </c>
      <c r="F270" s="9" t="s">
        <v>61</v>
      </c>
      <c r="G270" s="9" t="s">
        <v>25</v>
      </c>
      <c r="H270" s="9">
        <v>9828</v>
      </c>
      <c r="I270" s="9">
        <v>31.04</v>
      </c>
      <c r="J270" s="9">
        <v>4</v>
      </c>
      <c r="K270" s="9" t="s">
        <v>149</v>
      </c>
      <c r="L270" s="9" t="s">
        <v>19</v>
      </c>
      <c r="M270" s="9" t="s">
        <v>20</v>
      </c>
      <c r="N270" s="9" t="s">
        <v>21</v>
      </c>
      <c r="O270" s="9" t="s">
        <v>21</v>
      </c>
      <c r="P270" s="9" t="str">
        <f t="shared" si="20"/>
        <v>Oranges&gt; = 30</v>
      </c>
      <c r="Q270" s="9" t="str">
        <f t="shared" si="21"/>
        <v>Oranges&gt; = 30&lt; 20k</v>
      </c>
      <c r="R270" s="9" t="str">
        <f t="shared" si="22"/>
        <v>Oranges&gt; = 30&lt; 20kYes</v>
      </c>
      <c r="S270" s="9" t="str">
        <f t="shared" si="23"/>
        <v>Oranges&gt; = 30&lt; 20kYesYes</v>
      </c>
      <c r="T270" s="9" t="str">
        <f t="shared" si="24"/>
        <v>Oranges&gt; = 30&lt; 20kYes</v>
      </c>
    </row>
    <row r="271" spans="1:20" x14ac:dyDescent="0.3">
      <c r="A271" s="8">
        <v>45139</v>
      </c>
      <c r="B271" s="9">
        <v>1</v>
      </c>
      <c r="C271" s="9" t="s">
        <v>32</v>
      </c>
      <c r="D271" s="9" t="s">
        <v>29</v>
      </c>
      <c r="E271" s="9" t="s">
        <v>60</v>
      </c>
      <c r="F271" s="9" t="s">
        <v>61</v>
      </c>
      <c r="G271" s="9" t="s">
        <v>25</v>
      </c>
      <c r="H271" s="9">
        <v>3117</v>
      </c>
      <c r="I271" s="9">
        <v>49.28</v>
      </c>
      <c r="J271" s="9">
        <v>4</v>
      </c>
      <c r="K271" s="9" t="s">
        <v>149</v>
      </c>
      <c r="L271" s="9" t="s">
        <v>19</v>
      </c>
      <c r="M271" s="9" t="s">
        <v>20</v>
      </c>
      <c r="N271" s="9" t="s">
        <v>21</v>
      </c>
      <c r="O271" s="9" t="s">
        <v>21</v>
      </c>
      <c r="P271" s="9" t="str">
        <f t="shared" si="20"/>
        <v>Oranges&gt; = 30</v>
      </c>
      <c r="Q271" s="9" t="str">
        <f t="shared" si="21"/>
        <v>Oranges&gt; = 30&lt; 20k</v>
      </c>
      <c r="R271" s="9" t="str">
        <f t="shared" si="22"/>
        <v>Oranges&gt; = 30&lt; 20kYes</v>
      </c>
      <c r="S271" s="9" t="str">
        <f t="shared" si="23"/>
        <v>Oranges&gt; = 30&lt; 20kYesYes</v>
      </c>
      <c r="T271" s="9" t="str">
        <f t="shared" si="24"/>
        <v>Oranges&gt; = 30&lt; 20kYes</v>
      </c>
    </row>
    <row r="272" spans="1:20" x14ac:dyDescent="0.3">
      <c r="A272" s="8">
        <v>45139</v>
      </c>
      <c r="B272" s="9">
        <v>1</v>
      </c>
      <c r="C272" s="9" t="s">
        <v>32</v>
      </c>
      <c r="D272" s="9" t="s">
        <v>29</v>
      </c>
      <c r="E272" s="9" t="s">
        <v>48</v>
      </c>
      <c r="F272" s="9" t="s">
        <v>49</v>
      </c>
      <c r="G272" s="9" t="s">
        <v>151</v>
      </c>
      <c r="H272" s="9">
        <v>2390</v>
      </c>
      <c r="I272" s="9">
        <v>28.42</v>
      </c>
      <c r="J272" s="9">
        <v>6</v>
      </c>
      <c r="K272" s="9" t="s">
        <v>26</v>
      </c>
      <c r="L272" s="9" t="s">
        <v>19</v>
      </c>
      <c r="M272" s="9" t="s">
        <v>20</v>
      </c>
      <c r="N272" s="9" t="s">
        <v>21</v>
      </c>
      <c r="O272" s="9" t="s">
        <v>21</v>
      </c>
      <c r="P272" s="9" t="str">
        <f t="shared" si="20"/>
        <v>Pasta&lt; 30</v>
      </c>
      <c r="Q272" s="9" t="str">
        <f t="shared" si="21"/>
        <v>Pasta&lt; 30&lt; 20k</v>
      </c>
      <c r="R272" s="9" t="str">
        <f t="shared" si="22"/>
        <v>Pasta&lt; 30&lt; 20kYes</v>
      </c>
      <c r="S272" s="9" t="str">
        <f t="shared" si="23"/>
        <v>Pasta&lt; 30&lt; 20kYesYes</v>
      </c>
      <c r="T272" s="9" t="str">
        <f t="shared" si="24"/>
        <v>Pasta&lt; 30&lt; 20kYes</v>
      </c>
    </row>
    <row r="273" spans="1:20" x14ac:dyDescent="0.3">
      <c r="A273" s="8">
        <v>45139</v>
      </c>
      <c r="B273" s="9">
        <v>3</v>
      </c>
      <c r="C273" s="9" t="s">
        <v>28</v>
      </c>
      <c r="D273" s="9" t="s">
        <v>29</v>
      </c>
      <c r="E273" s="9" t="s">
        <v>48</v>
      </c>
      <c r="F273" s="9" t="s">
        <v>49</v>
      </c>
      <c r="G273" s="9" t="s">
        <v>151</v>
      </c>
      <c r="H273" s="9">
        <v>1330</v>
      </c>
      <c r="I273" s="9">
        <v>34</v>
      </c>
      <c r="J273" s="9">
        <v>1</v>
      </c>
      <c r="K273" s="9" t="s">
        <v>26</v>
      </c>
      <c r="L273" s="9" t="s">
        <v>150</v>
      </c>
      <c r="M273" s="9" t="s">
        <v>20</v>
      </c>
      <c r="N273" s="9" t="s">
        <v>21</v>
      </c>
      <c r="O273" s="9" t="s">
        <v>21</v>
      </c>
      <c r="P273" s="9" t="str">
        <f t="shared" si="20"/>
        <v>Pasta&lt; 30</v>
      </c>
      <c r="Q273" s="9" t="str">
        <f t="shared" si="21"/>
        <v>Pasta&lt; 30&gt; = 20k</v>
      </c>
      <c r="R273" s="9" t="str">
        <f t="shared" si="22"/>
        <v>Pasta&lt; 30&gt; = 20kYes</v>
      </c>
      <c r="S273" s="9" t="str">
        <f t="shared" si="23"/>
        <v>Pasta&lt; 30&gt; = 20kYesYes</v>
      </c>
      <c r="T273" s="9" t="str">
        <f t="shared" si="24"/>
        <v>Pasta&lt; 30&gt; = 20kYes</v>
      </c>
    </row>
    <row r="274" spans="1:20" x14ac:dyDescent="0.3">
      <c r="A274" s="8">
        <v>45139</v>
      </c>
      <c r="B274" s="9">
        <v>1</v>
      </c>
      <c r="C274" s="9" t="s">
        <v>32</v>
      </c>
      <c r="D274" s="9" t="s">
        <v>29</v>
      </c>
      <c r="E274" s="9" t="s">
        <v>48</v>
      </c>
      <c r="F274" s="9" t="s">
        <v>49</v>
      </c>
      <c r="G274" s="9" t="s">
        <v>151</v>
      </c>
      <c r="H274" s="9">
        <v>1126</v>
      </c>
      <c r="I274" s="9">
        <v>44.57</v>
      </c>
      <c r="J274" s="9">
        <v>2</v>
      </c>
      <c r="K274" s="9" t="s">
        <v>149</v>
      </c>
      <c r="L274" s="9" t="s">
        <v>19</v>
      </c>
      <c r="M274" s="9" t="s">
        <v>20</v>
      </c>
      <c r="N274" s="9" t="s">
        <v>21</v>
      </c>
      <c r="O274" s="9" t="s">
        <v>21</v>
      </c>
      <c r="P274" s="9" t="str">
        <f t="shared" si="20"/>
        <v>Pasta&gt; = 30</v>
      </c>
      <c r="Q274" s="9" t="str">
        <f t="shared" si="21"/>
        <v>Pasta&gt; = 30&lt; 20k</v>
      </c>
      <c r="R274" s="9" t="str">
        <f t="shared" si="22"/>
        <v>Pasta&gt; = 30&lt; 20kYes</v>
      </c>
      <c r="S274" s="9" t="str">
        <f t="shared" si="23"/>
        <v>Pasta&gt; = 30&lt; 20kYesYes</v>
      </c>
      <c r="T274" s="9" t="str">
        <f t="shared" si="24"/>
        <v>Pasta&gt; = 30&lt; 20kYes</v>
      </c>
    </row>
    <row r="275" spans="1:20" x14ac:dyDescent="0.3">
      <c r="A275" s="8">
        <v>45139</v>
      </c>
      <c r="B275" s="9">
        <v>1</v>
      </c>
      <c r="C275" s="9" t="s">
        <v>32</v>
      </c>
      <c r="D275" s="9" t="s">
        <v>29</v>
      </c>
      <c r="E275" s="9" t="s">
        <v>48</v>
      </c>
      <c r="F275" s="9" t="s">
        <v>49</v>
      </c>
      <c r="G275" s="9" t="s">
        <v>151</v>
      </c>
      <c r="H275" s="9">
        <v>3618</v>
      </c>
      <c r="I275" s="9">
        <v>25.43</v>
      </c>
      <c r="J275" s="9">
        <v>2</v>
      </c>
      <c r="K275" s="9" t="s">
        <v>26</v>
      </c>
      <c r="L275" s="9" t="s">
        <v>150</v>
      </c>
      <c r="M275" s="9" t="s">
        <v>20</v>
      </c>
      <c r="N275" s="9" t="s">
        <v>21</v>
      </c>
      <c r="O275" s="9" t="s">
        <v>21</v>
      </c>
      <c r="P275" s="9" t="str">
        <f t="shared" si="20"/>
        <v>Pasta&lt; 30</v>
      </c>
      <c r="Q275" s="9" t="str">
        <f t="shared" si="21"/>
        <v>Pasta&lt; 30&gt; = 20k</v>
      </c>
      <c r="R275" s="9" t="str">
        <f t="shared" si="22"/>
        <v>Pasta&lt; 30&gt; = 20kYes</v>
      </c>
      <c r="S275" s="9" t="str">
        <f t="shared" si="23"/>
        <v>Pasta&lt; 30&gt; = 20kYesYes</v>
      </c>
      <c r="T275" s="9" t="str">
        <f t="shared" si="24"/>
        <v>Pasta&lt; 30&gt; = 20kYes</v>
      </c>
    </row>
    <row r="276" spans="1:20" x14ac:dyDescent="0.3">
      <c r="A276" s="8">
        <v>45139</v>
      </c>
      <c r="B276" s="9">
        <v>2</v>
      </c>
      <c r="C276" s="9" t="s">
        <v>14</v>
      </c>
      <c r="D276" s="9" t="s">
        <v>15</v>
      </c>
      <c r="E276" s="9" t="s">
        <v>48</v>
      </c>
      <c r="F276" s="9" t="s">
        <v>49</v>
      </c>
      <c r="G276" s="9" t="s">
        <v>151</v>
      </c>
      <c r="H276" s="9">
        <v>2862</v>
      </c>
      <c r="I276" s="9">
        <v>47.01</v>
      </c>
      <c r="J276" s="9">
        <v>10</v>
      </c>
      <c r="K276" s="9" t="s">
        <v>26</v>
      </c>
      <c r="L276" s="9" t="s">
        <v>19</v>
      </c>
      <c r="M276" s="9" t="s">
        <v>20</v>
      </c>
      <c r="N276" s="9" t="s">
        <v>21</v>
      </c>
      <c r="O276" s="9" t="s">
        <v>21</v>
      </c>
      <c r="P276" s="9" t="str">
        <f t="shared" si="20"/>
        <v>Pasta&lt; 30</v>
      </c>
      <c r="Q276" s="9" t="str">
        <f t="shared" si="21"/>
        <v>Pasta&lt; 30&lt; 20k</v>
      </c>
      <c r="R276" s="9" t="str">
        <f t="shared" si="22"/>
        <v>Pasta&lt; 30&lt; 20kYes</v>
      </c>
      <c r="S276" s="9" t="str">
        <f t="shared" si="23"/>
        <v>Pasta&lt; 30&lt; 20kYesYes</v>
      </c>
      <c r="T276" s="9" t="str">
        <f t="shared" si="24"/>
        <v>Pasta&lt; 30&lt; 20kYes</v>
      </c>
    </row>
    <row r="277" spans="1:20" x14ac:dyDescent="0.3">
      <c r="A277" s="8">
        <v>45139</v>
      </c>
      <c r="B277" s="9">
        <v>3</v>
      </c>
      <c r="C277" s="9" t="s">
        <v>28</v>
      </c>
      <c r="D277" s="9" t="s">
        <v>29</v>
      </c>
      <c r="E277" s="9" t="s">
        <v>53</v>
      </c>
      <c r="F277" s="9" t="s">
        <v>54</v>
      </c>
      <c r="G277" s="9" t="s">
        <v>52</v>
      </c>
      <c r="H277" s="9">
        <v>4003</v>
      </c>
      <c r="I277" s="9">
        <v>40.369999999999997</v>
      </c>
      <c r="J277" s="9">
        <v>5</v>
      </c>
      <c r="K277" s="9" t="s">
        <v>26</v>
      </c>
      <c r="L277" s="9" t="s">
        <v>150</v>
      </c>
      <c r="M277" s="9" t="s">
        <v>20</v>
      </c>
      <c r="N277" s="9" t="s">
        <v>21</v>
      </c>
      <c r="O277" s="9" t="s">
        <v>21</v>
      </c>
      <c r="P277" s="9" t="str">
        <f t="shared" si="20"/>
        <v>Pickles&lt; 30</v>
      </c>
      <c r="Q277" s="9" t="str">
        <f t="shared" si="21"/>
        <v>Pickles&lt; 30&gt; = 20k</v>
      </c>
      <c r="R277" s="9" t="str">
        <f t="shared" si="22"/>
        <v>Pickles&lt; 30&gt; = 20kYes</v>
      </c>
      <c r="S277" s="9" t="str">
        <f t="shared" si="23"/>
        <v>Pickles&lt; 30&gt; = 20kYesYes</v>
      </c>
      <c r="T277" s="9" t="str">
        <f t="shared" si="24"/>
        <v>Pickles&lt; 30&gt; = 20kYes</v>
      </c>
    </row>
    <row r="278" spans="1:20" x14ac:dyDescent="0.3">
      <c r="A278" s="8">
        <v>45139</v>
      </c>
      <c r="B278" s="9">
        <v>2</v>
      </c>
      <c r="C278" s="9" t="s">
        <v>14</v>
      </c>
      <c r="D278" s="9" t="s">
        <v>15</v>
      </c>
      <c r="E278" s="9" t="s">
        <v>53</v>
      </c>
      <c r="F278" s="9" t="s">
        <v>54</v>
      </c>
      <c r="G278" s="9" t="s">
        <v>52</v>
      </c>
      <c r="H278" s="9">
        <v>7086</v>
      </c>
      <c r="I278" s="9">
        <v>42.06</v>
      </c>
      <c r="J278" s="9">
        <v>2</v>
      </c>
      <c r="K278" s="9" t="s">
        <v>149</v>
      </c>
      <c r="L278" s="9" t="s">
        <v>19</v>
      </c>
      <c r="M278" s="9" t="s">
        <v>20</v>
      </c>
      <c r="N278" s="9" t="s">
        <v>21</v>
      </c>
      <c r="O278" s="9" t="s">
        <v>21</v>
      </c>
      <c r="P278" s="9" t="str">
        <f t="shared" si="20"/>
        <v>Pickles&gt; = 30</v>
      </c>
      <c r="Q278" s="9" t="str">
        <f t="shared" si="21"/>
        <v>Pickles&gt; = 30&lt; 20k</v>
      </c>
      <c r="R278" s="9" t="str">
        <f t="shared" si="22"/>
        <v>Pickles&gt; = 30&lt; 20kYes</v>
      </c>
      <c r="S278" s="9" t="str">
        <f t="shared" si="23"/>
        <v>Pickles&gt; = 30&lt; 20kYesYes</v>
      </c>
      <c r="T278" s="9" t="str">
        <f t="shared" si="24"/>
        <v>Pickles&gt; = 30&lt; 20kYes</v>
      </c>
    </row>
    <row r="279" spans="1:20" x14ac:dyDescent="0.3">
      <c r="A279" s="8">
        <v>45139</v>
      </c>
      <c r="B279" s="9">
        <v>1</v>
      </c>
      <c r="C279" s="9" t="s">
        <v>32</v>
      </c>
      <c r="D279" s="9" t="s">
        <v>29</v>
      </c>
      <c r="E279" s="9" t="s">
        <v>53</v>
      </c>
      <c r="F279" s="9" t="s">
        <v>54</v>
      </c>
      <c r="G279" s="9" t="s">
        <v>52</v>
      </c>
      <c r="H279" s="9">
        <v>5329</v>
      </c>
      <c r="I279" s="9">
        <v>41.21</v>
      </c>
      <c r="J279" s="9">
        <v>7</v>
      </c>
      <c r="K279" s="9" t="s">
        <v>149</v>
      </c>
      <c r="L279" s="9" t="s">
        <v>150</v>
      </c>
      <c r="M279" s="9" t="s">
        <v>20</v>
      </c>
      <c r="N279" s="9" t="s">
        <v>21</v>
      </c>
      <c r="O279" s="9" t="s">
        <v>21</v>
      </c>
      <c r="P279" s="9" t="str">
        <f t="shared" si="20"/>
        <v>Pickles&gt; = 30</v>
      </c>
      <c r="Q279" s="9" t="str">
        <f t="shared" si="21"/>
        <v>Pickles&gt; = 30&gt; = 20k</v>
      </c>
      <c r="R279" s="9" t="str">
        <f t="shared" si="22"/>
        <v>Pickles&gt; = 30&gt; = 20kYes</v>
      </c>
      <c r="S279" s="9" t="str">
        <f t="shared" si="23"/>
        <v>Pickles&gt; = 30&gt; = 20kYesYes</v>
      </c>
      <c r="T279" s="9" t="str">
        <f t="shared" si="24"/>
        <v>Pickles&gt; = 30&gt; = 20kYes</v>
      </c>
    </row>
    <row r="280" spans="1:20" x14ac:dyDescent="0.3">
      <c r="A280" s="8">
        <v>45139</v>
      </c>
      <c r="B280" s="9">
        <v>1</v>
      </c>
      <c r="C280" s="9" t="s">
        <v>32</v>
      </c>
      <c r="D280" s="9" t="s">
        <v>29</v>
      </c>
      <c r="E280" s="9" t="s">
        <v>80</v>
      </c>
      <c r="F280" s="9" t="s">
        <v>81</v>
      </c>
      <c r="G280" s="9" t="s">
        <v>151</v>
      </c>
      <c r="H280" s="9">
        <v>9889</v>
      </c>
      <c r="I280" s="9">
        <v>22.27</v>
      </c>
      <c r="J280" s="9">
        <v>6</v>
      </c>
      <c r="K280" s="9" t="s">
        <v>26</v>
      </c>
      <c r="L280" s="9" t="s">
        <v>19</v>
      </c>
      <c r="M280" s="9" t="s">
        <v>27</v>
      </c>
      <c r="N280" s="9" t="s">
        <v>21</v>
      </c>
      <c r="O280" s="9" t="s">
        <v>21</v>
      </c>
      <c r="P280" s="9" t="str">
        <f t="shared" si="20"/>
        <v>Pizza&lt; 30</v>
      </c>
      <c r="Q280" s="9" t="str">
        <f t="shared" si="21"/>
        <v>Pizza&lt; 30&lt; 20k</v>
      </c>
      <c r="R280" s="9" t="str">
        <f t="shared" si="22"/>
        <v>Pizza&lt; 30&lt; 20kYes</v>
      </c>
      <c r="S280" s="9" t="str">
        <f t="shared" si="23"/>
        <v>Pizza&lt; 30&lt; 20kYesYes</v>
      </c>
      <c r="T280" s="9" t="str">
        <f t="shared" si="24"/>
        <v>Pizza&lt; 30&lt; 20kYes</v>
      </c>
    </row>
    <row r="281" spans="1:20" x14ac:dyDescent="0.3">
      <c r="A281" s="8">
        <v>45139</v>
      </c>
      <c r="B281" s="9">
        <v>2</v>
      </c>
      <c r="C281" s="9" t="s">
        <v>14</v>
      </c>
      <c r="D281" s="9" t="s">
        <v>15</v>
      </c>
      <c r="E281" s="9" t="s">
        <v>80</v>
      </c>
      <c r="F281" s="9" t="s">
        <v>81</v>
      </c>
      <c r="G281" s="9" t="s">
        <v>151</v>
      </c>
      <c r="H281" s="9">
        <v>8444</v>
      </c>
      <c r="I281" s="9">
        <v>48.75</v>
      </c>
      <c r="J281" s="9">
        <v>5</v>
      </c>
      <c r="K281" s="9" t="s">
        <v>149</v>
      </c>
      <c r="L281" s="9" t="s">
        <v>150</v>
      </c>
      <c r="M281" s="9" t="s">
        <v>20</v>
      </c>
      <c r="N281" s="9" t="s">
        <v>21</v>
      </c>
      <c r="O281" s="9" t="s">
        <v>21</v>
      </c>
      <c r="P281" s="9" t="str">
        <f t="shared" si="20"/>
        <v>Pizza&gt; = 30</v>
      </c>
      <c r="Q281" s="9" t="str">
        <f t="shared" si="21"/>
        <v>Pizza&gt; = 30&gt; = 20k</v>
      </c>
      <c r="R281" s="9" t="str">
        <f t="shared" si="22"/>
        <v>Pizza&gt; = 30&gt; = 20kYes</v>
      </c>
      <c r="S281" s="9" t="str">
        <f t="shared" si="23"/>
        <v>Pizza&gt; = 30&gt; = 20kYesYes</v>
      </c>
      <c r="T281" s="9" t="str">
        <f t="shared" si="24"/>
        <v>Pizza&gt; = 30&gt; = 20kYes</v>
      </c>
    </row>
    <row r="282" spans="1:20" x14ac:dyDescent="0.3">
      <c r="A282" s="8">
        <v>45139</v>
      </c>
      <c r="B282" s="9">
        <v>1</v>
      </c>
      <c r="C282" s="9" t="s">
        <v>32</v>
      </c>
      <c r="D282" s="9" t="s">
        <v>29</v>
      </c>
      <c r="E282" s="9" t="s">
        <v>80</v>
      </c>
      <c r="F282" s="9" t="s">
        <v>81</v>
      </c>
      <c r="G282" s="9" t="s">
        <v>151</v>
      </c>
      <c r="H282" s="9">
        <v>2648</v>
      </c>
      <c r="I282" s="9">
        <v>20.95</v>
      </c>
      <c r="J282" s="9">
        <v>4</v>
      </c>
      <c r="K282" s="9" t="s">
        <v>149</v>
      </c>
      <c r="L282" s="9" t="s">
        <v>150</v>
      </c>
      <c r="M282" s="9" t="s">
        <v>20</v>
      </c>
      <c r="N282" s="9" t="s">
        <v>21</v>
      </c>
      <c r="O282" s="9" t="s">
        <v>21</v>
      </c>
      <c r="P282" s="9" t="str">
        <f t="shared" si="20"/>
        <v>Pizza&gt; = 30</v>
      </c>
      <c r="Q282" s="9" t="str">
        <f t="shared" si="21"/>
        <v>Pizza&gt; = 30&gt; = 20k</v>
      </c>
      <c r="R282" s="9" t="str">
        <f t="shared" si="22"/>
        <v>Pizza&gt; = 30&gt; = 20kYes</v>
      </c>
      <c r="S282" s="9" t="str">
        <f t="shared" si="23"/>
        <v>Pizza&gt; = 30&gt; = 20kYesYes</v>
      </c>
      <c r="T282" s="9" t="str">
        <f t="shared" si="24"/>
        <v>Pizza&gt; = 30&gt; = 20kYes</v>
      </c>
    </row>
    <row r="283" spans="1:20" x14ac:dyDescent="0.3">
      <c r="A283" s="8">
        <v>45139</v>
      </c>
      <c r="B283" s="9">
        <v>1</v>
      </c>
      <c r="C283" s="9" t="s">
        <v>32</v>
      </c>
      <c r="D283" s="9" t="s">
        <v>29</v>
      </c>
      <c r="E283" s="9" t="s">
        <v>80</v>
      </c>
      <c r="F283" s="9" t="s">
        <v>81</v>
      </c>
      <c r="G283" s="9" t="s">
        <v>151</v>
      </c>
      <c r="H283" s="9">
        <v>9199</v>
      </c>
      <c r="I283" s="9">
        <v>15.79</v>
      </c>
      <c r="J283" s="9">
        <v>8</v>
      </c>
      <c r="K283" s="9" t="s">
        <v>149</v>
      </c>
      <c r="L283" s="9" t="s">
        <v>150</v>
      </c>
      <c r="M283" s="9" t="s">
        <v>20</v>
      </c>
      <c r="N283" s="9" t="s">
        <v>21</v>
      </c>
      <c r="O283" s="9" t="s">
        <v>21</v>
      </c>
      <c r="P283" s="9" t="str">
        <f t="shared" si="20"/>
        <v>Pizza&gt; = 30</v>
      </c>
      <c r="Q283" s="9" t="str">
        <f t="shared" si="21"/>
        <v>Pizza&gt; = 30&gt; = 20k</v>
      </c>
      <c r="R283" s="9" t="str">
        <f t="shared" si="22"/>
        <v>Pizza&gt; = 30&gt; = 20kYes</v>
      </c>
      <c r="S283" s="9" t="str">
        <f t="shared" si="23"/>
        <v>Pizza&gt; = 30&gt; = 20kYesYes</v>
      </c>
      <c r="T283" s="9" t="str">
        <f t="shared" si="24"/>
        <v>Pizza&gt; = 30&gt; = 20kYes</v>
      </c>
    </row>
    <row r="284" spans="1:20" x14ac:dyDescent="0.3">
      <c r="A284" s="8">
        <v>45139</v>
      </c>
      <c r="B284" s="9">
        <v>1</v>
      </c>
      <c r="C284" s="9" t="s">
        <v>32</v>
      </c>
      <c r="D284" s="9" t="s">
        <v>29</v>
      </c>
      <c r="E284" s="9" t="s">
        <v>39</v>
      </c>
      <c r="F284" s="9" t="s">
        <v>40</v>
      </c>
      <c r="G284" s="9" t="s">
        <v>18</v>
      </c>
      <c r="H284" s="9">
        <v>3261</v>
      </c>
      <c r="I284" s="9">
        <v>9.48</v>
      </c>
      <c r="J284" s="9">
        <v>4</v>
      </c>
      <c r="K284" s="9" t="s">
        <v>26</v>
      </c>
      <c r="L284" s="9" t="s">
        <v>150</v>
      </c>
      <c r="M284" s="9" t="s">
        <v>20</v>
      </c>
      <c r="N284" s="9" t="s">
        <v>21</v>
      </c>
      <c r="O284" s="9" t="s">
        <v>21</v>
      </c>
      <c r="P284" s="9" t="str">
        <f t="shared" si="20"/>
        <v>Popcorn&lt; 30</v>
      </c>
      <c r="Q284" s="9" t="str">
        <f t="shared" si="21"/>
        <v>Popcorn&lt; 30&gt; = 20k</v>
      </c>
      <c r="R284" s="9" t="str">
        <f t="shared" si="22"/>
        <v>Popcorn&lt; 30&gt; = 20kYes</v>
      </c>
      <c r="S284" s="9" t="str">
        <f t="shared" si="23"/>
        <v>Popcorn&lt; 30&gt; = 20kYesYes</v>
      </c>
      <c r="T284" s="9" t="str">
        <f t="shared" si="24"/>
        <v>Popcorn&lt; 30&gt; = 20kYes</v>
      </c>
    </row>
    <row r="285" spans="1:20" x14ac:dyDescent="0.3">
      <c r="A285" s="8">
        <v>45139</v>
      </c>
      <c r="B285" s="9">
        <v>1</v>
      </c>
      <c r="C285" s="9" t="s">
        <v>32</v>
      </c>
      <c r="D285" s="9" t="s">
        <v>29</v>
      </c>
      <c r="E285" s="9" t="s">
        <v>39</v>
      </c>
      <c r="F285" s="9" t="s">
        <v>40</v>
      </c>
      <c r="G285" s="9" t="s">
        <v>18</v>
      </c>
      <c r="H285" s="9">
        <v>0</v>
      </c>
      <c r="I285" s="9">
        <v>0</v>
      </c>
      <c r="J285" s="9">
        <v>0</v>
      </c>
      <c r="K285" s="9" t="s">
        <v>149</v>
      </c>
      <c r="L285" s="9" t="s">
        <v>19</v>
      </c>
      <c r="M285" s="9" t="s">
        <v>20</v>
      </c>
      <c r="N285" s="9" t="s">
        <v>21</v>
      </c>
      <c r="O285" s="9" t="s">
        <v>22</v>
      </c>
      <c r="P285" s="9" t="str">
        <f t="shared" si="20"/>
        <v>Popcorn&gt; = 30</v>
      </c>
      <c r="Q285" s="9" t="str">
        <f t="shared" si="21"/>
        <v>Popcorn&gt; = 30&lt; 20k</v>
      </c>
      <c r="R285" s="9" t="str">
        <f t="shared" si="22"/>
        <v>Popcorn&gt; = 30&lt; 20kYes</v>
      </c>
      <c r="S285" s="9" t="str">
        <f t="shared" si="23"/>
        <v>Popcorn&gt; = 30&lt; 20kYesNo</v>
      </c>
      <c r="T285" s="9" t="str">
        <f t="shared" si="24"/>
        <v>Popcorn&gt; = 30&lt; 20kNo</v>
      </c>
    </row>
    <row r="286" spans="1:20" x14ac:dyDescent="0.3">
      <c r="A286" s="8">
        <v>45139</v>
      </c>
      <c r="B286" s="9">
        <v>2</v>
      </c>
      <c r="C286" s="9" t="s">
        <v>14</v>
      </c>
      <c r="D286" s="9" t="s">
        <v>15</v>
      </c>
      <c r="E286" s="9" t="s">
        <v>39</v>
      </c>
      <c r="F286" s="9" t="s">
        <v>40</v>
      </c>
      <c r="G286" s="9" t="s">
        <v>18</v>
      </c>
      <c r="H286" s="9">
        <v>3924</v>
      </c>
      <c r="I286" s="9">
        <v>28.09</v>
      </c>
      <c r="J286" s="9">
        <v>4</v>
      </c>
      <c r="K286" s="9" t="s">
        <v>26</v>
      </c>
      <c r="L286" s="9" t="s">
        <v>19</v>
      </c>
      <c r="M286" s="9" t="s">
        <v>20</v>
      </c>
      <c r="N286" s="9" t="s">
        <v>21</v>
      </c>
      <c r="O286" s="9" t="s">
        <v>21</v>
      </c>
      <c r="P286" s="9" t="str">
        <f t="shared" si="20"/>
        <v>Popcorn&lt; 30</v>
      </c>
      <c r="Q286" s="9" t="str">
        <f t="shared" si="21"/>
        <v>Popcorn&lt; 30&lt; 20k</v>
      </c>
      <c r="R286" s="9" t="str">
        <f t="shared" si="22"/>
        <v>Popcorn&lt; 30&lt; 20kYes</v>
      </c>
      <c r="S286" s="9" t="str">
        <f t="shared" si="23"/>
        <v>Popcorn&lt; 30&lt; 20kYesYes</v>
      </c>
      <c r="T286" s="9" t="str">
        <f t="shared" si="24"/>
        <v>Popcorn&lt; 30&lt; 20kYes</v>
      </c>
    </row>
    <row r="287" spans="1:20" x14ac:dyDescent="0.3">
      <c r="A287" s="8">
        <v>45139</v>
      </c>
      <c r="B287" s="9">
        <v>2</v>
      </c>
      <c r="C287" s="9" t="s">
        <v>14</v>
      </c>
      <c r="D287" s="9" t="s">
        <v>15</v>
      </c>
      <c r="E287" s="9" t="s">
        <v>74</v>
      </c>
      <c r="F287" s="9" t="s">
        <v>75</v>
      </c>
      <c r="G287" s="9" t="s">
        <v>59</v>
      </c>
      <c r="H287" s="9">
        <v>0</v>
      </c>
      <c r="I287" s="9">
        <v>0</v>
      </c>
      <c r="J287" s="9">
        <v>0</v>
      </c>
      <c r="K287" s="9" t="s">
        <v>26</v>
      </c>
      <c r="L287" s="9" t="s">
        <v>150</v>
      </c>
      <c r="M287" s="9" t="s">
        <v>27</v>
      </c>
      <c r="N287" s="9" t="s">
        <v>21</v>
      </c>
      <c r="O287" s="9" t="s">
        <v>22</v>
      </c>
      <c r="P287" s="9" t="str">
        <f t="shared" si="20"/>
        <v>Pork&lt; 30</v>
      </c>
      <c r="Q287" s="9" t="str">
        <f t="shared" si="21"/>
        <v>Pork&lt; 30&gt; = 20k</v>
      </c>
      <c r="R287" s="9" t="str">
        <f t="shared" si="22"/>
        <v>Pork&lt; 30&gt; = 20kYes</v>
      </c>
      <c r="S287" s="9" t="str">
        <f t="shared" si="23"/>
        <v>Pork&lt; 30&gt; = 20kYesNo</v>
      </c>
      <c r="T287" s="9" t="str">
        <f t="shared" si="24"/>
        <v>Pork&lt; 30&gt; = 20kNo</v>
      </c>
    </row>
    <row r="288" spans="1:20" x14ac:dyDescent="0.3">
      <c r="A288" s="8">
        <v>45139</v>
      </c>
      <c r="B288" s="9">
        <v>1</v>
      </c>
      <c r="C288" s="9" t="s">
        <v>32</v>
      </c>
      <c r="D288" s="9" t="s">
        <v>29</v>
      </c>
      <c r="E288" s="9" t="s">
        <v>74</v>
      </c>
      <c r="F288" s="9" t="s">
        <v>75</v>
      </c>
      <c r="G288" s="9" t="s">
        <v>59</v>
      </c>
      <c r="H288" s="9">
        <v>0</v>
      </c>
      <c r="I288" s="9">
        <v>0</v>
      </c>
      <c r="J288" s="9">
        <v>0</v>
      </c>
      <c r="K288" s="9" t="s">
        <v>26</v>
      </c>
      <c r="L288" s="9" t="s">
        <v>150</v>
      </c>
      <c r="M288" s="9" t="s">
        <v>27</v>
      </c>
      <c r="N288" s="9" t="s">
        <v>21</v>
      </c>
      <c r="O288" s="9" t="s">
        <v>22</v>
      </c>
      <c r="P288" s="9" t="str">
        <f t="shared" si="20"/>
        <v>Pork&lt; 30</v>
      </c>
      <c r="Q288" s="9" t="str">
        <f t="shared" si="21"/>
        <v>Pork&lt; 30&gt; = 20k</v>
      </c>
      <c r="R288" s="9" t="str">
        <f t="shared" si="22"/>
        <v>Pork&lt; 30&gt; = 20kYes</v>
      </c>
      <c r="S288" s="9" t="str">
        <f t="shared" si="23"/>
        <v>Pork&lt; 30&gt; = 20kYesNo</v>
      </c>
      <c r="T288" s="9" t="str">
        <f t="shared" si="24"/>
        <v>Pork&lt; 30&gt; = 20kNo</v>
      </c>
    </row>
    <row r="289" spans="1:20" x14ac:dyDescent="0.3">
      <c r="A289" s="8">
        <v>45139</v>
      </c>
      <c r="B289" s="9">
        <v>3</v>
      </c>
      <c r="C289" s="9" t="s">
        <v>28</v>
      </c>
      <c r="D289" s="9" t="s">
        <v>29</v>
      </c>
      <c r="E289" s="9" t="s">
        <v>74</v>
      </c>
      <c r="F289" s="9" t="s">
        <v>75</v>
      </c>
      <c r="G289" s="9" t="s">
        <v>59</v>
      </c>
      <c r="H289" s="9">
        <v>7822</v>
      </c>
      <c r="I289" s="9">
        <v>26.89</v>
      </c>
      <c r="J289" s="9">
        <v>2</v>
      </c>
      <c r="K289" s="9" t="s">
        <v>26</v>
      </c>
      <c r="L289" s="9" t="s">
        <v>19</v>
      </c>
      <c r="M289" s="9" t="s">
        <v>27</v>
      </c>
      <c r="N289" s="9" t="s">
        <v>21</v>
      </c>
      <c r="O289" s="9" t="s">
        <v>21</v>
      </c>
      <c r="P289" s="9" t="str">
        <f t="shared" si="20"/>
        <v>Pork&lt; 30</v>
      </c>
      <c r="Q289" s="9" t="str">
        <f t="shared" si="21"/>
        <v>Pork&lt; 30&lt; 20k</v>
      </c>
      <c r="R289" s="9" t="str">
        <f t="shared" si="22"/>
        <v>Pork&lt; 30&lt; 20kYes</v>
      </c>
      <c r="S289" s="9" t="str">
        <f t="shared" si="23"/>
        <v>Pork&lt; 30&lt; 20kYesYes</v>
      </c>
      <c r="T289" s="9" t="str">
        <f t="shared" si="24"/>
        <v>Pork&lt; 30&lt; 20kYes</v>
      </c>
    </row>
    <row r="290" spans="1:20" x14ac:dyDescent="0.3">
      <c r="A290" s="8">
        <v>45139</v>
      </c>
      <c r="B290" s="9">
        <v>1</v>
      </c>
      <c r="C290" s="9" t="s">
        <v>32</v>
      </c>
      <c r="D290" s="9" t="s">
        <v>29</v>
      </c>
      <c r="E290" s="9" t="s">
        <v>74</v>
      </c>
      <c r="F290" s="9" t="s">
        <v>75</v>
      </c>
      <c r="G290" s="9" t="s">
        <v>59</v>
      </c>
      <c r="H290" s="9">
        <v>4773</v>
      </c>
      <c r="I290" s="9">
        <v>41.87</v>
      </c>
      <c r="J290" s="9">
        <v>10</v>
      </c>
      <c r="K290" s="9" t="s">
        <v>26</v>
      </c>
      <c r="L290" s="9" t="s">
        <v>150</v>
      </c>
      <c r="M290" s="9" t="s">
        <v>27</v>
      </c>
      <c r="N290" s="9" t="s">
        <v>21</v>
      </c>
      <c r="O290" s="9" t="s">
        <v>21</v>
      </c>
      <c r="P290" s="9" t="str">
        <f t="shared" si="20"/>
        <v>Pork&lt; 30</v>
      </c>
      <c r="Q290" s="9" t="str">
        <f t="shared" si="21"/>
        <v>Pork&lt; 30&gt; = 20k</v>
      </c>
      <c r="R290" s="9" t="str">
        <f t="shared" si="22"/>
        <v>Pork&lt; 30&gt; = 20kYes</v>
      </c>
      <c r="S290" s="9" t="str">
        <f t="shared" si="23"/>
        <v>Pork&lt; 30&gt; = 20kYesYes</v>
      </c>
      <c r="T290" s="9" t="str">
        <f t="shared" si="24"/>
        <v>Pork&lt; 30&gt; = 20kYes</v>
      </c>
    </row>
    <row r="291" spans="1:20" x14ac:dyDescent="0.3">
      <c r="A291" s="8">
        <v>45139</v>
      </c>
      <c r="B291" s="9">
        <v>2</v>
      </c>
      <c r="C291" s="9" t="s">
        <v>14</v>
      </c>
      <c r="D291" s="9" t="s">
        <v>15</v>
      </c>
      <c r="E291" s="9" t="s">
        <v>74</v>
      </c>
      <c r="F291" s="9" t="s">
        <v>75</v>
      </c>
      <c r="G291" s="9" t="s">
        <v>59</v>
      </c>
      <c r="H291" s="9">
        <v>2661</v>
      </c>
      <c r="I291" s="9">
        <v>39.69</v>
      </c>
      <c r="J291" s="9">
        <v>7</v>
      </c>
      <c r="K291" s="9" t="s">
        <v>149</v>
      </c>
      <c r="L291" s="9" t="s">
        <v>19</v>
      </c>
      <c r="M291" s="9" t="s">
        <v>27</v>
      </c>
      <c r="N291" s="9" t="s">
        <v>21</v>
      </c>
      <c r="O291" s="9" t="s">
        <v>21</v>
      </c>
      <c r="P291" s="9" t="str">
        <f t="shared" si="20"/>
        <v>Pork&gt; = 30</v>
      </c>
      <c r="Q291" s="9" t="str">
        <f t="shared" si="21"/>
        <v>Pork&gt; = 30&lt; 20k</v>
      </c>
      <c r="R291" s="9" t="str">
        <f t="shared" si="22"/>
        <v>Pork&gt; = 30&lt; 20kYes</v>
      </c>
      <c r="S291" s="9" t="str">
        <f t="shared" si="23"/>
        <v>Pork&gt; = 30&lt; 20kYesYes</v>
      </c>
      <c r="T291" s="9" t="str">
        <f t="shared" si="24"/>
        <v>Pork&gt; = 30&lt; 20kYes</v>
      </c>
    </row>
    <row r="292" spans="1:20" x14ac:dyDescent="0.3">
      <c r="A292" s="8">
        <v>45139</v>
      </c>
      <c r="B292" s="9">
        <v>2</v>
      </c>
      <c r="C292" s="9" t="s">
        <v>14</v>
      </c>
      <c r="D292" s="9" t="s">
        <v>15</v>
      </c>
      <c r="E292" s="9" t="s">
        <v>74</v>
      </c>
      <c r="F292" s="9" t="s">
        <v>75</v>
      </c>
      <c r="G292" s="9" t="s">
        <v>59</v>
      </c>
      <c r="H292" s="9">
        <v>3025</v>
      </c>
      <c r="I292" s="9">
        <v>13.31</v>
      </c>
      <c r="J292" s="9">
        <v>4</v>
      </c>
      <c r="K292" s="9" t="s">
        <v>26</v>
      </c>
      <c r="L292" s="9" t="s">
        <v>150</v>
      </c>
      <c r="M292" s="9" t="s">
        <v>27</v>
      </c>
      <c r="N292" s="9" t="s">
        <v>21</v>
      </c>
      <c r="O292" s="9" t="s">
        <v>21</v>
      </c>
      <c r="P292" s="9" t="str">
        <f t="shared" si="20"/>
        <v>Pork&lt; 30</v>
      </c>
      <c r="Q292" s="9" t="str">
        <f t="shared" si="21"/>
        <v>Pork&lt; 30&gt; = 20k</v>
      </c>
      <c r="R292" s="9" t="str">
        <f t="shared" si="22"/>
        <v>Pork&lt; 30&gt; = 20kYes</v>
      </c>
      <c r="S292" s="9" t="str">
        <f t="shared" si="23"/>
        <v>Pork&lt; 30&gt; = 20kYesYes</v>
      </c>
      <c r="T292" s="9" t="str">
        <f t="shared" si="24"/>
        <v>Pork&lt; 30&gt; = 20kYes</v>
      </c>
    </row>
    <row r="293" spans="1:20" x14ac:dyDescent="0.3">
      <c r="A293" s="8">
        <v>45139</v>
      </c>
      <c r="B293" s="9">
        <v>1</v>
      </c>
      <c r="C293" s="9" t="s">
        <v>32</v>
      </c>
      <c r="D293" s="9" t="s">
        <v>29</v>
      </c>
      <c r="E293" s="9" t="s">
        <v>74</v>
      </c>
      <c r="F293" s="9" t="s">
        <v>75</v>
      </c>
      <c r="G293" s="9" t="s">
        <v>59</v>
      </c>
      <c r="H293" s="9">
        <v>3788</v>
      </c>
      <c r="I293" s="9">
        <v>46.6</v>
      </c>
      <c r="J293" s="9">
        <v>4</v>
      </c>
      <c r="K293" s="9" t="s">
        <v>26</v>
      </c>
      <c r="L293" s="9" t="s">
        <v>19</v>
      </c>
      <c r="M293" s="9" t="s">
        <v>27</v>
      </c>
      <c r="N293" s="9" t="s">
        <v>21</v>
      </c>
      <c r="O293" s="9" t="s">
        <v>21</v>
      </c>
      <c r="P293" s="9" t="str">
        <f t="shared" si="20"/>
        <v>Pork&lt; 30</v>
      </c>
      <c r="Q293" s="9" t="str">
        <f t="shared" si="21"/>
        <v>Pork&lt; 30&lt; 20k</v>
      </c>
      <c r="R293" s="9" t="str">
        <f t="shared" si="22"/>
        <v>Pork&lt; 30&lt; 20kYes</v>
      </c>
      <c r="S293" s="9" t="str">
        <f t="shared" si="23"/>
        <v>Pork&lt; 30&lt; 20kYesYes</v>
      </c>
      <c r="T293" s="9" t="str">
        <f t="shared" si="24"/>
        <v>Pork&lt; 30&lt; 20kYes</v>
      </c>
    </row>
    <row r="294" spans="1:20" x14ac:dyDescent="0.3">
      <c r="A294" s="8">
        <v>45139</v>
      </c>
      <c r="B294" s="9">
        <v>2</v>
      </c>
      <c r="C294" s="9" t="s">
        <v>14</v>
      </c>
      <c r="D294" s="9" t="s">
        <v>15</v>
      </c>
      <c r="E294" s="9" t="s">
        <v>64</v>
      </c>
      <c r="F294" s="9" t="s">
        <v>65</v>
      </c>
      <c r="G294" s="9" t="s">
        <v>25</v>
      </c>
      <c r="H294" s="9">
        <v>2300</v>
      </c>
      <c r="I294" s="9">
        <v>48.22</v>
      </c>
      <c r="J294" s="9">
        <v>2</v>
      </c>
      <c r="K294" s="9" t="s">
        <v>149</v>
      </c>
      <c r="L294" s="9" t="s">
        <v>150</v>
      </c>
      <c r="M294" s="9" t="s">
        <v>20</v>
      </c>
      <c r="N294" s="9" t="s">
        <v>21</v>
      </c>
      <c r="O294" s="9" t="s">
        <v>21</v>
      </c>
      <c r="P294" s="9" t="str">
        <f t="shared" si="20"/>
        <v>Potatoes&gt; = 30</v>
      </c>
      <c r="Q294" s="9" t="str">
        <f t="shared" si="21"/>
        <v>Potatoes&gt; = 30&gt; = 20k</v>
      </c>
      <c r="R294" s="9" t="str">
        <f t="shared" si="22"/>
        <v>Potatoes&gt; = 30&gt; = 20kYes</v>
      </c>
      <c r="S294" s="9" t="str">
        <f t="shared" si="23"/>
        <v>Potatoes&gt; = 30&gt; = 20kYesYes</v>
      </c>
      <c r="T294" s="9" t="str">
        <f t="shared" si="24"/>
        <v>Potatoes&gt; = 30&gt; = 20kYes</v>
      </c>
    </row>
    <row r="295" spans="1:20" x14ac:dyDescent="0.3">
      <c r="A295" s="8">
        <v>45139</v>
      </c>
      <c r="B295" s="9">
        <v>1</v>
      </c>
      <c r="C295" s="9" t="s">
        <v>32</v>
      </c>
      <c r="D295" s="9" t="s">
        <v>29</v>
      </c>
      <c r="E295" s="9" t="s">
        <v>64</v>
      </c>
      <c r="F295" s="9" t="s">
        <v>65</v>
      </c>
      <c r="G295" s="9" t="s">
        <v>25</v>
      </c>
      <c r="H295" s="9">
        <v>2221</v>
      </c>
      <c r="I295" s="9">
        <v>25.05</v>
      </c>
      <c r="J295" s="9">
        <v>3</v>
      </c>
      <c r="K295" s="9" t="s">
        <v>149</v>
      </c>
      <c r="L295" s="9" t="s">
        <v>19</v>
      </c>
      <c r="M295" s="9" t="s">
        <v>20</v>
      </c>
      <c r="N295" s="9" t="s">
        <v>21</v>
      </c>
      <c r="O295" s="9" t="s">
        <v>21</v>
      </c>
      <c r="P295" s="9" t="str">
        <f t="shared" si="20"/>
        <v>Potatoes&gt; = 30</v>
      </c>
      <c r="Q295" s="9" t="str">
        <f t="shared" si="21"/>
        <v>Potatoes&gt; = 30&lt; 20k</v>
      </c>
      <c r="R295" s="9" t="str">
        <f t="shared" si="22"/>
        <v>Potatoes&gt; = 30&lt; 20kYes</v>
      </c>
      <c r="S295" s="9" t="str">
        <f t="shared" si="23"/>
        <v>Potatoes&gt; = 30&lt; 20kYesYes</v>
      </c>
      <c r="T295" s="9" t="str">
        <f t="shared" si="24"/>
        <v>Potatoes&gt; = 30&lt; 20kYes</v>
      </c>
    </row>
    <row r="296" spans="1:20" x14ac:dyDescent="0.3">
      <c r="A296" s="8">
        <v>45139</v>
      </c>
      <c r="B296" s="9">
        <v>2</v>
      </c>
      <c r="C296" s="9" t="s">
        <v>14</v>
      </c>
      <c r="D296" s="9" t="s">
        <v>15</v>
      </c>
      <c r="E296" s="9" t="s">
        <v>64</v>
      </c>
      <c r="F296" s="9" t="s">
        <v>65</v>
      </c>
      <c r="G296" s="9" t="s">
        <v>25</v>
      </c>
      <c r="H296" s="9">
        <v>4412</v>
      </c>
      <c r="I296" s="9">
        <v>39.67</v>
      </c>
      <c r="J296" s="9">
        <v>4</v>
      </c>
      <c r="K296" s="9" t="s">
        <v>26</v>
      </c>
      <c r="L296" s="9" t="s">
        <v>19</v>
      </c>
      <c r="M296" s="9" t="s">
        <v>20</v>
      </c>
      <c r="N296" s="9" t="s">
        <v>21</v>
      </c>
      <c r="O296" s="9" t="s">
        <v>21</v>
      </c>
      <c r="P296" s="9" t="str">
        <f t="shared" si="20"/>
        <v>Potatoes&lt; 30</v>
      </c>
      <c r="Q296" s="9" t="str">
        <f t="shared" si="21"/>
        <v>Potatoes&lt; 30&lt; 20k</v>
      </c>
      <c r="R296" s="9" t="str">
        <f t="shared" si="22"/>
        <v>Potatoes&lt; 30&lt; 20kYes</v>
      </c>
      <c r="S296" s="9" t="str">
        <f t="shared" si="23"/>
        <v>Potatoes&lt; 30&lt; 20kYesYes</v>
      </c>
      <c r="T296" s="9" t="str">
        <f t="shared" si="24"/>
        <v>Potatoes&lt; 30&lt; 20kYes</v>
      </c>
    </row>
    <row r="297" spans="1:20" x14ac:dyDescent="0.3">
      <c r="A297" s="8">
        <v>45139</v>
      </c>
      <c r="B297" s="9">
        <v>1</v>
      </c>
      <c r="C297" s="9" t="s">
        <v>32</v>
      </c>
      <c r="D297" s="9" t="s">
        <v>29</v>
      </c>
      <c r="E297" s="9" t="s">
        <v>64</v>
      </c>
      <c r="F297" s="9" t="s">
        <v>65</v>
      </c>
      <c r="G297" s="9" t="s">
        <v>25</v>
      </c>
      <c r="H297" s="9">
        <v>2618</v>
      </c>
      <c r="I297" s="9">
        <v>30.13</v>
      </c>
      <c r="J297" s="9">
        <v>5</v>
      </c>
      <c r="K297" s="9" t="s">
        <v>149</v>
      </c>
      <c r="L297" s="9" t="s">
        <v>150</v>
      </c>
      <c r="M297" s="9" t="s">
        <v>20</v>
      </c>
      <c r="N297" s="9" t="s">
        <v>21</v>
      </c>
      <c r="O297" s="9" t="s">
        <v>21</v>
      </c>
      <c r="P297" s="9" t="str">
        <f t="shared" si="20"/>
        <v>Potatoes&gt; = 30</v>
      </c>
      <c r="Q297" s="9" t="str">
        <f t="shared" si="21"/>
        <v>Potatoes&gt; = 30&gt; = 20k</v>
      </c>
      <c r="R297" s="9" t="str">
        <f t="shared" si="22"/>
        <v>Potatoes&gt; = 30&gt; = 20kYes</v>
      </c>
      <c r="S297" s="9" t="str">
        <f t="shared" si="23"/>
        <v>Potatoes&gt; = 30&gt; = 20kYesYes</v>
      </c>
      <c r="T297" s="9" t="str">
        <f t="shared" si="24"/>
        <v>Potatoes&gt; = 30&gt; = 20kYes</v>
      </c>
    </row>
    <row r="298" spans="1:20" x14ac:dyDescent="0.3">
      <c r="A298" s="8">
        <v>45139</v>
      </c>
      <c r="B298" s="9">
        <v>2</v>
      </c>
      <c r="C298" s="9" t="s">
        <v>14</v>
      </c>
      <c r="D298" s="9" t="s">
        <v>15</v>
      </c>
      <c r="E298" s="9" t="s">
        <v>82</v>
      </c>
      <c r="F298" s="9" t="s">
        <v>83</v>
      </c>
      <c r="G298" s="9" t="s">
        <v>59</v>
      </c>
      <c r="H298" s="9">
        <v>4304</v>
      </c>
      <c r="I298" s="9">
        <v>15.26</v>
      </c>
      <c r="J298" s="9">
        <v>7</v>
      </c>
      <c r="K298" s="9" t="s">
        <v>26</v>
      </c>
      <c r="L298" s="9" t="s">
        <v>150</v>
      </c>
      <c r="M298" s="9" t="s">
        <v>27</v>
      </c>
      <c r="N298" s="9" t="s">
        <v>21</v>
      </c>
      <c r="O298" s="9" t="s">
        <v>21</v>
      </c>
      <c r="P298" s="9" t="str">
        <f t="shared" si="20"/>
        <v>Processed Meat&lt; 30</v>
      </c>
      <c r="Q298" s="9" t="str">
        <f t="shared" si="21"/>
        <v>Processed Meat&lt; 30&gt; = 20k</v>
      </c>
      <c r="R298" s="9" t="str">
        <f t="shared" si="22"/>
        <v>Processed Meat&lt; 30&gt; = 20kYes</v>
      </c>
      <c r="S298" s="9" t="str">
        <f t="shared" si="23"/>
        <v>Processed Meat&lt; 30&gt; = 20kYesYes</v>
      </c>
      <c r="T298" s="9" t="str">
        <f t="shared" si="24"/>
        <v>Processed Meat&lt; 30&gt; = 20kYes</v>
      </c>
    </row>
    <row r="299" spans="1:20" x14ac:dyDescent="0.3">
      <c r="A299" s="8">
        <v>45139</v>
      </c>
      <c r="B299" s="9">
        <v>3</v>
      </c>
      <c r="C299" s="9" t="s">
        <v>28</v>
      </c>
      <c r="D299" s="9" t="s">
        <v>29</v>
      </c>
      <c r="E299" s="9" t="s">
        <v>82</v>
      </c>
      <c r="F299" s="9" t="s">
        <v>83</v>
      </c>
      <c r="G299" s="9" t="s">
        <v>59</v>
      </c>
      <c r="H299" s="9">
        <v>8181</v>
      </c>
      <c r="I299" s="9">
        <v>7.6</v>
      </c>
      <c r="J299" s="9">
        <v>3</v>
      </c>
      <c r="K299" s="9" t="s">
        <v>149</v>
      </c>
      <c r="L299" s="9" t="s">
        <v>19</v>
      </c>
      <c r="M299" s="9" t="s">
        <v>27</v>
      </c>
      <c r="N299" s="9" t="s">
        <v>21</v>
      </c>
      <c r="O299" s="9" t="s">
        <v>21</v>
      </c>
      <c r="P299" s="9" t="str">
        <f t="shared" si="20"/>
        <v>Processed Meat&gt; = 30</v>
      </c>
      <c r="Q299" s="9" t="str">
        <f t="shared" si="21"/>
        <v>Processed Meat&gt; = 30&lt; 20k</v>
      </c>
      <c r="R299" s="9" t="str">
        <f t="shared" si="22"/>
        <v>Processed Meat&gt; = 30&lt; 20kYes</v>
      </c>
      <c r="S299" s="9" t="str">
        <f t="shared" si="23"/>
        <v>Processed Meat&gt; = 30&lt; 20kYesYes</v>
      </c>
      <c r="T299" s="9" t="str">
        <f t="shared" si="24"/>
        <v>Processed Meat&gt; = 30&lt; 20kYes</v>
      </c>
    </row>
    <row r="300" spans="1:20" x14ac:dyDescent="0.3">
      <c r="A300" s="8">
        <v>45139</v>
      </c>
      <c r="B300" s="9">
        <v>2</v>
      </c>
      <c r="C300" s="9" t="s">
        <v>14</v>
      </c>
      <c r="D300" s="9" t="s">
        <v>15</v>
      </c>
      <c r="E300" s="9" t="s">
        <v>82</v>
      </c>
      <c r="F300" s="9" t="s">
        <v>83</v>
      </c>
      <c r="G300" s="9" t="s">
        <v>59</v>
      </c>
      <c r="H300" s="9">
        <v>6115</v>
      </c>
      <c r="I300" s="9">
        <v>37.04</v>
      </c>
      <c r="J300" s="9">
        <v>4</v>
      </c>
      <c r="K300" s="9" t="s">
        <v>149</v>
      </c>
      <c r="L300" s="9" t="s">
        <v>150</v>
      </c>
      <c r="M300" s="9" t="s">
        <v>27</v>
      </c>
      <c r="N300" s="9" t="s">
        <v>21</v>
      </c>
      <c r="O300" s="9" t="s">
        <v>21</v>
      </c>
      <c r="P300" s="9" t="str">
        <f t="shared" si="20"/>
        <v>Processed Meat&gt; = 30</v>
      </c>
      <c r="Q300" s="9" t="str">
        <f t="shared" si="21"/>
        <v>Processed Meat&gt; = 30&gt; = 20k</v>
      </c>
      <c r="R300" s="9" t="str">
        <f t="shared" si="22"/>
        <v>Processed Meat&gt; = 30&gt; = 20kYes</v>
      </c>
      <c r="S300" s="9" t="str">
        <f t="shared" si="23"/>
        <v>Processed Meat&gt; = 30&gt; = 20kYesYes</v>
      </c>
      <c r="T300" s="9" t="str">
        <f t="shared" si="24"/>
        <v>Processed Meat&gt; = 30&gt; = 20kYes</v>
      </c>
    </row>
    <row r="301" spans="1:20" x14ac:dyDescent="0.3">
      <c r="A301" s="8">
        <v>45139</v>
      </c>
      <c r="B301" s="9">
        <v>3</v>
      </c>
      <c r="C301" s="9" t="s">
        <v>28</v>
      </c>
      <c r="D301" s="9" t="s">
        <v>29</v>
      </c>
      <c r="E301" s="9" t="s">
        <v>82</v>
      </c>
      <c r="F301" s="9" t="s">
        <v>83</v>
      </c>
      <c r="G301" s="9" t="s">
        <v>59</v>
      </c>
      <c r="H301" s="9">
        <v>1773</v>
      </c>
      <c r="I301" s="9">
        <v>20.73</v>
      </c>
      <c r="J301" s="9">
        <v>8</v>
      </c>
      <c r="K301" s="9" t="s">
        <v>149</v>
      </c>
      <c r="L301" s="9" t="s">
        <v>150</v>
      </c>
      <c r="M301" s="9" t="s">
        <v>27</v>
      </c>
      <c r="N301" s="9" t="s">
        <v>21</v>
      </c>
      <c r="O301" s="9" t="s">
        <v>21</v>
      </c>
      <c r="P301" s="9" t="str">
        <f t="shared" si="20"/>
        <v>Processed Meat&gt; = 30</v>
      </c>
      <c r="Q301" s="9" t="str">
        <f t="shared" si="21"/>
        <v>Processed Meat&gt; = 30&gt; = 20k</v>
      </c>
      <c r="R301" s="9" t="str">
        <f t="shared" si="22"/>
        <v>Processed Meat&gt; = 30&gt; = 20kYes</v>
      </c>
      <c r="S301" s="9" t="str">
        <f t="shared" si="23"/>
        <v>Processed Meat&gt; = 30&gt; = 20kYesYes</v>
      </c>
      <c r="T301" s="9" t="str">
        <f t="shared" si="24"/>
        <v>Processed Meat&gt; = 30&gt; = 20kYes</v>
      </c>
    </row>
    <row r="302" spans="1:20" x14ac:dyDescent="0.3">
      <c r="A302" s="8">
        <v>45139</v>
      </c>
      <c r="B302" s="9">
        <v>1</v>
      </c>
      <c r="C302" s="9" t="s">
        <v>32</v>
      </c>
      <c r="D302" s="9" t="s">
        <v>29</v>
      </c>
      <c r="E302" s="9" t="s">
        <v>107</v>
      </c>
      <c r="F302" s="9" t="s">
        <v>108</v>
      </c>
      <c r="G302" s="9" t="s">
        <v>152</v>
      </c>
      <c r="H302" s="9">
        <v>7992</v>
      </c>
      <c r="I302" s="9">
        <v>22.3</v>
      </c>
      <c r="J302" s="9">
        <v>6</v>
      </c>
      <c r="K302" s="9" t="s">
        <v>26</v>
      </c>
      <c r="L302" s="9" t="s">
        <v>19</v>
      </c>
      <c r="M302" s="9" t="s">
        <v>20</v>
      </c>
      <c r="N302" s="9" t="s">
        <v>21</v>
      </c>
      <c r="O302" s="9" t="s">
        <v>21</v>
      </c>
      <c r="P302" s="9" t="str">
        <f t="shared" si="20"/>
        <v>Rice&lt; 30</v>
      </c>
      <c r="Q302" s="9" t="str">
        <f t="shared" si="21"/>
        <v>Rice&lt; 30&lt; 20k</v>
      </c>
      <c r="R302" s="9" t="str">
        <f t="shared" si="22"/>
        <v>Rice&lt; 30&lt; 20kYes</v>
      </c>
      <c r="S302" s="9" t="str">
        <f t="shared" si="23"/>
        <v>Rice&lt; 30&lt; 20kYesYes</v>
      </c>
      <c r="T302" s="9" t="str">
        <f t="shared" si="24"/>
        <v>Rice&lt; 30&lt; 20kYes</v>
      </c>
    </row>
    <row r="303" spans="1:20" x14ac:dyDescent="0.3">
      <c r="A303" s="8">
        <v>45139</v>
      </c>
      <c r="B303" s="9">
        <v>3</v>
      </c>
      <c r="C303" s="9" t="s">
        <v>28</v>
      </c>
      <c r="D303" s="9" t="s">
        <v>29</v>
      </c>
      <c r="E303" s="9" t="s">
        <v>107</v>
      </c>
      <c r="F303" s="9" t="s">
        <v>108</v>
      </c>
      <c r="G303" s="9" t="s">
        <v>152</v>
      </c>
      <c r="H303" s="9">
        <v>1459</v>
      </c>
      <c r="I303" s="9">
        <v>20</v>
      </c>
      <c r="J303" s="9">
        <v>4</v>
      </c>
      <c r="K303" s="9" t="s">
        <v>26</v>
      </c>
      <c r="L303" s="9" t="s">
        <v>150</v>
      </c>
      <c r="M303" s="9" t="s">
        <v>20</v>
      </c>
      <c r="N303" s="9" t="s">
        <v>21</v>
      </c>
      <c r="O303" s="9" t="s">
        <v>21</v>
      </c>
      <c r="P303" s="9" t="str">
        <f t="shared" si="20"/>
        <v>Rice&lt; 30</v>
      </c>
      <c r="Q303" s="9" t="str">
        <f t="shared" si="21"/>
        <v>Rice&lt; 30&gt; = 20k</v>
      </c>
      <c r="R303" s="9" t="str">
        <f t="shared" si="22"/>
        <v>Rice&lt; 30&gt; = 20kYes</v>
      </c>
      <c r="S303" s="9" t="str">
        <f t="shared" si="23"/>
        <v>Rice&lt; 30&gt; = 20kYesYes</v>
      </c>
      <c r="T303" s="9" t="str">
        <f t="shared" si="24"/>
        <v>Rice&lt; 30&gt; = 20kYes</v>
      </c>
    </row>
    <row r="304" spans="1:20" x14ac:dyDescent="0.3">
      <c r="A304" s="8">
        <v>45139</v>
      </c>
      <c r="B304" s="9">
        <v>1</v>
      </c>
      <c r="C304" s="9" t="s">
        <v>32</v>
      </c>
      <c r="D304" s="9" t="s">
        <v>29</v>
      </c>
      <c r="E304" s="9" t="s">
        <v>46</v>
      </c>
      <c r="F304" s="9" t="s">
        <v>47</v>
      </c>
      <c r="G304" s="9" t="s">
        <v>38</v>
      </c>
      <c r="H304" s="9">
        <v>0</v>
      </c>
      <c r="I304" s="9">
        <v>0</v>
      </c>
      <c r="J304" s="9">
        <v>0</v>
      </c>
      <c r="K304" s="9" t="s">
        <v>26</v>
      </c>
      <c r="L304" s="9" t="s">
        <v>19</v>
      </c>
      <c r="M304" s="9" t="s">
        <v>27</v>
      </c>
      <c r="N304" s="9" t="s">
        <v>21</v>
      </c>
      <c r="O304" s="9" t="s">
        <v>22</v>
      </c>
      <c r="P304" s="9" t="str">
        <f t="shared" si="20"/>
        <v>Salmon&lt; 30</v>
      </c>
      <c r="Q304" s="9" t="str">
        <f t="shared" si="21"/>
        <v>Salmon&lt; 30&lt; 20k</v>
      </c>
      <c r="R304" s="9" t="str">
        <f t="shared" si="22"/>
        <v>Salmon&lt; 30&lt; 20kYes</v>
      </c>
      <c r="S304" s="9" t="str">
        <f t="shared" si="23"/>
        <v>Salmon&lt; 30&lt; 20kYesNo</v>
      </c>
      <c r="T304" s="9" t="str">
        <f t="shared" si="24"/>
        <v>Salmon&lt; 30&lt; 20kNo</v>
      </c>
    </row>
    <row r="305" spans="1:20" x14ac:dyDescent="0.3">
      <c r="A305" s="8">
        <v>45139</v>
      </c>
      <c r="B305" s="9">
        <v>1</v>
      </c>
      <c r="C305" s="9" t="s">
        <v>32</v>
      </c>
      <c r="D305" s="9" t="s">
        <v>29</v>
      </c>
      <c r="E305" s="9" t="s">
        <v>46</v>
      </c>
      <c r="F305" s="9" t="s">
        <v>47</v>
      </c>
      <c r="G305" s="9" t="s">
        <v>38</v>
      </c>
      <c r="H305" s="9">
        <v>7501</v>
      </c>
      <c r="I305" s="9">
        <v>32.869999999999997</v>
      </c>
      <c r="J305" s="9">
        <v>6</v>
      </c>
      <c r="K305" s="9" t="s">
        <v>149</v>
      </c>
      <c r="L305" s="9" t="s">
        <v>19</v>
      </c>
      <c r="M305" s="9" t="s">
        <v>27</v>
      </c>
      <c r="N305" s="9" t="s">
        <v>21</v>
      </c>
      <c r="O305" s="9" t="s">
        <v>21</v>
      </c>
      <c r="P305" s="9" t="str">
        <f t="shared" si="20"/>
        <v>Salmon&gt; = 30</v>
      </c>
      <c r="Q305" s="9" t="str">
        <f t="shared" si="21"/>
        <v>Salmon&gt; = 30&lt; 20k</v>
      </c>
      <c r="R305" s="9" t="str">
        <f t="shared" si="22"/>
        <v>Salmon&gt; = 30&lt; 20kYes</v>
      </c>
      <c r="S305" s="9" t="str">
        <f t="shared" si="23"/>
        <v>Salmon&gt; = 30&lt; 20kYesYes</v>
      </c>
      <c r="T305" s="9" t="str">
        <f t="shared" si="24"/>
        <v>Salmon&gt; = 30&lt; 20kYes</v>
      </c>
    </row>
    <row r="306" spans="1:20" x14ac:dyDescent="0.3">
      <c r="A306" s="8">
        <v>45139</v>
      </c>
      <c r="B306" s="9">
        <v>2</v>
      </c>
      <c r="C306" s="9" t="s">
        <v>14</v>
      </c>
      <c r="D306" s="9" t="s">
        <v>15</v>
      </c>
      <c r="E306" s="9" t="s">
        <v>46</v>
      </c>
      <c r="F306" s="9" t="s">
        <v>47</v>
      </c>
      <c r="G306" s="9" t="s">
        <v>38</v>
      </c>
      <c r="H306" s="9">
        <v>1418</v>
      </c>
      <c r="I306" s="9">
        <v>11.12</v>
      </c>
      <c r="J306" s="9">
        <v>3</v>
      </c>
      <c r="K306" s="9" t="s">
        <v>26</v>
      </c>
      <c r="L306" s="9" t="s">
        <v>150</v>
      </c>
      <c r="M306" s="9" t="s">
        <v>27</v>
      </c>
      <c r="N306" s="9" t="s">
        <v>21</v>
      </c>
      <c r="O306" s="9" t="s">
        <v>21</v>
      </c>
      <c r="P306" s="9" t="str">
        <f t="shared" si="20"/>
        <v>Salmon&lt; 30</v>
      </c>
      <c r="Q306" s="9" t="str">
        <f t="shared" si="21"/>
        <v>Salmon&lt; 30&gt; = 20k</v>
      </c>
      <c r="R306" s="9" t="str">
        <f t="shared" si="22"/>
        <v>Salmon&lt; 30&gt; = 20kYes</v>
      </c>
      <c r="S306" s="9" t="str">
        <f t="shared" si="23"/>
        <v>Salmon&lt; 30&gt; = 20kYesYes</v>
      </c>
      <c r="T306" s="9" t="str">
        <f t="shared" si="24"/>
        <v>Salmon&lt; 30&gt; = 20kYes</v>
      </c>
    </row>
    <row r="307" spans="1:20" x14ac:dyDescent="0.3">
      <c r="A307" s="8">
        <v>45139</v>
      </c>
      <c r="B307" s="9">
        <v>3</v>
      </c>
      <c r="C307" s="9" t="s">
        <v>28</v>
      </c>
      <c r="D307" s="9" t="s">
        <v>29</v>
      </c>
      <c r="E307" s="9" t="s">
        <v>46</v>
      </c>
      <c r="F307" s="9" t="s">
        <v>47</v>
      </c>
      <c r="G307" s="9" t="s">
        <v>38</v>
      </c>
      <c r="H307" s="9">
        <v>7465</v>
      </c>
      <c r="I307" s="9">
        <v>37.86</v>
      </c>
      <c r="J307" s="9">
        <v>7</v>
      </c>
      <c r="K307" s="9" t="s">
        <v>26</v>
      </c>
      <c r="L307" s="9" t="s">
        <v>150</v>
      </c>
      <c r="M307" s="9" t="s">
        <v>27</v>
      </c>
      <c r="N307" s="9" t="s">
        <v>21</v>
      </c>
      <c r="O307" s="9" t="s">
        <v>21</v>
      </c>
      <c r="P307" s="9" t="str">
        <f t="shared" si="20"/>
        <v>Salmon&lt; 30</v>
      </c>
      <c r="Q307" s="9" t="str">
        <f t="shared" si="21"/>
        <v>Salmon&lt; 30&gt; = 20k</v>
      </c>
      <c r="R307" s="9" t="str">
        <f t="shared" si="22"/>
        <v>Salmon&lt; 30&gt; = 20kYes</v>
      </c>
      <c r="S307" s="9" t="str">
        <f t="shared" si="23"/>
        <v>Salmon&lt; 30&gt; = 20kYesYes</v>
      </c>
      <c r="T307" s="9" t="str">
        <f t="shared" si="24"/>
        <v>Salmon&lt; 30&gt; = 20kYes</v>
      </c>
    </row>
    <row r="308" spans="1:20" x14ac:dyDescent="0.3">
      <c r="A308" s="8">
        <v>45139</v>
      </c>
      <c r="B308" s="9">
        <v>2</v>
      </c>
      <c r="C308" s="9" t="s">
        <v>14</v>
      </c>
      <c r="D308" s="9" t="s">
        <v>15</v>
      </c>
      <c r="E308" s="9" t="s">
        <v>46</v>
      </c>
      <c r="F308" s="9" t="s">
        <v>47</v>
      </c>
      <c r="G308" s="9" t="s">
        <v>38</v>
      </c>
      <c r="H308" s="9">
        <v>1192</v>
      </c>
      <c r="I308" s="9">
        <v>7.92</v>
      </c>
      <c r="J308" s="9">
        <v>8</v>
      </c>
      <c r="K308" s="9" t="s">
        <v>149</v>
      </c>
      <c r="L308" s="9" t="s">
        <v>150</v>
      </c>
      <c r="M308" s="9" t="s">
        <v>27</v>
      </c>
      <c r="N308" s="9" t="s">
        <v>21</v>
      </c>
      <c r="O308" s="9" t="s">
        <v>21</v>
      </c>
      <c r="P308" s="9" t="str">
        <f t="shared" si="20"/>
        <v>Salmon&gt; = 30</v>
      </c>
      <c r="Q308" s="9" t="str">
        <f t="shared" si="21"/>
        <v>Salmon&gt; = 30&gt; = 20k</v>
      </c>
      <c r="R308" s="9" t="str">
        <f t="shared" si="22"/>
        <v>Salmon&gt; = 30&gt; = 20kYes</v>
      </c>
      <c r="S308" s="9" t="str">
        <f t="shared" si="23"/>
        <v>Salmon&gt; = 30&gt; = 20kYesYes</v>
      </c>
      <c r="T308" s="9" t="str">
        <f t="shared" si="24"/>
        <v>Salmon&gt; = 30&gt; = 20kYes</v>
      </c>
    </row>
    <row r="309" spans="1:20" x14ac:dyDescent="0.3">
      <c r="A309" s="8">
        <v>45139</v>
      </c>
      <c r="B309" s="9">
        <v>2</v>
      </c>
      <c r="C309" s="9" t="s">
        <v>14</v>
      </c>
      <c r="D309" s="9" t="s">
        <v>15</v>
      </c>
      <c r="E309" s="9" t="s">
        <v>62</v>
      </c>
      <c r="F309" s="9" t="s">
        <v>63</v>
      </c>
      <c r="G309" s="9" t="s">
        <v>52</v>
      </c>
      <c r="H309" s="9">
        <v>9756</v>
      </c>
      <c r="I309" s="9">
        <v>42.99</v>
      </c>
      <c r="J309" s="9">
        <v>10</v>
      </c>
      <c r="K309" s="9" t="s">
        <v>149</v>
      </c>
      <c r="L309" s="9" t="s">
        <v>150</v>
      </c>
      <c r="M309" s="9" t="s">
        <v>20</v>
      </c>
      <c r="N309" s="9" t="s">
        <v>21</v>
      </c>
      <c r="O309" s="9" t="s">
        <v>21</v>
      </c>
      <c r="P309" s="9" t="str">
        <f t="shared" si="20"/>
        <v>Salsa&gt; = 30</v>
      </c>
      <c r="Q309" s="9" t="str">
        <f t="shared" si="21"/>
        <v>Salsa&gt; = 30&gt; = 20k</v>
      </c>
      <c r="R309" s="9" t="str">
        <f t="shared" si="22"/>
        <v>Salsa&gt; = 30&gt; = 20kYes</v>
      </c>
      <c r="S309" s="9" t="str">
        <f t="shared" si="23"/>
        <v>Salsa&gt; = 30&gt; = 20kYesYes</v>
      </c>
      <c r="T309" s="9" t="str">
        <f t="shared" si="24"/>
        <v>Salsa&gt; = 30&gt; = 20kYes</v>
      </c>
    </row>
    <row r="310" spans="1:20" x14ac:dyDescent="0.3">
      <c r="A310" s="8">
        <v>45139</v>
      </c>
      <c r="B310" s="9">
        <v>1</v>
      </c>
      <c r="C310" s="9" t="s">
        <v>32</v>
      </c>
      <c r="D310" s="9" t="s">
        <v>29</v>
      </c>
      <c r="E310" s="9" t="s">
        <v>62</v>
      </c>
      <c r="F310" s="9" t="s">
        <v>63</v>
      </c>
      <c r="G310" s="9" t="s">
        <v>52</v>
      </c>
      <c r="H310" s="9">
        <v>0</v>
      </c>
      <c r="I310" s="9">
        <v>0</v>
      </c>
      <c r="J310" s="9">
        <v>0</v>
      </c>
      <c r="K310" s="9" t="s">
        <v>26</v>
      </c>
      <c r="L310" s="9" t="s">
        <v>150</v>
      </c>
      <c r="M310" s="9" t="s">
        <v>20</v>
      </c>
      <c r="N310" s="9" t="s">
        <v>21</v>
      </c>
      <c r="O310" s="9" t="s">
        <v>22</v>
      </c>
      <c r="P310" s="9" t="str">
        <f t="shared" si="20"/>
        <v>Salsa&lt; 30</v>
      </c>
      <c r="Q310" s="9" t="str">
        <f t="shared" si="21"/>
        <v>Salsa&lt; 30&gt; = 20k</v>
      </c>
      <c r="R310" s="9" t="str">
        <f t="shared" si="22"/>
        <v>Salsa&lt; 30&gt; = 20kYes</v>
      </c>
      <c r="S310" s="9" t="str">
        <f t="shared" si="23"/>
        <v>Salsa&lt; 30&gt; = 20kYesNo</v>
      </c>
      <c r="T310" s="9" t="str">
        <f t="shared" si="24"/>
        <v>Salsa&lt; 30&gt; = 20kNo</v>
      </c>
    </row>
    <row r="311" spans="1:20" x14ac:dyDescent="0.3">
      <c r="A311" s="8">
        <v>45139</v>
      </c>
      <c r="B311" s="9">
        <v>2</v>
      </c>
      <c r="C311" s="9" t="s">
        <v>14</v>
      </c>
      <c r="D311" s="9" t="s">
        <v>15</v>
      </c>
      <c r="E311" s="9" t="s">
        <v>90</v>
      </c>
      <c r="F311" s="9" t="s">
        <v>91</v>
      </c>
      <c r="G311" s="9" t="s">
        <v>38</v>
      </c>
      <c r="H311" s="9">
        <v>4485</v>
      </c>
      <c r="I311" s="9">
        <v>35.1</v>
      </c>
      <c r="J311" s="9">
        <v>10</v>
      </c>
      <c r="K311" s="9" t="s">
        <v>26</v>
      </c>
      <c r="L311" s="9" t="s">
        <v>19</v>
      </c>
      <c r="M311" s="9" t="s">
        <v>27</v>
      </c>
      <c r="N311" s="9" t="s">
        <v>21</v>
      </c>
      <c r="O311" s="9" t="s">
        <v>21</v>
      </c>
      <c r="P311" s="9" t="str">
        <f t="shared" si="20"/>
        <v>Shrimp&lt; 30</v>
      </c>
      <c r="Q311" s="9" t="str">
        <f t="shared" si="21"/>
        <v>Shrimp&lt; 30&lt; 20k</v>
      </c>
      <c r="R311" s="9" t="str">
        <f t="shared" si="22"/>
        <v>Shrimp&lt; 30&lt; 20kYes</v>
      </c>
      <c r="S311" s="9" t="str">
        <f t="shared" si="23"/>
        <v>Shrimp&lt; 30&lt; 20kYesYes</v>
      </c>
      <c r="T311" s="9" t="str">
        <f t="shared" si="24"/>
        <v>Shrimp&lt; 30&lt; 20kYes</v>
      </c>
    </row>
    <row r="312" spans="1:20" x14ac:dyDescent="0.3">
      <c r="A312" s="8">
        <v>45139</v>
      </c>
      <c r="B312" s="9">
        <v>2</v>
      </c>
      <c r="C312" s="9" t="s">
        <v>14</v>
      </c>
      <c r="D312" s="9" t="s">
        <v>15</v>
      </c>
      <c r="E312" s="9" t="s">
        <v>132</v>
      </c>
      <c r="F312" s="9" t="s">
        <v>133</v>
      </c>
      <c r="G312" s="9" t="s">
        <v>102</v>
      </c>
      <c r="H312" s="9">
        <v>7060</v>
      </c>
      <c r="I312" s="9">
        <v>17.86</v>
      </c>
      <c r="J312" s="9">
        <v>1</v>
      </c>
      <c r="K312" s="9" t="s">
        <v>149</v>
      </c>
      <c r="L312" s="9" t="s">
        <v>150</v>
      </c>
      <c r="M312" s="9" t="s">
        <v>20</v>
      </c>
      <c r="N312" s="9" t="s">
        <v>21</v>
      </c>
      <c r="O312" s="9" t="s">
        <v>21</v>
      </c>
      <c r="P312" s="9" t="str">
        <f t="shared" si="20"/>
        <v>Soup&gt; = 30</v>
      </c>
      <c r="Q312" s="9" t="str">
        <f t="shared" si="21"/>
        <v>Soup&gt; = 30&gt; = 20k</v>
      </c>
      <c r="R312" s="9" t="str">
        <f t="shared" si="22"/>
        <v>Soup&gt; = 30&gt; = 20kYes</v>
      </c>
      <c r="S312" s="9" t="str">
        <f t="shared" si="23"/>
        <v>Soup&gt; = 30&gt; = 20kYesYes</v>
      </c>
      <c r="T312" s="9" t="str">
        <f t="shared" si="24"/>
        <v>Soup&gt; = 30&gt; = 20kYes</v>
      </c>
    </row>
    <row r="313" spans="1:20" x14ac:dyDescent="0.3">
      <c r="A313" s="8">
        <v>45139</v>
      </c>
      <c r="B313" s="9">
        <v>2</v>
      </c>
      <c r="C313" s="9" t="s">
        <v>14</v>
      </c>
      <c r="D313" s="9" t="s">
        <v>15</v>
      </c>
      <c r="E313" s="9" t="s">
        <v>132</v>
      </c>
      <c r="F313" s="9" t="s">
        <v>133</v>
      </c>
      <c r="G313" s="9" t="s">
        <v>102</v>
      </c>
      <c r="H313" s="9">
        <v>9349</v>
      </c>
      <c r="I313" s="9">
        <v>24.37</v>
      </c>
      <c r="J313" s="9">
        <v>9</v>
      </c>
      <c r="K313" s="9" t="s">
        <v>26</v>
      </c>
      <c r="L313" s="9" t="s">
        <v>19</v>
      </c>
      <c r="M313" s="9" t="s">
        <v>20</v>
      </c>
      <c r="N313" s="9" t="s">
        <v>21</v>
      </c>
      <c r="O313" s="9" t="s">
        <v>21</v>
      </c>
      <c r="P313" s="9" t="str">
        <f t="shared" si="20"/>
        <v>Soup&lt; 30</v>
      </c>
      <c r="Q313" s="9" t="str">
        <f t="shared" si="21"/>
        <v>Soup&lt; 30&lt; 20k</v>
      </c>
      <c r="R313" s="9" t="str">
        <f t="shared" si="22"/>
        <v>Soup&lt; 30&lt; 20kYes</v>
      </c>
      <c r="S313" s="9" t="str">
        <f t="shared" si="23"/>
        <v>Soup&lt; 30&lt; 20kYesYes</v>
      </c>
      <c r="T313" s="9" t="str">
        <f t="shared" si="24"/>
        <v>Soup&lt; 30&lt; 20kYes</v>
      </c>
    </row>
    <row r="314" spans="1:20" x14ac:dyDescent="0.3">
      <c r="A314" s="8">
        <v>45139</v>
      </c>
      <c r="B314" s="9">
        <v>2</v>
      </c>
      <c r="C314" s="9" t="s">
        <v>14</v>
      </c>
      <c r="D314" s="9" t="s">
        <v>15</v>
      </c>
      <c r="E314" s="9" t="s">
        <v>94</v>
      </c>
      <c r="F314" s="9" t="s">
        <v>95</v>
      </c>
      <c r="G314" s="9" t="s">
        <v>25</v>
      </c>
      <c r="H314" s="9">
        <v>5564</v>
      </c>
      <c r="I314" s="9">
        <v>18.62</v>
      </c>
      <c r="J314" s="9">
        <v>2</v>
      </c>
      <c r="K314" s="9" t="s">
        <v>26</v>
      </c>
      <c r="L314" s="9" t="s">
        <v>19</v>
      </c>
      <c r="M314" s="9" t="s">
        <v>20</v>
      </c>
      <c r="N314" s="9" t="s">
        <v>21</v>
      </c>
      <c r="O314" s="9" t="s">
        <v>21</v>
      </c>
      <c r="P314" s="9" t="str">
        <f t="shared" si="20"/>
        <v>Spinach&lt; 30</v>
      </c>
      <c r="Q314" s="9" t="str">
        <f t="shared" si="21"/>
        <v>Spinach&lt; 30&lt; 20k</v>
      </c>
      <c r="R314" s="9" t="str">
        <f t="shared" si="22"/>
        <v>Spinach&lt; 30&lt; 20kYes</v>
      </c>
      <c r="S314" s="9" t="str">
        <f t="shared" si="23"/>
        <v>Spinach&lt; 30&lt; 20kYesYes</v>
      </c>
      <c r="T314" s="9" t="str">
        <f t="shared" si="24"/>
        <v>Spinach&lt; 30&lt; 20kYes</v>
      </c>
    </row>
    <row r="315" spans="1:20" x14ac:dyDescent="0.3">
      <c r="A315" s="8">
        <v>45139</v>
      </c>
      <c r="B315" s="9">
        <v>1</v>
      </c>
      <c r="C315" s="9" t="s">
        <v>32</v>
      </c>
      <c r="D315" s="9" t="s">
        <v>29</v>
      </c>
      <c r="E315" s="9" t="s">
        <v>94</v>
      </c>
      <c r="F315" s="9" t="s">
        <v>95</v>
      </c>
      <c r="G315" s="9" t="s">
        <v>25</v>
      </c>
      <c r="H315" s="9">
        <v>9986</v>
      </c>
      <c r="I315" s="9">
        <v>39.49</v>
      </c>
      <c r="J315" s="9">
        <v>2</v>
      </c>
      <c r="K315" s="9" t="s">
        <v>149</v>
      </c>
      <c r="L315" s="9" t="s">
        <v>19</v>
      </c>
      <c r="M315" s="9" t="s">
        <v>20</v>
      </c>
      <c r="N315" s="9" t="s">
        <v>21</v>
      </c>
      <c r="O315" s="9" t="s">
        <v>21</v>
      </c>
      <c r="P315" s="9" t="str">
        <f t="shared" si="20"/>
        <v>Spinach&gt; = 30</v>
      </c>
      <c r="Q315" s="9" t="str">
        <f t="shared" si="21"/>
        <v>Spinach&gt; = 30&lt; 20k</v>
      </c>
      <c r="R315" s="9" t="str">
        <f t="shared" si="22"/>
        <v>Spinach&gt; = 30&lt; 20kYes</v>
      </c>
      <c r="S315" s="9" t="str">
        <f t="shared" si="23"/>
        <v>Spinach&gt; = 30&lt; 20kYesYes</v>
      </c>
      <c r="T315" s="9" t="str">
        <f t="shared" si="24"/>
        <v>Spinach&gt; = 30&lt; 20kYes</v>
      </c>
    </row>
    <row r="316" spans="1:20" x14ac:dyDescent="0.3">
      <c r="A316" s="8">
        <v>45139</v>
      </c>
      <c r="B316" s="9">
        <v>3</v>
      </c>
      <c r="C316" s="9" t="s">
        <v>28</v>
      </c>
      <c r="D316" s="9" t="s">
        <v>29</v>
      </c>
      <c r="E316" s="9" t="s">
        <v>94</v>
      </c>
      <c r="F316" s="9" t="s">
        <v>95</v>
      </c>
      <c r="G316" s="9" t="s">
        <v>25</v>
      </c>
      <c r="H316" s="9">
        <v>5257</v>
      </c>
      <c r="I316" s="9">
        <v>28.93</v>
      </c>
      <c r="J316" s="9">
        <v>7</v>
      </c>
      <c r="K316" s="9" t="s">
        <v>26</v>
      </c>
      <c r="L316" s="9" t="s">
        <v>19</v>
      </c>
      <c r="M316" s="9" t="s">
        <v>20</v>
      </c>
      <c r="N316" s="9" t="s">
        <v>21</v>
      </c>
      <c r="O316" s="9" t="s">
        <v>21</v>
      </c>
      <c r="P316" s="9" t="str">
        <f t="shared" si="20"/>
        <v>Spinach&lt; 30</v>
      </c>
      <c r="Q316" s="9" t="str">
        <f t="shared" si="21"/>
        <v>Spinach&lt; 30&lt; 20k</v>
      </c>
      <c r="R316" s="9" t="str">
        <f t="shared" si="22"/>
        <v>Spinach&lt; 30&lt; 20kYes</v>
      </c>
      <c r="S316" s="9" t="str">
        <f t="shared" si="23"/>
        <v>Spinach&lt; 30&lt; 20kYesYes</v>
      </c>
      <c r="T316" s="9" t="str">
        <f t="shared" si="24"/>
        <v>Spinach&lt; 30&lt; 20kYes</v>
      </c>
    </row>
    <row r="317" spans="1:20" x14ac:dyDescent="0.3">
      <c r="A317" s="8">
        <v>45139</v>
      </c>
      <c r="B317" s="9">
        <v>1</v>
      </c>
      <c r="C317" s="9" t="s">
        <v>32</v>
      </c>
      <c r="D317" s="9" t="s">
        <v>29</v>
      </c>
      <c r="E317" s="9" t="s">
        <v>94</v>
      </c>
      <c r="F317" s="9" t="s">
        <v>95</v>
      </c>
      <c r="G317" s="9" t="s">
        <v>25</v>
      </c>
      <c r="H317" s="9">
        <v>4452</v>
      </c>
      <c r="I317" s="9">
        <v>45.73</v>
      </c>
      <c r="J317" s="9">
        <v>2</v>
      </c>
      <c r="K317" s="9" t="s">
        <v>149</v>
      </c>
      <c r="L317" s="9" t="s">
        <v>150</v>
      </c>
      <c r="M317" s="9" t="s">
        <v>20</v>
      </c>
      <c r="N317" s="9" t="s">
        <v>21</v>
      </c>
      <c r="O317" s="9" t="s">
        <v>21</v>
      </c>
      <c r="P317" s="9" t="str">
        <f t="shared" si="20"/>
        <v>Spinach&gt; = 30</v>
      </c>
      <c r="Q317" s="9" t="str">
        <f t="shared" si="21"/>
        <v>Spinach&gt; = 30&gt; = 20k</v>
      </c>
      <c r="R317" s="9" t="str">
        <f t="shared" si="22"/>
        <v>Spinach&gt; = 30&gt; = 20kYes</v>
      </c>
      <c r="S317" s="9" t="str">
        <f t="shared" si="23"/>
        <v>Spinach&gt; = 30&gt; = 20kYesYes</v>
      </c>
      <c r="T317" s="9" t="str">
        <f t="shared" si="24"/>
        <v>Spinach&gt; = 30&gt; = 20kYes</v>
      </c>
    </row>
    <row r="318" spans="1:20" x14ac:dyDescent="0.3">
      <c r="A318" s="8">
        <v>45139</v>
      </c>
      <c r="B318" s="9">
        <v>1</v>
      </c>
      <c r="C318" s="9" t="s">
        <v>32</v>
      </c>
      <c r="D318" s="9" t="s">
        <v>29</v>
      </c>
      <c r="E318" s="9" t="s">
        <v>88</v>
      </c>
      <c r="F318" s="9" t="s">
        <v>89</v>
      </c>
      <c r="G318" s="9" t="s">
        <v>25</v>
      </c>
      <c r="H318" s="9">
        <v>0</v>
      </c>
      <c r="I318" s="9">
        <v>0</v>
      </c>
      <c r="J318" s="9">
        <v>0</v>
      </c>
      <c r="K318" s="9" t="s">
        <v>149</v>
      </c>
      <c r="L318" s="9" t="s">
        <v>19</v>
      </c>
      <c r="M318" s="9" t="s">
        <v>20</v>
      </c>
      <c r="N318" s="9" t="s">
        <v>21</v>
      </c>
      <c r="O318" s="9" t="s">
        <v>22</v>
      </c>
      <c r="P318" s="9" t="str">
        <f t="shared" si="20"/>
        <v>Strawberries&gt; = 30</v>
      </c>
      <c r="Q318" s="9" t="str">
        <f t="shared" si="21"/>
        <v>Strawberries&gt; = 30&lt; 20k</v>
      </c>
      <c r="R318" s="9" t="str">
        <f t="shared" si="22"/>
        <v>Strawberries&gt; = 30&lt; 20kYes</v>
      </c>
      <c r="S318" s="9" t="str">
        <f t="shared" si="23"/>
        <v>Strawberries&gt; = 30&lt; 20kYesNo</v>
      </c>
      <c r="T318" s="9" t="str">
        <f t="shared" si="24"/>
        <v>Strawberries&gt; = 30&lt; 20kNo</v>
      </c>
    </row>
    <row r="319" spans="1:20" x14ac:dyDescent="0.3">
      <c r="A319" s="8">
        <v>45139</v>
      </c>
      <c r="B319" s="9">
        <v>3</v>
      </c>
      <c r="C319" s="9" t="s">
        <v>28</v>
      </c>
      <c r="D319" s="9" t="s">
        <v>29</v>
      </c>
      <c r="E319" s="9" t="s">
        <v>88</v>
      </c>
      <c r="F319" s="9" t="s">
        <v>89</v>
      </c>
      <c r="G319" s="9" t="s">
        <v>25</v>
      </c>
      <c r="H319" s="9">
        <v>4734</v>
      </c>
      <c r="I319" s="9">
        <v>1.49</v>
      </c>
      <c r="J319" s="9">
        <v>8</v>
      </c>
      <c r="K319" s="9" t="s">
        <v>26</v>
      </c>
      <c r="L319" s="9" t="s">
        <v>150</v>
      </c>
      <c r="M319" s="9" t="s">
        <v>20</v>
      </c>
      <c r="N319" s="9" t="s">
        <v>21</v>
      </c>
      <c r="O319" s="9" t="s">
        <v>21</v>
      </c>
      <c r="P319" s="9" t="str">
        <f t="shared" si="20"/>
        <v>Strawberries&lt; 30</v>
      </c>
      <c r="Q319" s="9" t="str">
        <f t="shared" si="21"/>
        <v>Strawberries&lt; 30&gt; = 20k</v>
      </c>
      <c r="R319" s="9" t="str">
        <f t="shared" si="22"/>
        <v>Strawberries&lt; 30&gt; = 20kYes</v>
      </c>
      <c r="S319" s="9" t="str">
        <f t="shared" si="23"/>
        <v>Strawberries&lt; 30&gt; = 20kYesYes</v>
      </c>
      <c r="T319" s="9" t="str">
        <f t="shared" si="24"/>
        <v>Strawberries&lt; 30&gt; = 20kYes</v>
      </c>
    </row>
    <row r="320" spans="1:20" x14ac:dyDescent="0.3">
      <c r="A320" s="8">
        <v>45139</v>
      </c>
      <c r="B320" s="9">
        <v>1</v>
      </c>
      <c r="C320" s="9" t="s">
        <v>32</v>
      </c>
      <c r="D320" s="9" t="s">
        <v>29</v>
      </c>
      <c r="E320" s="9" t="s">
        <v>88</v>
      </c>
      <c r="F320" s="9" t="s">
        <v>89</v>
      </c>
      <c r="G320" s="9" t="s">
        <v>25</v>
      </c>
      <c r="H320" s="9">
        <v>2547</v>
      </c>
      <c r="I320" s="9">
        <v>12.75</v>
      </c>
      <c r="J320" s="9">
        <v>6</v>
      </c>
      <c r="K320" s="9" t="s">
        <v>26</v>
      </c>
      <c r="L320" s="9" t="s">
        <v>19</v>
      </c>
      <c r="M320" s="9" t="s">
        <v>20</v>
      </c>
      <c r="N320" s="9" t="s">
        <v>21</v>
      </c>
      <c r="O320" s="9" t="s">
        <v>21</v>
      </c>
      <c r="P320" s="9" t="str">
        <f t="shared" si="20"/>
        <v>Strawberries&lt; 30</v>
      </c>
      <c r="Q320" s="9" t="str">
        <f t="shared" si="21"/>
        <v>Strawberries&lt; 30&lt; 20k</v>
      </c>
      <c r="R320" s="9" t="str">
        <f t="shared" si="22"/>
        <v>Strawberries&lt; 30&lt; 20kYes</v>
      </c>
      <c r="S320" s="9" t="str">
        <f t="shared" si="23"/>
        <v>Strawberries&lt; 30&lt; 20kYesYes</v>
      </c>
      <c r="T320" s="9" t="str">
        <f t="shared" si="24"/>
        <v>Strawberries&lt; 30&lt; 20kYes</v>
      </c>
    </row>
    <row r="321" spans="1:20" x14ac:dyDescent="0.3">
      <c r="A321" s="8">
        <v>45139</v>
      </c>
      <c r="B321" s="9">
        <v>2</v>
      </c>
      <c r="C321" s="9" t="s">
        <v>14</v>
      </c>
      <c r="D321" s="9" t="s">
        <v>15</v>
      </c>
      <c r="E321" s="9" t="s">
        <v>88</v>
      </c>
      <c r="F321" s="9" t="s">
        <v>89</v>
      </c>
      <c r="G321" s="9" t="s">
        <v>25</v>
      </c>
      <c r="H321" s="9">
        <v>8974</v>
      </c>
      <c r="I321" s="9">
        <v>37.020000000000003</v>
      </c>
      <c r="J321" s="9">
        <v>7</v>
      </c>
      <c r="K321" s="9" t="s">
        <v>149</v>
      </c>
      <c r="L321" s="9" t="s">
        <v>150</v>
      </c>
      <c r="M321" s="9" t="s">
        <v>20</v>
      </c>
      <c r="N321" s="9" t="s">
        <v>21</v>
      </c>
      <c r="O321" s="9" t="s">
        <v>21</v>
      </c>
      <c r="P321" s="9" t="str">
        <f t="shared" si="20"/>
        <v>Strawberries&gt; = 30</v>
      </c>
      <c r="Q321" s="9" t="str">
        <f t="shared" si="21"/>
        <v>Strawberries&gt; = 30&gt; = 20k</v>
      </c>
      <c r="R321" s="9" t="str">
        <f t="shared" si="22"/>
        <v>Strawberries&gt; = 30&gt; = 20kYes</v>
      </c>
      <c r="S321" s="9" t="str">
        <f t="shared" si="23"/>
        <v>Strawberries&gt; = 30&gt; = 20kYesYes</v>
      </c>
      <c r="T321" s="9" t="str">
        <f t="shared" si="24"/>
        <v>Strawberries&gt; = 30&gt; = 20kYes</v>
      </c>
    </row>
    <row r="322" spans="1:20" x14ac:dyDescent="0.3">
      <c r="A322" s="8">
        <v>45139</v>
      </c>
      <c r="B322" s="9">
        <v>1</v>
      </c>
      <c r="C322" s="9" t="s">
        <v>32</v>
      </c>
      <c r="D322" s="9" t="s">
        <v>29</v>
      </c>
      <c r="E322" s="9" t="s">
        <v>88</v>
      </c>
      <c r="F322" s="9" t="s">
        <v>89</v>
      </c>
      <c r="G322" s="9" t="s">
        <v>25</v>
      </c>
      <c r="H322" s="9">
        <v>6356</v>
      </c>
      <c r="I322" s="9">
        <v>32.5</v>
      </c>
      <c r="J322" s="9">
        <v>3</v>
      </c>
      <c r="K322" s="9" t="s">
        <v>26</v>
      </c>
      <c r="L322" s="9" t="s">
        <v>19</v>
      </c>
      <c r="M322" s="9" t="s">
        <v>20</v>
      </c>
      <c r="N322" s="9" t="s">
        <v>21</v>
      </c>
      <c r="O322" s="9" t="s">
        <v>21</v>
      </c>
      <c r="P322" s="9" t="str">
        <f t="shared" ref="P322:P385" si="25">_xlfn.CONCAT(F322,K322)</f>
        <v>Strawberries&lt; 30</v>
      </c>
      <c r="Q322" s="9" t="str">
        <f t="shared" ref="Q322:Q385" si="26">_xlfn.CONCAT(F322,K322,L322)</f>
        <v>Strawberries&lt; 30&lt; 20k</v>
      </c>
      <c r="R322" s="9" t="str">
        <f t="shared" ref="R322:R385" si="27">_xlfn.CONCAT(F322,K322,L322,N322)</f>
        <v>Strawberries&lt; 30&lt; 20kYes</v>
      </c>
      <c r="S322" s="9" t="str">
        <f t="shared" ref="S322:S385" si="28">_xlfn.CONCAT(F322,K322,L322,N322,O322)</f>
        <v>Strawberries&lt; 30&lt; 20kYesYes</v>
      </c>
      <c r="T322" s="9" t="str">
        <f t="shared" si="24"/>
        <v>Strawberries&lt; 30&lt; 20kYes</v>
      </c>
    </row>
    <row r="323" spans="1:20" x14ac:dyDescent="0.3">
      <c r="A323" s="8">
        <v>45139</v>
      </c>
      <c r="B323" s="9">
        <v>1</v>
      </c>
      <c r="C323" s="9" t="s">
        <v>32</v>
      </c>
      <c r="D323" s="9" t="s">
        <v>29</v>
      </c>
      <c r="E323" s="9" t="s">
        <v>88</v>
      </c>
      <c r="F323" s="9" t="s">
        <v>89</v>
      </c>
      <c r="G323" s="9" t="s">
        <v>25</v>
      </c>
      <c r="H323" s="9">
        <v>5416</v>
      </c>
      <c r="I323" s="9">
        <v>23.99</v>
      </c>
      <c r="J323" s="9">
        <v>1</v>
      </c>
      <c r="K323" s="9" t="s">
        <v>149</v>
      </c>
      <c r="L323" s="9" t="s">
        <v>150</v>
      </c>
      <c r="M323" s="9" t="s">
        <v>20</v>
      </c>
      <c r="N323" s="9" t="s">
        <v>21</v>
      </c>
      <c r="O323" s="9" t="s">
        <v>21</v>
      </c>
      <c r="P323" s="9" t="str">
        <f t="shared" si="25"/>
        <v>Strawberries&gt; = 30</v>
      </c>
      <c r="Q323" s="9" t="str">
        <f t="shared" si="26"/>
        <v>Strawberries&gt; = 30&gt; = 20k</v>
      </c>
      <c r="R323" s="9" t="str">
        <f t="shared" si="27"/>
        <v>Strawberries&gt; = 30&gt; = 20kYes</v>
      </c>
      <c r="S323" s="9" t="str">
        <f t="shared" si="28"/>
        <v>Strawberries&gt; = 30&gt; = 20kYesYes</v>
      </c>
      <c r="T323" s="9" t="str">
        <f t="shared" ref="T323:T386" si="29">_xlfn.CONCAT(F323,K323,L323,O323)</f>
        <v>Strawberries&gt; = 30&gt; = 20kYes</v>
      </c>
    </row>
    <row r="324" spans="1:20" x14ac:dyDescent="0.3">
      <c r="A324" s="8">
        <v>45139</v>
      </c>
      <c r="B324" s="9">
        <v>3</v>
      </c>
      <c r="C324" s="9" t="s">
        <v>28</v>
      </c>
      <c r="D324" s="9" t="s">
        <v>29</v>
      </c>
      <c r="E324" s="9" t="s">
        <v>88</v>
      </c>
      <c r="F324" s="9" t="s">
        <v>89</v>
      </c>
      <c r="G324" s="9" t="s">
        <v>25</v>
      </c>
      <c r="H324" s="9">
        <v>6152</v>
      </c>
      <c r="I324" s="9">
        <v>18.34</v>
      </c>
      <c r="J324" s="9">
        <v>7</v>
      </c>
      <c r="K324" s="9" t="s">
        <v>26</v>
      </c>
      <c r="L324" s="9" t="s">
        <v>19</v>
      </c>
      <c r="M324" s="9" t="s">
        <v>20</v>
      </c>
      <c r="N324" s="9" t="s">
        <v>21</v>
      </c>
      <c r="O324" s="9" t="s">
        <v>21</v>
      </c>
      <c r="P324" s="9" t="str">
        <f t="shared" si="25"/>
        <v>Strawberries&lt; 30</v>
      </c>
      <c r="Q324" s="9" t="str">
        <f t="shared" si="26"/>
        <v>Strawberries&lt; 30&lt; 20k</v>
      </c>
      <c r="R324" s="9" t="str">
        <f t="shared" si="27"/>
        <v>Strawberries&lt; 30&lt; 20kYes</v>
      </c>
      <c r="S324" s="9" t="str">
        <f t="shared" si="28"/>
        <v>Strawberries&lt; 30&lt; 20kYesYes</v>
      </c>
      <c r="T324" s="9" t="str">
        <f t="shared" si="29"/>
        <v>Strawberries&lt; 30&lt; 20kYes</v>
      </c>
    </row>
    <row r="325" spans="1:20" x14ac:dyDescent="0.3">
      <c r="A325" s="8">
        <v>45139</v>
      </c>
      <c r="B325" s="9">
        <v>1</v>
      </c>
      <c r="C325" s="9" t="s">
        <v>32</v>
      </c>
      <c r="D325" s="9" t="s">
        <v>29</v>
      </c>
      <c r="E325" s="9" t="s">
        <v>130</v>
      </c>
      <c r="F325" s="9" t="s">
        <v>131</v>
      </c>
      <c r="G325" s="9" t="s">
        <v>68</v>
      </c>
      <c r="H325" s="9">
        <v>6653</v>
      </c>
      <c r="I325" s="9">
        <v>13.57</v>
      </c>
      <c r="J325" s="9">
        <v>7</v>
      </c>
      <c r="K325" s="9" t="s">
        <v>26</v>
      </c>
      <c r="L325" s="9" t="s">
        <v>19</v>
      </c>
      <c r="M325" s="9" t="s">
        <v>20</v>
      </c>
      <c r="N325" s="9" t="s">
        <v>21</v>
      </c>
      <c r="O325" s="9" t="s">
        <v>21</v>
      </c>
      <c r="P325" s="9" t="str">
        <f t="shared" si="25"/>
        <v>Tea&lt; 30</v>
      </c>
      <c r="Q325" s="9" t="str">
        <f t="shared" si="26"/>
        <v>Tea&lt; 30&lt; 20k</v>
      </c>
      <c r="R325" s="9" t="str">
        <f t="shared" si="27"/>
        <v>Tea&lt; 30&lt; 20kYes</v>
      </c>
      <c r="S325" s="9" t="str">
        <f t="shared" si="28"/>
        <v>Tea&lt; 30&lt; 20kYesYes</v>
      </c>
      <c r="T325" s="9" t="str">
        <f t="shared" si="29"/>
        <v>Tea&lt; 30&lt; 20kYes</v>
      </c>
    </row>
    <row r="326" spans="1:20" x14ac:dyDescent="0.3">
      <c r="A326" s="8">
        <v>45139</v>
      </c>
      <c r="B326" s="9">
        <v>1</v>
      </c>
      <c r="C326" s="9" t="s">
        <v>32</v>
      </c>
      <c r="D326" s="9" t="s">
        <v>29</v>
      </c>
      <c r="E326" s="9" t="s">
        <v>130</v>
      </c>
      <c r="F326" s="9" t="s">
        <v>131</v>
      </c>
      <c r="G326" s="9" t="s">
        <v>68</v>
      </c>
      <c r="H326" s="9">
        <v>0</v>
      </c>
      <c r="I326" s="9">
        <v>0</v>
      </c>
      <c r="J326" s="9">
        <v>0</v>
      </c>
      <c r="K326" s="9" t="s">
        <v>26</v>
      </c>
      <c r="L326" s="9" t="s">
        <v>19</v>
      </c>
      <c r="M326" s="9" t="s">
        <v>20</v>
      </c>
      <c r="N326" s="9" t="s">
        <v>21</v>
      </c>
      <c r="O326" s="9" t="s">
        <v>22</v>
      </c>
      <c r="P326" s="9" t="str">
        <f t="shared" si="25"/>
        <v>Tea&lt; 30</v>
      </c>
      <c r="Q326" s="9" t="str">
        <f t="shared" si="26"/>
        <v>Tea&lt; 30&lt; 20k</v>
      </c>
      <c r="R326" s="9" t="str">
        <f t="shared" si="27"/>
        <v>Tea&lt; 30&lt; 20kYes</v>
      </c>
      <c r="S326" s="9" t="str">
        <f t="shared" si="28"/>
        <v>Tea&lt; 30&lt; 20kYesNo</v>
      </c>
      <c r="T326" s="9" t="str">
        <f t="shared" si="29"/>
        <v>Tea&lt; 30&lt; 20kNo</v>
      </c>
    </row>
    <row r="327" spans="1:20" x14ac:dyDescent="0.3">
      <c r="A327" s="8">
        <v>45139</v>
      </c>
      <c r="B327" s="9">
        <v>1</v>
      </c>
      <c r="C327" s="9" t="s">
        <v>32</v>
      </c>
      <c r="D327" s="9" t="s">
        <v>29</v>
      </c>
      <c r="E327" s="9" t="s">
        <v>30</v>
      </c>
      <c r="F327" s="9" t="s">
        <v>31</v>
      </c>
      <c r="G327" s="9" t="s">
        <v>25</v>
      </c>
      <c r="H327" s="9">
        <v>7767</v>
      </c>
      <c r="I327" s="9">
        <v>33.28</v>
      </c>
      <c r="J327" s="9">
        <v>4</v>
      </c>
      <c r="K327" s="9" t="s">
        <v>149</v>
      </c>
      <c r="L327" s="9" t="s">
        <v>19</v>
      </c>
      <c r="M327" s="9" t="s">
        <v>20</v>
      </c>
      <c r="N327" s="9" t="s">
        <v>21</v>
      </c>
      <c r="O327" s="9" t="s">
        <v>21</v>
      </c>
      <c r="P327" s="9" t="str">
        <f t="shared" si="25"/>
        <v>Tomatoes&gt; = 30</v>
      </c>
      <c r="Q327" s="9" t="str">
        <f t="shared" si="26"/>
        <v>Tomatoes&gt; = 30&lt; 20k</v>
      </c>
      <c r="R327" s="9" t="str">
        <f t="shared" si="27"/>
        <v>Tomatoes&gt; = 30&lt; 20kYes</v>
      </c>
      <c r="S327" s="9" t="str">
        <f t="shared" si="28"/>
        <v>Tomatoes&gt; = 30&lt; 20kYesYes</v>
      </c>
      <c r="T327" s="9" t="str">
        <f t="shared" si="29"/>
        <v>Tomatoes&gt; = 30&lt; 20kYes</v>
      </c>
    </row>
    <row r="328" spans="1:20" x14ac:dyDescent="0.3">
      <c r="A328" s="8">
        <v>45139</v>
      </c>
      <c r="B328" s="9">
        <v>2</v>
      </c>
      <c r="C328" s="9" t="s">
        <v>14</v>
      </c>
      <c r="D328" s="9" t="s">
        <v>15</v>
      </c>
      <c r="E328" s="9" t="s">
        <v>30</v>
      </c>
      <c r="F328" s="9" t="s">
        <v>31</v>
      </c>
      <c r="G328" s="9" t="s">
        <v>25</v>
      </c>
      <c r="H328" s="9">
        <v>3558</v>
      </c>
      <c r="I328" s="9">
        <v>14.64</v>
      </c>
      <c r="J328" s="9">
        <v>3</v>
      </c>
      <c r="K328" s="9" t="s">
        <v>26</v>
      </c>
      <c r="L328" s="9" t="s">
        <v>19</v>
      </c>
      <c r="M328" s="9" t="s">
        <v>20</v>
      </c>
      <c r="N328" s="9" t="s">
        <v>21</v>
      </c>
      <c r="O328" s="9" t="s">
        <v>21</v>
      </c>
      <c r="P328" s="9" t="str">
        <f t="shared" si="25"/>
        <v>Tomatoes&lt; 30</v>
      </c>
      <c r="Q328" s="9" t="str">
        <f t="shared" si="26"/>
        <v>Tomatoes&lt; 30&lt; 20k</v>
      </c>
      <c r="R328" s="9" t="str">
        <f t="shared" si="27"/>
        <v>Tomatoes&lt; 30&lt; 20kYes</v>
      </c>
      <c r="S328" s="9" t="str">
        <f t="shared" si="28"/>
        <v>Tomatoes&lt; 30&lt; 20kYesYes</v>
      </c>
      <c r="T328" s="9" t="str">
        <f t="shared" si="29"/>
        <v>Tomatoes&lt; 30&lt; 20kYes</v>
      </c>
    </row>
    <row r="329" spans="1:20" x14ac:dyDescent="0.3">
      <c r="A329" s="8">
        <v>45139</v>
      </c>
      <c r="B329" s="9">
        <v>1</v>
      </c>
      <c r="C329" s="9" t="s">
        <v>32</v>
      </c>
      <c r="D329" s="9" t="s">
        <v>29</v>
      </c>
      <c r="E329" s="9" t="s">
        <v>30</v>
      </c>
      <c r="F329" s="9" t="s">
        <v>31</v>
      </c>
      <c r="G329" s="9" t="s">
        <v>25</v>
      </c>
      <c r="H329" s="9">
        <v>5089</v>
      </c>
      <c r="I329" s="9">
        <v>8.35</v>
      </c>
      <c r="J329" s="9">
        <v>10</v>
      </c>
      <c r="K329" s="9" t="s">
        <v>26</v>
      </c>
      <c r="L329" s="9" t="s">
        <v>19</v>
      </c>
      <c r="M329" s="9" t="s">
        <v>20</v>
      </c>
      <c r="N329" s="9" t="s">
        <v>21</v>
      </c>
      <c r="O329" s="9" t="s">
        <v>21</v>
      </c>
      <c r="P329" s="9" t="str">
        <f t="shared" si="25"/>
        <v>Tomatoes&lt; 30</v>
      </c>
      <c r="Q329" s="9" t="str">
        <f t="shared" si="26"/>
        <v>Tomatoes&lt; 30&lt; 20k</v>
      </c>
      <c r="R329" s="9" t="str">
        <f t="shared" si="27"/>
        <v>Tomatoes&lt; 30&lt; 20kYes</v>
      </c>
      <c r="S329" s="9" t="str">
        <f t="shared" si="28"/>
        <v>Tomatoes&lt; 30&lt; 20kYesYes</v>
      </c>
      <c r="T329" s="9" t="str">
        <f t="shared" si="29"/>
        <v>Tomatoes&lt; 30&lt; 20kYes</v>
      </c>
    </row>
    <row r="330" spans="1:20" x14ac:dyDescent="0.3">
      <c r="A330" s="8">
        <v>45139</v>
      </c>
      <c r="B330" s="9">
        <v>1</v>
      </c>
      <c r="C330" s="9" t="s">
        <v>32</v>
      </c>
      <c r="D330" s="9" t="s">
        <v>29</v>
      </c>
      <c r="E330" s="9" t="s">
        <v>98</v>
      </c>
      <c r="F330" s="9" t="s">
        <v>99</v>
      </c>
      <c r="G330" s="9" t="s">
        <v>59</v>
      </c>
      <c r="H330" s="9">
        <v>3073</v>
      </c>
      <c r="I330" s="9">
        <v>40.5</v>
      </c>
      <c r="J330" s="9">
        <v>8</v>
      </c>
      <c r="K330" s="9" t="s">
        <v>26</v>
      </c>
      <c r="L330" s="9" t="s">
        <v>150</v>
      </c>
      <c r="M330" s="9" t="s">
        <v>27</v>
      </c>
      <c r="N330" s="9" t="s">
        <v>21</v>
      </c>
      <c r="O330" s="9" t="s">
        <v>21</v>
      </c>
      <c r="P330" s="9" t="str">
        <f t="shared" si="25"/>
        <v>Turkey&lt; 30</v>
      </c>
      <c r="Q330" s="9" t="str">
        <f t="shared" si="26"/>
        <v>Turkey&lt; 30&gt; = 20k</v>
      </c>
      <c r="R330" s="9" t="str">
        <f t="shared" si="27"/>
        <v>Turkey&lt; 30&gt; = 20kYes</v>
      </c>
      <c r="S330" s="9" t="str">
        <f t="shared" si="28"/>
        <v>Turkey&lt; 30&gt; = 20kYesYes</v>
      </c>
      <c r="T330" s="9" t="str">
        <f t="shared" si="29"/>
        <v>Turkey&lt; 30&gt; = 20kYes</v>
      </c>
    </row>
    <row r="331" spans="1:20" x14ac:dyDescent="0.3">
      <c r="A331" s="8">
        <v>45139</v>
      </c>
      <c r="B331" s="9">
        <v>2</v>
      </c>
      <c r="C331" s="9" t="s">
        <v>14</v>
      </c>
      <c r="D331" s="9" t="s">
        <v>15</v>
      </c>
      <c r="E331" s="9" t="s">
        <v>98</v>
      </c>
      <c r="F331" s="9" t="s">
        <v>99</v>
      </c>
      <c r="G331" s="9" t="s">
        <v>59</v>
      </c>
      <c r="H331" s="9">
        <v>1151</v>
      </c>
      <c r="I331" s="9">
        <v>17.260000000000002</v>
      </c>
      <c r="J331" s="9">
        <v>2</v>
      </c>
      <c r="K331" s="9" t="s">
        <v>26</v>
      </c>
      <c r="L331" s="9" t="s">
        <v>150</v>
      </c>
      <c r="M331" s="9" t="s">
        <v>27</v>
      </c>
      <c r="N331" s="9" t="s">
        <v>21</v>
      </c>
      <c r="O331" s="9" t="s">
        <v>21</v>
      </c>
      <c r="P331" s="9" t="str">
        <f t="shared" si="25"/>
        <v>Turkey&lt; 30</v>
      </c>
      <c r="Q331" s="9" t="str">
        <f t="shared" si="26"/>
        <v>Turkey&lt; 30&gt; = 20k</v>
      </c>
      <c r="R331" s="9" t="str">
        <f t="shared" si="27"/>
        <v>Turkey&lt; 30&gt; = 20kYes</v>
      </c>
      <c r="S331" s="9" t="str">
        <f t="shared" si="28"/>
        <v>Turkey&lt; 30&gt; = 20kYesYes</v>
      </c>
      <c r="T331" s="9" t="str">
        <f t="shared" si="29"/>
        <v>Turkey&lt; 30&gt; = 20kYes</v>
      </c>
    </row>
    <row r="332" spans="1:20" x14ac:dyDescent="0.3">
      <c r="A332" s="8">
        <v>45139</v>
      </c>
      <c r="B332" s="9">
        <v>1</v>
      </c>
      <c r="C332" s="9" t="s">
        <v>32</v>
      </c>
      <c r="D332" s="9" t="s">
        <v>29</v>
      </c>
      <c r="E332" s="9" t="s">
        <v>98</v>
      </c>
      <c r="F332" s="9" t="s">
        <v>99</v>
      </c>
      <c r="G332" s="9" t="s">
        <v>59</v>
      </c>
      <c r="H332" s="9">
        <v>5737</v>
      </c>
      <c r="I332" s="9">
        <v>8.25</v>
      </c>
      <c r="J332" s="9">
        <v>4</v>
      </c>
      <c r="K332" s="9" t="s">
        <v>149</v>
      </c>
      <c r="L332" s="9" t="s">
        <v>19</v>
      </c>
      <c r="M332" s="9" t="s">
        <v>27</v>
      </c>
      <c r="N332" s="9" t="s">
        <v>21</v>
      </c>
      <c r="O332" s="9" t="s">
        <v>21</v>
      </c>
      <c r="P332" s="9" t="str">
        <f t="shared" si="25"/>
        <v>Turkey&gt; = 30</v>
      </c>
      <c r="Q332" s="9" t="str">
        <f t="shared" si="26"/>
        <v>Turkey&gt; = 30&lt; 20k</v>
      </c>
      <c r="R332" s="9" t="str">
        <f t="shared" si="27"/>
        <v>Turkey&gt; = 30&lt; 20kYes</v>
      </c>
      <c r="S332" s="9" t="str">
        <f t="shared" si="28"/>
        <v>Turkey&gt; = 30&lt; 20kYesYes</v>
      </c>
      <c r="T332" s="9" t="str">
        <f t="shared" si="29"/>
        <v>Turkey&gt; = 30&lt; 20kYes</v>
      </c>
    </row>
    <row r="333" spans="1:20" x14ac:dyDescent="0.3">
      <c r="A333" s="8">
        <v>45139</v>
      </c>
      <c r="B333" s="9">
        <v>3</v>
      </c>
      <c r="C333" s="9" t="s">
        <v>28</v>
      </c>
      <c r="D333" s="9" t="s">
        <v>29</v>
      </c>
      <c r="E333" s="9" t="s">
        <v>98</v>
      </c>
      <c r="F333" s="9" t="s">
        <v>99</v>
      </c>
      <c r="G333" s="9" t="s">
        <v>59</v>
      </c>
      <c r="H333" s="9">
        <v>8768</v>
      </c>
      <c r="I333" s="9">
        <v>28.7</v>
      </c>
      <c r="J333" s="9">
        <v>9</v>
      </c>
      <c r="K333" s="9" t="s">
        <v>26</v>
      </c>
      <c r="L333" s="9" t="s">
        <v>150</v>
      </c>
      <c r="M333" s="9" t="s">
        <v>27</v>
      </c>
      <c r="N333" s="9" t="s">
        <v>21</v>
      </c>
      <c r="O333" s="9" t="s">
        <v>21</v>
      </c>
      <c r="P333" s="9" t="str">
        <f t="shared" si="25"/>
        <v>Turkey&lt; 30</v>
      </c>
      <c r="Q333" s="9" t="str">
        <f t="shared" si="26"/>
        <v>Turkey&lt; 30&gt; = 20k</v>
      </c>
      <c r="R333" s="9" t="str">
        <f t="shared" si="27"/>
        <v>Turkey&lt; 30&gt; = 20kYes</v>
      </c>
      <c r="S333" s="9" t="str">
        <f t="shared" si="28"/>
        <v>Turkey&lt; 30&gt; = 20kYesYes</v>
      </c>
      <c r="T333" s="9" t="str">
        <f t="shared" si="29"/>
        <v>Turkey&lt; 30&gt; = 20kYes</v>
      </c>
    </row>
    <row r="334" spans="1:20" x14ac:dyDescent="0.3">
      <c r="A334" s="8">
        <v>45139</v>
      </c>
      <c r="B334" s="9">
        <v>1</v>
      </c>
      <c r="C334" s="9" t="s">
        <v>32</v>
      </c>
      <c r="D334" s="9" t="s">
        <v>29</v>
      </c>
      <c r="E334" s="9" t="s">
        <v>117</v>
      </c>
      <c r="F334" s="9" t="s">
        <v>118</v>
      </c>
      <c r="G334" s="9" t="s">
        <v>52</v>
      </c>
      <c r="H334" s="9">
        <v>5279</v>
      </c>
      <c r="I334" s="9">
        <v>7.11</v>
      </c>
      <c r="J334" s="9">
        <v>5</v>
      </c>
      <c r="K334" s="9" t="s">
        <v>149</v>
      </c>
      <c r="L334" s="9" t="s">
        <v>19</v>
      </c>
      <c r="M334" s="9" t="s">
        <v>20</v>
      </c>
      <c r="N334" s="9" t="s">
        <v>21</v>
      </c>
      <c r="O334" s="9" t="s">
        <v>21</v>
      </c>
      <c r="P334" s="9" t="str">
        <f t="shared" si="25"/>
        <v>Vinegar&gt; = 30</v>
      </c>
      <c r="Q334" s="9" t="str">
        <f t="shared" si="26"/>
        <v>Vinegar&gt; = 30&lt; 20k</v>
      </c>
      <c r="R334" s="9" t="str">
        <f t="shared" si="27"/>
        <v>Vinegar&gt; = 30&lt; 20kYes</v>
      </c>
      <c r="S334" s="9" t="str">
        <f t="shared" si="28"/>
        <v>Vinegar&gt; = 30&lt; 20kYesYes</v>
      </c>
      <c r="T334" s="9" t="str">
        <f t="shared" si="29"/>
        <v>Vinegar&gt; = 30&lt; 20kYes</v>
      </c>
    </row>
    <row r="335" spans="1:20" x14ac:dyDescent="0.3">
      <c r="A335" s="8">
        <v>45139</v>
      </c>
      <c r="B335" s="9">
        <v>2</v>
      </c>
      <c r="C335" s="9" t="s">
        <v>14</v>
      </c>
      <c r="D335" s="9" t="s">
        <v>15</v>
      </c>
      <c r="E335" s="9" t="s">
        <v>117</v>
      </c>
      <c r="F335" s="9" t="s">
        <v>118</v>
      </c>
      <c r="G335" s="9" t="s">
        <v>52</v>
      </c>
      <c r="H335" s="9">
        <v>6180</v>
      </c>
      <c r="I335" s="9">
        <v>8.4600000000000009</v>
      </c>
      <c r="J335" s="9">
        <v>4</v>
      </c>
      <c r="K335" s="9" t="s">
        <v>149</v>
      </c>
      <c r="L335" s="9" t="s">
        <v>150</v>
      </c>
      <c r="M335" s="9" t="s">
        <v>20</v>
      </c>
      <c r="N335" s="9" t="s">
        <v>21</v>
      </c>
      <c r="O335" s="9" t="s">
        <v>21</v>
      </c>
      <c r="P335" s="9" t="str">
        <f t="shared" si="25"/>
        <v>Vinegar&gt; = 30</v>
      </c>
      <c r="Q335" s="9" t="str">
        <f t="shared" si="26"/>
        <v>Vinegar&gt; = 30&gt; = 20k</v>
      </c>
      <c r="R335" s="9" t="str">
        <f t="shared" si="27"/>
        <v>Vinegar&gt; = 30&gt; = 20kYes</v>
      </c>
      <c r="S335" s="9" t="str">
        <f t="shared" si="28"/>
        <v>Vinegar&gt; = 30&gt; = 20kYesYes</v>
      </c>
      <c r="T335" s="9" t="str">
        <f t="shared" si="29"/>
        <v>Vinegar&gt; = 30&gt; = 20kYes</v>
      </c>
    </row>
    <row r="336" spans="1:20" x14ac:dyDescent="0.3">
      <c r="A336" s="8">
        <v>45139</v>
      </c>
      <c r="B336" s="9">
        <v>3</v>
      </c>
      <c r="C336" s="9" t="s">
        <v>28</v>
      </c>
      <c r="D336" s="9" t="s">
        <v>29</v>
      </c>
      <c r="E336" s="9" t="s">
        <v>117</v>
      </c>
      <c r="F336" s="9" t="s">
        <v>118</v>
      </c>
      <c r="G336" s="9" t="s">
        <v>52</v>
      </c>
      <c r="H336" s="9">
        <v>8726</v>
      </c>
      <c r="I336" s="9">
        <v>12.04</v>
      </c>
      <c r="J336" s="9">
        <v>4</v>
      </c>
      <c r="K336" s="9" t="s">
        <v>26</v>
      </c>
      <c r="L336" s="9" t="s">
        <v>19</v>
      </c>
      <c r="M336" s="9" t="s">
        <v>20</v>
      </c>
      <c r="N336" s="9" t="s">
        <v>21</v>
      </c>
      <c r="O336" s="9" t="s">
        <v>21</v>
      </c>
      <c r="P336" s="9" t="str">
        <f t="shared" si="25"/>
        <v>Vinegar&lt; 30</v>
      </c>
      <c r="Q336" s="9" t="str">
        <f t="shared" si="26"/>
        <v>Vinegar&lt; 30&lt; 20k</v>
      </c>
      <c r="R336" s="9" t="str">
        <f t="shared" si="27"/>
        <v>Vinegar&lt; 30&lt; 20kYes</v>
      </c>
      <c r="S336" s="9" t="str">
        <f t="shared" si="28"/>
        <v>Vinegar&lt; 30&lt; 20kYesYes</v>
      </c>
      <c r="T336" s="9" t="str">
        <f t="shared" si="29"/>
        <v>Vinegar&lt; 30&lt; 20kYes</v>
      </c>
    </row>
    <row r="337" spans="1:20" x14ac:dyDescent="0.3">
      <c r="A337" s="8">
        <v>45139</v>
      </c>
      <c r="B337" s="9">
        <v>1</v>
      </c>
      <c r="C337" s="9" t="s">
        <v>32</v>
      </c>
      <c r="D337" s="9" t="s">
        <v>29</v>
      </c>
      <c r="E337" s="9" t="s">
        <v>117</v>
      </c>
      <c r="F337" s="9" t="s">
        <v>118</v>
      </c>
      <c r="G337" s="9" t="s">
        <v>52</v>
      </c>
      <c r="H337" s="9">
        <v>5870</v>
      </c>
      <c r="I337" s="9">
        <v>17.28</v>
      </c>
      <c r="J337" s="9">
        <v>4</v>
      </c>
      <c r="K337" s="9" t="s">
        <v>26</v>
      </c>
      <c r="L337" s="9" t="s">
        <v>19</v>
      </c>
      <c r="M337" s="9" t="s">
        <v>20</v>
      </c>
      <c r="N337" s="9" t="s">
        <v>21</v>
      </c>
      <c r="O337" s="9" t="s">
        <v>21</v>
      </c>
      <c r="P337" s="9" t="str">
        <f t="shared" si="25"/>
        <v>Vinegar&lt; 30</v>
      </c>
      <c r="Q337" s="9" t="str">
        <f t="shared" si="26"/>
        <v>Vinegar&lt; 30&lt; 20k</v>
      </c>
      <c r="R337" s="9" t="str">
        <f t="shared" si="27"/>
        <v>Vinegar&lt; 30&lt; 20kYes</v>
      </c>
      <c r="S337" s="9" t="str">
        <f t="shared" si="28"/>
        <v>Vinegar&lt; 30&lt; 20kYesYes</v>
      </c>
      <c r="T337" s="9" t="str">
        <f t="shared" si="29"/>
        <v>Vinegar&lt; 30&lt; 20kYes</v>
      </c>
    </row>
    <row r="338" spans="1:20" x14ac:dyDescent="0.3">
      <c r="A338" s="8">
        <v>45139</v>
      </c>
      <c r="B338" s="9">
        <v>2</v>
      </c>
      <c r="C338" s="9" t="s">
        <v>14</v>
      </c>
      <c r="D338" s="9" t="s">
        <v>15</v>
      </c>
      <c r="E338" s="9" t="s">
        <v>117</v>
      </c>
      <c r="F338" s="9" t="s">
        <v>118</v>
      </c>
      <c r="G338" s="9" t="s">
        <v>52</v>
      </c>
      <c r="H338" s="9">
        <v>8538</v>
      </c>
      <c r="I338" s="9">
        <v>45.32</v>
      </c>
      <c r="J338" s="9">
        <v>5</v>
      </c>
      <c r="K338" s="9" t="s">
        <v>149</v>
      </c>
      <c r="L338" s="9" t="s">
        <v>150</v>
      </c>
      <c r="M338" s="9" t="s">
        <v>20</v>
      </c>
      <c r="N338" s="9" t="s">
        <v>21</v>
      </c>
      <c r="O338" s="9" t="s">
        <v>21</v>
      </c>
      <c r="P338" s="9" t="str">
        <f t="shared" si="25"/>
        <v>Vinegar&gt; = 30</v>
      </c>
      <c r="Q338" s="9" t="str">
        <f t="shared" si="26"/>
        <v>Vinegar&gt; = 30&gt; = 20k</v>
      </c>
      <c r="R338" s="9" t="str">
        <f t="shared" si="27"/>
        <v>Vinegar&gt; = 30&gt; = 20kYes</v>
      </c>
      <c r="S338" s="9" t="str">
        <f t="shared" si="28"/>
        <v>Vinegar&gt; = 30&gt; = 20kYesYes</v>
      </c>
      <c r="T338" s="9" t="str">
        <f t="shared" si="29"/>
        <v>Vinegar&gt; = 30&gt; = 20kYes</v>
      </c>
    </row>
    <row r="339" spans="1:20" x14ac:dyDescent="0.3">
      <c r="A339" s="8">
        <v>45139</v>
      </c>
      <c r="B339" s="9">
        <v>3</v>
      </c>
      <c r="C339" s="9" t="s">
        <v>28</v>
      </c>
      <c r="D339" s="9" t="s">
        <v>29</v>
      </c>
      <c r="E339" s="9" t="s">
        <v>117</v>
      </c>
      <c r="F339" s="9" t="s">
        <v>118</v>
      </c>
      <c r="G339" s="9" t="s">
        <v>52</v>
      </c>
      <c r="H339" s="9">
        <v>2739</v>
      </c>
      <c r="I339" s="9">
        <v>11.67</v>
      </c>
      <c r="J339" s="9">
        <v>10</v>
      </c>
      <c r="K339" s="9" t="s">
        <v>149</v>
      </c>
      <c r="L339" s="9" t="s">
        <v>150</v>
      </c>
      <c r="M339" s="9" t="s">
        <v>20</v>
      </c>
      <c r="N339" s="9" t="s">
        <v>21</v>
      </c>
      <c r="O339" s="9" t="s">
        <v>21</v>
      </c>
      <c r="P339" s="9" t="str">
        <f t="shared" si="25"/>
        <v>Vinegar&gt; = 30</v>
      </c>
      <c r="Q339" s="9" t="str">
        <f t="shared" si="26"/>
        <v>Vinegar&gt; = 30&gt; = 20k</v>
      </c>
      <c r="R339" s="9" t="str">
        <f t="shared" si="27"/>
        <v>Vinegar&gt; = 30&gt; = 20kYes</v>
      </c>
      <c r="S339" s="9" t="str">
        <f t="shared" si="28"/>
        <v>Vinegar&gt; = 30&gt; = 20kYesYes</v>
      </c>
      <c r="T339" s="9" t="str">
        <f t="shared" si="29"/>
        <v>Vinegar&gt; = 30&gt; = 20kYes</v>
      </c>
    </row>
    <row r="340" spans="1:20" x14ac:dyDescent="0.3">
      <c r="A340" s="8">
        <v>45139</v>
      </c>
      <c r="B340" s="9">
        <v>1</v>
      </c>
      <c r="C340" s="9" t="s">
        <v>32</v>
      </c>
      <c r="D340" s="9" t="s">
        <v>29</v>
      </c>
      <c r="E340" s="9" t="s">
        <v>117</v>
      </c>
      <c r="F340" s="9" t="s">
        <v>118</v>
      </c>
      <c r="G340" s="9" t="s">
        <v>52</v>
      </c>
      <c r="H340" s="9">
        <v>4314</v>
      </c>
      <c r="I340" s="9">
        <v>32.57</v>
      </c>
      <c r="J340" s="9">
        <v>3</v>
      </c>
      <c r="K340" s="9" t="s">
        <v>149</v>
      </c>
      <c r="L340" s="9" t="s">
        <v>19</v>
      </c>
      <c r="M340" s="9" t="s">
        <v>20</v>
      </c>
      <c r="N340" s="9" t="s">
        <v>21</v>
      </c>
      <c r="O340" s="9" t="s">
        <v>21</v>
      </c>
      <c r="P340" s="9" t="str">
        <f t="shared" si="25"/>
        <v>Vinegar&gt; = 30</v>
      </c>
      <c r="Q340" s="9" t="str">
        <f t="shared" si="26"/>
        <v>Vinegar&gt; = 30&lt; 20k</v>
      </c>
      <c r="R340" s="9" t="str">
        <f t="shared" si="27"/>
        <v>Vinegar&gt; = 30&lt; 20kYes</v>
      </c>
      <c r="S340" s="9" t="str">
        <f t="shared" si="28"/>
        <v>Vinegar&gt; = 30&lt; 20kYesYes</v>
      </c>
      <c r="T340" s="9" t="str">
        <f t="shared" si="29"/>
        <v>Vinegar&gt; = 30&lt; 20kYes</v>
      </c>
    </row>
    <row r="341" spans="1:20" x14ac:dyDescent="0.3">
      <c r="A341" s="8">
        <v>45139</v>
      </c>
      <c r="B341" s="9">
        <v>1</v>
      </c>
      <c r="C341" s="9" t="s">
        <v>32</v>
      </c>
      <c r="D341" s="9" t="s">
        <v>29</v>
      </c>
      <c r="E341" s="9" t="s">
        <v>117</v>
      </c>
      <c r="F341" s="9" t="s">
        <v>118</v>
      </c>
      <c r="G341" s="9" t="s">
        <v>52</v>
      </c>
      <c r="H341" s="9">
        <v>0</v>
      </c>
      <c r="I341" s="9">
        <v>0</v>
      </c>
      <c r="J341" s="9">
        <v>0</v>
      </c>
      <c r="K341" s="9" t="s">
        <v>26</v>
      </c>
      <c r="L341" s="9" t="s">
        <v>19</v>
      </c>
      <c r="M341" s="9" t="s">
        <v>20</v>
      </c>
      <c r="N341" s="9" t="s">
        <v>21</v>
      </c>
      <c r="O341" s="9" t="s">
        <v>22</v>
      </c>
      <c r="P341" s="9" t="str">
        <f t="shared" si="25"/>
        <v>Vinegar&lt; 30</v>
      </c>
      <c r="Q341" s="9" t="str">
        <f t="shared" si="26"/>
        <v>Vinegar&lt; 30&lt; 20k</v>
      </c>
      <c r="R341" s="9" t="str">
        <f t="shared" si="27"/>
        <v>Vinegar&lt; 30&lt; 20kYes</v>
      </c>
      <c r="S341" s="9" t="str">
        <f t="shared" si="28"/>
        <v>Vinegar&lt; 30&lt; 20kYesNo</v>
      </c>
      <c r="T341" s="9" t="str">
        <f t="shared" si="29"/>
        <v>Vinegar&lt; 30&lt; 20kNo</v>
      </c>
    </row>
    <row r="342" spans="1:20" x14ac:dyDescent="0.3">
      <c r="A342" s="8">
        <v>45139</v>
      </c>
      <c r="B342" s="9">
        <v>2</v>
      </c>
      <c r="C342" s="9" t="s">
        <v>14</v>
      </c>
      <c r="D342" s="9" t="s">
        <v>15</v>
      </c>
      <c r="E342" s="9" t="s">
        <v>78</v>
      </c>
      <c r="F342" s="9" t="s">
        <v>79</v>
      </c>
      <c r="G342" s="9" t="s">
        <v>35</v>
      </c>
      <c r="H342" s="9">
        <v>1100</v>
      </c>
      <c r="I342" s="9">
        <v>40.229999999999997</v>
      </c>
      <c r="J342" s="9">
        <v>4</v>
      </c>
      <c r="K342" s="9" t="s">
        <v>26</v>
      </c>
      <c r="L342" s="9" t="s">
        <v>19</v>
      </c>
      <c r="M342" s="9" t="s">
        <v>20</v>
      </c>
      <c r="N342" s="9" t="s">
        <v>21</v>
      </c>
      <c r="O342" s="9" t="s">
        <v>21</v>
      </c>
      <c r="P342" s="9" t="str">
        <f t="shared" si="25"/>
        <v>Wine&lt; 30</v>
      </c>
      <c r="Q342" s="9" t="str">
        <f t="shared" si="26"/>
        <v>Wine&lt; 30&lt; 20k</v>
      </c>
      <c r="R342" s="9" t="str">
        <f t="shared" si="27"/>
        <v>Wine&lt; 30&lt; 20kYes</v>
      </c>
      <c r="S342" s="9" t="str">
        <f t="shared" si="28"/>
        <v>Wine&lt; 30&lt; 20kYesYes</v>
      </c>
      <c r="T342" s="9" t="str">
        <f t="shared" si="29"/>
        <v>Wine&lt; 30&lt; 20kYes</v>
      </c>
    </row>
    <row r="343" spans="1:20" x14ac:dyDescent="0.3">
      <c r="A343" s="8">
        <v>45139</v>
      </c>
      <c r="B343" s="9">
        <v>2</v>
      </c>
      <c r="C343" s="9" t="s">
        <v>14</v>
      </c>
      <c r="D343" s="9" t="s">
        <v>15</v>
      </c>
      <c r="E343" s="9" t="s">
        <v>78</v>
      </c>
      <c r="F343" s="9" t="s">
        <v>79</v>
      </c>
      <c r="G343" s="9" t="s">
        <v>35</v>
      </c>
      <c r="H343" s="9">
        <v>4757</v>
      </c>
      <c r="I343" s="9">
        <v>30.83</v>
      </c>
      <c r="J343" s="9">
        <v>10</v>
      </c>
      <c r="K343" s="9" t="s">
        <v>26</v>
      </c>
      <c r="L343" s="9" t="s">
        <v>150</v>
      </c>
      <c r="M343" s="9" t="s">
        <v>20</v>
      </c>
      <c r="N343" s="9" t="s">
        <v>21</v>
      </c>
      <c r="O343" s="9" t="s">
        <v>21</v>
      </c>
      <c r="P343" s="9" t="str">
        <f t="shared" si="25"/>
        <v>Wine&lt; 30</v>
      </c>
      <c r="Q343" s="9" t="str">
        <f t="shared" si="26"/>
        <v>Wine&lt; 30&gt; = 20k</v>
      </c>
      <c r="R343" s="9" t="str">
        <f t="shared" si="27"/>
        <v>Wine&lt; 30&gt; = 20kYes</v>
      </c>
      <c r="S343" s="9" t="str">
        <f t="shared" si="28"/>
        <v>Wine&lt; 30&gt; = 20kYesYes</v>
      </c>
      <c r="T343" s="9" t="str">
        <f t="shared" si="29"/>
        <v>Wine&lt; 30&gt; = 20kYes</v>
      </c>
    </row>
    <row r="344" spans="1:20" x14ac:dyDescent="0.3">
      <c r="A344" s="8">
        <v>45139</v>
      </c>
      <c r="B344" s="9">
        <v>2</v>
      </c>
      <c r="C344" s="9" t="s">
        <v>14</v>
      </c>
      <c r="D344" s="9" t="s">
        <v>15</v>
      </c>
      <c r="E344" s="9" t="s">
        <v>78</v>
      </c>
      <c r="F344" s="9" t="s">
        <v>79</v>
      </c>
      <c r="G344" s="9" t="s">
        <v>35</v>
      </c>
      <c r="H344" s="9">
        <v>4800</v>
      </c>
      <c r="I344" s="9">
        <v>6.89</v>
      </c>
      <c r="J344" s="9">
        <v>10</v>
      </c>
      <c r="K344" s="9" t="s">
        <v>26</v>
      </c>
      <c r="L344" s="9" t="s">
        <v>150</v>
      </c>
      <c r="M344" s="9" t="s">
        <v>20</v>
      </c>
      <c r="N344" s="9" t="s">
        <v>21</v>
      </c>
      <c r="O344" s="9" t="s">
        <v>21</v>
      </c>
      <c r="P344" s="9" t="str">
        <f t="shared" si="25"/>
        <v>Wine&lt; 30</v>
      </c>
      <c r="Q344" s="9" t="str">
        <f t="shared" si="26"/>
        <v>Wine&lt; 30&gt; = 20k</v>
      </c>
      <c r="R344" s="9" t="str">
        <f t="shared" si="27"/>
        <v>Wine&lt; 30&gt; = 20kYes</v>
      </c>
      <c r="S344" s="9" t="str">
        <f t="shared" si="28"/>
        <v>Wine&lt; 30&gt; = 20kYesYes</v>
      </c>
      <c r="T344" s="9" t="str">
        <f t="shared" si="29"/>
        <v>Wine&lt; 30&gt; = 20kYes</v>
      </c>
    </row>
    <row r="345" spans="1:20" x14ac:dyDescent="0.3">
      <c r="A345" s="8">
        <v>45139</v>
      </c>
      <c r="B345" s="9">
        <v>2</v>
      </c>
      <c r="C345" s="9" t="s">
        <v>14</v>
      </c>
      <c r="D345" s="9" t="s">
        <v>15</v>
      </c>
      <c r="E345" s="9" t="s">
        <v>78</v>
      </c>
      <c r="F345" s="9" t="s">
        <v>79</v>
      </c>
      <c r="G345" s="9" t="s">
        <v>35</v>
      </c>
      <c r="H345" s="9">
        <v>8828</v>
      </c>
      <c r="I345" s="9">
        <v>45.07</v>
      </c>
      <c r="J345" s="9">
        <v>9</v>
      </c>
      <c r="K345" s="9" t="s">
        <v>149</v>
      </c>
      <c r="L345" s="9" t="s">
        <v>150</v>
      </c>
      <c r="M345" s="9" t="s">
        <v>20</v>
      </c>
      <c r="N345" s="9" t="s">
        <v>21</v>
      </c>
      <c r="O345" s="9" t="s">
        <v>21</v>
      </c>
      <c r="P345" s="9" t="str">
        <f t="shared" si="25"/>
        <v>Wine&gt; = 30</v>
      </c>
      <c r="Q345" s="9" t="str">
        <f t="shared" si="26"/>
        <v>Wine&gt; = 30&gt; = 20k</v>
      </c>
      <c r="R345" s="9" t="str">
        <f t="shared" si="27"/>
        <v>Wine&gt; = 30&gt; = 20kYes</v>
      </c>
      <c r="S345" s="9" t="str">
        <f t="shared" si="28"/>
        <v>Wine&gt; = 30&gt; = 20kYesYes</v>
      </c>
      <c r="T345" s="9" t="str">
        <f t="shared" si="29"/>
        <v>Wine&gt; = 30&gt; = 20kYes</v>
      </c>
    </row>
    <row r="346" spans="1:20" x14ac:dyDescent="0.3">
      <c r="A346" s="8">
        <v>45139</v>
      </c>
      <c r="B346" s="9">
        <v>3</v>
      </c>
      <c r="C346" s="9" t="s">
        <v>28</v>
      </c>
      <c r="D346" s="9" t="s">
        <v>29</v>
      </c>
      <c r="E346" s="9" t="s">
        <v>78</v>
      </c>
      <c r="F346" s="9" t="s">
        <v>79</v>
      </c>
      <c r="G346" s="9" t="s">
        <v>35</v>
      </c>
      <c r="H346" s="9">
        <v>4812</v>
      </c>
      <c r="I346" s="9">
        <v>29.07</v>
      </c>
      <c r="J346" s="9">
        <v>7</v>
      </c>
      <c r="K346" s="9" t="s">
        <v>26</v>
      </c>
      <c r="L346" s="9" t="s">
        <v>19</v>
      </c>
      <c r="M346" s="9" t="s">
        <v>20</v>
      </c>
      <c r="N346" s="9" t="s">
        <v>21</v>
      </c>
      <c r="O346" s="9" t="s">
        <v>21</v>
      </c>
      <c r="P346" s="9" t="str">
        <f t="shared" si="25"/>
        <v>Wine&lt; 30</v>
      </c>
      <c r="Q346" s="9" t="str">
        <f t="shared" si="26"/>
        <v>Wine&lt; 30&lt; 20k</v>
      </c>
      <c r="R346" s="9" t="str">
        <f t="shared" si="27"/>
        <v>Wine&lt; 30&lt; 20kYes</v>
      </c>
      <c r="S346" s="9" t="str">
        <f t="shared" si="28"/>
        <v>Wine&lt; 30&lt; 20kYesYes</v>
      </c>
      <c r="T346" s="9" t="str">
        <f t="shared" si="29"/>
        <v>Wine&lt; 30&lt; 20kYes</v>
      </c>
    </row>
    <row r="347" spans="1:20" x14ac:dyDescent="0.3">
      <c r="A347" s="8">
        <v>45261</v>
      </c>
      <c r="B347" s="9">
        <v>3</v>
      </c>
      <c r="C347" s="9" t="s">
        <v>28</v>
      </c>
      <c r="D347" s="9" t="s">
        <v>29</v>
      </c>
      <c r="E347" s="9" t="s">
        <v>23</v>
      </c>
      <c r="F347" s="9" t="s">
        <v>24</v>
      </c>
      <c r="G347" s="9" t="s">
        <v>25</v>
      </c>
      <c r="H347" s="9">
        <v>3968</v>
      </c>
      <c r="I347" s="9">
        <v>11.23</v>
      </c>
      <c r="J347" s="9">
        <v>3</v>
      </c>
      <c r="K347" s="9" t="s">
        <v>149</v>
      </c>
      <c r="L347" s="9" t="s">
        <v>19</v>
      </c>
      <c r="M347" s="9" t="s">
        <v>20</v>
      </c>
      <c r="N347" s="9" t="s">
        <v>21</v>
      </c>
      <c r="O347" s="9" t="s">
        <v>21</v>
      </c>
      <c r="P347" s="9" t="str">
        <f t="shared" si="25"/>
        <v>Apples&gt; = 30</v>
      </c>
      <c r="Q347" s="9" t="str">
        <f t="shared" si="26"/>
        <v>Apples&gt; = 30&lt; 20k</v>
      </c>
      <c r="R347" s="9" t="str">
        <f t="shared" si="27"/>
        <v>Apples&gt; = 30&lt; 20kYes</v>
      </c>
      <c r="S347" s="9" t="str">
        <f t="shared" si="28"/>
        <v>Apples&gt; = 30&lt; 20kYesYes</v>
      </c>
      <c r="T347" s="9" t="str">
        <f t="shared" si="29"/>
        <v>Apples&gt; = 30&lt; 20kYes</v>
      </c>
    </row>
    <row r="348" spans="1:20" x14ac:dyDescent="0.3">
      <c r="A348" s="8">
        <v>45261</v>
      </c>
      <c r="B348" s="9">
        <v>1</v>
      </c>
      <c r="C348" s="9" t="s">
        <v>32</v>
      </c>
      <c r="D348" s="9" t="s">
        <v>29</v>
      </c>
      <c r="E348" s="9" t="s">
        <v>23</v>
      </c>
      <c r="F348" s="9" t="s">
        <v>24</v>
      </c>
      <c r="G348" s="9" t="s">
        <v>25</v>
      </c>
      <c r="H348" s="9">
        <v>0</v>
      </c>
      <c r="I348" s="9">
        <v>0</v>
      </c>
      <c r="J348" s="9">
        <v>0</v>
      </c>
      <c r="K348" s="9" t="s">
        <v>149</v>
      </c>
      <c r="L348" s="9" t="s">
        <v>150</v>
      </c>
      <c r="M348" s="9" t="s">
        <v>20</v>
      </c>
      <c r="N348" s="9" t="s">
        <v>21</v>
      </c>
      <c r="O348" s="9" t="s">
        <v>22</v>
      </c>
      <c r="P348" s="9" t="str">
        <f t="shared" si="25"/>
        <v>Apples&gt; = 30</v>
      </c>
      <c r="Q348" s="9" t="str">
        <f t="shared" si="26"/>
        <v>Apples&gt; = 30&gt; = 20k</v>
      </c>
      <c r="R348" s="9" t="str">
        <f t="shared" si="27"/>
        <v>Apples&gt; = 30&gt; = 20kYes</v>
      </c>
      <c r="S348" s="9" t="str">
        <f t="shared" si="28"/>
        <v>Apples&gt; = 30&gt; = 20kYesNo</v>
      </c>
      <c r="T348" s="9" t="str">
        <f t="shared" si="29"/>
        <v>Apples&gt; = 30&gt; = 20kNo</v>
      </c>
    </row>
    <row r="349" spans="1:20" x14ac:dyDescent="0.3">
      <c r="A349" s="8">
        <v>45261</v>
      </c>
      <c r="B349" s="9">
        <v>3</v>
      </c>
      <c r="C349" s="9" t="s">
        <v>28</v>
      </c>
      <c r="D349" s="9" t="s">
        <v>29</v>
      </c>
      <c r="E349" s="9" t="s">
        <v>23</v>
      </c>
      <c r="F349" s="9" t="s">
        <v>24</v>
      </c>
      <c r="G349" s="9" t="s">
        <v>25</v>
      </c>
      <c r="H349" s="9">
        <v>3682</v>
      </c>
      <c r="I349" s="9">
        <v>29.35</v>
      </c>
      <c r="J349" s="9">
        <v>1</v>
      </c>
      <c r="K349" s="9" t="s">
        <v>26</v>
      </c>
      <c r="L349" s="9" t="s">
        <v>150</v>
      </c>
      <c r="M349" s="9" t="s">
        <v>20</v>
      </c>
      <c r="N349" s="9" t="s">
        <v>21</v>
      </c>
      <c r="O349" s="9" t="s">
        <v>21</v>
      </c>
      <c r="P349" s="9" t="str">
        <f t="shared" si="25"/>
        <v>Apples&lt; 30</v>
      </c>
      <c r="Q349" s="9" t="str">
        <f t="shared" si="26"/>
        <v>Apples&lt; 30&gt; = 20k</v>
      </c>
      <c r="R349" s="9" t="str">
        <f t="shared" si="27"/>
        <v>Apples&lt; 30&gt; = 20kYes</v>
      </c>
      <c r="S349" s="9" t="str">
        <f t="shared" si="28"/>
        <v>Apples&lt; 30&gt; = 20kYesYes</v>
      </c>
      <c r="T349" s="9" t="str">
        <f t="shared" si="29"/>
        <v>Apples&lt; 30&gt; = 20kYes</v>
      </c>
    </row>
    <row r="350" spans="1:20" x14ac:dyDescent="0.3">
      <c r="A350" s="8">
        <v>45261</v>
      </c>
      <c r="B350" s="9">
        <v>2</v>
      </c>
      <c r="C350" s="9" t="s">
        <v>14</v>
      </c>
      <c r="D350" s="9" t="s">
        <v>15</v>
      </c>
      <c r="E350" s="9" t="s">
        <v>23</v>
      </c>
      <c r="F350" s="9" t="s">
        <v>24</v>
      </c>
      <c r="G350" s="9" t="s">
        <v>25</v>
      </c>
      <c r="H350" s="9">
        <v>8131</v>
      </c>
      <c r="I350" s="9">
        <v>38.590000000000003</v>
      </c>
      <c r="J350" s="9">
        <v>9</v>
      </c>
      <c r="K350" s="9" t="s">
        <v>26</v>
      </c>
      <c r="L350" s="9" t="s">
        <v>19</v>
      </c>
      <c r="M350" s="9" t="s">
        <v>20</v>
      </c>
      <c r="N350" s="9" t="s">
        <v>21</v>
      </c>
      <c r="O350" s="9" t="s">
        <v>21</v>
      </c>
      <c r="P350" s="9" t="str">
        <f t="shared" si="25"/>
        <v>Apples&lt; 30</v>
      </c>
      <c r="Q350" s="9" t="str">
        <f t="shared" si="26"/>
        <v>Apples&lt; 30&lt; 20k</v>
      </c>
      <c r="R350" s="9" t="str">
        <f t="shared" si="27"/>
        <v>Apples&lt; 30&lt; 20kYes</v>
      </c>
      <c r="S350" s="9" t="str">
        <f t="shared" si="28"/>
        <v>Apples&lt; 30&lt; 20kYesYes</v>
      </c>
      <c r="T350" s="9" t="str">
        <f t="shared" si="29"/>
        <v>Apples&lt; 30&lt; 20kYes</v>
      </c>
    </row>
    <row r="351" spans="1:20" x14ac:dyDescent="0.3">
      <c r="A351" s="8">
        <v>45261</v>
      </c>
      <c r="B351" s="9">
        <v>3</v>
      </c>
      <c r="C351" s="9" t="s">
        <v>28</v>
      </c>
      <c r="D351" s="9" t="s">
        <v>29</v>
      </c>
      <c r="E351" s="9" t="s">
        <v>105</v>
      </c>
      <c r="F351" s="9" t="s">
        <v>106</v>
      </c>
      <c r="G351" s="9" t="s">
        <v>25</v>
      </c>
      <c r="H351" s="9">
        <v>8958</v>
      </c>
      <c r="I351" s="9">
        <v>43.98</v>
      </c>
      <c r="J351" s="9">
        <v>9</v>
      </c>
      <c r="K351" s="9" t="s">
        <v>149</v>
      </c>
      <c r="L351" s="9" t="s">
        <v>19</v>
      </c>
      <c r="M351" s="9" t="s">
        <v>20</v>
      </c>
      <c r="N351" s="9" t="s">
        <v>21</v>
      </c>
      <c r="O351" s="9" t="s">
        <v>21</v>
      </c>
      <c r="P351" s="9" t="str">
        <f t="shared" si="25"/>
        <v>Bananas&gt; = 30</v>
      </c>
      <c r="Q351" s="9" t="str">
        <f t="shared" si="26"/>
        <v>Bananas&gt; = 30&lt; 20k</v>
      </c>
      <c r="R351" s="9" t="str">
        <f t="shared" si="27"/>
        <v>Bananas&gt; = 30&lt; 20kYes</v>
      </c>
      <c r="S351" s="9" t="str">
        <f t="shared" si="28"/>
        <v>Bananas&gt; = 30&lt; 20kYesYes</v>
      </c>
      <c r="T351" s="9" t="str">
        <f t="shared" si="29"/>
        <v>Bananas&gt; = 30&lt; 20kYes</v>
      </c>
    </row>
    <row r="352" spans="1:20" x14ac:dyDescent="0.3">
      <c r="A352" s="8">
        <v>45261</v>
      </c>
      <c r="B352" s="9">
        <v>3</v>
      </c>
      <c r="C352" s="9" t="s">
        <v>28</v>
      </c>
      <c r="D352" s="9" t="s">
        <v>29</v>
      </c>
      <c r="E352" s="9" t="s">
        <v>105</v>
      </c>
      <c r="F352" s="9" t="s">
        <v>106</v>
      </c>
      <c r="G352" s="9" t="s">
        <v>25</v>
      </c>
      <c r="H352" s="9">
        <v>0</v>
      </c>
      <c r="I352" s="9">
        <v>0</v>
      </c>
      <c r="J352" s="9">
        <v>0</v>
      </c>
      <c r="K352" s="9" t="s">
        <v>26</v>
      </c>
      <c r="L352" s="9" t="s">
        <v>19</v>
      </c>
      <c r="M352" s="9" t="s">
        <v>20</v>
      </c>
      <c r="N352" s="9" t="s">
        <v>21</v>
      </c>
      <c r="O352" s="9" t="s">
        <v>22</v>
      </c>
      <c r="P352" s="9" t="str">
        <f t="shared" si="25"/>
        <v>Bananas&lt; 30</v>
      </c>
      <c r="Q352" s="9" t="str">
        <f t="shared" si="26"/>
        <v>Bananas&lt; 30&lt; 20k</v>
      </c>
      <c r="R352" s="9" t="str">
        <f t="shared" si="27"/>
        <v>Bananas&lt; 30&lt; 20kYes</v>
      </c>
      <c r="S352" s="9" t="str">
        <f t="shared" si="28"/>
        <v>Bananas&lt; 30&lt; 20kYesNo</v>
      </c>
      <c r="T352" s="9" t="str">
        <f t="shared" si="29"/>
        <v>Bananas&lt; 30&lt; 20kNo</v>
      </c>
    </row>
    <row r="353" spans="1:20" x14ac:dyDescent="0.3">
      <c r="A353" s="8">
        <v>45261</v>
      </c>
      <c r="B353" s="9">
        <v>1</v>
      </c>
      <c r="C353" s="9" t="s">
        <v>32</v>
      </c>
      <c r="D353" s="9" t="s">
        <v>29</v>
      </c>
      <c r="E353" s="9" t="s">
        <v>105</v>
      </c>
      <c r="F353" s="9" t="s">
        <v>106</v>
      </c>
      <c r="G353" s="9" t="s">
        <v>25</v>
      </c>
      <c r="H353" s="9">
        <v>2981</v>
      </c>
      <c r="I353" s="9">
        <v>13.6</v>
      </c>
      <c r="J353" s="9">
        <v>4</v>
      </c>
      <c r="K353" s="9" t="s">
        <v>149</v>
      </c>
      <c r="L353" s="9" t="s">
        <v>150</v>
      </c>
      <c r="M353" s="9" t="s">
        <v>20</v>
      </c>
      <c r="N353" s="9" t="s">
        <v>21</v>
      </c>
      <c r="O353" s="9" t="s">
        <v>21</v>
      </c>
      <c r="P353" s="9" t="str">
        <f t="shared" si="25"/>
        <v>Bananas&gt; = 30</v>
      </c>
      <c r="Q353" s="9" t="str">
        <f t="shared" si="26"/>
        <v>Bananas&gt; = 30&gt; = 20k</v>
      </c>
      <c r="R353" s="9" t="str">
        <f t="shared" si="27"/>
        <v>Bananas&gt; = 30&gt; = 20kYes</v>
      </c>
      <c r="S353" s="9" t="str">
        <f t="shared" si="28"/>
        <v>Bananas&gt; = 30&gt; = 20kYesYes</v>
      </c>
      <c r="T353" s="9" t="str">
        <f t="shared" si="29"/>
        <v>Bananas&gt; = 30&gt; = 20kYes</v>
      </c>
    </row>
    <row r="354" spans="1:20" x14ac:dyDescent="0.3">
      <c r="A354" s="8">
        <v>45261</v>
      </c>
      <c r="B354" s="9">
        <v>2</v>
      </c>
      <c r="C354" s="9" t="s">
        <v>14</v>
      </c>
      <c r="D354" s="9" t="s">
        <v>15</v>
      </c>
      <c r="E354" s="9" t="s">
        <v>100</v>
      </c>
      <c r="F354" s="9" t="s">
        <v>101</v>
      </c>
      <c r="G354" s="9" t="s">
        <v>25</v>
      </c>
      <c r="H354" s="9">
        <v>4058</v>
      </c>
      <c r="I354" s="9">
        <v>29.14</v>
      </c>
      <c r="J354" s="9">
        <v>7</v>
      </c>
      <c r="K354" s="9" t="s">
        <v>149</v>
      </c>
      <c r="L354" s="9" t="s">
        <v>150</v>
      </c>
      <c r="M354" s="9" t="s">
        <v>20</v>
      </c>
      <c r="N354" s="9" t="s">
        <v>21</v>
      </c>
      <c r="O354" s="9" t="s">
        <v>21</v>
      </c>
      <c r="P354" s="9" t="str">
        <f t="shared" si="25"/>
        <v>Beans&gt; = 30</v>
      </c>
      <c r="Q354" s="9" t="str">
        <f t="shared" si="26"/>
        <v>Beans&gt; = 30&gt; = 20k</v>
      </c>
      <c r="R354" s="9" t="str">
        <f t="shared" si="27"/>
        <v>Beans&gt; = 30&gt; = 20kYes</v>
      </c>
      <c r="S354" s="9" t="str">
        <f t="shared" si="28"/>
        <v>Beans&gt; = 30&gt; = 20kYesYes</v>
      </c>
      <c r="T354" s="9" t="str">
        <f t="shared" si="29"/>
        <v>Beans&gt; = 30&gt; = 20kYes</v>
      </c>
    </row>
    <row r="355" spans="1:20" x14ac:dyDescent="0.3">
      <c r="A355" s="8">
        <v>45261</v>
      </c>
      <c r="B355" s="9">
        <v>2</v>
      </c>
      <c r="C355" s="9" t="s">
        <v>14</v>
      </c>
      <c r="D355" s="9" t="s">
        <v>15</v>
      </c>
      <c r="E355" s="9" t="s">
        <v>100</v>
      </c>
      <c r="F355" s="9" t="s">
        <v>101</v>
      </c>
      <c r="G355" s="9" t="s">
        <v>25</v>
      </c>
      <c r="H355" s="9">
        <v>5851</v>
      </c>
      <c r="I355" s="9">
        <v>16.440000000000001</v>
      </c>
      <c r="J355" s="9">
        <v>6</v>
      </c>
      <c r="K355" s="9" t="s">
        <v>149</v>
      </c>
      <c r="L355" s="9" t="s">
        <v>19</v>
      </c>
      <c r="M355" s="9" t="s">
        <v>20</v>
      </c>
      <c r="N355" s="9" t="s">
        <v>21</v>
      </c>
      <c r="O355" s="9" t="s">
        <v>21</v>
      </c>
      <c r="P355" s="9" t="str">
        <f t="shared" si="25"/>
        <v>Beans&gt; = 30</v>
      </c>
      <c r="Q355" s="9" t="str">
        <f t="shared" si="26"/>
        <v>Beans&gt; = 30&lt; 20k</v>
      </c>
      <c r="R355" s="9" t="str">
        <f t="shared" si="27"/>
        <v>Beans&gt; = 30&lt; 20kYes</v>
      </c>
      <c r="S355" s="9" t="str">
        <f t="shared" si="28"/>
        <v>Beans&gt; = 30&lt; 20kYesYes</v>
      </c>
      <c r="T355" s="9" t="str">
        <f t="shared" si="29"/>
        <v>Beans&gt; = 30&lt; 20kYes</v>
      </c>
    </row>
    <row r="356" spans="1:20" x14ac:dyDescent="0.3">
      <c r="A356" s="8">
        <v>45261</v>
      </c>
      <c r="B356" s="9">
        <v>2</v>
      </c>
      <c r="C356" s="9" t="s">
        <v>14</v>
      </c>
      <c r="D356" s="9" t="s">
        <v>15</v>
      </c>
      <c r="E356" s="9" t="s">
        <v>100</v>
      </c>
      <c r="F356" s="9" t="s">
        <v>101</v>
      </c>
      <c r="G356" s="9" t="s">
        <v>25</v>
      </c>
      <c r="H356" s="9">
        <v>2983</v>
      </c>
      <c r="I356" s="9">
        <v>37.76</v>
      </c>
      <c r="J356" s="9">
        <v>6</v>
      </c>
      <c r="K356" s="9" t="s">
        <v>149</v>
      </c>
      <c r="L356" s="9" t="s">
        <v>19</v>
      </c>
      <c r="M356" s="9" t="s">
        <v>20</v>
      </c>
      <c r="N356" s="9" t="s">
        <v>21</v>
      </c>
      <c r="O356" s="9" t="s">
        <v>21</v>
      </c>
      <c r="P356" s="9" t="str">
        <f t="shared" si="25"/>
        <v>Beans&gt; = 30</v>
      </c>
      <c r="Q356" s="9" t="str">
        <f t="shared" si="26"/>
        <v>Beans&gt; = 30&lt; 20k</v>
      </c>
      <c r="R356" s="9" t="str">
        <f t="shared" si="27"/>
        <v>Beans&gt; = 30&lt; 20kYes</v>
      </c>
      <c r="S356" s="9" t="str">
        <f t="shared" si="28"/>
        <v>Beans&gt; = 30&lt; 20kYesYes</v>
      </c>
      <c r="T356" s="9" t="str">
        <f t="shared" si="29"/>
        <v>Beans&gt; = 30&lt; 20kYes</v>
      </c>
    </row>
    <row r="357" spans="1:20" x14ac:dyDescent="0.3">
      <c r="A357" s="8">
        <v>45261</v>
      </c>
      <c r="B357" s="9">
        <v>3</v>
      </c>
      <c r="C357" s="9" t="s">
        <v>28</v>
      </c>
      <c r="D357" s="9" t="s">
        <v>29</v>
      </c>
      <c r="E357" s="9" t="s">
        <v>100</v>
      </c>
      <c r="F357" s="9" t="s">
        <v>101</v>
      </c>
      <c r="G357" s="9" t="s">
        <v>25</v>
      </c>
      <c r="H357" s="9">
        <v>5673</v>
      </c>
      <c r="I357" s="9">
        <v>49.21</v>
      </c>
      <c r="J357" s="9">
        <v>2</v>
      </c>
      <c r="K357" s="9" t="s">
        <v>26</v>
      </c>
      <c r="L357" s="9" t="s">
        <v>19</v>
      </c>
      <c r="M357" s="9" t="s">
        <v>20</v>
      </c>
      <c r="N357" s="9" t="s">
        <v>21</v>
      </c>
      <c r="O357" s="9" t="s">
        <v>21</v>
      </c>
      <c r="P357" s="9" t="str">
        <f t="shared" si="25"/>
        <v>Beans&lt; 30</v>
      </c>
      <c r="Q357" s="9" t="str">
        <f t="shared" si="26"/>
        <v>Beans&lt; 30&lt; 20k</v>
      </c>
      <c r="R357" s="9" t="str">
        <f t="shared" si="27"/>
        <v>Beans&lt; 30&lt; 20kYes</v>
      </c>
      <c r="S357" s="9" t="str">
        <f t="shared" si="28"/>
        <v>Beans&lt; 30&lt; 20kYesYes</v>
      </c>
      <c r="T357" s="9" t="str">
        <f t="shared" si="29"/>
        <v>Beans&lt; 30&lt; 20kYes</v>
      </c>
    </row>
    <row r="358" spans="1:20" x14ac:dyDescent="0.3">
      <c r="A358" s="8">
        <v>45261</v>
      </c>
      <c r="B358" s="9">
        <v>3</v>
      </c>
      <c r="C358" s="9" t="s">
        <v>28</v>
      </c>
      <c r="D358" s="9" t="s">
        <v>29</v>
      </c>
      <c r="E358" s="9" t="s">
        <v>57</v>
      </c>
      <c r="F358" s="9" t="s">
        <v>58</v>
      </c>
      <c r="G358" s="9" t="s">
        <v>59</v>
      </c>
      <c r="H358" s="9">
        <v>4018</v>
      </c>
      <c r="I358" s="9">
        <v>19.7</v>
      </c>
      <c r="J358" s="9">
        <v>1</v>
      </c>
      <c r="K358" s="9" t="s">
        <v>149</v>
      </c>
      <c r="L358" s="9" t="s">
        <v>150</v>
      </c>
      <c r="M358" s="9" t="s">
        <v>27</v>
      </c>
      <c r="N358" s="9" t="s">
        <v>21</v>
      </c>
      <c r="O358" s="9" t="s">
        <v>21</v>
      </c>
      <c r="P358" s="9" t="str">
        <f t="shared" si="25"/>
        <v>Beef&gt; = 30</v>
      </c>
      <c r="Q358" s="9" t="str">
        <f t="shared" si="26"/>
        <v>Beef&gt; = 30&gt; = 20k</v>
      </c>
      <c r="R358" s="9" t="str">
        <f t="shared" si="27"/>
        <v>Beef&gt; = 30&gt; = 20kYes</v>
      </c>
      <c r="S358" s="9" t="str">
        <f t="shared" si="28"/>
        <v>Beef&gt; = 30&gt; = 20kYesYes</v>
      </c>
      <c r="T358" s="9" t="str">
        <f t="shared" si="29"/>
        <v>Beef&gt; = 30&gt; = 20kYes</v>
      </c>
    </row>
    <row r="359" spans="1:20" x14ac:dyDescent="0.3">
      <c r="A359" s="8">
        <v>45261</v>
      </c>
      <c r="B359" s="9">
        <v>3</v>
      </c>
      <c r="C359" s="9" t="s">
        <v>28</v>
      </c>
      <c r="D359" s="9" t="s">
        <v>29</v>
      </c>
      <c r="E359" s="9" t="s">
        <v>57</v>
      </c>
      <c r="F359" s="9" t="s">
        <v>58</v>
      </c>
      <c r="G359" s="9" t="s">
        <v>59</v>
      </c>
      <c r="H359" s="9">
        <v>6916</v>
      </c>
      <c r="I359" s="9">
        <v>11.08</v>
      </c>
      <c r="J359" s="9">
        <v>8</v>
      </c>
      <c r="K359" s="9" t="s">
        <v>26</v>
      </c>
      <c r="L359" s="9" t="s">
        <v>150</v>
      </c>
      <c r="M359" s="9" t="s">
        <v>27</v>
      </c>
      <c r="N359" s="9" t="s">
        <v>21</v>
      </c>
      <c r="O359" s="9" t="s">
        <v>21</v>
      </c>
      <c r="P359" s="9" t="str">
        <f t="shared" si="25"/>
        <v>Beef&lt; 30</v>
      </c>
      <c r="Q359" s="9" t="str">
        <f t="shared" si="26"/>
        <v>Beef&lt; 30&gt; = 20k</v>
      </c>
      <c r="R359" s="9" t="str">
        <f t="shared" si="27"/>
        <v>Beef&lt; 30&gt; = 20kYes</v>
      </c>
      <c r="S359" s="9" t="str">
        <f t="shared" si="28"/>
        <v>Beef&lt; 30&gt; = 20kYesYes</v>
      </c>
      <c r="T359" s="9" t="str">
        <f t="shared" si="29"/>
        <v>Beef&lt; 30&gt; = 20kYes</v>
      </c>
    </row>
    <row r="360" spans="1:20" x14ac:dyDescent="0.3">
      <c r="A360" s="8">
        <v>45261</v>
      </c>
      <c r="B360" s="9">
        <v>1</v>
      </c>
      <c r="C360" s="9" t="s">
        <v>32</v>
      </c>
      <c r="D360" s="9" t="s">
        <v>29</v>
      </c>
      <c r="E360" s="9" t="s">
        <v>57</v>
      </c>
      <c r="F360" s="9" t="s">
        <v>58</v>
      </c>
      <c r="G360" s="9" t="s">
        <v>59</v>
      </c>
      <c r="H360" s="9">
        <v>7900</v>
      </c>
      <c r="I360" s="9">
        <v>44.85</v>
      </c>
      <c r="J360" s="9">
        <v>4</v>
      </c>
      <c r="K360" s="9" t="s">
        <v>26</v>
      </c>
      <c r="L360" s="9" t="s">
        <v>19</v>
      </c>
      <c r="M360" s="9" t="s">
        <v>27</v>
      </c>
      <c r="N360" s="9" t="s">
        <v>21</v>
      </c>
      <c r="O360" s="9" t="s">
        <v>21</v>
      </c>
      <c r="P360" s="9" t="str">
        <f t="shared" si="25"/>
        <v>Beef&lt; 30</v>
      </c>
      <c r="Q360" s="9" t="str">
        <f t="shared" si="26"/>
        <v>Beef&lt; 30&lt; 20k</v>
      </c>
      <c r="R360" s="9" t="str">
        <f t="shared" si="27"/>
        <v>Beef&lt; 30&lt; 20kYes</v>
      </c>
      <c r="S360" s="9" t="str">
        <f t="shared" si="28"/>
        <v>Beef&lt; 30&lt; 20kYesYes</v>
      </c>
      <c r="T360" s="9" t="str">
        <f t="shared" si="29"/>
        <v>Beef&lt; 30&lt; 20kYes</v>
      </c>
    </row>
    <row r="361" spans="1:20" x14ac:dyDescent="0.3">
      <c r="A361" s="8">
        <v>45261</v>
      </c>
      <c r="B361" s="9">
        <v>1</v>
      </c>
      <c r="C361" s="9" t="s">
        <v>32</v>
      </c>
      <c r="D361" s="9" t="s">
        <v>29</v>
      </c>
      <c r="E361" s="9" t="s">
        <v>57</v>
      </c>
      <c r="F361" s="9" t="s">
        <v>58</v>
      </c>
      <c r="G361" s="9" t="s">
        <v>59</v>
      </c>
      <c r="H361" s="9">
        <v>3224</v>
      </c>
      <c r="I361" s="9">
        <v>26.46</v>
      </c>
      <c r="J361" s="9">
        <v>3</v>
      </c>
      <c r="K361" s="9" t="s">
        <v>26</v>
      </c>
      <c r="L361" s="9" t="s">
        <v>150</v>
      </c>
      <c r="M361" s="9" t="s">
        <v>27</v>
      </c>
      <c r="N361" s="9" t="s">
        <v>21</v>
      </c>
      <c r="O361" s="9" t="s">
        <v>21</v>
      </c>
      <c r="P361" s="9" t="str">
        <f t="shared" si="25"/>
        <v>Beef&lt; 30</v>
      </c>
      <c r="Q361" s="9" t="str">
        <f t="shared" si="26"/>
        <v>Beef&lt; 30&gt; = 20k</v>
      </c>
      <c r="R361" s="9" t="str">
        <f t="shared" si="27"/>
        <v>Beef&lt; 30&gt; = 20kYes</v>
      </c>
      <c r="S361" s="9" t="str">
        <f t="shared" si="28"/>
        <v>Beef&lt; 30&gt; = 20kYesYes</v>
      </c>
      <c r="T361" s="9" t="str">
        <f t="shared" si="29"/>
        <v>Beef&lt; 30&gt; = 20kYes</v>
      </c>
    </row>
    <row r="362" spans="1:20" x14ac:dyDescent="0.3">
      <c r="A362" s="8">
        <v>45261</v>
      </c>
      <c r="B362" s="9">
        <v>2</v>
      </c>
      <c r="C362" s="9" t="s">
        <v>14</v>
      </c>
      <c r="D362" s="9" t="s">
        <v>15</v>
      </c>
      <c r="E362" s="9" t="s">
        <v>57</v>
      </c>
      <c r="F362" s="9" t="s">
        <v>58</v>
      </c>
      <c r="G362" s="9" t="s">
        <v>59</v>
      </c>
      <c r="H362" s="9">
        <v>4247</v>
      </c>
      <c r="I362" s="9">
        <v>27.04</v>
      </c>
      <c r="J362" s="9">
        <v>1</v>
      </c>
      <c r="K362" s="9" t="s">
        <v>149</v>
      </c>
      <c r="L362" s="9" t="s">
        <v>150</v>
      </c>
      <c r="M362" s="9" t="s">
        <v>27</v>
      </c>
      <c r="N362" s="9" t="s">
        <v>21</v>
      </c>
      <c r="O362" s="9" t="s">
        <v>21</v>
      </c>
      <c r="P362" s="9" t="str">
        <f t="shared" si="25"/>
        <v>Beef&gt; = 30</v>
      </c>
      <c r="Q362" s="9" t="str">
        <f t="shared" si="26"/>
        <v>Beef&gt; = 30&gt; = 20k</v>
      </c>
      <c r="R362" s="9" t="str">
        <f t="shared" si="27"/>
        <v>Beef&gt; = 30&gt; = 20kYes</v>
      </c>
      <c r="S362" s="9" t="str">
        <f t="shared" si="28"/>
        <v>Beef&gt; = 30&gt; = 20kYesYes</v>
      </c>
      <c r="T362" s="9" t="str">
        <f t="shared" si="29"/>
        <v>Beef&gt; = 30&gt; = 20kYes</v>
      </c>
    </row>
    <row r="363" spans="1:20" x14ac:dyDescent="0.3">
      <c r="A363" s="8">
        <v>45261</v>
      </c>
      <c r="B363" s="9">
        <v>3</v>
      </c>
      <c r="C363" s="9" t="s">
        <v>28</v>
      </c>
      <c r="D363" s="9" t="s">
        <v>29</v>
      </c>
      <c r="E363" s="9" t="s">
        <v>33</v>
      </c>
      <c r="F363" s="9" t="s">
        <v>34</v>
      </c>
      <c r="G363" s="9" t="s">
        <v>35</v>
      </c>
      <c r="H363" s="9">
        <v>4172</v>
      </c>
      <c r="I363" s="9">
        <v>23.12</v>
      </c>
      <c r="J363" s="9">
        <v>8</v>
      </c>
      <c r="K363" s="9" t="s">
        <v>26</v>
      </c>
      <c r="L363" s="9" t="s">
        <v>19</v>
      </c>
      <c r="M363" s="9" t="s">
        <v>20</v>
      </c>
      <c r="N363" s="9" t="s">
        <v>21</v>
      </c>
      <c r="O363" s="9" t="s">
        <v>21</v>
      </c>
      <c r="P363" s="9" t="str">
        <f t="shared" si="25"/>
        <v>Beer&lt; 30</v>
      </c>
      <c r="Q363" s="9" t="str">
        <f t="shared" si="26"/>
        <v>Beer&lt; 30&lt; 20k</v>
      </c>
      <c r="R363" s="9" t="str">
        <f t="shared" si="27"/>
        <v>Beer&lt; 30&lt; 20kYes</v>
      </c>
      <c r="S363" s="9" t="str">
        <f t="shared" si="28"/>
        <v>Beer&lt; 30&lt; 20kYesYes</v>
      </c>
      <c r="T363" s="9" t="str">
        <f t="shared" si="29"/>
        <v>Beer&lt; 30&lt; 20kYes</v>
      </c>
    </row>
    <row r="364" spans="1:20" x14ac:dyDescent="0.3">
      <c r="A364" s="8">
        <v>45261</v>
      </c>
      <c r="B364" s="9">
        <v>3</v>
      </c>
      <c r="C364" s="9" t="s">
        <v>28</v>
      </c>
      <c r="D364" s="9" t="s">
        <v>29</v>
      </c>
      <c r="E364" s="9" t="s">
        <v>33</v>
      </c>
      <c r="F364" s="9" t="s">
        <v>34</v>
      </c>
      <c r="G364" s="9" t="s">
        <v>35</v>
      </c>
      <c r="H364" s="9">
        <v>0</v>
      </c>
      <c r="I364" s="9">
        <v>0</v>
      </c>
      <c r="J364" s="9">
        <v>0</v>
      </c>
      <c r="K364" s="9" t="s">
        <v>149</v>
      </c>
      <c r="L364" s="9" t="s">
        <v>150</v>
      </c>
      <c r="M364" s="9" t="s">
        <v>20</v>
      </c>
      <c r="N364" s="9" t="s">
        <v>21</v>
      </c>
      <c r="O364" s="9" t="s">
        <v>22</v>
      </c>
      <c r="P364" s="9" t="str">
        <f t="shared" si="25"/>
        <v>Beer&gt; = 30</v>
      </c>
      <c r="Q364" s="9" t="str">
        <f t="shared" si="26"/>
        <v>Beer&gt; = 30&gt; = 20k</v>
      </c>
      <c r="R364" s="9" t="str">
        <f t="shared" si="27"/>
        <v>Beer&gt; = 30&gt; = 20kYes</v>
      </c>
      <c r="S364" s="9" t="str">
        <f t="shared" si="28"/>
        <v>Beer&gt; = 30&gt; = 20kYesNo</v>
      </c>
      <c r="T364" s="9" t="str">
        <f t="shared" si="29"/>
        <v>Beer&gt; = 30&gt; = 20kNo</v>
      </c>
    </row>
    <row r="365" spans="1:20" x14ac:dyDescent="0.3">
      <c r="A365" s="8">
        <v>45261</v>
      </c>
      <c r="B365" s="9">
        <v>1</v>
      </c>
      <c r="C365" s="9" t="s">
        <v>32</v>
      </c>
      <c r="D365" s="9" t="s">
        <v>29</v>
      </c>
      <c r="E365" s="9" t="s">
        <v>33</v>
      </c>
      <c r="F365" s="9" t="s">
        <v>34</v>
      </c>
      <c r="G365" s="9" t="s">
        <v>35</v>
      </c>
      <c r="H365" s="9">
        <v>2540</v>
      </c>
      <c r="I365" s="9">
        <v>49.76</v>
      </c>
      <c r="J365" s="9">
        <v>9</v>
      </c>
      <c r="K365" s="9" t="s">
        <v>149</v>
      </c>
      <c r="L365" s="9" t="s">
        <v>150</v>
      </c>
      <c r="M365" s="9" t="s">
        <v>20</v>
      </c>
      <c r="N365" s="9" t="s">
        <v>21</v>
      </c>
      <c r="O365" s="9" t="s">
        <v>21</v>
      </c>
      <c r="P365" s="9" t="str">
        <f t="shared" si="25"/>
        <v>Beer&gt; = 30</v>
      </c>
      <c r="Q365" s="9" t="str">
        <f t="shared" si="26"/>
        <v>Beer&gt; = 30&gt; = 20k</v>
      </c>
      <c r="R365" s="9" t="str">
        <f t="shared" si="27"/>
        <v>Beer&gt; = 30&gt; = 20kYes</v>
      </c>
      <c r="S365" s="9" t="str">
        <f t="shared" si="28"/>
        <v>Beer&gt; = 30&gt; = 20kYesYes</v>
      </c>
      <c r="T365" s="9" t="str">
        <f t="shared" si="29"/>
        <v>Beer&gt; = 30&gt; = 20kYes</v>
      </c>
    </row>
    <row r="366" spans="1:20" x14ac:dyDescent="0.3">
      <c r="A366" s="8">
        <v>45261</v>
      </c>
      <c r="B366" s="9">
        <v>2</v>
      </c>
      <c r="C366" s="9" t="s">
        <v>14</v>
      </c>
      <c r="D366" s="9" t="s">
        <v>15</v>
      </c>
      <c r="E366" s="9" t="s">
        <v>103</v>
      </c>
      <c r="F366" s="9" t="s">
        <v>104</v>
      </c>
      <c r="G366" s="9" t="s">
        <v>25</v>
      </c>
      <c r="H366" s="9">
        <v>4430</v>
      </c>
      <c r="I366" s="9">
        <v>27.52</v>
      </c>
      <c r="J366" s="9">
        <v>2</v>
      </c>
      <c r="K366" s="9" t="s">
        <v>26</v>
      </c>
      <c r="L366" s="9" t="s">
        <v>150</v>
      </c>
      <c r="M366" s="9" t="s">
        <v>20</v>
      </c>
      <c r="N366" s="9" t="s">
        <v>21</v>
      </c>
      <c r="O366" s="9" t="s">
        <v>21</v>
      </c>
      <c r="P366" s="9" t="str">
        <f t="shared" si="25"/>
        <v>Blueberries&lt; 30</v>
      </c>
      <c r="Q366" s="9" t="str">
        <f t="shared" si="26"/>
        <v>Blueberries&lt; 30&gt; = 20k</v>
      </c>
      <c r="R366" s="9" t="str">
        <f t="shared" si="27"/>
        <v>Blueberries&lt; 30&gt; = 20kYes</v>
      </c>
      <c r="S366" s="9" t="str">
        <f t="shared" si="28"/>
        <v>Blueberries&lt; 30&gt; = 20kYesYes</v>
      </c>
      <c r="T366" s="9" t="str">
        <f t="shared" si="29"/>
        <v>Blueberries&lt; 30&gt; = 20kYes</v>
      </c>
    </row>
    <row r="367" spans="1:20" x14ac:dyDescent="0.3">
      <c r="A367" s="8">
        <v>45261</v>
      </c>
      <c r="B367" s="9">
        <v>2</v>
      </c>
      <c r="C367" s="9" t="s">
        <v>14</v>
      </c>
      <c r="D367" s="9" t="s">
        <v>15</v>
      </c>
      <c r="E367" s="9" t="s">
        <v>103</v>
      </c>
      <c r="F367" s="9" t="s">
        <v>104</v>
      </c>
      <c r="G367" s="9" t="s">
        <v>25</v>
      </c>
      <c r="H367" s="9">
        <v>4120</v>
      </c>
      <c r="I367" s="9">
        <v>3.76</v>
      </c>
      <c r="J367" s="9">
        <v>8</v>
      </c>
      <c r="K367" s="9" t="s">
        <v>26</v>
      </c>
      <c r="L367" s="9" t="s">
        <v>150</v>
      </c>
      <c r="M367" s="9" t="s">
        <v>20</v>
      </c>
      <c r="N367" s="9" t="s">
        <v>21</v>
      </c>
      <c r="O367" s="9" t="s">
        <v>21</v>
      </c>
      <c r="P367" s="9" t="str">
        <f t="shared" si="25"/>
        <v>Blueberries&lt; 30</v>
      </c>
      <c r="Q367" s="9" t="str">
        <f t="shared" si="26"/>
        <v>Blueberries&lt; 30&gt; = 20k</v>
      </c>
      <c r="R367" s="9" t="str">
        <f t="shared" si="27"/>
        <v>Blueberries&lt; 30&gt; = 20kYes</v>
      </c>
      <c r="S367" s="9" t="str">
        <f t="shared" si="28"/>
        <v>Blueberries&lt; 30&gt; = 20kYesYes</v>
      </c>
      <c r="T367" s="9" t="str">
        <f t="shared" si="29"/>
        <v>Blueberries&lt; 30&gt; = 20kYes</v>
      </c>
    </row>
    <row r="368" spans="1:20" x14ac:dyDescent="0.3">
      <c r="A368" s="8">
        <v>45261</v>
      </c>
      <c r="B368" s="9">
        <v>3</v>
      </c>
      <c r="C368" s="9" t="s">
        <v>28</v>
      </c>
      <c r="D368" s="9" t="s">
        <v>29</v>
      </c>
      <c r="E368" s="9" t="s">
        <v>103</v>
      </c>
      <c r="F368" s="9" t="s">
        <v>104</v>
      </c>
      <c r="G368" s="9" t="s">
        <v>25</v>
      </c>
      <c r="H368" s="9">
        <v>8842</v>
      </c>
      <c r="I368" s="9">
        <v>17.2</v>
      </c>
      <c r="J368" s="9">
        <v>1</v>
      </c>
      <c r="K368" s="9" t="s">
        <v>149</v>
      </c>
      <c r="L368" s="9" t="s">
        <v>19</v>
      </c>
      <c r="M368" s="9" t="s">
        <v>20</v>
      </c>
      <c r="N368" s="9" t="s">
        <v>21</v>
      </c>
      <c r="O368" s="9" t="s">
        <v>21</v>
      </c>
      <c r="P368" s="9" t="str">
        <f t="shared" si="25"/>
        <v>Blueberries&gt; = 30</v>
      </c>
      <c r="Q368" s="9" t="str">
        <f t="shared" si="26"/>
        <v>Blueberries&gt; = 30&lt; 20k</v>
      </c>
      <c r="R368" s="9" t="str">
        <f t="shared" si="27"/>
        <v>Blueberries&gt; = 30&lt; 20kYes</v>
      </c>
      <c r="S368" s="9" t="str">
        <f t="shared" si="28"/>
        <v>Blueberries&gt; = 30&lt; 20kYesYes</v>
      </c>
      <c r="T368" s="9" t="str">
        <f t="shared" si="29"/>
        <v>Blueberries&gt; = 30&lt; 20kYes</v>
      </c>
    </row>
    <row r="369" spans="1:20" x14ac:dyDescent="0.3">
      <c r="A369" s="8">
        <v>45261</v>
      </c>
      <c r="B369" s="9">
        <v>2</v>
      </c>
      <c r="C369" s="9" t="s">
        <v>14</v>
      </c>
      <c r="D369" s="9" t="s">
        <v>15</v>
      </c>
      <c r="E369" s="9" t="s">
        <v>103</v>
      </c>
      <c r="F369" s="9" t="s">
        <v>104</v>
      </c>
      <c r="G369" s="9" t="s">
        <v>25</v>
      </c>
      <c r="H369" s="9">
        <v>6046</v>
      </c>
      <c r="I369" s="9">
        <v>45.41</v>
      </c>
      <c r="J369" s="9">
        <v>3</v>
      </c>
      <c r="K369" s="9" t="s">
        <v>26</v>
      </c>
      <c r="L369" s="9" t="s">
        <v>150</v>
      </c>
      <c r="M369" s="9" t="s">
        <v>20</v>
      </c>
      <c r="N369" s="9" t="s">
        <v>21</v>
      </c>
      <c r="O369" s="9" t="s">
        <v>21</v>
      </c>
      <c r="P369" s="9" t="str">
        <f t="shared" si="25"/>
        <v>Blueberries&lt; 30</v>
      </c>
      <c r="Q369" s="9" t="str">
        <f t="shared" si="26"/>
        <v>Blueberries&lt; 30&gt; = 20k</v>
      </c>
      <c r="R369" s="9" t="str">
        <f t="shared" si="27"/>
        <v>Blueberries&lt; 30&gt; = 20kYes</v>
      </c>
      <c r="S369" s="9" t="str">
        <f t="shared" si="28"/>
        <v>Blueberries&lt; 30&gt; = 20kYesYes</v>
      </c>
      <c r="T369" s="9" t="str">
        <f t="shared" si="29"/>
        <v>Blueberries&lt; 30&gt; = 20kYes</v>
      </c>
    </row>
    <row r="370" spans="1:20" x14ac:dyDescent="0.3">
      <c r="A370" s="8">
        <v>45261</v>
      </c>
      <c r="B370" s="9">
        <v>3</v>
      </c>
      <c r="C370" s="9" t="s">
        <v>28</v>
      </c>
      <c r="D370" s="9" t="s">
        <v>29</v>
      </c>
      <c r="E370" s="9" t="s">
        <v>103</v>
      </c>
      <c r="F370" s="9" t="s">
        <v>104</v>
      </c>
      <c r="G370" s="9" t="s">
        <v>25</v>
      </c>
      <c r="H370" s="9">
        <v>6097</v>
      </c>
      <c r="I370" s="9">
        <v>5.16</v>
      </c>
      <c r="J370" s="9">
        <v>10</v>
      </c>
      <c r="K370" s="9" t="s">
        <v>149</v>
      </c>
      <c r="L370" s="9" t="s">
        <v>150</v>
      </c>
      <c r="M370" s="9" t="s">
        <v>20</v>
      </c>
      <c r="N370" s="9" t="s">
        <v>21</v>
      </c>
      <c r="O370" s="9" t="s">
        <v>21</v>
      </c>
      <c r="P370" s="9" t="str">
        <f t="shared" si="25"/>
        <v>Blueberries&gt; = 30</v>
      </c>
      <c r="Q370" s="9" t="str">
        <f t="shared" si="26"/>
        <v>Blueberries&gt; = 30&gt; = 20k</v>
      </c>
      <c r="R370" s="9" t="str">
        <f t="shared" si="27"/>
        <v>Blueberries&gt; = 30&gt; = 20kYes</v>
      </c>
      <c r="S370" s="9" t="str">
        <f t="shared" si="28"/>
        <v>Blueberries&gt; = 30&gt; = 20kYesYes</v>
      </c>
      <c r="T370" s="9" t="str">
        <f t="shared" si="29"/>
        <v>Blueberries&gt; = 30&gt; = 20kYes</v>
      </c>
    </row>
    <row r="371" spans="1:20" x14ac:dyDescent="0.3">
      <c r="A371" s="8">
        <v>45261</v>
      </c>
      <c r="B371" s="9">
        <v>3</v>
      </c>
      <c r="C371" s="9" t="s">
        <v>28</v>
      </c>
      <c r="D371" s="9" t="s">
        <v>29</v>
      </c>
      <c r="E371" s="9" t="s">
        <v>123</v>
      </c>
      <c r="F371" s="9" t="s">
        <v>124</v>
      </c>
      <c r="G371" s="9" t="s">
        <v>125</v>
      </c>
      <c r="H371" s="9">
        <v>6318</v>
      </c>
      <c r="I371" s="9">
        <v>29.88</v>
      </c>
      <c r="J371" s="9">
        <v>8</v>
      </c>
      <c r="K371" s="9" t="s">
        <v>26</v>
      </c>
      <c r="L371" s="9" t="s">
        <v>19</v>
      </c>
      <c r="M371" s="9" t="s">
        <v>20</v>
      </c>
      <c r="N371" s="9" t="s">
        <v>21</v>
      </c>
      <c r="O371" s="9" t="s">
        <v>21</v>
      </c>
      <c r="P371" s="9" t="str">
        <f t="shared" si="25"/>
        <v>Bread&lt; 30</v>
      </c>
      <c r="Q371" s="9" t="str">
        <f t="shared" si="26"/>
        <v>Bread&lt; 30&lt; 20k</v>
      </c>
      <c r="R371" s="9" t="str">
        <f t="shared" si="27"/>
        <v>Bread&lt; 30&lt; 20kYes</v>
      </c>
      <c r="S371" s="9" t="str">
        <f t="shared" si="28"/>
        <v>Bread&lt; 30&lt; 20kYesYes</v>
      </c>
      <c r="T371" s="9" t="str">
        <f t="shared" si="29"/>
        <v>Bread&lt; 30&lt; 20kYes</v>
      </c>
    </row>
    <row r="372" spans="1:20" x14ac:dyDescent="0.3">
      <c r="A372" s="8">
        <v>45261</v>
      </c>
      <c r="B372" s="9">
        <v>3</v>
      </c>
      <c r="C372" s="9" t="s">
        <v>28</v>
      </c>
      <c r="D372" s="9" t="s">
        <v>29</v>
      </c>
      <c r="E372" s="9" t="s">
        <v>123</v>
      </c>
      <c r="F372" s="9" t="s">
        <v>124</v>
      </c>
      <c r="G372" s="9" t="s">
        <v>125</v>
      </c>
      <c r="H372" s="9">
        <v>6045</v>
      </c>
      <c r="I372" s="9">
        <v>41.47</v>
      </c>
      <c r="J372" s="9">
        <v>9</v>
      </c>
      <c r="K372" s="9" t="s">
        <v>149</v>
      </c>
      <c r="L372" s="9" t="s">
        <v>19</v>
      </c>
      <c r="M372" s="9" t="s">
        <v>20</v>
      </c>
      <c r="N372" s="9" t="s">
        <v>21</v>
      </c>
      <c r="O372" s="9" t="s">
        <v>21</v>
      </c>
      <c r="P372" s="9" t="str">
        <f t="shared" si="25"/>
        <v>Bread&gt; = 30</v>
      </c>
      <c r="Q372" s="9" t="str">
        <f t="shared" si="26"/>
        <v>Bread&gt; = 30&lt; 20k</v>
      </c>
      <c r="R372" s="9" t="str">
        <f t="shared" si="27"/>
        <v>Bread&gt; = 30&lt; 20kYes</v>
      </c>
      <c r="S372" s="9" t="str">
        <f t="shared" si="28"/>
        <v>Bread&gt; = 30&lt; 20kYesYes</v>
      </c>
      <c r="T372" s="9" t="str">
        <f t="shared" si="29"/>
        <v>Bread&gt; = 30&lt; 20kYes</v>
      </c>
    </row>
    <row r="373" spans="1:20" x14ac:dyDescent="0.3">
      <c r="A373" s="8">
        <v>45261</v>
      </c>
      <c r="B373" s="9">
        <v>2</v>
      </c>
      <c r="C373" s="9" t="s">
        <v>14</v>
      </c>
      <c r="D373" s="9" t="s">
        <v>15</v>
      </c>
      <c r="E373" s="9" t="s">
        <v>72</v>
      </c>
      <c r="F373" s="9" t="s">
        <v>73</v>
      </c>
      <c r="G373" s="9" t="s">
        <v>25</v>
      </c>
      <c r="H373" s="9">
        <v>0</v>
      </c>
      <c r="I373" s="9">
        <v>0</v>
      </c>
      <c r="J373" s="9">
        <v>0</v>
      </c>
      <c r="K373" s="9" t="s">
        <v>26</v>
      </c>
      <c r="L373" s="9" t="s">
        <v>150</v>
      </c>
      <c r="M373" s="9" t="s">
        <v>20</v>
      </c>
      <c r="N373" s="9" t="s">
        <v>21</v>
      </c>
      <c r="O373" s="9" t="s">
        <v>22</v>
      </c>
      <c r="P373" s="9" t="str">
        <f t="shared" si="25"/>
        <v>Carrots&lt; 30</v>
      </c>
      <c r="Q373" s="9" t="str">
        <f t="shared" si="26"/>
        <v>Carrots&lt; 30&gt; = 20k</v>
      </c>
      <c r="R373" s="9" t="str">
        <f t="shared" si="27"/>
        <v>Carrots&lt; 30&gt; = 20kYes</v>
      </c>
      <c r="S373" s="9" t="str">
        <f t="shared" si="28"/>
        <v>Carrots&lt; 30&gt; = 20kYesNo</v>
      </c>
      <c r="T373" s="9" t="str">
        <f t="shared" si="29"/>
        <v>Carrots&lt; 30&gt; = 20kNo</v>
      </c>
    </row>
    <row r="374" spans="1:20" x14ac:dyDescent="0.3">
      <c r="A374" s="8">
        <v>45261</v>
      </c>
      <c r="B374" s="9">
        <v>3</v>
      </c>
      <c r="C374" s="9" t="s">
        <v>28</v>
      </c>
      <c r="D374" s="9" t="s">
        <v>29</v>
      </c>
      <c r="E374" s="9" t="s">
        <v>72</v>
      </c>
      <c r="F374" s="9" t="s">
        <v>73</v>
      </c>
      <c r="G374" s="9" t="s">
        <v>25</v>
      </c>
      <c r="H374" s="9">
        <v>0</v>
      </c>
      <c r="I374" s="9">
        <v>0</v>
      </c>
      <c r="J374" s="9">
        <v>0</v>
      </c>
      <c r="K374" s="9" t="s">
        <v>26</v>
      </c>
      <c r="L374" s="9" t="s">
        <v>19</v>
      </c>
      <c r="M374" s="9" t="s">
        <v>20</v>
      </c>
      <c r="N374" s="9" t="s">
        <v>21</v>
      </c>
      <c r="O374" s="9" t="s">
        <v>22</v>
      </c>
      <c r="P374" s="9" t="str">
        <f t="shared" si="25"/>
        <v>Carrots&lt; 30</v>
      </c>
      <c r="Q374" s="9" t="str">
        <f t="shared" si="26"/>
        <v>Carrots&lt; 30&lt; 20k</v>
      </c>
      <c r="R374" s="9" t="str">
        <f t="shared" si="27"/>
        <v>Carrots&lt; 30&lt; 20kYes</v>
      </c>
      <c r="S374" s="9" t="str">
        <f t="shared" si="28"/>
        <v>Carrots&lt; 30&lt; 20kYesNo</v>
      </c>
      <c r="T374" s="9" t="str">
        <f t="shared" si="29"/>
        <v>Carrots&lt; 30&lt; 20kNo</v>
      </c>
    </row>
    <row r="375" spans="1:20" x14ac:dyDescent="0.3">
      <c r="A375" s="8">
        <v>45261</v>
      </c>
      <c r="B375" s="9">
        <v>2</v>
      </c>
      <c r="C375" s="9" t="s">
        <v>14</v>
      </c>
      <c r="D375" s="9" t="s">
        <v>15</v>
      </c>
      <c r="E375" s="9" t="s">
        <v>72</v>
      </c>
      <c r="F375" s="9" t="s">
        <v>73</v>
      </c>
      <c r="G375" s="9" t="s">
        <v>25</v>
      </c>
      <c r="H375" s="9">
        <v>2801</v>
      </c>
      <c r="I375" s="9">
        <v>31.16</v>
      </c>
      <c r="J375" s="9">
        <v>4</v>
      </c>
      <c r="K375" s="9" t="s">
        <v>26</v>
      </c>
      <c r="L375" s="9" t="s">
        <v>19</v>
      </c>
      <c r="M375" s="9" t="s">
        <v>20</v>
      </c>
      <c r="N375" s="9" t="s">
        <v>21</v>
      </c>
      <c r="O375" s="9" t="s">
        <v>21</v>
      </c>
      <c r="P375" s="9" t="str">
        <f t="shared" si="25"/>
        <v>Carrots&lt; 30</v>
      </c>
      <c r="Q375" s="9" t="str">
        <f t="shared" si="26"/>
        <v>Carrots&lt; 30&lt; 20k</v>
      </c>
      <c r="R375" s="9" t="str">
        <f t="shared" si="27"/>
        <v>Carrots&lt; 30&lt; 20kYes</v>
      </c>
      <c r="S375" s="9" t="str">
        <f t="shared" si="28"/>
        <v>Carrots&lt; 30&lt; 20kYesYes</v>
      </c>
      <c r="T375" s="9" t="str">
        <f t="shared" si="29"/>
        <v>Carrots&lt; 30&lt; 20kYes</v>
      </c>
    </row>
    <row r="376" spans="1:20" x14ac:dyDescent="0.3">
      <c r="A376" s="8">
        <v>45261</v>
      </c>
      <c r="B376" s="9">
        <v>3</v>
      </c>
      <c r="C376" s="9" t="s">
        <v>28</v>
      </c>
      <c r="D376" s="9" t="s">
        <v>29</v>
      </c>
      <c r="E376" s="9" t="s">
        <v>72</v>
      </c>
      <c r="F376" s="9" t="s">
        <v>73</v>
      </c>
      <c r="G376" s="9" t="s">
        <v>25</v>
      </c>
      <c r="H376" s="9">
        <v>3058</v>
      </c>
      <c r="I376" s="9">
        <v>14.87</v>
      </c>
      <c r="J376" s="9">
        <v>7</v>
      </c>
      <c r="K376" s="9" t="s">
        <v>26</v>
      </c>
      <c r="L376" s="9" t="s">
        <v>150</v>
      </c>
      <c r="M376" s="9" t="s">
        <v>20</v>
      </c>
      <c r="N376" s="9" t="s">
        <v>21</v>
      </c>
      <c r="O376" s="9" t="s">
        <v>21</v>
      </c>
      <c r="P376" s="9" t="str">
        <f t="shared" si="25"/>
        <v>Carrots&lt; 30</v>
      </c>
      <c r="Q376" s="9" t="str">
        <f t="shared" si="26"/>
        <v>Carrots&lt; 30&gt; = 20k</v>
      </c>
      <c r="R376" s="9" t="str">
        <f t="shared" si="27"/>
        <v>Carrots&lt; 30&gt; = 20kYes</v>
      </c>
      <c r="S376" s="9" t="str">
        <f t="shared" si="28"/>
        <v>Carrots&lt; 30&gt; = 20kYesYes</v>
      </c>
      <c r="T376" s="9" t="str">
        <f t="shared" si="29"/>
        <v>Carrots&lt; 30&gt; = 20kYes</v>
      </c>
    </row>
    <row r="377" spans="1:20" x14ac:dyDescent="0.3">
      <c r="A377" s="8">
        <v>45261</v>
      </c>
      <c r="B377" s="9">
        <v>1</v>
      </c>
      <c r="C377" s="9" t="s">
        <v>32</v>
      </c>
      <c r="D377" s="9" t="s">
        <v>29</v>
      </c>
      <c r="E377" s="9" t="s">
        <v>72</v>
      </c>
      <c r="F377" s="9" t="s">
        <v>73</v>
      </c>
      <c r="G377" s="9" t="s">
        <v>25</v>
      </c>
      <c r="H377" s="9">
        <v>7025</v>
      </c>
      <c r="I377" s="9">
        <v>7.67</v>
      </c>
      <c r="J377" s="9">
        <v>10</v>
      </c>
      <c r="K377" s="9" t="s">
        <v>149</v>
      </c>
      <c r="L377" s="9" t="s">
        <v>150</v>
      </c>
      <c r="M377" s="9" t="s">
        <v>20</v>
      </c>
      <c r="N377" s="9" t="s">
        <v>21</v>
      </c>
      <c r="O377" s="9" t="s">
        <v>21</v>
      </c>
      <c r="P377" s="9" t="str">
        <f t="shared" si="25"/>
        <v>Carrots&gt; = 30</v>
      </c>
      <c r="Q377" s="9" t="str">
        <f t="shared" si="26"/>
        <v>Carrots&gt; = 30&gt; = 20k</v>
      </c>
      <c r="R377" s="9" t="str">
        <f t="shared" si="27"/>
        <v>Carrots&gt; = 30&gt; = 20kYes</v>
      </c>
      <c r="S377" s="9" t="str">
        <f t="shared" si="28"/>
        <v>Carrots&gt; = 30&gt; = 20kYesYes</v>
      </c>
      <c r="T377" s="9" t="str">
        <f t="shared" si="29"/>
        <v>Carrots&gt; = 30&gt; = 20kYes</v>
      </c>
    </row>
    <row r="378" spans="1:20" x14ac:dyDescent="0.3">
      <c r="A378" s="8">
        <v>45261</v>
      </c>
      <c r="B378" s="9">
        <v>2</v>
      </c>
      <c r="C378" s="9" t="s">
        <v>14</v>
      </c>
      <c r="D378" s="9" t="s">
        <v>15</v>
      </c>
      <c r="E378" s="9" t="s">
        <v>72</v>
      </c>
      <c r="F378" s="9" t="s">
        <v>73</v>
      </c>
      <c r="G378" s="9" t="s">
        <v>25</v>
      </c>
      <c r="H378" s="9">
        <v>1316</v>
      </c>
      <c r="I378" s="9">
        <v>38.79</v>
      </c>
      <c r="J378" s="9">
        <v>4</v>
      </c>
      <c r="K378" s="9" t="s">
        <v>149</v>
      </c>
      <c r="L378" s="9" t="s">
        <v>150</v>
      </c>
      <c r="M378" s="9" t="s">
        <v>20</v>
      </c>
      <c r="N378" s="9" t="s">
        <v>21</v>
      </c>
      <c r="O378" s="9" t="s">
        <v>21</v>
      </c>
      <c r="P378" s="9" t="str">
        <f t="shared" si="25"/>
        <v>Carrots&gt; = 30</v>
      </c>
      <c r="Q378" s="9" t="str">
        <f t="shared" si="26"/>
        <v>Carrots&gt; = 30&gt; = 20k</v>
      </c>
      <c r="R378" s="9" t="str">
        <f t="shared" si="27"/>
        <v>Carrots&gt; = 30&gt; = 20kYes</v>
      </c>
      <c r="S378" s="9" t="str">
        <f t="shared" si="28"/>
        <v>Carrots&gt; = 30&gt; = 20kYesYes</v>
      </c>
      <c r="T378" s="9" t="str">
        <f t="shared" si="29"/>
        <v>Carrots&gt; = 30&gt; = 20kYes</v>
      </c>
    </row>
    <row r="379" spans="1:20" x14ac:dyDescent="0.3">
      <c r="A379" s="8">
        <v>45261</v>
      </c>
      <c r="B379" s="9">
        <v>2</v>
      </c>
      <c r="C379" s="9" t="s">
        <v>14</v>
      </c>
      <c r="D379" s="9" t="s">
        <v>15</v>
      </c>
      <c r="E379" s="9" t="s">
        <v>109</v>
      </c>
      <c r="F379" s="9" t="s">
        <v>110</v>
      </c>
      <c r="G379" s="9" t="s">
        <v>52</v>
      </c>
      <c r="H379" s="9">
        <v>3914</v>
      </c>
      <c r="I379" s="9">
        <v>7.09</v>
      </c>
      <c r="J379" s="9">
        <v>7</v>
      </c>
      <c r="K379" s="9" t="s">
        <v>149</v>
      </c>
      <c r="L379" s="9" t="s">
        <v>150</v>
      </c>
      <c r="M379" s="9" t="s">
        <v>20</v>
      </c>
      <c r="N379" s="9" t="s">
        <v>21</v>
      </c>
      <c r="O379" s="9" t="s">
        <v>21</v>
      </c>
      <c r="P379" s="9" t="str">
        <f t="shared" si="25"/>
        <v>Cereal&gt; = 30</v>
      </c>
      <c r="Q379" s="9" t="str">
        <f t="shared" si="26"/>
        <v>Cereal&gt; = 30&gt; = 20k</v>
      </c>
      <c r="R379" s="9" t="str">
        <f t="shared" si="27"/>
        <v>Cereal&gt; = 30&gt; = 20kYes</v>
      </c>
      <c r="S379" s="9" t="str">
        <f t="shared" si="28"/>
        <v>Cereal&gt; = 30&gt; = 20kYesYes</v>
      </c>
      <c r="T379" s="9" t="str">
        <f t="shared" si="29"/>
        <v>Cereal&gt; = 30&gt; = 20kYes</v>
      </c>
    </row>
    <row r="380" spans="1:20" x14ac:dyDescent="0.3">
      <c r="A380" s="8">
        <v>45261</v>
      </c>
      <c r="B380" s="9">
        <v>2</v>
      </c>
      <c r="C380" s="9" t="s">
        <v>14</v>
      </c>
      <c r="D380" s="9" t="s">
        <v>15</v>
      </c>
      <c r="E380" s="9" t="s">
        <v>109</v>
      </c>
      <c r="F380" s="9" t="s">
        <v>110</v>
      </c>
      <c r="G380" s="9" t="s">
        <v>52</v>
      </c>
      <c r="H380" s="9">
        <v>7633</v>
      </c>
      <c r="I380" s="9">
        <v>44.66</v>
      </c>
      <c r="J380" s="9">
        <v>4</v>
      </c>
      <c r="K380" s="9" t="s">
        <v>26</v>
      </c>
      <c r="L380" s="9" t="s">
        <v>19</v>
      </c>
      <c r="M380" s="9" t="s">
        <v>20</v>
      </c>
      <c r="N380" s="9" t="s">
        <v>21</v>
      </c>
      <c r="O380" s="9" t="s">
        <v>21</v>
      </c>
      <c r="P380" s="9" t="str">
        <f t="shared" si="25"/>
        <v>Cereal&lt; 30</v>
      </c>
      <c r="Q380" s="9" t="str">
        <f t="shared" si="26"/>
        <v>Cereal&lt; 30&lt; 20k</v>
      </c>
      <c r="R380" s="9" t="str">
        <f t="shared" si="27"/>
        <v>Cereal&lt; 30&lt; 20kYes</v>
      </c>
      <c r="S380" s="9" t="str">
        <f t="shared" si="28"/>
        <v>Cereal&lt; 30&lt; 20kYesYes</v>
      </c>
      <c r="T380" s="9" t="str">
        <f t="shared" si="29"/>
        <v>Cereal&lt; 30&lt; 20kYes</v>
      </c>
    </row>
    <row r="381" spans="1:20" x14ac:dyDescent="0.3">
      <c r="A381" s="8">
        <v>45261</v>
      </c>
      <c r="B381" s="9">
        <v>3</v>
      </c>
      <c r="C381" s="9" t="s">
        <v>28</v>
      </c>
      <c r="D381" s="9" t="s">
        <v>29</v>
      </c>
      <c r="E381" s="9" t="s">
        <v>113</v>
      </c>
      <c r="F381" s="9" t="s">
        <v>114</v>
      </c>
      <c r="G381" s="9" t="s">
        <v>59</v>
      </c>
      <c r="H381" s="9">
        <v>1067</v>
      </c>
      <c r="I381" s="9">
        <v>46.02</v>
      </c>
      <c r="J381" s="9">
        <v>8</v>
      </c>
      <c r="K381" s="9" t="s">
        <v>149</v>
      </c>
      <c r="L381" s="9" t="s">
        <v>19</v>
      </c>
      <c r="M381" s="9" t="s">
        <v>27</v>
      </c>
      <c r="N381" s="9" t="s">
        <v>21</v>
      </c>
      <c r="O381" s="9" t="s">
        <v>21</v>
      </c>
      <c r="P381" s="9" t="str">
        <f t="shared" si="25"/>
        <v>Chicken&gt; = 30</v>
      </c>
      <c r="Q381" s="9" t="str">
        <f t="shared" si="26"/>
        <v>Chicken&gt; = 30&lt; 20k</v>
      </c>
      <c r="R381" s="9" t="str">
        <f t="shared" si="27"/>
        <v>Chicken&gt; = 30&lt; 20kYes</v>
      </c>
      <c r="S381" s="9" t="str">
        <f t="shared" si="28"/>
        <v>Chicken&gt; = 30&lt; 20kYesYes</v>
      </c>
      <c r="T381" s="9" t="str">
        <f t="shared" si="29"/>
        <v>Chicken&gt; = 30&lt; 20kYes</v>
      </c>
    </row>
    <row r="382" spans="1:20" x14ac:dyDescent="0.3">
      <c r="A382" s="8">
        <v>45261</v>
      </c>
      <c r="B382" s="9">
        <v>3</v>
      </c>
      <c r="C382" s="9" t="s">
        <v>28</v>
      </c>
      <c r="D382" s="9" t="s">
        <v>29</v>
      </c>
      <c r="E382" s="9" t="s">
        <v>113</v>
      </c>
      <c r="F382" s="9" t="s">
        <v>114</v>
      </c>
      <c r="G382" s="9" t="s">
        <v>59</v>
      </c>
      <c r="H382" s="9">
        <v>4330</v>
      </c>
      <c r="I382" s="9">
        <v>5.45</v>
      </c>
      <c r="J382" s="9">
        <v>10</v>
      </c>
      <c r="K382" s="9" t="s">
        <v>26</v>
      </c>
      <c r="L382" s="9" t="s">
        <v>150</v>
      </c>
      <c r="M382" s="9" t="s">
        <v>27</v>
      </c>
      <c r="N382" s="9" t="s">
        <v>21</v>
      </c>
      <c r="O382" s="9" t="s">
        <v>21</v>
      </c>
      <c r="P382" s="9" t="str">
        <f t="shared" si="25"/>
        <v>Chicken&lt; 30</v>
      </c>
      <c r="Q382" s="9" t="str">
        <f t="shared" si="26"/>
        <v>Chicken&lt; 30&gt; = 20k</v>
      </c>
      <c r="R382" s="9" t="str">
        <f t="shared" si="27"/>
        <v>Chicken&lt; 30&gt; = 20kYes</v>
      </c>
      <c r="S382" s="9" t="str">
        <f t="shared" si="28"/>
        <v>Chicken&lt; 30&gt; = 20kYesYes</v>
      </c>
      <c r="T382" s="9" t="str">
        <f t="shared" si="29"/>
        <v>Chicken&lt; 30&gt; = 20kYes</v>
      </c>
    </row>
    <row r="383" spans="1:20" x14ac:dyDescent="0.3">
      <c r="A383" s="8">
        <v>45261</v>
      </c>
      <c r="B383" s="9">
        <v>2</v>
      </c>
      <c r="C383" s="9" t="s">
        <v>14</v>
      </c>
      <c r="D383" s="9" t="s">
        <v>15</v>
      </c>
      <c r="E383" s="9" t="s">
        <v>16</v>
      </c>
      <c r="F383" s="9" t="s">
        <v>17</v>
      </c>
      <c r="G383" s="9" t="s">
        <v>18</v>
      </c>
      <c r="H383" s="9">
        <v>3809</v>
      </c>
      <c r="I383" s="9">
        <v>0</v>
      </c>
      <c r="J383" s="9">
        <v>0</v>
      </c>
      <c r="K383" s="9" t="s">
        <v>149</v>
      </c>
      <c r="L383" s="9" t="s">
        <v>150</v>
      </c>
      <c r="M383" s="9" t="s">
        <v>20</v>
      </c>
      <c r="N383" s="9" t="s">
        <v>22</v>
      </c>
      <c r="O383" s="9" t="s">
        <v>22</v>
      </c>
      <c r="P383" s="9" t="str">
        <f t="shared" si="25"/>
        <v>Chips&gt; = 30</v>
      </c>
      <c r="Q383" s="9" t="str">
        <f t="shared" si="26"/>
        <v>Chips&gt; = 30&gt; = 20k</v>
      </c>
      <c r="R383" s="9" t="str">
        <f t="shared" si="27"/>
        <v>Chips&gt; = 30&gt; = 20kNo</v>
      </c>
      <c r="S383" s="9" t="str">
        <f t="shared" si="28"/>
        <v>Chips&gt; = 30&gt; = 20kNoNo</v>
      </c>
      <c r="T383" s="9" t="str">
        <f t="shared" si="29"/>
        <v>Chips&gt; = 30&gt; = 20kNo</v>
      </c>
    </row>
    <row r="384" spans="1:20" x14ac:dyDescent="0.3">
      <c r="A384" s="8">
        <v>45261</v>
      </c>
      <c r="B384" s="9">
        <v>2</v>
      </c>
      <c r="C384" s="9" t="s">
        <v>14</v>
      </c>
      <c r="D384" s="9" t="s">
        <v>15</v>
      </c>
      <c r="E384" s="9" t="s">
        <v>16</v>
      </c>
      <c r="F384" s="9" t="s">
        <v>17</v>
      </c>
      <c r="G384" s="9" t="s">
        <v>18</v>
      </c>
      <c r="H384" s="9">
        <v>7213</v>
      </c>
      <c r="I384" s="9">
        <v>15.18</v>
      </c>
      <c r="J384" s="9">
        <v>6</v>
      </c>
      <c r="K384" s="9" t="s">
        <v>149</v>
      </c>
      <c r="L384" s="9" t="s">
        <v>150</v>
      </c>
      <c r="M384" s="9" t="s">
        <v>20</v>
      </c>
      <c r="N384" s="9" t="s">
        <v>21</v>
      </c>
      <c r="O384" s="9" t="s">
        <v>21</v>
      </c>
      <c r="P384" s="9" t="str">
        <f t="shared" si="25"/>
        <v>Chips&gt; = 30</v>
      </c>
      <c r="Q384" s="9" t="str">
        <f t="shared" si="26"/>
        <v>Chips&gt; = 30&gt; = 20k</v>
      </c>
      <c r="R384" s="9" t="str">
        <f t="shared" si="27"/>
        <v>Chips&gt; = 30&gt; = 20kYes</v>
      </c>
      <c r="S384" s="9" t="str">
        <f t="shared" si="28"/>
        <v>Chips&gt; = 30&gt; = 20kYesYes</v>
      </c>
      <c r="T384" s="9" t="str">
        <f t="shared" si="29"/>
        <v>Chips&gt; = 30&gt; = 20kYes</v>
      </c>
    </row>
    <row r="385" spans="1:20" x14ac:dyDescent="0.3">
      <c r="A385" s="8">
        <v>45261</v>
      </c>
      <c r="B385" s="9">
        <v>3</v>
      </c>
      <c r="C385" s="9" t="s">
        <v>28</v>
      </c>
      <c r="D385" s="9" t="s">
        <v>29</v>
      </c>
      <c r="E385" s="9" t="s">
        <v>16</v>
      </c>
      <c r="F385" s="9" t="s">
        <v>17</v>
      </c>
      <c r="G385" s="9" t="s">
        <v>18</v>
      </c>
      <c r="H385" s="9">
        <v>4017</v>
      </c>
      <c r="I385" s="9">
        <v>43.19</v>
      </c>
      <c r="J385" s="9">
        <v>5</v>
      </c>
      <c r="K385" s="9" t="s">
        <v>26</v>
      </c>
      <c r="L385" s="9" t="s">
        <v>150</v>
      </c>
      <c r="M385" s="9" t="s">
        <v>20</v>
      </c>
      <c r="N385" s="9" t="s">
        <v>22</v>
      </c>
      <c r="O385" s="9" t="s">
        <v>21</v>
      </c>
      <c r="P385" s="9" t="str">
        <f t="shared" si="25"/>
        <v>Chips&lt; 30</v>
      </c>
      <c r="Q385" s="9" t="str">
        <f t="shared" si="26"/>
        <v>Chips&lt; 30&gt; = 20k</v>
      </c>
      <c r="R385" s="9" t="str">
        <f t="shared" si="27"/>
        <v>Chips&lt; 30&gt; = 20kNo</v>
      </c>
      <c r="S385" s="9" t="str">
        <f t="shared" si="28"/>
        <v>Chips&lt; 30&gt; = 20kNoYes</v>
      </c>
      <c r="T385" s="9" t="str">
        <f t="shared" si="29"/>
        <v>Chips&lt; 30&gt; = 20kYes</v>
      </c>
    </row>
    <row r="386" spans="1:20" x14ac:dyDescent="0.3">
      <c r="A386" s="8">
        <v>45261</v>
      </c>
      <c r="B386" s="9">
        <v>3</v>
      </c>
      <c r="C386" s="9" t="s">
        <v>28</v>
      </c>
      <c r="D386" s="9" t="s">
        <v>29</v>
      </c>
      <c r="E386" s="9" t="s">
        <v>16</v>
      </c>
      <c r="F386" s="9" t="s">
        <v>17</v>
      </c>
      <c r="G386" s="9" t="s">
        <v>18</v>
      </c>
      <c r="H386" s="9">
        <v>3087</v>
      </c>
      <c r="I386" s="9">
        <v>11.62</v>
      </c>
      <c r="J386" s="9">
        <v>6</v>
      </c>
      <c r="K386" s="9" t="s">
        <v>26</v>
      </c>
      <c r="L386" s="9" t="s">
        <v>150</v>
      </c>
      <c r="M386" s="9" t="s">
        <v>20</v>
      </c>
      <c r="N386" s="9" t="s">
        <v>21</v>
      </c>
      <c r="O386" s="9" t="s">
        <v>21</v>
      </c>
      <c r="P386" s="9" t="str">
        <f t="shared" ref="P386:P449" si="30">_xlfn.CONCAT(F386,K386)</f>
        <v>Chips&lt; 30</v>
      </c>
      <c r="Q386" s="9" t="str">
        <f t="shared" ref="Q386:Q449" si="31">_xlfn.CONCAT(F386,K386,L386)</f>
        <v>Chips&lt; 30&gt; = 20k</v>
      </c>
      <c r="R386" s="9" t="str">
        <f t="shared" ref="R386:R449" si="32">_xlfn.CONCAT(F386,K386,L386,N386)</f>
        <v>Chips&lt; 30&gt; = 20kYes</v>
      </c>
      <c r="S386" s="9" t="str">
        <f t="shared" ref="S386:S449" si="33">_xlfn.CONCAT(F386,K386,L386,N386,O386)</f>
        <v>Chips&lt; 30&gt; = 20kYesYes</v>
      </c>
      <c r="T386" s="9" t="str">
        <f t="shared" si="29"/>
        <v>Chips&lt; 30&gt; = 20kYes</v>
      </c>
    </row>
    <row r="387" spans="1:20" x14ac:dyDescent="0.3">
      <c r="A387" s="8">
        <v>45261</v>
      </c>
      <c r="B387" s="9">
        <v>2</v>
      </c>
      <c r="C387" s="9" t="s">
        <v>14</v>
      </c>
      <c r="D387" s="9" t="s">
        <v>15</v>
      </c>
      <c r="E387" s="9" t="s">
        <v>16</v>
      </c>
      <c r="F387" s="9" t="s">
        <v>17</v>
      </c>
      <c r="G387" s="9" t="s">
        <v>18</v>
      </c>
      <c r="H387" s="9">
        <v>1357</v>
      </c>
      <c r="I387" s="9">
        <v>37.17</v>
      </c>
      <c r="J387" s="9">
        <v>6</v>
      </c>
      <c r="K387" s="9" t="s">
        <v>26</v>
      </c>
      <c r="L387" s="9" t="s">
        <v>150</v>
      </c>
      <c r="M387" s="9" t="s">
        <v>20</v>
      </c>
      <c r="N387" s="9" t="s">
        <v>21</v>
      </c>
      <c r="O387" s="9" t="s">
        <v>21</v>
      </c>
      <c r="P387" s="9" t="str">
        <f t="shared" si="30"/>
        <v>Chips&lt; 30</v>
      </c>
      <c r="Q387" s="9" t="str">
        <f t="shared" si="31"/>
        <v>Chips&lt; 30&gt; = 20k</v>
      </c>
      <c r="R387" s="9" t="str">
        <f t="shared" si="32"/>
        <v>Chips&lt; 30&gt; = 20kYes</v>
      </c>
      <c r="S387" s="9" t="str">
        <f t="shared" si="33"/>
        <v>Chips&lt; 30&gt; = 20kYesYes</v>
      </c>
      <c r="T387" s="9" t="str">
        <f t="shared" ref="T387:T450" si="34">_xlfn.CONCAT(F387,K387,L387,O387)</f>
        <v>Chips&lt; 30&gt; = 20kYes</v>
      </c>
    </row>
    <row r="388" spans="1:20" x14ac:dyDescent="0.3">
      <c r="A388" s="8">
        <v>45261</v>
      </c>
      <c r="B388" s="9">
        <v>1</v>
      </c>
      <c r="C388" s="9" t="s">
        <v>32</v>
      </c>
      <c r="D388" s="9" t="s">
        <v>29</v>
      </c>
      <c r="E388" s="9" t="s">
        <v>16</v>
      </c>
      <c r="F388" s="9" t="s">
        <v>17</v>
      </c>
      <c r="G388" s="9" t="s">
        <v>18</v>
      </c>
      <c r="H388" s="9">
        <v>7271</v>
      </c>
      <c r="I388" s="9">
        <v>38.1</v>
      </c>
      <c r="J388" s="9">
        <v>7</v>
      </c>
      <c r="K388" s="9" t="s">
        <v>26</v>
      </c>
      <c r="L388" s="9" t="s">
        <v>150</v>
      </c>
      <c r="M388" s="9" t="s">
        <v>20</v>
      </c>
      <c r="N388" s="9" t="s">
        <v>21</v>
      </c>
      <c r="O388" s="9" t="s">
        <v>21</v>
      </c>
      <c r="P388" s="9" t="str">
        <f t="shared" si="30"/>
        <v>Chips&lt; 30</v>
      </c>
      <c r="Q388" s="9" t="str">
        <f t="shared" si="31"/>
        <v>Chips&lt; 30&gt; = 20k</v>
      </c>
      <c r="R388" s="9" t="str">
        <f t="shared" si="32"/>
        <v>Chips&lt; 30&gt; = 20kYes</v>
      </c>
      <c r="S388" s="9" t="str">
        <f t="shared" si="33"/>
        <v>Chips&lt; 30&gt; = 20kYesYes</v>
      </c>
      <c r="T388" s="9" t="str">
        <f t="shared" si="34"/>
        <v>Chips&lt; 30&gt; = 20kYes</v>
      </c>
    </row>
    <row r="389" spans="1:20" x14ac:dyDescent="0.3">
      <c r="A389" s="8">
        <v>45261</v>
      </c>
      <c r="B389" s="9">
        <v>1</v>
      </c>
      <c r="C389" s="9" t="s">
        <v>32</v>
      </c>
      <c r="D389" s="9" t="s">
        <v>29</v>
      </c>
      <c r="E389" s="9" t="s">
        <v>16</v>
      </c>
      <c r="F389" s="9" t="s">
        <v>17</v>
      </c>
      <c r="G389" s="9" t="s">
        <v>18</v>
      </c>
      <c r="H389" s="9">
        <v>7291</v>
      </c>
      <c r="I389" s="9">
        <v>3.94</v>
      </c>
      <c r="J389" s="9">
        <v>1</v>
      </c>
      <c r="K389" s="9" t="s">
        <v>149</v>
      </c>
      <c r="L389" s="9" t="s">
        <v>150</v>
      </c>
      <c r="M389" s="9" t="s">
        <v>20</v>
      </c>
      <c r="N389" s="9" t="s">
        <v>22</v>
      </c>
      <c r="O389" s="9" t="s">
        <v>21</v>
      </c>
      <c r="P389" s="9" t="str">
        <f t="shared" si="30"/>
        <v>Chips&gt; = 30</v>
      </c>
      <c r="Q389" s="9" t="str">
        <f t="shared" si="31"/>
        <v>Chips&gt; = 30&gt; = 20k</v>
      </c>
      <c r="R389" s="9" t="str">
        <f t="shared" si="32"/>
        <v>Chips&gt; = 30&gt; = 20kNo</v>
      </c>
      <c r="S389" s="9" t="str">
        <f t="shared" si="33"/>
        <v>Chips&gt; = 30&gt; = 20kNoYes</v>
      </c>
      <c r="T389" s="9" t="str">
        <f t="shared" si="34"/>
        <v>Chips&gt; = 30&gt; = 20kYes</v>
      </c>
    </row>
    <row r="390" spans="1:20" x14ac:dyDescent="0.3">
      <c r="A390" s="8">
        <v>45261</v>
      </c>
      <c r="B390" s="9">
        <v>1</v>
      </c>
      <c r="C390" s="9" t="s">
        <v>32</v>
      </c>
      <c r="D390" s="9" t="s">
        <v>29</v>
      </c>
      <c r="E390" s="9" t="s">
        <v>16</v>
      </c>
      <c r="F390" s="9" t="s">
        <v>17</v>
      </c>
      <c r="G390" s="9" t="s">
        <v>18</v>
      </c>
      <c r="H390" s="9">
        <v>2199</v>
      </c>
      <c r="I390" s="9">
        <v>3.94</v>
      </c>
      <c r="J390" s="9">
        <v>1</v>
      </c>
      <c r="K390" s="9" t="s">
        <v>149</v>
      </c>
      <c r="L390" s="9" t="s">
        <v>19</v>
      </c>
      <c r="M390" s="9" t="s">
        <v>20</v>
      </c>
      <c r="N390" s="9" t="s">
        <v>21</v>
      </c>
      <c r="O390" s="9" t="s">
        <v>21</v>
      </c>
      <c r="P390" s="9" t="str">
        <f t="shared" si="30"/>
        <v>Chips&gt; = 30</v>
      </c>
      <c r="Q390" s="9" t="str">
        <f t="shared" si="31"/>
        <v>Chips&gt; = 30&lt; 20k</v>
      </c>
      <c r="R390" s="9" t="str">
        <f t="shared" si="32"/>
        <v>Chips&gt; = 30&lt; 20kYes</v>
      </c>
      <c r="S390" s="9" t="str">
        <f t="shared" si="33"/>
        <v>Chips&gt; = 30&lt; 20kYesYes</v>
      </c>
      <c r="T390" s="9" t="str">
        <f t="shared" si="34"/>
        <v>Chips&gt; = 30&lt; 20kYes</v>
      </c>
    </row>
    <row r="391" spans="1:20" x14ac:dyDescent="0.3">
      <c r="A391" s="8">
        <v>45261</v>
      </c>
      <c r="B391" s="9">
        <v>1</v>
      </c>
      <c r="C391" s="9" t="s">
        <v>32</v>
      </c>
      <c r="D391" s="9" t="s">
        <v>29</v>
      </c>
      <c r="E391" s="9" t="s">
        <v>16</v>
      </c>
      <c r="F391" s="9" t="s">
        <v>17</v>
      </c>
      <c r="G391" s="9" t="s">
        <v>18</v>
      </c>
      <c r="H391" s="9">
        <v>4932</v>
      </c>
      <c r="I391" s="9">
        <v>3.94</v>
      </c>
      <c r="J391" s="9">
        <v>1</v>
      </c>
      <c r="K391" s="9" t="s">
        <v>149</v>
      </c>
      <c r="L391" s="9" t="s">
        <v>19</v>
      </c>
      <c r="M391" s="9" t="s">
        <v>20</v>
      </c>
      <c r="N391" s="9" t="s">
        <v>21</v>
      </c>
      <c r="O391" s="9" t="s">
        <v>22</v>
      </c>
      <c r="P391" s="9" t="str">
        <f t="shared" si="30"/>
        <v>Chips&gt; = 30</v>
      </c>
      <c r="Q391" s="9" t="str">
        <f t="shared" si="31"/>
        <v>Chips&gt; = 30&lt; 20k</v>
      </c>
      <c r="R391" s="9" t="str">
        <f t="shared" si="32"/>
        <v>Chips&gt; = 30&lt; 20kYes</v>
      </c>
      <c r="S391" s="9" t="str">
        <f t="shared" si="33"/>
        <v>Chips&gt; = 30&lt; 20kYesNo</v>
      </c>
      <c r="T391" s="9" t="str">
        <f t="shared" si="34"/>
        <v>Chips&gt; = 30&lt; 20kNo</v>
      </c>
    </row>
    <row r="392" spans="1:20" x14ac:dyDescent="0.3">
      <c r="A392" s="8">
        <v>45261</v>
      </c>
      <c r="B392" s="9">
        <v>1</v>
      </c>
      <c r="C392" s="9" t="s">
        <v>32</v>
      </c>
      <c r="D392" s="9" t="s">
        <v>29</v>
      </c>
      <c r="E392" s="9" t="s">
        <v>16</v>
      </c>
      <c r="F392" s="9" t="s">
        <v>17</v>
      </c>
      <c r="G392" s="9" t="s">
        <v>18</v>
      </c>
      <c r="H392" s="9">
        <v>9034</v>
      </c>
      <c r="I392" s="9">
        <v>27.17</v>
      </c>
      <c r="J392" s="9">
        <v>12</v>
      </c>
      <c r="K392" s="9" t="s">
        <v>26</v>
      </c>
      <c r="L392" s="9" t="s">
        <v>150</v>
      </c>
      <c r="M392" s="9" t="s">
        <v>20</v>
      </c>
      <c r="N392" s="9" t="s">
        <v>22</v>
      </c>
      <c r="O392" s="9" t="s">
        <v>21</v>
      </c>
      <c r="P392" s="9" t="str">
        <f t="shared" si="30"/>
        <v>Chips&lt; 30</v>
      </c>
      <c r="Q392" s="9" t="str">
        <f t="shared" si="31"/>
        <v>Chips&lt; 30&gt; = 20k</v>
      </c>
      <c r="R392" s="9" t="str">
        <f t="shared" si="32"/>
        <v>Chips&lt; 30&gt; = 20kNo</v>
      </c>
      <c r="S392" s="9" t="str">
        <f t="shared" si="33"/>
        <v>Chips&lt; 30&gt; = 20kNoYes</v>
      </c>
      <c r="T392" s="9" t="str">
        <f t="shared" si="34"/>
        <v>Chips&lt; 30&gt; = 20kYes</v>
      </c>
    </row>
    <row r="393" spans="1:20" x14ac:dyDescent="0.3">
      <c r="A393" s="8">
        <v>45261</v>
      </c>
      <c r="B393" s="9">
        <v>1</v>
      </c>
      <c r="C393" s="9" t="s">
        <v>32</v>
      </c>
      <c r="D393" s="9" t="s">
        <v>29</v>
      </c>
      <c r="E393" s="9" t="s">
        <v>16</v>
      </c>
      <c r="F393" s="9" t="s">
        <v>17</v>
      </c>
      <c r="G393" s="9" t="s">
        <v>18</v>
      </c>
      <c r="H393" s="9">
        <v>9035</v>
      </c>
      <c r="I393" s="9">
        <v>37.17</v>
      </c>
      <c r="J393" s="9">
        <v>18</v>
      </c>
      <c r="K393" s="9" t="s">
        <v>26</v>
      </c>
      <c r="L393" s="9" t="s">
        <v>150</v>
      </c>
      <c r="M393" s="9" t="s">
        <v>20</v>
      </c>
      <c r="N393" s="9" t="s">
        <v>22</v>
      </c>
      <c r="O393" s="9" t="s">
        <v>21</v>
      </c>
      <c r="P393" s="9" t="str">
        <f t="shared" si="30"/>
        <v>Chips&lt; 30</v>
      </c>
      <c r="Q393" s="9" t="str">
        <f t="shared" si="31"/>
        <v>Chips&lt; 30&gt; = 20k</v>
      </c>
      <c r="R393" s="9" t="str">
        <f t="shared" si="32"/>
        <v>Chips&lt; 30&gt; = 20kNo</v>
      </c>
      <c r="S393" s="9" t="str">
        <f t="shared" si="33"/>
        <v>Chips&lt; 30&gt; = 20kNoYes</v>
      </c>
      <c r="T393" s="9" t="str">
        <f t="shared" si="34"/>
        <v>Chips&lt; 30&gt; = 20kYes</v>
      </c>
    </row>
    <row r="394" spans="1:20" x14ac:dyDescent="0.3">
      <c r="A394" s="8">
        <v>45261</v>
      </c>
      <c r="B394" s="9">
        <v>1</v>
      </c>
      <c r="C394" s="9" t="s">
        <v>32</v>
      </c>
      <c r="D394" s="9" t="s">
        <v>29</v>
      </c>
      <c r="E394" s="9" t="s">
        <v>16</v>
      </c>
      <c r="F394" s="9" t="s">
        <v>17</v>
      </c>
      <c r="G394" s="9" t="s">
        <v>18</v>
      </c>
      <c r="H394" s="9">
        <v>9036</v>
      </c>
      <c r="I394" s="9">
        <v>47.17</v>
      </c>
      <c r="J394" s="9">
        <v>21</v>
      </c>
      <c r="K394" s="9" t="s">
        <v>26</v>
      </c>
      <c r="L394" s="9" t="s">
        <v>150</v>
      </c>
      <c r="M394" s="9" t="s">
        <v>20</v>
      </c>
      <c r="N394" s="9" t="s">
        <v>22</v>
      </c>
      <c r="O394" s="9" t="s">
        <v>21</v>
      </c>
      <c r="P394" s="9" t="str">
        <f t="shared" si="30"/>
        <v>Chips&lt; 30</v>
      </c>
      <c r="Q394" s="9" t="str">
        <f t="shared" si="31"/>
        <v>Chips&lt; 30&gt; = 20k</v>
      </c>
      <c r="R394" s="9" t="str">
        <f t="shared" si="32"/>
        <v>Chips&lt; 30&gt; = 20kNo</v>
      </c>
      <c r="S394" s="9" t="str">
        <f t="shared" si="33"/>
        <v>Chips&lt; 30&gt; = 20kNoYes</v>
      </c>
      <c r="T394" s="9" t="str">
        <f t="shared" si="34"/>
        <v>Chips&lt; 30&gt; = 20kYes</v>
      </c>
    </row>
    <row r="395" spans="1:20" x14ac:dyDescent="0.3">
      <c r="A395" s="8">
        <v>45261</v>
      </c>
      <c r="B395" s="9">
        <v>1</v>
      </c>
      <c r="C395" s="9" t="s">
        <v>32</v>
      </c>
      <c r="D395" s="9" t="s">
        <v>29</v>
      </c>
      <c r="E395" s="9" t="s">
        <v>16</v>
      </c>
      <c r="F395" s="9" t="s">
        <v>17</v>
      </c>
      <c r="G395" s="9" t="s">
        <v>18</v>
      </c>
      <c r="H395" s="9">
        <v>9037</v>
      </c>
      <c r="I395" s="9">
        <v>27.17</v>
      </c>
      <c r="J395" s="9">
        <v>6</v>
      </c>
      <c r="K395" s="9" t="s">
        <v>26</v>
      </c>
      <c r="L395" s="9" t="s">
        <v>150</v>
      </c>
      <c r="M395" s="9" t="s">
        <v>20</v>
      </c>
      <c r="N395" s="9" t="s">
        <v>22</v>
      </c>
      <c r="O395" s="9" t="s">
        <v>21</v>
      </c>
      <c r="P395" s="9" t="str">
        <f t="shared" si="30"/>
        <v>Chips&lt; 30</v>
      </c>
      <c r="Q395" s="9" t="str">
        <f t="shared" si="31"/>
        <v>Chips&lt; 30&gt; = 20k</v>
      </c>
      <c r="R395" s="9" t="str">
        <f t="shared" si="32"/>
        <v>Chips&lt; 30&gt; = 20kNo</v>
      </c>
      <c r="S395" s="9" t="str">
        <f t="shared" si="33"/>
        <v>Chips&lt; 30&gt; = 20kNoYes</v>
      </c>
      <c r="T395" s="9" t="str">
        <f t="shared" si="34"/>
        <v>Chips&lt; 30&gt; = 20kYes</v>
      </c>
    </row>
    <row r="396" spans="1:20" x14ac:dyDescent="0.3">
      <c r="A396" s="8">
        <v>45261</v>
      </c>
      <c r="B396" s="9">
        <v>1</v>
      </c>
      <c r="C396" s="9" t="s">
        <v>32</v>
      </c>
      <c r="D396" s="9" t="s">
        <v>29</v>
      </c>
      <c r="E396" s="9" t="s">
        <v>16</v>
      </c>
      <c r="F396" s="9" t="s">
        <v>17</v>
      </c>
      <c r="G396" s="9" t="s">
        <v>18</v>
      </c>
      <c r="H396" s="9">
        <v>9038</v>
      </c>
      <c r="I396" s="9">
        <v>27.17</v>
      </c>
      <c r="J396" s="9">
        <v>6</v>
      </c>
      <c r="K396" s="9" t="s">
        <v>26</v>
      </c>
      <c r="L396" s="9" t="s">
        <v>150</v>
      </c>
      <c r="M396" s="9" t="s">
        <v>20</v>
      </c>
      <c r="N396" s="9" t="s">
        <v>22</v>
      </c>
      <c r="O396" s="9" t="s">
        <v>21</v>
      </c>
      <c r="P396" s="9" t="str">
        <f t="shared" si="30"/>
        <v>Chips&lt; 30</v>
      </c>
      <c r="Q396" s="9" t="str">
        <f t="shared" si="31"/>
        <v>Chips&lt; 30&gt; = 20k</v>
      </c>
      <c r="R396" s="9" t="str">
        <f t="shared" si="32"/>
        <v>Chips&lt; 30&gt; = 20kNo</v>
      </c>
      <c r="S396" s="9" t="str">
        <f t="shared" si="33"/>
        <v>Chips&lt; 30&gt; = 20kNoYes</v>
      </c>
      <c r="T396" s="9" t="str">
        <f t="shared" si="34"/>
        <v>Chips&lt; 30&gt; = 20kYes</v>
      </c>
    </row>
    <row r="397" spans="1:20" x14ac:dyDescent="0.3">
      <c r="A397" s="8">
        <v>45261</v>
      </c>
      <c r="B397" s="9">
        <v>1</v>
      </c>
      <c r="C397" s="9" t="s">
        <v>32</v>
      </c>
      <c r="D397" s="9" t="s">
        <v>29</v>
      </c>
      <c r="E397" s="9" t="s">
        <v>16</v>
      </c>
      <c r="F397" s="9" t="s">
        <v>17</v>
      </c>
      <c r="G397" s="9" t="s">
        <v>18</v>
      </c>
      <c r="H397" s="9">
        <v>9039</v>
      </c>
      <c r="I397" s="9">
        <v>0</v>
      </c>
      <c r="J397" s="9">
        <v>0</v>
      </c>
      <c r="K397" s="9" t="s">
        <v>26</v>
      </c>
      <c r="L397" s="9" t="s">
        <v>150</v>
      </c>
      <c r="M397" s="9" t="s">
        <v>20</v>
      </c>
      <c r="N397" s="9" t="s">
        <v>22</v>
      </c>
      <c r="O397" s="9" t="s">
        <v>22</v>
      </c>
      <c r="P397" s="9" t="str">
        <f t="shared" si="30"/>
        <v>Chips&lt; 30</v>
      </c>
      <c r="Q397" s="9" t="str">
        <f t="shared" si="31"/>
        <v>Chips&lt; 30&gt; = 20k</v>
      </c>
      <c r="R397" s="9" t="str">
        <f t="shared" si="32"/>
        <v>Chips&lt; 30&gt; = 20kNo</v>
      </c>
      <c r="S397" s="9" t="str">
        <f t="shared" si="33"/>
        <v>Chips&lt; 30&gt; = 20kNoNo</v>
      </c>
      <c r="T397" s="9" t="str">
        <f t="shared" si="34"/>
        <v>Chips&lt; 30&gt; = 20kNo</v>
      </c>
    </row>
    <row r="398" spans="1:20" x14ac:dyDescent="0.3">
      <c r="A398" s="8">
        <v>45261</v>
      </c>
      <c r="B398" s="9">
        <v>1</v>
      </c>
      <c r="C398" s="9" t="s">
        <v>32</v>
      </c>
      <c r="D398" s="9" t="s">
        <v>29</v>
      </c>
      <c r="E398" s="9" t="s">
        <v>16</v>
      </c>
      <c r="F398" s="9" t="s">
        <v>17</v>
      </c>
      <c r="G398" s="9" t="s">
        <v>18</v>
      </c>
      <c r="H398" s="9">
        <v>9040</v>
      </c>
      <c r="I398" s="9">
        <v>27.17</v>
      </c>
      <c r="J398" s="9">
        <v>3</v>
      </c>
      <c r="K398" s="9" t="s">
        <v>26</v>
      </c>
      <c r="L398" s="9" t="s">
        <v>150</v>
      </c>
      <c r="M398" s="9" t="s">
        <v>20</v>
      </c>
      <c r="N398" s="9" t="s">
        <v>22</v>
      </c>
      <c r="O398" s="9" t="s">
        <v>21</v>
      </c>
      <c r="P398" s="9" t="str">
        <f t="shared" si="30"/>
        <v>Chips&lt; 30</v>
      </c>
      <c r="Q398" s="9" t="str">
        <f t="shared" si="31"/>
        <v>Chips&lt; 30&gt; = 20k</v>
      </c>
      <c r="R398" s="9" t="str">
        <f t="shared" si="32"/>
        <v>Chips&lt; 30&gt; = 20kNo</v>
      </c>
      <c r="S398" s="9" t="str">
        <f t="shared" si="33"/>
        <v>Chips&lt; 30&gt; = 20kNoYes</v>
      </c>
      <c r="T398" s="9" t="str">
        <f t="shared" si="34"/>
        <v>Chips&lt; 30&gt; = 20kYes</v>
      </c>
    </row>
    <row r="399" spans="1:20" x14ac:dyDescent="0.3">
      <c r="A399" s="8">
        <v>45261</v>
      </c>
      <c r="B399" s="9">
        <v>1</v>
      </c>
      <c r="C399" s="9" t="s">
        <v>32</v>
      </c>
      <c r="D399" s="9" t="s">
        <v>29</v>
      </c>
      <c r="E399" s="9" t="s">
        <v>16</v>
      </c>
      <c r="F399" s="9" t="s">
        <v>17</v>
      </c>
      <c r="G399" s="9" t="s">
        <v>18</v>
      </c>
      <c r="H399" s="9">
        <v>9041</v>
      </c>
      <c r="I399" s="9">
        <v>27.17</v>
      </c>
      <c r="J399" s="9">
        <v>3</v>
      </c>
      <c r="K399" s="9" t="s">
        <v>26</v>
      </c>
      <c r="L399" s="9" t="s">
        <v>150</v>
      </c>
      <c r="M399" s="9" t="s">
        <v>20</v>
      </c>
      <c r="N399" s="9" t="s">
        <v>22</v>
      </c>
      <c r="O399" s="9" t="s">
        <v>21</v>
      </c>
      <c r="P399" s="9" t="str">
        <f t="shared" si="30"/>
        <v>Chips&lt; 30</v>
      </c>
      <c r="Q399" s="9" t="str">
        <f t="shared" si="31"/>
        <v>Chips&lt; 30&gt; = 20k</v>
      </c>
      <c r="R399" s="9" t="str">
        <f t="shared" si="32"/>
        <v>Chips&lt; 30&gt; = 20kNo</v>
      </c>
      <c r="S399" s="9" t="str">
        <f t="shared" si="33"/>
        <v>Chips&lt; 30&gt; = 20kNoYes</v>
      </c>
      <c r="T399" s="9" t="str">
        <f t="shared" si="34"/>
        <v>Chips&lt; 30&gt; = 20kYes</v>
      </c>
    </row>
    <row r="400" spans="1:20" x14ac:dyDescent="0.3">
      <c r="A400" s="8">
        <v>45261</v>
      </c>
      <c r="B400" s="9">
        <v>1</v>
      </c>
      <c r="C400" s="9" t="s">
        <v>32</v>
      </c>
      <c r="D400" s="9" t="s">
        <v>29</v>
      </c>
      <c r="E400" s="9" t="s">
        <v>16</v>
      </c>
      <c r="F400" s="9" t="s">
        <v>17</v>
      </c>
      <c r="G400" s="9" t="s">
        <v>18</v>
      </c>
      <c r="H400" s="9">
        <v>9042</v>
      </c>
      <c r="I400" s="9">
        <v>27.17</v>
      </c>
      <c r="J400" s="9">
        <v>3</v>
      </c>
      <c r="K400" s="9" t="s">
        <v>26</v>
      </c>
      <c r="L400" s="9" t="s">
        <v>150</v>
      </c>
      <c r="M400" s="9" t="s">
        <v>20</v>
      </c>
      <c r="N400" s="9" t="s">
        <v>22</v>
      </c>
      <c r="O400" s="9" t="s">
        <v>21</v>
      </c>
      <c r="P400" s="9" t="str">
        <f t="shared" si="30"/>
        <v>Chips&lt; 30</v>
      </c>
      <c r="Q400" s="9" t="str">
        <f t="shared" si="31"/>
        <v>Chips&lt; 30&gt; = 20k</v>
      </c>
      <c r="R400" s="9" t="str">
        <f t="shared" si="32"/>
        <v>Chips&lt; 30&gt; = 20kNo</v>
      </c>
      <c r="S400" s="9" t="str">
        <f t="shared" si="33"/>
        <v>Chips&lt; 30&gt; = 20kNoYes</v>
      </c>
      <c r="T400" s="9" t="str">
        <f t="shared" si="34"/>
        <v>Chips&lt; 30&gt; = 20kYes</v>
      </c>
    </row>
    <row r="401" spans="1:20" x14ac:dyDescent="0.3">
      <c r="A401" s="8">
        <v>45261</v>
      </c>
      <c r="B401" s="9">
        <v>1</v>
      </c>
      <c r="C401" s="9" t="s">
        <v>32</v>
      </c>
      <c r="D401" s="9" t="s">
        <v>29</v>
      </c>
      <c r="E401" s="9" t="s">
        <v>16</v>
      </c>
      <c r="F401" s="9" t="s">
        <v>17</v>
      </c>
      <c r="G401" s="9" t="s">
        <v>18</v>
      </c>
      <c r="H401" s="9">
        <v>9043</v>
      </c>
      <c r="I401" s="9">
        <v>27.17</v>
      </c>
      <c r="J401" s="9">
        <v>3</v>
      </c>
      <c r="K401" s="9" t="s">
        <v>26</v>
      </c>
      <c r="L401" s="9" t="s">
        <v>150</v>
      </c>
      <c r="M401" s="9" t="s">
        <v>20</v>
      </c>
      <c r="N401" s="9" t="s">
        <v>21</v>
      </c>
      <c r="O401" s="9" t="s">
        <v>21</v>
      </c>
      <c r="P401" s="9" t="str">
        <f t="shared" si="30"/>
        <v>Chips&lt; 30</v>
      </c>
      <c r="Q401" s="9" t="str">
        <f t="shared" si="31"/>
        <v>Chips&lt; 30&gt; = 20k</v>
      </c>
      <c r="R401" s="9" t="str">
        <f t="shared" si="32"/>
        <v>Chips&lt; 30&gt; = 20kYes</v>
      </c>
      <c r="S401" s="9" t="str">
        <f t="shared" si="33"/>
        <v>Chips&lt; 30&gt; = 20kYesYes</v>
      </c>
      <c r="T401" s="9" t="str">
        <f t="shared" si="34"/>
        <v>Chips&lt; 30&gt; = 20kYes</v>
      </c>
    </row>
    <row r="402" spans="1:20" x14ac:dyDescent="0.3">
      <c r="A402" s="8">
        <v>45261</v>
      </c>
      <c r="B402" s="9">
        <v>1</v>
      </c>
      <c r="C402" s="9" t="s">
        <v>32</v>
      </c>
      <c r="D402" s="9" t="s">
        <v>29</v>
      </c>
      <c r="E402" s="9" t="s">
        <v>16</v>
      </c>
      <c r="F402" s="9" t="s">
        <v>17</v>
      </c>
      <c r="G402" s="9" t="s">
        <v>18</v>
      </c>
      <c r="H402" s="9">
        <v>9044</v>
      </c>
      <c r="I402" s="9">
        <v>27.17</v>
      </c>
      <c r="J402" s="9">
        <v>3</v>
      </c>
      <c r="K402" s="9" t="s">
        <v>26</v>
      </c>
      <c r="L402" s="9" t="s">
        <v>150</v>
      </c>
      <c r="M402" s="9" t="s">
        <v>20</v>
      </c>
      <c r="N402" s="9" t="s">
        <v>21</v>
      </c>
      <c r="O402" s="9" t="s">
        <v>22</v>
      </c>
      <c r="P402" s="9" t="str">
        <f t="shared" si="30"/>
        <v>Chips&lt; 30</v>
      </c>
      <c r="Q402" s="9" t="str">
        <f t="shared" si="31"/>
        <v>Chips&lt; 30&gt; = 20k</v>
      </c>
      <c r="R402" s="9" t="str">
        <f t="shared" si="32"/>
        <v>Chips&lt; 30&gt; = 20kYes</v>
      </c>
      <c r="S402" s="9" t="str">
        <f t="shared" si="33"/>
        <v>Chips&lt; 30&gt; = 20kYesNo</v>
      </c>
      <c r="T402" s="9" t="str">
        <f t="shared" si="34"/>
        <v>Chips&lt; 30&gt; = 20kNo</v>
      </c>
    </row>
    <row r="403" spans="1:20" x14ac:dyDescent="0.3">
      <c r="A403" s="8">
        <v>45261</v>
      </c>
      <c r="B403" s="9">
        <v>2</v>
      </c>
      <c r="C403" s="9" t="s">
        <v>14</v>
      </c>
      <c r="D403" s="9" t="s">
        <v>15</v>
      </c>
      <c r="E403" s="9" t="s">
        <v>16</v>
      </c>
      <c r="F403" s="9" t="s">
        <v>17</v>
      </c>
      <c r="G403" s="9" t="s">
        <v>18</v>
      </c>
      <c r="H403" s="9">
        <v>9045</v>
      </c>
      <c r="I403" s="9">
        <v>7.1</v>
      </c>
      <c r="J403" s="9">
        <v>1</v>
      </c>
      <c r="K403" s="9" t="s">
        <v>26</v>
      </c>
      <c r="L403" s="9" t="s">
        <v>19</v>
      </c>
      <c r="M403" s="9" t="s">
        <v>20</v>
      </c>
      <c r="N403" s="9" t="s">
        <v>21</v>
      </c>
      <c r="O403" s="9" t="s">
        <v>22</v>
      </c>
      <c r="P403" s="9" t="str">
        <f t="shared" si="30"/>
        <v>Chips&lt; 30</v>
      </c>
      <c r="Q403" s="9" t="str">
        <f t="shared" si="31"/>
        <v>Chips&lt; 30&lt; 20k</v>
      </c>
      <c r="R403" s="9" t="str">
        <f t="shared" si="32"/>
        <v>Chips&lt; 30&lt; 20kYes</v>
      </c>
      <c r="S403" s="9" t="str">
        <f t="shared" si="33"/>
        <v>Chips&lt; 30&lt; 20kYesNo</v>
      </c>
      <c r="T403" s="9" t="str">
        <f t="shared" si="34"/>
        <v>Chips&lt; 30&lt; 20kNo</v>
      </c>
    </row>
    <row r="404" spans="1:20" x14ac:dyDescent="0.3">
      <c r="A404" s="8">
        <v>45261</v>
      </c>
      <c r="B404" s="9">
        <v>2</v>
      </c>
      <c r="C404" s="9" t="s">
        <v>14</v>
      </c>
      <c r="D404" s="9" t="s">
        <v>15</v>
      </c>
      <c r="E404" s="9" t="s">
        <v>16</v>
      </c>
      <c r="F404" s="9" t="s">
        <v>17</v>
      </c>
      <c r="G404" s="9" t="s">
        <v>18</v>
      </c>
      <c r="H404" s="9">
        <v>9046</v>
      </c>
      <c r="I404" s="9">
        <v>7.1</v>
      </c>
      <c r="J404" s="9">
        <v>1</v>
      </c>
      <c r="K404" s="9" t="s">
        <v>26</v>
      </c>
      <c r="L404" s="9" t="s">
        <v>19</v>
      </c>
      <c r="M404" s="9" t="s">
        <v>20</v>
      </c>
      <c r="N404" s="9" t="s">
        <v>21</v>
      </c>
      <c r="O404" s="9" t="s">
        <v>22</v>
      </c>
      <c r="P404" s="9" t="str">
        <f t="shared" si="30"/>
        <v>Chips&lt; 30</v>
      </c>
      <c r="Q404" s="9" t="str">
        <f t="shared" si="31"/>
        <v>Chips&lt; 30&lt; 20k</v>
      </c>
      <c r="R404" s="9" t="str">
        <f t="shared" si="32"/>
        <v>Chips&lt; 30&lt; 20kYes</v>
      </c>
      <c r="S404" s="9" t="str">
        <f t="shared" si="33"/>
        <v>Chips&lt; 30&lt; 20kYesNo</v>
      </c>
      <c r="T404" s="9" t="str">
        <f t="shared" si="34"/>
        <v>Chips&lt; 30&lt; 20kNo</v>
      </c>
    </row>
    <row r="405" spans="1:20" x14ac:dyDescent="0.3">
      <c r="A405" s="8">
        <v>45261</v>
      </c>
      <c r="B405" s="9">
        <v>2</v>
      </c>
      <c r="C405" s="9" t="s">
        <v>14</v>
      </c>
      <c r="D405" s="9" t="s">
        <v>15</v>
      </c>
      <c r="E405" s="9" t="s">
        <v>16</v>
      </c>
      <c r="F405" s="9" t="s">
        <v>17</v>
      </c>
      <c r="G405" s="9" t="s">
        <v>18</v>
      </c>
      <c r="H405" s="9">
        <v>9047</v>
      </c>
      <c r="I405" s="9">
        <v>7.1</v>
      </c>
      <c r="J405" s="9">
        <v>1</v>
      </c>
      <c r="K405" s="9" t="s">
        <v>26</v>
      </c>
      <c r="L405" s="9" t="s">
        <v>19</v>
      </c>
      <c r="M405" s="9" t="s">
        <v>20</v>
      </c>
      <c r="N405" s="9" t="s">
        <v>21</v>
      </c>
      <c r="O405" s="9" t="s">
        <v>22</v>
      </c>
      <c r="P405" s="9" t="str">
        <f t="shared" si="30"/>
        <v>Chips&lt; 30</v>
      </c>
      <c r="Q405" s="9" t="str">
        <f t="shared" si="31"/>
        <v>Chips&lt; 30&lt; 20k</v>
      </c>
      <c r="R405" s="9" t="str">
        <f t="shared" si="32"/>
        <v>Chips&lt; 30&lt; 20kYes</v>
      </c>
      <c r="S405" s="9" t="str">
        <f t="shared" si="33"/>
        <v>Chips&lt; 30&lt; 20kYesNo</v>
      </c>
      <c r="T405" s="9" t="str">
        <f t="shared" si="34"/>
        <v>Chips&lt; 30&lt; 20kNo</v>
      </c>
    </row>
    <row r="406" spans="1:20" x14ac:dyDescent="0.3">
      <c r="A406" s="8">
        <v>45261</v>
      </c>
      <c r="B406" s="9">
        <v>2</v>
      </c>
      <c r="C406" s="9" t="s">
        <v>14</v>
      </c>
      <c r="D406" s="9" t="s">
        <v>15</v>
      </c>
      <c r="E406" s="9" t="s">
        <v>16</v>
      </c>
      <c r="F406" s="9" t="s">
        <v>17</v>
      </c>
      <c r="G406" s="9" t="s">
        <v>18</v>
      </c>
      <c r="H406" s="9">
        <v>9048</v>
      </c>
      <c r="I406" s="9">
        <v>7.1</v>
      </c>
      <c r="J406" s="9">
        <v>1</v>
      </c>
      <c r="K406" s="9" t="s">
        <v>26</v>
      </c>
      <c r="L406" s="9" t="s">
        <v>19</v>
      </c>
      <c r="M406" s="9" t="s">
        <v>20</v>
      </c>
      <c r="N406" s="9" t="s">
        <v>21</v>
      </c>
      <c r="O406" s="9" t="s">
        <v>22</v>
      </c>
      <c r="P406" s="9" t="str">
        <f t="shared" si="30"/>
        <v>Chips&lt; 30</v>
      </c>
      <c r="Q406" s="9" t="str">
        <f t="shared" si="31"/>
        <v>Chips&lt; 30&lt; 20k</v>
      </c>
      <c r="R406" s="9" t="str">
        <f t="shared" si="32"/>
        <v>Chips&lt; 30&lt; 20kYes</v>
      </c>
      <c r="S406" s="9" t="str">
        <f t="shared" si="33"/>
        <v>Chips&lt; 30&lt; 20kYesNo</v>
      </c>
      <c r="T406" s="9" t="str">
        <f t="shared" si="34"/>
        <v>Chips&lt; 30&lt; 20kNo</v>
      </c>
    </row>
    <row r="407" spans="1:20" x14ac:dyDescent="0.3">
      <c r="A407" s="8">
        <v>45261</v>
      </c>
      <c r="B407" s="9">
        <v>2</v>
      </c>
      <c r="C407" s="9" t="s">
        <v>14</v>
      </c>
      <c r="D407" s="9" t="s">
        <v>15</v>
      </c>
      <c r="E407" s="9" t="s">
        <v>16</v>
      </c>
      <c r="F407" s="9" t="s">
        <v>17</v>
      </c>
      <c r="G407" s="9" t="s">
        <v>18</v>
      </c>
      <c r="H407" s="9">
        <v>9049</v>
      </c>
      <c r="I407" s="9">
        <v>7.1</v>
      </c>
      <c r="J407" s="9">
        <v>1</v>
      </c>
      <c r="K407" s="9" t="s">
        <v>26</v>
      </c>
      <c r="L407" s="9" t="s">
        <v>19</v>
      </c>
      <c r="M407" s="9" t="s">
        <v>20</v>
      </c>
      <c r="N407" s="9" t="s">
        <v>21</v>
      </c>
      <c r="O407" s="9" t="s">
        <v>22</v>
      </c>
      <c r="P407" s="9" t="str">
        <f t="shared" si="30"/>
        <v>Chips&lt; 30</v>
      </c>
      <c r="Q407" s="9" t="str">
        <f t="shared" si="31"/>
        <v>Chips&lt; 30&lt; 20k</v>
      </c>
      <c r="R407" s="9" t="str">
        <f t="shared" si="32"/>
        <v>Chips&lt; 30&lt; 20kYes</v>
      </c>
      <c r="S407" s="9" t="str">
        <f t="shared" si="33"/>
        <v>Chips&lt; 30&lt; 20kYesNo</v>
      </c>
      <c r="T407" s="9" t="str">
        <f t="shared" si="34"/>
        <v>Chips&lt; 30&lt; 20kNo</v>
      </c>
    </row>
    <row r="408" spans="1:20" x14ac:dyDescent="0.3">
      <c r="A408" s="8">
        <v>45261</v>
      </c>
      <c r="B408" s="9">
        <v>2</v>
      </c>
      <c r="C408" s="9" t="s">
        <v>14</v>
      </c>
      <c r="D408" s="9" t="s">
        <v>15</v>
      </c>
      <c r="E408" s="9" t="s">
        <v>16</v>
      </c>
      <c r="F408" s="9" t="s">
        <v>17</v>
      </c>
      <c r="G408" s="9" t="s">
        <v>18</v>
      </c>
      <c r="H408" s="9">
        <v>9050</v>
      </c>
      <c r="I408" s="9">
        <v>7.1</v>
      </c>
      <c r="J408" s="9">
        <v>1</v>
      </c>
      <c r="K408" s="9" t="s">
        <v>26</v>
      </c>
      <c r="L408" s="9" t="s">
        <v>19</v>
      </c>
      <c r="M408" s="9" t="s">
        <v>20</v>
      </c>
      <c r="N408" s="9" t="s">
        <v>21</v>
      </c>
      <c r="O408" s="9" t="s">
        <v>22</v>
      </c>
      <c r="P408" s="9" t="str">
        <f t="shared" si="30"/>
        <v>Chips&lt; 30</v>
      </c>
      <c r="Q408" s="9" t="str">
        <f t="shared" si="31"/>
        <v>Chips&lt; 30&lt; 20k</v>
      </c>
      <c r="R408" s="9" t="str">
        <f t="shared" si="32"/>
        <v>Chips&lt; 30&lt; 20kYes</v>
      </c>
      <c r="S408" s="9" t="str">
        <f t="shared" si="33"/>
        <v>Chips&lt; 30&lt; 20kYesNo</v>
      </c>
      <c r="T408" s="9" t="str">
        <f t="shared" si="34"/>
        <v>Chips&lt; 30&lt; 20kNo</v>
      </c>
    </row>
    <row r="409" spans="1:20" x14ac:dyDescent="0.3">
      <c r="A409" s="8">
        <v>45261</v>
      </c>
      <c r="B409" s="9">
        <v>2</v>
      </c>
      <c r="C409" s="9" t="s">
        <v>14</v>
      </c>
      <c r="D409" s="9" t="s">
        <v>15</v>
      </c>
      <c r="E409" s="9" t="s">
        <v>16</v>
      </c>
      <c r="F409" s="9" t="s">
        <v>17</v>
      </c>
      <c r="G409" s="9" t="s">
        <v>18</v>
      </c>
      <c r="H409" s="9">
        <v>9051</v>
      </c>
      <c r="I409" s="9">
        <v>7.1</v>
      </c>
      <c r="J409" s="9">
        <v>1</v>
      </c>
      <c r="K409" s="9" t="s">
        <v>26</v>
      </c>
      <c r="L409" s="9" t="s">
        <v>19</v>
      </c>
      <c r="M409" s="9" t="s">
        <v>20</v>
      </c>
      <c r="N409" s="9" t="s">
        <v>21</v>
      </c>
      <c r="O409" s="9" t="s">
        <v>22</v>
      </c>
      <c r="P409" s="9" t="str">
        <f t="shared" si="30"/>
        <v>Chips&lt; 30</v>
      </c>
      <c r="Q409" s="9" t="str">
        <f t="shared" si="31"/>
        <v>Chips&lt; 30&lt; 20k</v>
      </c>
      <c r="R409" s="9" t="str">
        <f t="shared" si="32"/>
        <v>Chips&lt; 30&lt; 20kYes</v>
      </c>
      <c r="S409" s="9" t="str">
        <f t="shared" si="33"/>
        <v>Chips&lt; 30&lt; 20kYesNo</v>
      </c>
      <c r="T409" s="9" t="str">
        <f t="shared" si="34"/>
        <v>Chips&lt; 30&lt; 20kNo</v>
      </c>
    </row>
    <row r="410" spans="1:20" x14ac:dyDescent="0.3">
      <c r="A410" s="8">
        <v>45261</v>
      </c>
      <c r="B410" s="9">
        <v>2</v>
      </c>
      <c r="C410" s="9" t="s">
        <v>14</v>
      </c>
      <c r="D410" s="9" t="s">
        <v>15</v>
      </c>
      <c r="E410" s="9" t="s">
        <v>16</v>
      </c>
      <c r="F410" s="9" t="s">
        <v>17</v>
      </c>
      <c r="G410" s="9" t="s">
        <v>18</v>
      </c>
      <c r="H410" s="9">
        <v>9052</v>
      </c>
      <c r="I410" s="9">
        <v>7.1</v>
      </c>
      <c r="J410" s="9">
        <v>1</v>
      </c>
      <c r="K410" s="9" t="s">
        <v>26</v>
      </c>
      <c r="L410" s="9" t="s">
        <v>19</v>
      </c>
      <c r="M410" s="9" t="s">
        <v>20</v>
      </c>
      <c r="N410" s="9" t="s">
        <v>21</v>
      </c>
      <c r="O410" s="9" t="s">
        <v>22</v>
      </c>
      <c r="P410" s="9" t="str">
        <f t="shared" si="30"/>
        <v>Chips&lt; 30</v>
      </c>
      <c r="Q410" s="9" t="str">
        <f t="shared" si="31"/>
        <v>Chips&lt; 30&lt; 20k</v>
      </c>
      <c r="R410" s="9" t="str">
        <f t="shared" si="32"/>
        <v>Chips&lt; 30&lt; 20kYes</v>
      </c>
      <c r="S410" s="9" t="str">
        <f t="shared" si="33"/>
        <v>Chips&lt; 30&lt; 20kYesNo</v>
      </c>
      <c r="T410" s="9" t="str">
        <f t="shared" si="34"/>
        <v>Chips&lt; 30&lt; 20kNo</v>
      </c>
    </row>
    <row r="411" spans="1:20" x14ac:dyDescent="0.3">
      <c r="A411" s="8">
        <v>45261</v>
      </c>
      <c r="B411" s="9">
        <v>2</v>
      </c>
      <c r="C411" s="9" t="s">
        <v>14</v>
      </c>
      <c r="D411" s="9" t="s">
        <v>15</v>
      </c>
      <c r="E411" s="9" t="s">
        <v>16</v>
      </c>
      <c r="F411" s="9" t="s">
        <v>17</v>
      </c>
      <c r="G411" s="9" t="s">
        <v>18</v>
      </c>
      <c r="H411" s="9">
        <v>9053</v>
      </c>
      <c r="I411" s="9">
        <v>7.1</v>
      </c>
      <c r="J411" s="9">
        <v>1</v>
      </c>
      <c r="K411" s="9" t="s">
        <v>26</v>
      </c>
      <c r="L411" s="9" t="s">
        <v>19</v>
      </c>
      <c r="M411" s="9" t="s">
        <v>20</v>
      </c>
      <c r="N411" s="9" t="s">
        <v>21</v>
      </c>
      <c r="O411" s="9" t="s">
        <v>22</v>
      </c>
      <c r="P411" s="9" t="str">
        <f t="shared" si="30"/>
        <v>Chips&lt; 30</v>
      </c>
      <c r="Q411" s="9" t="str">
        <f t="shared" si="31"/>
        <v>Chips&lt; 30&lt; 20k</v>
      </c>
      <c r="R411" s="9" t="str">
        <f t="shared" si="32"/>
        <v>Chips&lt; 30&lt; 20kYes</v>
      </c>
      <c r="S411" s="9" t="str">
        <f t="shared" si="33"/>
        <v>Chips&lt; 30&lt; 20kYesNo</v>
      </c>
      <c r="T411" s="9" t="str">
        <f t="shared" si="34"/>
        <v>Chips&lt; 30&lt; 20kNo</v>
      </c>
    </row>
    <row r="412" spans="1:20" x14ac:dyDescent="0.3">
      <c r="A412" s="8">
        <v>45261</v>
      </c>
      <c r="B412" s="9">
        <v>2</v>
      </c>
      <c r="C412" s="9" t="s">
        <v>14</v>
      </c>
      <c r="D412" s="9" t="s">
        <v>15</v>
      </c>
      <c r="E412" s="9" t="s">
        <v>16</v>
      </c>
      <c r="F412" s="9" t="s">
        <v>17</v>
      </c>
      <c r="G412" s="9" t="s">
        <v>18</v>
      </c>
      <c r="H412" s="9">
        <v>9054</v>
      </c>
      <c r="I412" s="9">
        <v>7.1</v>
      </c>
      <c r="J412" s="9">
        <v>1</v>
      </c>
      <c r="K412" s="9" t="s">
        <v>26</v>
      </c>
      <c r="L412" s="9" t="s">
        <v>19</v>
      </c>
      <c r="M412" s="9" t="s">
        <v>20</v>
      </c>
      <c r="N412" s="9" t="s">
        <v>22</v>
      </c>
      <c r="O412" s="9" t="s">
        <v>22</v>
      </c>
      <c r="P412" s="9" t="str">
        <f t="shared" si="30"/>
        <v>Chips&lt; 30</v>
      </c>
      <c r="Q412" s="9" t="str">
        <f t="shared" si="31"/>
        <v>Chips&lt; 30&lt; 20k</v>
      </c>
      <c r="R412" s="9" t="str">
        <f t="shared" si="32"/>
        <v>Chips&lt; 30&lt; 20kNo</v>
      </c>
      <c r="S412" s="9" t="str">
        <f t="shared" si="33"/>
        <v>Chips&lt; 30&lt; 20kNoNo</v>
      </c>
      <c r="T412" s="9" t="str">
        <f t="shared" si="34"/>
        <v>Chips&lt; 30&lt; 20kNo</v>
      </c>
    </row>
    <row r="413" spans="1:20" x14ac:dyDescent="0.3">
      <c r="A413" s="8">
        <v>45261</v>
      </c>
      <c r="B413" s="9">
        <v>2</v>
      </c>
      <c r="C413" s="9" t="s">
        <v>14</v>
      </c>
      <c r="D413" s="9" t="s">
        <v>15</v>
      </c>
      <c r="E413" s="9" t="s">
        <v>16</v>
      </c>
      <c r="F413" s="9" t="s">
        <v>17</v>
      </c>
      <c r="G413" s="9" t="s">
        <v>18</v>
      </c>
      <c r="H413" s="9">
        <v>9055</v>
      </c>
      <c r="I413" s="9">
        <v>7.1</v>
      </c>
      <c r="J413" s="9">
        <v>1</v>
      </c>
      <c r="K413" s="9" t="s">
        <v>26</v>
      </c>
      <c r="L413" s="9" t="s">
        <v>19</v>
      </c>
      <c r="M413" s="9" t="s">
        <v>20</v>
      </c>
      <c r="N413" s="9" t="s">
        <v>22</v>
      </c>
      <c r="O413" s="9" t="s">
        <v>21</v>
      </c>
      <c r="P413" s="9" t="str">
        <f t="shared" si="30"/>
        <v>Chips&lt; 30</v>
      </c>
      <c r="Q413" s="9" t="str">
        <f t="shared" si="31"/>
        <v>Chips&lt; 30&lt; 20k</v>
      </c>
      <c r="R413" s="9" t="str">
        <f t="shared" si="32"/>
        <v>Chips&lt; 30&lt; 20kNo</v>
      </c>
      <c r="S413" s="9" t="str">
        <f t="shared" si="33"/>
        <v>Chips&lt; 30&lt; 20kNoYes</v>
      </c>
      <c r="T413" s="9" t="str">
        <f t="shared" si="34"/>
        <v>Chips&lt; 30&lt; 20kYes</v>
      </c>
    </row>
    <row r="414" spans="1:20" x14ac:dyDescent="0.3">
      <c r="A414" s="8">
        <v>45261</v>
      </c>
      <c r="B414" s="9">
        <v>2</v>
      </c>
      <c r="C414" s="9" t="s">
        <v>14</v>
      </c>
      <c r="D414" s="9" t="s">
        <v>15</v>
      </c>
      <c r="E414" s="9" t="s">
        <v>16</v>
      </c>
      <c r="F414" s="9" t="s">
        <v>17</v>
      </c>
      <c r="G414" s="9" t="s">
        <v>18</v>
      </c>
      <c r="H414" s="9">
        <v>9056</v>
      </c>
      <c r="I414" s="9">
        <v>7.1</v>
      </c>
      <c r="J414" s="9">
        <v>1</v>
      </c>
      <c r="K414" s="9" t="s">
        <v>26</v>
      </c>
      <c r="L414" s="9" t="s">
        <v>19</v>
      </c>
      <c r="M414" s="9" t="s">
        <v>20</v>
      </c>
      <c r="N414" s="9" t="s">
        <v>22</v>
      </c>
      <c r="O414" s="9" t="s">
        <v>21</v>
      </c>
      <c r="P414" s="9" t="str">
        <f t="shared" si="30"/>
        <v>Chips&lt; 30</v>
      </c>
      <c r="Q414" s="9" t="str">
        <f t="shared" si="31"/>
        <v>Chips&lt; 30&lt; 20k</v>
      </c>
      <c r="R414" s="9" t="str">
        <f t="shared" si="32"/>
        <v>Chips&lt; 30&lt; 20kNo</v>
      </c>
      <c r="S414" s="9" t="str">
        <f t="shared" si="33"/>
        <v>Chips&lt; 30&lt; 20kNoYes</v>
      </c>
      <c r="T414" s="9" t="str">
        <f t="shared" si="34"/>
        <v>Chips&lt; 30&lt; 20kYes</v>
      </c>
    </row>
    <row r="415" spans="1:20" x14ac:dyDescent="0.3">
      <c r="A415" s="8">
        <v>45261</v>
      </c>
      <c r="B415" s="9">
        <v>2</v>
      </c>
      <c r="C415" s="9" t="s">
        <v>14</v>
      </c>
      <c r="D415" s="9" t="s">
        <v>15</v>
      </c>
      <c r="E415" s="9" t="s">
        <v>16</v>
      </c>
      <c r="F415" s="9" t="s">
        <v>17</v>
      </c>
      <c r="G415" s="9" t="s">
        <v>18</v>
      </c>
      <c r="H415" s="9">
        <v>9057</v>
      </c>
      <c r="I415" s="9">
        <v>7.1</v>
      </c>
      <c r="J415" s="9">
        <v>1</v>
      </c>
      <c r="K415" s="9" t="s">
        <v>26</v>
      </c>
      <c r="L415" s="9" t="s">
        <v>19</v>
      </c>
      <c r="M415" s="9" t="s">
        <v>20</v>
      </c>
      <c r="N415" s="9" t="s">
        <v>22</v>
      </c>
      <c r="O415" s="9" t="s">
        <v>21</v>
      </c>
      <c r="P415" s="9" t="str">
        <f t="shared" si="30"/>
        <v>Chips&lt; 30</v>
      </c>
      <c r="Q415" s="9" t="str">
        <f t="shared" si="31"/>
        <v>Chips&lt; 30&lt; 20k</v>
      </c>
      <c r="R415" s="9" t="str">
        <f t="shared" si="32"/>
        <v>Chips&lt; 30&lt; 20kNo</v>
      </c>
      <c r="S415" s="9" t="str">
        <f t="shared" si="33"/>
        <v>Chips&lt; 30&lt; 20kNoYes</v>
      </c>
      <c r="T415" s="9" t="str">
        <f t="shared" si="34"/>
        <v>Chips&lt; 30&lt; 20kYes</v>
      </c>
    </row>
    <row r="416" spans="1:20" x14ac:dyDescent="0.3">
      <c r="A416" s="8">
        <v>45261</v>
      </c>
      <c r="B416" s="9">
        <v>2</v>
      </c>
      <c r="C416" s="9" t="s">
        <v>14</v>
      </c>
      <c r="D416" s="9" t="s">
        <v>15</v>
      </c>
      <c r="E416" s="9" t="s">
        <v>55</v>
      </c>
      <c r="F416" s="9" t="s">
        <v>56</v>
      </c>
      <c r="G416" s="9" t="s">
        <v>18</v>
      </c>
      <c r="H416" s="9">
        <v>6023</v>
      </c>
      <c r="I416" s="9">
        <v>8.86</v>
      </c>
      <c r="J416" s="9">
        <v>2</v>
      </c>
      <c r="K416" s="9" t="s">
        <v>26</v>
      </c>
      <c r="L416" s="9" t="s">
        <v>150</v>
      </c>
      <c r="M416" s="9" t="s">
        <v>20</v>
      </c>
      <c r="N416" s="9" t="s">
        <v>21</v>
      </c>
      <c r="O416" s="9" t="s">
        <v>21</v>
      </c>
      <c r="P416" s="9" t="str">
        <f t="shared" si="30"/>
        <v>Chocolate&lt; 30</v>
      </c>
      <c r="Q416" s="9" t="str">
        <f t="shared" si="31"/>
        <v>Chocolate&lt; 30&gt; = 20k</v>
      </c>
      <c r="R416" s="9" t="str">
        <f t="shared" si="32"/>
        <v>Chocolate&lt; 30&gt; = 20kYes</v>
      </c>
      <c r="S416" s="9" t="str">
        <f t="shared" si="33"/>
        <v>Chocolate&lt; 30&gt; = 20kYesYes</v>
      </c>
      <c r="T416" s="9" t="str">
        <f t="shared" si="34"/>
        <v>Chocolate&lt; 30&gt; = 20kYes</v>
      </c>
    </row>
    <row r="417" spans="1:20" x14ac:dyDescent="0.3">
      <c r="A417" s="8">
        <v>45261</v>
      </c>
      <c r="B417" s="9">
        <v>3</v>
      </c>
      <c r="C417" s="9" t="s">
        <v>28</v>
      </c>
      <c r="D417" s="9" t="s">
        <v>29</v>
      </c>
      <c r="E417" s="9" t="s">
        <v>55</v>
      </c>
      <c r="F417" s="9" t="s">
        <v>56</v>
      </c>
      <c r="G417" s="9" t="s">
        <v>18</v>
      </c>
      <c r="H417" s="9">
        <v>3984</v>
      </c>
      <c r="I417" s="9">
        <v>9.17</v>
      </c>
      <c r="J417" s="9">
        <v>1</v>
      </c>
      <c r="K417" s="9" t="s">
        <v>149</v>
      </c>
      <c r="L417" s="9" t="s">
        <v>150</v>
      </c>
      <c r="M417" s="9" t="s">
        <v>20</v>
      </c>
      <c r="N417" s="9" t="s">
        <v>21</v>
      </c>
      <c r="O417" s="9" t="s">
        <v>21</v>
      </c>
      <c r="P417" s="9" t="str">
        <f t="shared" si="30"/>
        <v>Chocolate&gt; = 30</v>
      </c>
      <c r="Q417" s="9" t="str">
        <f t="shared" si="31"/>
        <v>Chocolate&gt; = 30&gt; = 20k</v>
      </c>
      <c r="R417" s="9" t="str">
        <f t="shared" si="32"/>
        <v>Chocolate&gt; = 30&gt; = 20kYes</v>
      </c>
      <c r="S417" s="9" t="str">
        <f t="shared" si="33"/>
        <v>Chocolate&gt; = 30&gt; = 20kYesYes</v>
      </c>
      <c r="T417" s="9" t="str">
        <f t="shared" si="34"/>
        <v>Chocolate&gt; = 30&gt; = 20kYes</v>
      </c>
    </row>
    <row r="418" spans="1:20" x14ac:dyDescent="0.3">
      <c r="A418" s="8">
        <v>45261</v>
      </c>
      <c r="B418" s="9">
        <v>1</v>
      </c>
      <c r="C418" s="9" t="s">
        <v>32</v>
      </c>
      <c r="D418" s="9" t="s">
        <v>29</v>
      </c>
      <c r="E418" s="9" t="s">
        <v>126</v>
      </c>
      <c r="F418" s="9" t="s">
        <v>127</v>
      </c>
      <c r="G418" s="9" t="s">
        <v>18</v>
      </c>
      <c r="H418" s="9">
        <v>9284</v>
      </c>
      <c r="I418" s="9">
        <v>41.54</v>
      </c>
      <c r="J418" s="9">
        <v>5</v>
      </c>
      <c r="K418" s="9" t="s">
        <v>26</v>
      </c>
      <c r="L418" s="9" t="s">
        <v>150</v>
      </c>
      <c r="M418" s="9" t="s">
        <v>20</v>
      </c>
      <c r="N418" s="9" t="s">
        <v>21</v>
      </c>
      <c r="O418" s="9" t="s">
        <v>21</v>
      </c>
      <c r="P418" s="9" t="str">
        <f t="shared" si="30"/>
        <v>Cookies&lt; 30</v>
      </c>
      <c r="Q418" s="9" t="str">
        <f t="shared" si="31"/>
        <v>Cookies&lt; 30&gt; = 20k</v>
      </c>
      <c r="R418" s="9" t="str">
        <f t="shared" si="32"/>
        <v>Cookies&lt; 30&gt; = 20kYes</v>
      </c>
      <c r="S418" s="9" t="str">
        <f t="shared" si="33"/>
        <v>Cookies&lt; 30&gt; = 20kYesYes</v>
      </c>
      <c r="T418" s="9" t="str">
        <f t="shared" si="34"/>
        <v>Cookies&lt; 30&gt; = 20kYes</v>
      </c>
    </row>
    <row r="419" spans="1:20" x14ac:dyDescent="0.3">
      <c r="A419" s="8">
        <v>45261</v>
      </c>
      <c r="B419" s="9">
        <v>1</v>
      </c>
      <c r="C419" s="9" t="s">
        <v>32</v>
      </c>
      <c r="D419" s="9" t="s">
        <v>29</v>
      </c>
      <c r="E419" s="9" t="s">
        <v>126</v>
      </c>
      <c r="F419" s="9" t="s">
        <v>127</v>
      </c>
      <c r="G419" s="9" t="s">
        <v>18</v>
      </c>
      <c r="H419" s="9">
        <v>1906</v>
      </c>
      <c r="I419" s="9">
        <v>31.63</v>
      </c>
      <c r="J419" s="9">
        <v>2</v>
      </c>
      <c r="K419" s="9" t="s">
        <v>26</v>
      </c>
      <c r="L419" s="9" t="s">
        <v>150</v>
      </c>
      <c r="M419" s="9" t="s">
        <v>20</v>
      </c>
      <c r="N419" s="9" t="s">
        <v>21</v>
      </c>
      <c r="O419" s="9" t="s">
        <v>21</v>
      </c>
      <c r="P419" s="9" t="str">
        <f t="shared" si="30"/>
        <v>Cookies&lt; 30</v>
      </c>
      <c r="Q419" s="9" t="str">
        <f t="shared" si="31"/>
        <v>Cookies&lt; 30&gt; = 20k</v>
      </c>
      <c r="R419" s="9" t="str">
        <f t="shared" si="32"/>
        <v>Cookies&lt; 30&gt; = 20kYes</v>
      </c>
      <c r="S419" s="9" t="str">
        <f t="shared" si="33"/>
        <v>Cookies&lt; 30&gt; = 20kYesYes</v>
      </c>
      <c r="T419" s="9" t="str">
        <f t="shared" si="34"/>
        <v>Cookies&lt; 30&gt; = 20kYes</v>
      </c>
    </row>
    <row r="420" spans="1:20" x14ac:dyDescent="0.3">
      <c r="A420" s="8">
        <v>45261</v>
      </c>
      <c r="B420" s="9">
        <v>2</v>
      </c>
      <c r="C420" s="9" t="s">
        <v>14</v>
      </c>
      <c r="D420" s="9" t="s">
        <v>15</v>
      </c>
      <c r="E420" s="9" t="s">
        <v>126</v>
      </c>
      <c r="F420" s="9" t="s">
        <v>127</v>
      </c>
      <c r="G420" s="9" t="s">
        <v>18</v>
      </c>
      <c r="H420" s="9">
        <v>1346</v>
      </c>
      <c r="I420" s="9">
        <v>10.64</v>
      </c>
      <c r="J420" s="9">
        <v>3</v>
      </c>
      <c r="K420" s="9" t="s">
        <v>149</v>
      </c>
      <c r="L420" s="9" t="s">
        <v>150</v>
      </c>
      <c r="M420" s="9" t="s">
        <v>20</v>
      </c>
      <c r="N420" s="9" t="s">
        <v>21</v>
      </c>
      <c r="O420" s="9" t="s">
        <v>21</v>
      </c>
      <c r="P420" s="9" t="str">
        <f t="shared" si="30"/>
        <v>Cookies&gt; = 30</v>
      </c>
      <c r="Q420" s="9" t="str">
        <f t="shared" si="31"/>
        <v>Cookies&gt; = 30&gt; = 20k</v>
      </c>
      <c r="R420" s="9" t="str">
        <f t="shared" si="32"/>
        <v>Cookies&gt; = 30&gt; = 20kYes</v>
      </c>
      <c r="S420" s="9" t="str">
        <f t="shared" si="33"/>
        <v>Cookies&gt; = 30&gt; = 20kYesYes</v>
      </c>
      <c r="T420" s="9" t="str">
        <f t="shared" si="34"/>
        <v>Cookies&gt; = 30&gt; = 20kYes</v>
      </c>
    </row>
    <row r="421" spans="1:20" x14ac:dyDescent="0.3">
      <c r="A421" s="8">
        <v>45261</v>
      </c>
      <c r="B421" s="9">
        <v>3</v>
      </c>
      <c r="C421" s="9" t="s">
        <v>28</v>
      </c>
      <c r="D421" s="9" t="s">
        <v>29</v>
      </c>
      <c r="E421" s="9" t="s">
        <v>126</v>
      </c>
      <c r="F421" s="9" t="s">
        <v>127</v>
      </c>
      <c r="G421" s="9" t="s">
        <v>18</v>
      </c>
      <c r="H421" s="9">
        <v>4854</v>
      </c>
      <c r="I421" s="9">
        <v>3.79</v>
      </c>
      <c r="J421" s="9">
        <v>5</v>
      </c>
      <c r="K421" s="9" t="s">
        <v>149</v>
      </c>
      <c r="L421" s="9" t="s">
        <v>150</v>
      </c>
      <c r="M421" s="9" t="s">
        <v>20</v>
      </c>
      <c r="N421" s="9" t="s">
        <v>21</v>
      </c>
      <c r="O421" s="9" t="s">
        <v>21</v>
      </c>
      <c r="P421" s="9" t="str">
        <f t="shared" si="30"/>
        <v>Cookies&gt; = 30</v>
      </c>
      <c r="Q421" s="9" t="str">
        <f t="shared" si="31"/>
        <v>Cookies&gt; = 30&gt; = 20k</v>
      </c>
      <c r="R421" s="9" t="str">
        <f t="shared" si="32"/>
        <v>Cookies&gt; = 30&gt; = 20kYes</v>
      </c>
      <c r="S421" s="9" t="str">
        <f t="shared" si="33"/>
        <v>Cookies&gt; = 30&gt; = 20kYesYes</v>
      </c>
      <c r="T421" s="9" t="str">
        <f t="shared" si="34"/>
        <v>Cookies&gt; = 30&gt; = 20kYes</v>
      </c>
    </row>
    <row r="422" spans="1:20" x14ac:dyDescent="0.3">
      <c r="A422" s="8">
        <v>45261</v>
      </c>
      <c r="B422" s="9">
        <v>1</v>
      </c>
      <c r="C422" s="9" t="s">
        <v>32</v>
      </c>
      <c r="D422" s="9" t="s">
        <v>29</v>
      </c>
      <c r="E422" s="9" t="s">
        <v>126</v>
      </c>
      <c r="F422" s="9" t="s">
        <v>127</v>
      </c>
      <c r="G422" s="9" t="s">
        <v>18</v>
      </c>
      <c r="H422" s="9">
        <v>0</v>
      </c>
      <c r="I422" s="9">
        <v>0</v>
      </c>
      <c r="J422" s="9">
        <v>0</v>
      </c>
      <c r="K422" s="9" t="s">
        <v>26</v>
      </c>
      <c r="L422" s="9" t="s">
        <v>19</v>
      </c>
      <c r="M422" s="9" t="s">
        <v>20</v>
      </c>
      <c r="N422" s="9" t="s">
        <v>21</v>
      </c>
      <c r="O422" s="9" t="s">
        <v>22</v>
      </c>
      <c r="P422" s="9" t="str">
        <f t="shared" si="30"/>
        <v>Cookies&lt; 30</v>
      </c>
      <c r="Q422" s="9" t="str">
        <f t="shared" si="31"/>
        <v>Cookies&lt; 30&lt; 20k</v>
      </c>
      <c r="R422" s="9" t="str">
        <f t="shared" si="32"/>
        <v>Cookies&lt; 30&lt; 20kYes</v>
      </c>
      <c r="S422" s="9" t="str">
        <f t="shared" si="33"/>
        <v>Cookies&lt; 30&lt; 20kYesNo</v>
      </c>
      <c r="T422" s="9" t="str">
        <f t="shared" si="34"/>
        <v>Cookies&lt; 30&lt; 20kNo</v>
      </c>
    </row>
    <row r="423" spans="1:20" x14ac:dyDescent="0.3">
      <c r="A423" s="8">
        <v>45261</v>
      </c>
      <c r="B423" s="9">
        <v>3</v>
      </c>
      <c r="C423" s="9" t="s">
        <v>28</v>
      </c>
      <c r="D423" s="9" t="s">
        <v>29</v>
      </c>
      <c r="E423" s="9" t="s">
        <v>126</v>
      </c>
      <c r="F423" s="9" t="s">
        <v>127</v>
      </c>
      <c r="G423" s="9" t="s">
        <v>18</v>
      </c>
      <c r="H423" s="9">
        <v>8354</v>
      </c>
      <c r="I423" s="9">
        <v>13.8</v>
      </c>
      <c r="J423" s="9">
        <v>4</v>
      </c>
      <c r="K423" s="9" t="s">
        <v>149</v>
      </c>
      <c r="L423" s="9" t="s">
        <v>150</v>
      </c>
      <c r="M423" s="9" t="s">
        <v>20</v>
      </c>
      <c r="N423" s="9" t="s">
        <v>21</v>
      </c>
      <c r="O423" s="9" t="s">
        <v>21</v>
      </c>
      <c r="P423" s="9" t="str">
        <f t="shared" si="30"/>
        <v>Cookies&gt; = 30</v>
      </c>
      <c r="Q423" s="9" t="str">
        <f t="shared" si="31"/>
        <v>Cookies&gt; = 30&gt; = 20k</v>
      </c>
      <c r="R423" s="9" t="str">
        <f t="shared" si="32"/>
        <v>Cookies&gt; = 30&gt; = 20kYes</v>
      </c>
      <c r="S423" s="9" t="str">
        <f t="shared" si="33"/>
        <v>Cookies&gt; = 30&gt; = 20kYesYes</v>
      </c>
      <c r="T423" s="9" t="str">
        <f t="shared" si="34"/>
        <v>Cookies&gt; = 30&gt; = 20kYes</v>
      </c>
    </row>
    <row r="424" spans="1:20" x14ac:dyDescent="0.3">
      <c r="A424" s="8">
        <v>45261</v>
      </c>
      <c r="B424" s="9">
        <v>3</v>
      </c>
      <c r="C424" s="9" t="s">
        <v>28</v>
      </c>
      <c r="D424" s="9" t="s">
        <v>29</v>
      </c>
      <c r="E424" s="9" t="s">
        <v>36</v>
      </c>
      <c r="F424" s="9" t="s">
        <v>37</v>
      </c>
      <c r="G424" s="9" t="s">
        <v>38</v>
      </c>
      <c r="H424" s="9">
        <v>4513</v>
      </c>
      <c r="I424" s="9">
        <v>43.28</v>
      </c>
      <c r="J424" s="9">
        <v>2</v>
      </c>
      <c r="K424" s="9" t="s">
        <v>26</v>
      </c>
      <c r="L424" s="9" t="s">
        <v>150</v>
      </c>
      <c r="M424" s="9" t="s">
        <v>27</v>
      </c>
      <c r="N424" s="9" t="s">
        <v>21</v>
      </c>
      <c r="O424" s="9" t="s">
        <v>21</v>
      </c>
      <c r="P424" s="9" t="str">
        <f t="shared" si="30"/>
        <v>Crab&lt; 30</v>
      </c>
      <c r="Q424" s="9" t="str">
        <f t="shared" si="31"/>
        <v>Crab&lt; 30&gt; = 20k</v>
      </c>
      <c r="R424" s="9" t="str">
        <f t="shared" si="32"/>
        <v>Crab&lt; 30&gt; = 20kYes</v>
      </c>
      <c r="S424" s="9" t="str">
        <f t="shared" si="33"/>
        <v>Crab&lt; 30&gt; = 20kYesYes</v>
      </c>
      <c r="T424" s="9" t="str">
        <f t="shared" si="34"/>
        <v>Crab&lt; 30&gt; = 20kYes</v>
      </c>
    </row>
    <row r="425" spans="1:20" x14ac:dyDescent="0.3">
      <c r="A425" s="8">
        <v>45261</v>
      </c>
      <c r="B425" s="9">
        <v>2</v>
      </c>
      <c r="C425" s="9" t="s">
        <v>14</v>
      </c>
      <c r="D425" s="9" t="s">
        <v>15</v>
      </c>
      <c r="E425" s="9" t="s">
        <v>36</v>
      </c>
      <c r="F425" s="9" t="s">
        <v>37</v>
      </c>
      <c r="G425" s="9" t="s">
        <v>38</v>
      </c>
      <c r="H425" s="9">
        <v>8754</v>
      </c>
      <c r="I425" s="9">
        <v>10.220000000000001</v>
      </c>
      <c r="J425" s="9">
        <v>8</v>
      </c>
      <c r="K425" s="9" t="s">
        <v>149</v>
      </c>
      <c r="L425" s="9" t="s">
        <v>150</v>
      </c>
      <c r="M425" s="9" t="s">
        <v>27</v>
      </c>
      <c r="N425" s="9" t="s">
        <v>21</v>
      </c>
      <c r="O425" s="9" t="s">
        <v>21</v>
      </c>
      <c r="P425" s="9" t="str">
        <f t="shared" si="30"/>
        <v>Crab&gt; = 30</v>
      </c>
      <c r="Q425" s="9" t="str">
        <f t="shared" si="31"/>
        <v>Crab&gt; = 30&gt; = 20k</v>
      </c>
      <c r="R425" s="9" t="str">
        <f t="shared" si="32"/>
        <v>Crab&gt; = 30&gt; = 20kYes</v>
      </c>
      <c r="S425" s="9" t="str">
        <f t="shared" si="33"/>
        <v>Crab&gt; = 30&gt; = 20kYesYes</v>
      </c>
      <c r="T425" s="9" t="str">
        <f t="shared" si="34"/>
        <v>Crab&gt; = 30&gt; = 20kYes</v>
      </c>
    </row>
    <row r="426" spans="1:20" x14ac:dyDescent="0.3">
      <c r="A426" s="8">
        <v>45261</v>
      </c>
      <c r="B426" s="9">
        <v>3</v>
      </c>
      <c r="C426" s="9" t="s">
        <v>28</v>
      </c>
      <c r="D426" s="9" t="s">
        <v>29</v>
      </c>
      <c r="E426" s="9" t="s">
        <v>36</v>
      </c>
      <c r="F426" s="9" t="s">
        <v>37</v>
      </c>
      <c r="G426" s="9" t="s">
        <v>38</v>
      </c>
      <c r="H426" s="9">
        <v>7105</v>
      </c>
      <c r="I426" s="9">
        <v>48.71</v>
      </c>
      <c r="J426" s="9">
        <v>10</v>
      </c>
      <c r="K426" s="9" t="s">
        <v>26</v>
      </c>
      <c r="L426" s="9" t="s">
        <v>19</v>
      </c>
      <c r="M426" s="9" t="s">
        <v>27</v>
      </c>
      <c r="N426" s="9" t="s">
        <v>21</v>
      </c>
      <c r="O426" s="9" t="s">
        <v>21</v>
      </c>
      <c r="P426" s="9" t="str">
        <f t="shared" si="30"/>
        <v>Crab&lt; 30</v>
      </c>
      <c r="Q426" s="9" t="str">
        <f t="shared" si="31"/>
        <v>Crab&lt; 30&lt; 20k</v>
      </c>
      <c r="R426" s="9" t="str">
        <f t="shared" si="32"/>
        <v>Crab&lt; 30&lt; 20kYes</v>
      </c>
      <c r="S426" s="9" t="str">
        <f t="shared" si="33"/>
        <v>Crab&lt; 30&lt; 20kYesYes</v>
      </c>
      <c r="T426" s="9" t="str">
        <f t="shared" si="34"/>
        <v>Crab&lt; 30&lt; 20kYes</v>
      </c>
    </row>
    <row r="427" spans="1:20" x14ac:dyDescent="0.3">
      <c r="A427" s="8">
        <v>45261</v>
      </c>
      <c r="B427" s="9">
        <v>2</v>
      </c>
      <c r="C427" s="9" t="s">
        <v>14</v>
      </c>
      <c r="D427" s="9" t="s">
        <v>15</v>
      </c>
      <c r="E427" s="9" t="s">
        <v>36</v>
      </c>
      <c r="F427" s="9" t="s">
        <v>37</v>
      </c>
      <c r="G427" s="9" t="s">
        <v>38</v>
      </c>
      <c r="H427" s="9">
        <v>8782</v>
      </c>
      <c r="I427" s="9">
        <v>32.15</v>
      </c>
      <c r="J427" s="9">
        <v>9</v>
      </c>
      <c r="K427" s="9" t="s">
        <v>26</v>
      </c>
      <c r="L427" s="9" t="s">
        <v>19</v>
      </c>
      <c r="M427" s="9" t="s">
        <v>27</v>
      </c>
      <c r="N427" s="9" t="s">
        <v>21</v>
      </c>
      <c r="O427" s="9" t="s">
        <v>21</v>
      </c>
      <c r="P427" s="9" t="str">
        <f t="shared" si="30"/>
        <v>Crab&lt; 30</v>
      </c>
      <c r="Q427" s="9" t="str">
        <f t="shared" si="31"/>
        <v>Crab&lt; 30&lt; 20k</v>
      </c>
      <c r="R427" s="9" t="str">
        <f t="shared" si="32"/>
        <v>Crab&lt; 30&lt; 20kYes</v>
      </c>
      <c r="S427" s="9" t="str">
        <f t="shared" si="33"/>
        <v>Crab&lt; 30&lt; 20kYesYes</v>
      </c>
      <c r="T427" s="9" t="str">
        <f t="shared" si="34"/>
        <v>Crab&lt; 30&lt; 20kYes</v>
      </c>
    </row>
    <row r="428" spans="1:20" x14ac:dyDescent="0.3">
      <c r="A428" s="8">
        <v>45261</v>
      </c>
      <c r="B428" s="9">
        <v>3</v>
      </c>
      <c r="C428" s="9" t="s">
        <v>28</v>
      </c>
      <c r="D428" s="9" t="s">
        <v>29</v>
      </c>
      <c r="E428" s="9" t="s">
        <v>36</v>
      </c>
      <c r="F428" s="9" t="s">
        <v>37</v>
      </c>
      <c r="G428" s="9" t="s">
        <v>38</v>
      </c>
      <c r="H428" s="9">
        <v>9550</v>
      </c>
      <c r="I428" s="9">
        <v>49.37</v>
      </c>
      <c r="J428" s="9">
        <v>7</v>
      </c>
      <c r="K428" s="9" t="s">
        <v>149</v>
      </c>
      <c r="L428" s="9" t="s">
        <v>150</v>
      </c>
      <c r="M428" s="9" t="s">
        <v>27</v>
      </c>
      <c r="N428" s="9" t="s">
        <v>21</v>
      </c>
      <c r="O428" s="9" t="s">
        <v>21</v>
      </c>
      <c r="P428" s="9" t="str">
        <f t="shared" si="30"/>
        <v>Crab&gt; = 30</v>
      </c>
      <c r="Q428" s="9" t="str">
        <f t="shared" si="31"/>
        <v>Crab&gt; = 30&gt; = 20k</v>
      </c>
      <c r="R428" s="9" t="str">
        <f t="shared" si="32"/>
        <v>Crab&gt; = 30&gt; = 20kYes</v>
      </c>
      <c r="S428" s="9" t="str">
        <f t="shared" si="33"/>
        <v>Crab&gt; = 30&gt; = 20kYesYes</v>
      </c>
      <c r="T428" s="9" t="str">
        <f t="shared" si="34"/>
        <v>Crab&gt; = 30&gt; = 20kYes</v>
      </c>
    </row>
    <row r="429" spans="1:20" x14ac:dyDescent="0.3">
      <c r="A429" s="8">
        <v>45261</v>
      </c>
      <c r="B429" s="9">
        <v>3</v>
      </c>
      <c r="C429" s="9" t="s">
        <v>28</v>
      </c>
      <c r="D429" s="9" t="s">
        <v>29</v>
      </c>
      <c r="E429" s="9" t="s">
        <v>86</v>
      </c>
      <c r="F429" s="9" t="s">
        <v>87</v>
      </c>
      <c r="G429" s="9" t="s">
        <v>71</v>
      </c>
      <c r="H429" s="9">
        <v>9224</v>
      </c>
      <c r="I429" s="9">
        <v>19.16</v>
      </c>
      <c r="J429" s="9">
        <v>1</v>
      </c>
      <c r="K429" s="9" t="s">
        <v>149</v>
      </c>
      <c r="L429" s="9" t="s">
        <v>150</v>
      </c>
      <c r="M429" s="9" t="s">
        <v>27</v>
      </c>
      <c r="N429" s="9" t="s">
        <v>21</v>
      </c>
      <c r="O429" s="9" t="s">
        <v>21</v>
      </c>
      <c r="P429" s="9" t="str">
        <f t="shared" si="30"/>
        <v>Eggs&gt; = 30</v>
      </c>
      <c r="Q429" s="9" t="str">
        <f t="shared" si="31"/>
        <v>Eggs&gt; = 30&gt; = 20k</v>
      </c>
      <c r="R429" s="9" t="str">
        <f t="shared" si="32"/>
        <v>Eggs&gt; = 30&gt; = 20kYes</v>
      </c>
      <c r="S429" s="9" t="str">
        <f t="shared" si="33"/>
        <v>Eggs&gt; = 30&gt; = 20kYesYes</v>
      </c>
      <c r="T429" s="9" t="str">
        <f t="shared" si="34"/>
        <v>Eggs&gt; = 30&gt; = 20kYes</v>
      </c>
    </row>
    <row r="430" spans="1:20" x14ac:dyDescent="0.3">
      <c r="A430" s="8">
        <v>45261</v>
      </c>
      <c r="B430" s="9">
        <v>2</v>
      </c>
      <c r="C430" s="9" t="s">
        <v>14</v>
      </c>
      <c r="D430" s="9" t="s">
        <v>15</v>
      </c>
      <c r="E430" s="9" t="s">
        <v>86</v>
      </c>
      <c r="F430" s="9" t="s">
        <v>87</v>
      </c>
      <c r="G430" s="9" t="s">
        <v>71</v>
      </c>
      <c r="H430" s="9">
        <v>6592</v>
      </c>
      <c r="I430" s="9">
        <v>10.93</v>
      </c>
      <c r="J430" s="9">
        <v>8</v>
      </c>
      <c r="K430" s="9" t="s">
        <v>149</v>
      </c>
      <c r="L430" s="9" t="s">
        <v>150</v>
      </c>
      <c r="M430" s="9" t="s">
        <v>27</v>
      </c>
      <c r="N430" s="9" t="s">
        <v>21</v>
      </c>
      <c r="O430" s="9" t="s">
        <v>21</v>
      </c>
      <c r="P430" s="9" t="str">
        <f t="shared" si="30"/>
        <v>Eggs&gt; = 30</v>
      </c>
      <c r="Q430" s="9" t="str">
        <f t="shared" si="31"/>
        <v>Eggs&gt; = 30&gt; = 20k</v>
      </c>
      <c r="R430" s="9" t="str">
        <f t="shared" si="32"/>
        <v>Eggs&gt; = 30&gt; = 20kYes</v>
      </c>
      <c r="S430" s="9" t="str">
        <f t="shared" si="33"/>
        <v>Eggs&gt; = 30&gt; = 20kYesYes</v>
      </c>
      <c r="T430" s="9" t="str">
        <f t="shared" si="34"/>
        <v>Eggs&gt; = 30&gt; = 20kYes</v>
      </c>
    </row>
    <row r="431" spans="1:20" x14ac:dyDescent="0.3">
      <c r="A431" s="8">
        <v>45261</v>
      </c>
      <c r="B431" s="9">
        <v>3</v>
      </c>
      <c r="C431" s="9" t="s">
        <v>28</v>
      </c>
      <c r="D431" s="9" t="s">
        <v>29</v>
      </c>
      <c r="E431" s="9" t="s">
        <v>86</v>
      </c>
      <c r="F431" s="9" t="s">
        <v>87</v>
      </c>
      <c r="G431" s="9" t="s">
        <v>71</v>
      </c>
      <c r="H431" s="9">
        <v>5640</v>
      </c>
      <c r="I431" s="9">
        <v>4.92</v>
      </c>
      <c r="J431" s="9">
        <v>3</v>
      </c>
      <c r="K431" s="9" t="s">
        <v>149</v>
      </c>
      <c r="L431" s="9" t="s">
        <v>150</v>
      </c>
      <c r="M431" s="9" t="s">
        <v>27</v>
      </c>
      <c r="N431" s="9" t="s">
        <v>21</v>
      </c>
      <c r="O431" s="9" t="s">
        <v>21</v>
      </c>
      <c r="P431" s="9" t="str">
        <f t="shared" si="30"/>
        <v>Eggs&gt; = 30</v>
      </c>
      <c r="Q431" s="9" t="str">
        <f t="shared" si="31"/>
        <v>Eggs&gt; = 30&gt; = 20k</v>
      </c>
      <c r="R431" s="9" t="str">
        <f t="shared" si="32"/>
        <v>Eggs&gt; = 30&gt; = 20kYes</v>
      </c>
      <c r="S431" s="9" t="str">
        <f t="shared" si="33"/>
        <v>Eggs&gt; = 30&gt; = 20kYesYes</v>
      </c>
      <c r="T431" s="9" t="str">
        <f t="shared" si="34"/>
        <v>Eggs&gt; = 30&gt; = 20kYes</v>
      </c>
    </row>
    <row r="432" spans="1:20" x14ac:dyDescent="0.3">
      <c r="A432" s="8">
        <v>45261</v>
      </c>
      <c r="B432" s="9">
        <v>3</v>
      </c>
      <c r="C432" s="9" t="s">
        <v>28</v>
      </c>
      <c r="D432" s="9" t="s">
        <v>29</v>
      </c>
      <c r="E432" s="9" t="s">
        <v>44</v>
      </c>
      <c r="F432" s="9" t="s">
        <v>45</v>
      </c>
      <c r="G432" s="9" t="s">
        <v>38</v>
      </c>
      <c r="H432" s="9">
        <v>5877</v>
      </c>
      <c r="I432" s="9">
        <v>40.58</v>
      </c>
      <c r="J432" s="9">
        <v>7</v>
      </c>
      <c r="K432" s="9" t="s">
        <v>26</v>
      </c>
      <c r="L432" s="9" t="s">
        <v>19</v>
      </c>
      <c r="M432" s="9" t="s">
        <v>27</v>
      </c>
      <c r="N432" s="9" t="s">
        <v>21</v>
      </c>
      <c r="O432" s="9" t="s">
        <v>21</v>
      </c>
      <c r="P432" s="9" t="str">
        <f t="shared" si="30"/>
        <v>Fresh Fish&lt; 30</v>
      </c>
      <c r="Q432" s="9" t="str">
        <f t="shared" si="31"/>
        <v>Fresh Fish&lt; 30&lt; 20k</v>
      </c>
      <c r="R432" s="9" t="str">
        <f t="shared" si="32"/>
        <v>Fresh Fish&lt; 30&lt; 20kYes</v>
      </c>
      <c r="S432" s="9" t="str">
        <f t="shared" si="33"/>
        <v>Fresh Fish&lt; 30&lt; 20kYesYes</v>
      </c>
      <c r="T432" s="9" t="str">
        <f t="shared" si="34"/>
        <v>Fresh Fish&lt; 30&lt; 20kYes</v>
      </c>
    </row>
    <row r="433" spans="1:20" x14ac:dyDescent="0.3">
      <c r="A433" s="8">
        <v>45261</v>
      </c>
      <c r="B433" s="9">
        <v>3</v>
      </c>
      <c r="C433" s="9" t="s">
        <v>28</v>
      </c>
      <c r="D433" s="9" t="s">
        <v>29</v>
      </c>
      <c r="E433" s="9" t="s">
        <v>44</v>
      </c>
      <c r="F433" s="9" t="s">
        <v>45</v>
      </c>
      <c r="G433" s="9" t="s">
        <v>38</v>
      </c>
      <c r="H433" s="9">
        <v>4044</v>
      </c>
      <c r="I433" s="9">
        <v>30.29</v>
      </c>
      <c r="J433" s="9">
        <v>2</v>
      </c>
      <c r="K433" s="9" t="s">
        <v>149</v>
      </c>
      <c r="L433" s="9" t="s">
        <v>19</v>
      </c>
      <c r="M433" s="9" t="s">
        <v>27</v>
      </c>
      <c r="N433" s="9" t="s">
        <v>21</v>
      </c>
      <c r="O433" s="9" t="s">
        <v>21</v>
      </c>
      <c r="P433" s="9" t="str">
        <f t="shared" si="30"/>
        <v>Fresh Fish&gt; = 30</v>
      </c>
      <c r="Q433" s="9" t="str">
        <f t="shared" si="31"/>
        <v>Fresh Fish&gt; = 30&lt; 20k</v>
      </c>
      <c r="R433" s="9" t="str">
        <f t="shared" si="32"/>
        <v>Fresh Fish&gt; = 30&lt; 20kYes</v>
      </c>
      <c r="S433" s="9" t="str">
        <f t="shared" si="33"/>
        <v>Fresh Fish&gt; = 30&lt; 20kYesYes</v>
      </c>
      <c r="T433" s="9" t="str">
        <f t="shared" si="34"/>
        <v>Fresh Fish&gt; = 30&lt; 20kYes</v>
      </c>
    </row>
    <row r="434" spans="1:20" x14ac:dyDescent="0.3">
      <c r="A434" s="8">
        <v>45261</v>
      </c>
      <c r="B434" s="9">
        <v>3</v>
      </c>
      <c r="C434" s="9" t="s">
        <v>28</v>
      </c>
      <c r="D434" s="9" t="s">
        <v>29</v>
      </c>
      <c r="E434" s="9" t="s">
        <v>44</v>
      </c>
      <c r="F434" s="9" t="s">
        <v>45</v>
      </c>
      <c r="G434" s="9" t="s">
        <v>38</v>
      </c>
      <c r="H434" s="9">
        <v>1759</v>
      </c>
      <c r="I434" s="9">
        <v>37.270000000000003</v>
      </c>
      <c r="J434" s="9">
        <v>3</v>
      </c>
      <c r="K434" s="9" t="s">
        <v>149</v>
      </c>
      <c r="L434" s="9" t="s">
        <v>19</v>
      </c>
      <c r="M434" s="9" t="s">
        <v>27</v>
      </c>
      <c r="N434" s="9" t="s">
        <v>21</v>
      </c>
      <c r="O434" s="9" t="s">
        <v>21</v>
      </c>
      <c r="P434" s="9" t="str">
        <f t="shared" si="30"/>
        <v>Fresh Fish&gt; = 30</v>
      </c>
      <c r="Q434" s="9" t="str">
        <f t="shared" si="31"/>
        <v>Fresh Fish&gt; = 30&lt; 20k</v>
      </c>
      <c r="R434" s="9" t="str">
        <f t="shared" si="32"/>
        <v>Fresh Fish&gt; = 30&lt; 20kYes</v>
      </c>
      <c r="S434" s="9" t="str">
        <f t="shared" si="33"/>
        <v>Fresh Fish&gt; = 30&lt; 20kYesYes</v>
      </c>
      <c r="T434" s="9" t="str">
        <f t="shared" si="34"/>
        <v>Fresh Fish&gt; = 30&lt; 20kYes</v>
      </c>
    </row>
    <row r="435" spans="1:20" x14ac:dyDescent="0.3">
      <c r="A435" s="8">
        <v>45261</v>
      </c>
      <c r="B435" s="9">
        <v>3</v>
      </c>
      <c r="C435" s="9" t="s">
        <v>28</v>
      </c>
      <c r="D435" s="9" t="s">
        <v>29</v>
      </c>
      <c r="E435" s="9" t="s">
        <v>44</v>
      </c>
      <c r="F435" s="9" t="s">
        <v>45</v>
      </c>
      <c r="G435" s="9" t="s">
        <v>38</v>
      </c>
      <c r="H435" s="9">
        <v>7640</v>
      </c>
      <c r="I435" s="9">
        <v>10.06</v>
      </c>
      <c r="J435" s="9">
        <v>2</v>
      </c>
      <c r="K435" s="9" t="s">
        <v>26</v>
      </c>
      <c r="L435" s="9" t="s">
        <v>150</v>
      </c>
      <c r="M435" s="9" t="s">
        <v>27</v>
      </c>
      <c r="N435" s="9" t="s">
        <v>21</v>
      </c>
      <c r="O435" s="9" t="s">
        <v>21</v>
      </c>
      <c r="P435" s="9" t="str">
        <f t="shared" si="30"/>
        <v>Fresh Fish&lt; 30</v>
      </c>
      <c r="Q435" s="9" t="str">
        <f t="shared" si="31"/>
        <v>Fresh Fish&lt; 30&gt; = 20k</v>
      </c>
      <c r="R435" s="9" t="str">
        <f t="shared" si="32"/>
        <v>Fresh Fish&lt; 30&gt; = 20kYes</v>
      </c>
      <c r="S435" s="9" t="str">
        <f t="shared" si="33"/>
        <v>Fresh Fish&lt; 30&gt; = 20kYesYes</v>
      </c>
      <c r="T435" s="9" t="str">
        <f t="shared" si="34"/>
        <v>Fresh Fish&lt; 30&gt; = 20kYes</v>
      </c>
    </row>
    <row r="436" spans="1:20" x14ac:dyDescent="0.3">
      <c r="A436" s="8">
        <v>45261</v>
      </c>
      <c r="B436" s="9">
        <v>3</v>
      </c>
      <c r="C436" s="9" t="s">
        <v>28</v>
      </c>
      <c r="D436" s="9" t="s">
        <v>29</v>
      </c>
      <c r="E436" s="9" t="s">
        <v>115</v>
      </c>
      <c r="F436" s="9" t="s">
        <v>116</v>
      </c>
      <c r="G436" s="9" t="s">
        <v>71</v>
      </c>
      <c r="H436" s="9">
        <v>7005</v>
      </c>
      <c r="I436" s="9">
        <v>21.97</v>
      </c>
      <c r="J436" s="9">
        <v>6</v>
      </c>
      <c r="K436" s="9" t="s">
        <v>149</v>
      </c>
      <c r="L436" s="9" t="s">
        <v>150</v>
      </c>
      <c r="M436" s="9" t="s">
        <v>20</v>
      </c>
      <c r="N436" s="9" t="s">
        <v>21</v>
      </c>
      <c r="O436" s="9" t="s">
        <v>21</v>
      </c>
      <c r="P436" s="9" t="str">
        <f t="shared" si="30"/>
        <v>Ice Cream&gt; = 30</v>
      </c>
      <c r="Q436" s="9" t="str">
        <f t="shared" si="31"/>
        <v>Ice Cream&gt; = 30&gt; = 20k</v>
      </c>
      <c r="R436" s="9" t="str">
        <f t="shared" si="32"/>
        <v>Ice Cream&gt; = 30&gt; = 20kYes</v>
      </c>
      <c r="S436" s="9" t="str">
        <f t="shared" si="33"/>
        <v>Ice Cream&gt; = 30&gt; = 20kYesYes</v>
      </c>
      <c r="T436" s="9" t="str">
        <f t="shared" si="34"/>
        <v>Ice Cream&gt; = 30&gt; = 20kYes</v>
      </c>
    </row>
    <row r="437" spans="1:20" x14ac:dyDescent="0.3">
      <c r="A437" s="8">
        <v>45261</v>
      </c>
      <c r="B437" s="9">
        <v>2</v>
      </c>
      <c r="C437" s="9" t="s">
        <v>14</v>
      </c>
      <c r="D437" s="9" t="s">
        <v>15</v>
      </c>
      <c r="E437" s="9" t="s">
        <v>41</v>
      </c>
      <c r="F437" s="9" t="s">
        <v>42</v>
      </c>
      <c r="G437" s="9" t="s">
        <v>43</v>
      </c>
      <c r="H437" s="9">
        <v>9772</v>
      </c>
      <c r="I437" s="9">
        <v>16.02</v>
      </c>
      <c r="J437" s="9">
        <v>9</v>
      </c>
      <c r="K437" s="9" t="s">
        <v>149</v>
      </c>
      <c r="L437" s="9" t="s">
        <v>150</v>
      </c>
      <c r="M437" s="9" t="s">
        <v>20</v>
      </c>
      <c r="N437" s="9" t="s">
        <v>21</v>
      </c>
      <c r="O437" s="9" t="s">
        <v>21</v>
      </c>
      <c r="P437" s="9" t="str">
        <f t="shared" si="30"/>
        <v>Jam&gt; = 30</v>
      </c>
      <c r="Q437" s="9" t="str">
        <f t="shared" si="31"/>
        <v>Jam&gt; = 30&gt; = 20k</v>
      </c>
      <c r="R437" s="9" t="str">
        <f t="shared" si="32"/>
        <v>Jam&gt; = 30&gt; = 20kYes</v>
      </c>
      <c r="S437" s="9" t="str">
        <f t="shared" si="33"/>
        <v>Jam&gt; = 30&gt; = 20kYesYes</v>
      </c>
      <c r="T437" s="9" t="str">
        <f t="shared" si="34"/>
        <v>Jam&gt; = 30&gt; = 20kYes</v>
      </c>
    </row>
    <row r="438" spans="1:20" x14ac:dyDescent="0.3">
      <c r="A438" s="8">
        <v>45261</v>
      </c>
      <c r="B438" s="9">
        <v>2</v>
      </c>
      <c r="C438" s="9" t="s">
        <v>14</v>
      </c>
      <c r="D438" s="9" t="s">
        <v>15</v>
      </c>
      <c r="E438" s="9" t="s">
        <v>41</v>
      </c>
      <c r="F438" s="9" t="s">
        <v>42</v>
      </c>
      <c r="G438" s="9" t="s">
        <v>43</v>
      </c>
      <c r="H438" s="9">
        <v>7273</v>
      </c>
      <c r="I438" s="9">
        <v>29.42</v>
      </c>
      <c r="J438" s="9">
        <v>8</v>
      </c>
      <c r="K438" s="9" t="s">
        <v>26</v>
      </c>
      <c r="L438" s="9" t="s">
        <v>150</v>
      </c>
      <c r="M438" s="9" t="s">
        <v>20</v>
      </c>
      <c r="N438" s="9" t="s">
        <v>21</v>
      </c>
      <c r="O438" s="9" t="s">
        <v>21</v>
      </c>
      <c r="P438" s="9" t="str">
        <f t="shared" si="30"/>
        <v>Jam&lt; 30</v>
      </c>
      <c r="Q438" s="9" t="str">
        <f t="shared" si="31"/>
        <v>Jam&lt; 30&gt; = 20k</v>
      </c>
      <c r="R438" s="9" t="str">
        <f t="shared" si="32"/>
        <v>Jam&lt; 30&gt; = 20kYes</v>
      </c>
      <c r="S438" s="9" t="str">
        <f t="shared" si="33"/>
        <v>Jam&lt; 30&gt; = 20kYesYes</v>
      </c>
      <c r="T438" s="9" t="str">
        <f t="shared" si="34"/>
        <v>Jam&lt; 30&gt; = 20kYes</v>
      </c>
    </row>
    <row r="439" spans="1:20" x14ac:dyDescent="0.3">
      <c r="A439" s="8">
        <v>45261</v>
      </c>
      <c r="B439" s="9">
        <v>3</v>
      </c>
      <c r="C439" s="9" t="s">
        <v>28</v>
      </c>
      <c r="D439" s="9" t="s">
        <v>29</v>
      </c>
      <c r="E439" s="9" t="s">
        <v>41</v>
      </c>
      <c r="F439" s="9" t="s">
        <v>42</v>
      </c>
      <c r="G439" s="9" t="s">
        <v>43</v>
      </c>
      <c r="H439" s="9">
        <v>6249</v>
      </c>
      <c r="I439" s="9">
        <v>32.54</v>
      </c>
      <c r="J439" s="9">
        <v>10</v>
      </c>
      <c r="K439" s="9" t="s">
        <v>26</v>
      </c>
      <c r="L439" s="9" t="s">
        <v>19</v>
      </c>
      <c r="M439" s="9" t="s">
        <v>20</v>
      </c>
      <c r="N439" s="9" t="s">
        <v>21</v>
      </c>
      <c r="O439" s="9" t="s">
        <v>21</v>
      </c>
      <c r="P439" s="9" t="str">
        <f t="shared" si="30"/>
        <v>Jam&lt; 30</v>
      </c>
      <c r="Q439" s="9" t="str">
        <f t="shared" si="31"/>
        <v>Jam&lt; 30&lt; 20k</v>
      </c>
      <c r="R439" s="9" t="str">
        <f t="shared" si="32"/>
        <v>Jam&lt; 30&lt; 20kYes</v>
      </c>
      <c r="S439" s="9" t="str">
        <f t="shared" si="33"/>
        <v>Jam&lt; 30&lt; 20kYesYes</v>
      </c>
      <c r="T439" s="9" t="str">
        <f t="shared" si="34"/>
        <v>Jam&lt; 30&lt; 20kYes</v>
      </c>
    </row>
    <row r="440" spans="1:20" x14ac:dyDescent="0.3">
      <c r="A440" s="8">
        <v>45261</v>
      </c>
      <c r="B440" s="9">
        <v>1</v>
      </c>
      <c r="C440" s="9" t="s">
        <v>32</v>
      </c>
      <c r="D440" s="9" t="s">
        <v>29</v>
      </c>
      <c r="E440" s="9" t="s">
        <v>41</v>
      </c>
      <c r="F440" s="9" t="s">
        <v>42</v>
      </c>
      <c r="G440" s="9" t="s">
        <v>43</v>
      </c>
      <c r="H440" s="9">
        <v>1916</v>
      </c>
      <c r="I440" s="9">
        <v>38.28</v>
      </c>
      <c r="J440" s="9">
        <v>1</v>
      </c>
      <c r="K440" s="9" t="s">
        <v>149</v>
      </c>
      <c r="L440" s="9" t="s">
        <v>150</v>
      </c>
      <c r="M440" s="9" t="s">
        <v>20</v>
      </c>
      <c r="N440" s="9" t="s">
        <v>21</v>
      </c>
      <c r="O440" s="9" t="s">
        <v>21</v>
      </c>
      <c r="P440" s="9" t="str">
        <f t="shared" si="30"/>
        <v>Jam&gt; = 30</v>
      </c>
      <c r="Q440" s="9" t="str">
        <f t="shared" si="31"/>
        <v>Jam&gt; = 30&gt; = 20k</v>
      </c>
      <c r="R440" s="9" t="str">
        <f t="shared" si="32"/>
        <v>Jam&gt; = 30&gt; = 20kYes</v>
      </c>
      <c r="S440" s="9" t="str">
        <f t="shared" si="33"/>
        <v>Jam&gt; = 30&gt; = 20kYesYes</v>
      </c>
      <c r="T440" s="9" t="str">
        <f t="shared" si="34"/>
        <v>Jam&gt; = 30&gt; = 20kYes</v>
      </c>
    </row>
    <row r="441" spans="1:20" x14ac:dyDescent="0.3">
      <c r="A441" s="8">
        <v>45261</v>
      </c>
      <c r="B441" s="9">
        <v>1</v>
      </c>
      <c r="C441" s="9" t="s">
        <v>32</v>
      </c>
      <c r="D441" s="9" t="s">
        <v>29</v>
      </c>
      <c r="E441" s="9" t="s">
        <v>76</v>
      </c>
      <c r="F441" s="9" t="s">
        <v>77</v>
      </c>
      <c r="G441" s="9" t="s">
        <v>68</v>
      </c>
      <c r="H441" s="9">
        <v>5645</v>
      </c>
      <c r="I441" s="9">
        <v>44.71</v>
      </c>
      <c r="J441" s="9">
        <v>9</v>
      </c>
      <c r="K441" s="9" t="s">
        <v>149</v>
      </c>
      <c r="L441" s="9" t="s">
        <v>150</v>
      </c>
      <c r="M441" s="9" t="s">
        <v>20</v>
      </c>
      <c r="N441" s="9" t="s">
        <v>21</v>
      </c>
      <c r="O441" s="9" t="s">
        <v>21</v>
      </c>
      <c r="P441" s="9" t="str">
        <f t="shared" si="30"/>
        <v>Juice&gt; = 30</v>
      </c>
      <c r="Q441" s="9" t="str">
        <f t="shared" si="31"/>
        <v>Juice&gt; = 30&gt; = 20k</v>
      </c>
      <c r="R441" s="9" t="str">
        <f t="shared" si="32"/>
        <v>Juice&gt; = 30&gt; = 20kYes</v>
      </c>
      <c r="S441" s="9" t="str">
        <f t="shared" si="33"/>
        <v>Juice&gt; = 30&gt; = 20kYesYes</v>
      </c>
      <c r="T441" s="9" t="str">
        <f t="shared" si="34"/>
        <v>Juice&gt; = 30&gt; = 20kYes</v>
      </c>
    </row>
    <row r="442" spans="1:20" x14ac:dyDescent="0.3">
      <c r="A442" s="8">
        <v>45261</v>
      </c>
      <c r="B442" s="9">
        <v>2</v>
      </c>
      <c r="C442" s="9" t="s">
        <v>14</v>
      </c>
      <c r="D442" s="9" t="s">
        <v>15</v>
      </c>
      <c r="E442" s="9" t="s">
        <v>76</v>
      </c>
      <c r="F442" s="9" t="s">
        <v>77</v>
      </c>
      <c r="G442" s="9" t="s">
        <v>68</v>
      </c>
      <c r="H442" s="9">
        <v>8467</v>
      </c>
      <c r="I442" s="9">
        <v>13.69</v>
      </c>
      <c r="J442" s="9">
        <v>9</v>
      </c>
      <c r="K442" s="9" t="s">
        <v>26</v>
      </c>
      <c r="L442" s="9" t="s">
        <v>19</v>
      </c>
      <c r="M442" s="9" t="s">
        <v>20</v>
      </c>
      <c r="N442" s="9" t="s">
        <v>21</v>
      </c>
      <c r="O442" s="9" t="s">
        <v>21</v>
      </c>
      <c r="P442" s="9" t="str">
        <f t="shared" si="30"/>
        <v>Juice&lt; 30</v>
      </c>
      <c r="Q442" s="9" t="str">
        <f t="shared" si="31"/>
        <v>Juice&lt; 30&lt; 20k</v>
      </c>
      <c r="R442" s="9" t="str">
        <f t="shared" si="32"/>
        <v>Juice&lt; 30&lt; 20kYes</v>
      </c>
      <c r="S442" s="9" t="str">
        <f t="shared" si="33"/>
        <v>Juice&lt; 30&lt; 20kYesYes</v>
      </c>
      <c r="T442" s="9" t="str">
        <f t="shared" si="34"/>
        <v>Juice&lt; 30&lt; 20kYes</v>
      </c>
    </row>
    <row r="443" spans="1:20" x14ac:dyDescent="0.3">
      <c r="A443" s="8">
        <v>45261</v>
      </c>
      <c r="B443" s="9">
        <v>2</v>
      </c>
      <c r="C443" s="9" t="s">
        <v>14</v>
      </c>
      <c r="D443" s="9" t="s">
        <v>15</v>
      </c>
      <c r="E443" s="9" t="s">
        <v>111</v>
      </c>
      <c r="F443" s="9" t="s">
        <v>112</v>
      </c>
      <c r="G443" s="9" t="s">
        <v>52</v>
      </c>
      <c r="H443" s="9">
        <v>8158</v>
      </c>
      <c r="I443" s="9">
        <v>32.82</v>
      </c>
      <c r="J443" s="9">
        <v>9</v>
      </c>
      <c r="K443" s="9" t="s">
        <v>26</v>
      </c>
      <c r="L443" s="9" t="s">
        <v>150</v>
      </c>
      <c r="M443" s="9" t="s">
        <v>20</v>
      </c>
      <c r="N443" s="9" t="s">
        <v>21</v>
      </c>
      <c r="O443" s="9" t="s">
        <v>21</v>
      </c>
      <c r="P443" s="9" t="str">
        <f t="shared" si="30"/>
        <v>Ketchup&lt; 30</v>
      </c>
      <c r="Q443" s="9" t="str">
        <f t="shared" si="31"/>
        <v>Ketchup&lt; 30&gt; = 20k</v>
      </c>
      <c r="R443" s="9" t="str">
        <f t="shared" si="32"/>
        <v>Ketchup&lt; 30&gt; = 20kYes</v>
      </c>
      <c r="S443" s="9" t="str">
        <f t="shared" si="33"/>
        <v>Ketchup&lt; 30&gt; = 20kYesYes</v>
      </c>
      <c r="T443" s="9" t="str">
        <f t="shared" si="34"/>
        <v>Ketchup&lt; 30&gt; = 20kYes</v>
      </c>
    </row>
    <row r="444" spans="1:20" x14ac:dyDescent="0.3">
      <c r="A444" s="8">
        <v>45261</v>
      </c>
      <c r="B444" s="9">
        <v>2</v>
      </c>
      <c r="C444" s="9" t="s">
        <v>14</v>
      </c>
      <c r="D444" s="9" t="s">
        <v>15</v>
      </c>
      <c r="E444" s="9" t="s">
        <v>111</v>
      </c>
      <c r="F444" s="9" t="s">
        <v>112</v>
      </c>
      <c r="G444" s="9" t="s">
        <v>52</v>
      </c>
      <c r="H444" s="9">
        <v>6378</v>
      </c>
      <c r="I444" s="9">
        <v>7.89</v>
      </c>
      <c r="J444" s="9">
        <v>4</v>
      </c>
      <c r="K444" s="9" t="s">
        <v>149</v>
      </c>
      <c r="L444" s="9" t="s">
        <v>150</v>
      </c>
      <c r="M444" s="9" t="s">
        <v>20</v>
      </c>
      <c r="N444" s="9" t="s">
        <v>21</v>
      </c>
      <c r="O444" s="9" t="s">
        <v>21</v>
      </c>
      <c r="P444" s="9" t="str">
        <f t="shared" si="30"/>
        <v>Ketchup&gt; = 30</v>
      </c>
      <c r="Q444" s="9" t="str">
        <f t="shared" si="31"/>
        <v>Ketchup&gt; = 30&gt; = 20k</v>
      </c>
      <c r="R444" s="9" t="str">
        <f t="shared" si="32"/>
        <v>Ketchup&gt; = 30&gt; = 20kYes</v>
      </c>
      <c r="S444" s="9" t="str">
        <f t="shared" si="33"/>
        <v>Ketchup&gt; = 30&gt; = 20kYesYes</v>
      </c>
      <c r="T444" s="9" t="str">
        <f t="shared" si="34"/>
        <v>Ketchup&gt; = 30&gt; = 20kYes</v>
      </c>
    </row>
    <row r="445" spans="1:20" x14ac:dyDescent="0.3">
      <c r="A445" s="8">
        <v>45261</v>
      </c>
      <c r="B445" s="9">
        <v>1</v>
      </c>
      <c r="C445" s="9" t="s">
        <v>32</v>
      </c>
      <c r="D445" s="9" t="s">
        <v>29</v>
      </c>
      <c r="E445" s="9" t="s">
        <v>111</v>
      </c>
      <c r="F445" s="9" t="s">
        <v>112</v>
      </c>
      <c r="G445" s="9" t="s">
        <v>52</v>
      </c>
      <c r="H445" s="9">
        <v>7513</v>
      </c>
      <c r="I445" s="9">
        <v>41.59</v>
      </c>
      <c r="J445" s="9">
        <v>2</v>
      </c>
      <c r="K445" s="9" t="s">
        <v>26</v>
      </c>
      <c r="L445" s="9" t="s">
        <v>19</v>
      </c>
      <c r="M445" s="9" t="s">
        <v>20</v>
      </c>
      <c r="N445" s="9" t="s">
        <v>21</v>
      </c>
      <c r="O445" s="9" t="s">
        <v>21</v>
      </c>
      <c r="P445" s="9" t="str">
        <f t="shared" si="30"/>
        <v>Ketchup&lt; 30</v>
      </c>
      <c r="Q445" s="9" t="str">
        <f t="shared" si="31"/>
        <v>Ketchup&lt; 30&lt; 20k</v>
      </c>
      <c r="R445" s="9" t="str">
        <f t="shared" si="32"/>
        <v>Ketchup&lt; 30&lt; 20kYes</v>
      </c>
      <c r="S445" s="9" t="str">
        <f t="shared" si="33"/>
        <v>Ketchup&lt; 30&lt; 20kYesYes</v>
      </c>
      <c r="T445" s="9" t="str">
        <f t="shared" si="34"/>
        <v>Ketchup&lt; 30&lt; 20kYes</v>
      </c>
    </row>
    <row r="446" spans="1:20" x14ac:dyDescent="0.3">
      <c r="A446" s="8">
        <v>45261</v>
      </c>
      <c r="B446" s="9">
        <v>1</v>
      </c>
      <c r="C446" s="9" t="s">
        <v>32</v>
      </c>
      <c r="D446" s="9" t="s">
        <v>29</v>
      </c>
      <c r="E446" s="9" t="s">
        <v>111</v>
      </c>
      <c r="F446" s="9" t="s">
        <v>112</v>
      </c>
      <c r="G446" s="9" t="s">
        <v>52</v>
      </c>
      <c r="H446" s="9">
        <v>7438</v>
      </c>
      <c r="I446" s="9">
        <v>11.48</v>
      </c>
      <c r="J446" s="9">
        <v>3</v>
      </c>
      <c r="K446" s="9" t="s">
        <v>26</v>
      </c>
      <c r="L446" s="9" t="s">
        <v>150</v>
      </c>
      <c r="M446" s="9" t="s">
        <v>20</v>
      </c>
      <c r="N446" s="9" t="s">
        <v>21</v>
      </c>
      <c r="O446" s="9" t="s">
        <v>21</v>
      </c>
      <c r="P446" s="9" t="str">
        <f t="shared" si="30"/>
        <v>Ketchup&lt; 30</v>
      </c>
      <c r="Q446" s="9" t="str">
        <f t="shared" si="31"/>
        <v>Ketchup&lt; 30&gt; = 20k</v>
      </c>
      <c r="R446" s="9" t="str">
        <f t="shared" si="32"/>
        <v>Ketchup&lt; 30&gt; = 20kYes</v>
      </c>
      <c r="S446" s="9" t="str">
        <f t="shared" si="33"/>
        <v>Ketchup&lt; 30&gt; = 20kYesYes</v>
      </c>
      <c r="T446" s="9" t="str">
        <f t="shared" si="34"/>
        <v>Ketchup&lt; 30&gt; = 20kYes</v>
      </c>
    </row>
    <row r="447" spans="1:20" x14ac:dyDescent="0.3">
      <c r="A447" s="8">
        <v>45261</v>
      </c>
      <c r="B447" s="9">
        <v>3</v>
      </c>
      <c r="C447" s="9" t="s">
        <v>28</v>
      </c>
      <c r="D447" s="9" t="s">
        <v>29</v>
      </c>
      <c r="E447" s="9" t="s">
        <v>128</v>
      </c>
      <c r="F447" s="9" t="s">
        <v>129</v>
      </c>
      <c r="G447" s="9" t="s">
        <v>25</v>
      </c>
      <c r="H447" s="9">
        <v>2863</v>
      </c>
      <c r="I447" s="9">
        <v>13.34</v>
      </c>
      <c r="J447" s="9">
        <v>5</v>
      </c>
      <c r="K447" s="9" t="s">
        <v>149</v>
      </c>
      <c r="L447" s="9" t="s">
        <v>19</v>
      </c>
      <c r="M447" s="9" t="s">
        <v>20</v>
      </c>
      <c r="N447" s="9" t="s">
        <v>21</v>
      </c>
      <c r="O447" s="9" t="s">
        <v>21</v>
      </c>
      <c r="P447" s="9" t="str">
        <f t="shared" si="30"/>
        <v>Lettuce&gt; = 30</v>
      </c>
      <c r="Q447" s="9" t="str">
        <f t="shared" si="31"/>
        <v>Lettuce&gt; = 30&lt; 20k</v>
      </c>
      <c r="R447" s="9" t="str">
        <f t="shared" si="32"/>
        <v>Lettuce&gt; = 30&lt; 20kYes</v>
      </c>
      <c r="S447" s="9" t="str">
        <f t="shared" si="33"/>
        <v>Lettuce&gt; = 30&lt; 20kYesYes</v>
      </c>
      <c r="T447" s="9" t="str">
        <f t="shared" si="34"/>
        <v>Lettuce&gt; = 30&lt; 20kYes</v>
      </c>
    </row>
    <row r="448" spans="1:20" x14ac:dyDescent="0.3">
      <c r="A448" s="8">
        <v>45261</v>
      </c>
      <c r="B448" s="9">
        <v>3</v>
      </c>
      <c r="C448" s="9" t="s">
        <v>28</v>
      </c>
      <c r="D448" s="9" t="s">
        <v>29</v>
      </c>
      <c r="E448" s="9" t="s">
        <v>119</v>
      </c>
      <c r="F448" s="9" t="s">
        <v>120</v>
      </c>
      <c r="G448" s="9" t="s">
        <v>38</v>
      </c>
      <c r="H448" s="9">
        <v>8995</v>
      </c>
      <c r="I448" s="9">
        <v>3.09</v>
      </c>
      <c r="J448" s="9">
        <v>5</v>
      </c>
      <c r="K448" s="9" t="s">
        <v>149</v>
      </c>
      <c r="L448" s="9" t="s">
        <v>150</v>
      </c>
      <c r="M448" s="9" t="s">
        <v>27</v>
      </c>
      <c r="N448" s="9" t="s">
        <v>21</v>
      </c>
      <c r="O448" s="9" t="s">
        <v>21</v>
      </c>
      <c r="P448" s="9" t="str">
        <f t="shared" si="30"/>
        <v>Lobster&gt; = 30</v>
      </c>
      <c r="Q448" s="9" t="str">
        <f t="shared" si="31"/>
        <v>Lobster&gt; = 30&gt; = 20k</v>
      </c>
      <c r="R448" s="9" t="str">
        <f t="shared" si="32"/>
        <v>Lobster&gt; = 30&gt; = 20kYes</v>
      </c>
      <c r="S448" s="9" t="str">
        <f t="shared" si="33"/>
        <v>Lobster&gt; = 30&gt; = 20kYesYes</v>
      </c>
      <c r="T448" s="9" t="str">
        <f t="shared" si="34"/>
        <v>Lobster&gt; = 30&gt; = 20kYes</v>
      </c>
    </row>
    <row r="449" spans="1:20" x14ac:dyDescent="0.3">
      <c r="A449" s="8">
        <v>45261</v>
      </c>
      <c r="B449" s="9">
        <v>3</v>
      </c>
      <c r="C449" s="9" t="s">
        <v>28</v>
      </c>
      <c r="D449" s="9" t="s">
        <v>29</v>
      </c>
      <c r="E449" s="9" t="s">
        <v>119</v>
      </c>
      <c r="F449" s="11" t="s">
        <v>120</v>
      </c>
      <c r="G449" s="9" t="s">
        <v>38</v>
      </c>
      <c r="H449" s="9">
        <v>1106</v>
      </c>
      <c r="I449" s="9">
        <v>47.99</v>
      </c>
      <c r="J449" s="9">
        <v>9</v>
      </c>
      <c r="K449" s="9" t="s">
        <v>26</v>
      </c>
      <c r="L449" s="9" t="s">
        <v>150</v>
      </c>
      <c r="M449" s="9" t="s">
        <v>27</v>
      </c>
      <c r="N449" s="9" t="s">
        <v>21</v>
      </c>
      <c r="O449" s="9" t="s">
        <v>21</v>
      </c>
      <c r="P449" s="9" t="str">
        <f t="shared" si="30"/>
        <v>Lobster&lt; 30</v>
      </c>
      <c r="Q449" s="9" t="str">
        <f t="shared" si="31"/>
        <v>Lobster&lt; 30&gt; = 20k</v>
      </c>
      <c r="R449" s="9" t="str">
        <f t="shared" si="32"/>
        <v>Lobster&lt; 30&gt; = 20kYes</v>
      </c>
      <c r="S449" s="9" t="str">
        <f t="shared" si="33"/>
        <v>Lobster&lt; 30&gt; = 20kYesYes</v>
      </c>
      <c r="T449" s="9" t="str">
        <f t="shared" si="34"/>
        <v>Lobster&lt; 30&gt; = 20kYes</v>
      </c>
    </row>
    <row r="450" spans="1:20" x14ac:dyDescent="0.3">
      <c r="A450" s="8">
        <v>45261</v>
      </c>
      <c r="B450" s="9">
        <v>2</v>
      </c>
      <c r="C450" s="9" t="s">
        <v>14</v>
      </c>
      <c r="D450" s="9" t="s">
        <v>15</v>
      </c>
      <c r="E450" s="9" t="s">
        <v>119</v>
      </c>
      <c r="F450" s="9" t="s">
        <v>120</v>
      </c>
      <c r="G450" s="9" t="s">
        <v>38</v>
      </c>
      <c r="H450" s="9">
        <v>8575</v>
      </c>
      <c r="I450" s="9">
        <v>13.13</v>
      </c>
      <c r="J450" s="9">
        <v>1</v>
      </c>
      <c r="K450" s="9" t="s">
        <v>149</v>
      </c>
      <c r="L450" s="9" t="s">
        <v>19</v>
      </c>
      <c r="M450" s="9" t="s">
        <v>27</v>
      </c>
      <c r="N450" s="9" t="s">
        <v>21</v>
      </c>
      <c r="O450" s="9" t="s">
        <v>21</v>
      </c>
      <c r="P450" s="9" t="str">
        <f t="shared" ref="P450:P513" si="35">_xlfn.CONCAT(F450,K450)</f>
        <v>Lobster&gt; = 30</v>
      </c>
      <c r="Q450" s="9" t="str">
        <f t="shared" ref="Q450:Q513" si="36">_xlfn.CONCAT(F450,K450,L450)</f>
        <v>Lobster&gt; = 30&lt; 20k</v>
      </c>
      <c r="R450" s="9" t="str">
        <f t="shared" ref="R450:R513" si="37">_xlfn.CONCAT(F450,K450,L450,N450)</f>
        <v>Lobster&gt; = 30&lt; 20kYes</v>
      </c>
      <c r="S450" s="9" t="str">
        <f t="shared" ref="S450:S513" si="38">_xlfn.CONCAT(F450,K450,L450,N450,O450)</f>
        <v>Lobster&gt; = 30&lt; 20kYesYes</v>
      </c>
      <c r="T450" s="9" t="str">
        <f t="shared" si="34"/>
        <v>Lobster&gt; = 30&lt; 20kYes</v>
      </c>
    </row>
    <row r="451" spans="1:20" x14ac:dyDescent="0.3">
      <c r="A451" s="8">
        <v>45261</v>
      </c>
      <c r="B451" s="9">
        <v>1</v>
      </c>
      <c r="C451" s="9" t="s">
        <v>32</v>
      </c>
      <c r="D451" s="9" t="s">
        <v>29</v>
      </c>
      <c r="E451" s="9" t="s">
        <v>121</v>
      </c>
      <c r="F451" s="9" t="s">
        <v>122</v>
      </c>
      <c r="G451" s="9" t="s">
        <v>52</v>
      </c>
      <c r="H451" s="9">
        <v>2994</v>
      </c>
      <c r="I451" s="9">
        <v>31.23</v>
      </c>
      <c r="J451" s="9">
        <v>1</v>
      </c>
      <c r="K451" s="9" t="s">
        <v>149</v>
      </c>
      <c r="L451" s="9" t="s">
        <v>150</v>
      </c>
      <c r="M451" s="9" t="s">
        <v>20</v>
      </c>
      <c r="N451" s="9" t="s">
        <v>21</v>
      </c>
      <c r="O451" s="9" t="s">
        <v>21</v>
      </c>
      <c r="P451" s="9" t="str">
        <f t="shared" si="35"/>
        <v>Mayonnaise&gt; = 30</v>
      </c>
      <c r="Q451" s="9" t="str">
        <f t="shared" si="36"/>
        <v>Mayonnaise&gt; = 30&gt; = 20k</v>
      </c>
      <c r="R451" s="9" t="str">
        <f t="shared" si="37"/>
        <v>Mayonnaise&gt; = 30&gt; = 20kYes</v>
      </c>
      <c r="S451" s="9" t="str">
        <f t="shared" si="38"/>
        <v>Mayonnaise&gt; = 30&gt; = 20kYesYes</v>
      </c>
      <c r="T451" s="9" t="str">
        <f t="shared" ref="T451:T514" si="39">_xlfn.CONCAT(F451,K451,L451,O451)</f>
        <v>Mayonnaise&gt; = 30&gt; = 20kYes</v>
      </c>
    </row>
    <row r="452" spans="1:20" x14ac:dyDescent="0.3">
      <c r="A452" s="8">
        <v>45261</v>
      </c>
      <c r="B452" s="9">
        <v>3</v>
      </c>
      <c r="C452" s="9" t="s">
        <v>28</v>
      </c>
      <c r="D452" s="9" t="s">
        <v>29</v>
      </c>
      <c r="E452" s="9" t="s">
        <v>121</v>
      </c>
      <c r="F452" s="9" t="s">
        <v>122</v>
      </c>
      <c r="G452" s="9" t="s">
        <v>52</v>
      </c>
      <c r="H452" s="9">
        <v>1184</v>
      </c>
      <c r="I452" s="9">
        <v>14.86</v>
      </c>
      <c r="J452" s="9">
        <v>5</v>
      </c>
      <c r="K452" s="9" t="s">
        <v>149</v>
      </c>
      <c r="L452" s="9" t="s">
        <v>150</v>
      </c>
      <c r="M452" s="9" t="s">
        <v>20</v>
      </c>
      <c r="N452" s="9" t="s">
        <v>21</v>
      </c>
      <c r="O452" s="9" t="s">
        <v>21</v>
      </c>
      <c r="P452" s="9" t="str">
        <f t="shared" si="35"/>
        <v>Mayonnaise&gt; = 30</v>
      </c>
      <c r="Q452" s="9" t="str">
        <f t="shared" si="36"/>
        <v>Mayonnaise&gt; = 30&gt; = 20k</v>
      </c>
      <c r="R452" s="9" t="str">
        <f t="shared" si="37"/>
        <v>Mayonnaise&gt; = 30&gt; = 20kYes</v>
      </c>
      <c r="S452" s="9" t="str">
        <f t="shared" si="38"/>
        <v>Mayonnaise&gt; = 30&gt; = 20kYesYes</v>
      </c>
      <c r="T452" s="9" t="str">
        <f t="shared" si="39"/>
        <v>Mayonnaise&gt; = 30&gt; = 20kYes</v>
      </c>
    </row>
    <row r="453" spans="1:20" x14ac:dyDescent="0.3">
      <c r="A453" s="8">
        <v>45261</v>
      </c>
      <c r="B453" s="9">
        <v>3</v>
      </c>
      <c r="C453" s="9" t="s">
        <v>28</v>
      </c>
      <c r="D453" s="9" t="s">
        <v>29</v>
      </c>
      <c r="E453" s="9" t="s">
        <v>121</v>
      </c>
      <c r="F453" s="9" t="s">
        <v>122</v>
      </c>
      <c r="G453" s="9" t="s">
        <v>52</v>
      </c>
      <c r="H453" s="9">
        <v>6948</v>
      </c>
      <c r="I453" s="9">
        <v>35.659999999999997</v>
      </c>
      <c r="J453" s="9">
        <v>7</v>
      </c>
      <c r="K453" s="9" t="s">
        <v>149</v>
      </c>
      <c r="L453" s="9" t="s">
        <v>19</v>
      </c>
      <c r="M453" s="9" t="s">
        <v>20</v>
      </c>
      <c r="N453" s="9" t="s">
        <v>21</v>
      </c>
      <c r="O453" s="9" t="s">
        <v>21</v>
      </c>
      <c r="P453" s="9" t="str">
        <f t="shared" si="35"/>
        <v>Mayonnaise&gt; = 30</v>
      </c>
      <c r="Q453" s="9" t="str">
        <f t="shared" si="36"/>
        <v>Mayonnaise&gt; = 30&lt; 20k</v>
      </c>
      <c r="R453" s="9" t="str">
        <f t="shared" si="37"/>
        <v>Mayonnaise&gt; = 30&lt; 20kYes</v>
      </c>
      <c r="S453" s="9" t="str">
        <f t="shared" si="38"/>
        <v>Mayonnaise&gt; = 30&lt; 20kYesYes</v>
      </c>
      <c r="T453" s="9" t="str">
        <f t="shared" si="39"/>
        <v>Mayonnaise&gt; = 30&lt; 20kYes</v>
      </c>
    </row>
    <row r="454" spans="1:20" x14ac:dyDescent="0.3">
      <c r="A454" s="8">
        <v>45261</v>
      </c>
      <c r="B454" s="9">
        <v>3</v>
      </c>
      <c r="C454" s="9" t="s">
        <v>28</v>
      </c>
      <c r="D454" s="9" t="s">
        <v>29</v>
      </c>
      <c r="E454" s="9" t="s">
        <v>69</v>
      </c>
      <c r="F454" s="9" t="s">
        <v>70</v>
      </c>
      <c r="G454" s="9" t="s">
        <v>71</v>
      </c>
      <c r="H454" s="9">
        <v>2902</v>
      </c>
      <c r="I454" s="9">
        <v>8.19</v>
      </c>
      <c r="J454" s="9">
        <v>7</v>
      </c>
      <c r="K454" s="9" t="s">
        <v>26</v>
      </c>
      <c r="L454" s="9" t="s">
        <v>150</v>
      </c>
      <c r="M454" s="9" t="s">
        <v>20</v>
      </c>
      <c r="N454" s="9" t="s">
        <v>21</v>
      </c>
      <c r="O454" s="9" t="s">
        <v>21</v>
      </c>
      <c r="P454" s="9" t="str">
        <f t="shared" si="35"/>
        <v>Milk&lt; 30</v>
      </c>
      <c r="Q454" s="9" t="str">
        <f t="shared" si="36"/>
        <v>Milk&lt; 30&gt; = 20k</v>
      </c>
      <c r="R454" s="9" t="str">
        <f t="shared" si="37"/>
        <v>Milk&lt; 30&gt; = 20kYes</v>
      </c>
      <c r="S454" s="9" t="str">
        <f t="shared" si="38"/>
        <v>Milk&lt; 30&gt; = 20kYesYes</v>
      </c>
      <c r="T454" s="9" t="str">
        <f t="shared" si="39"/>
        <v>Milk&lt; 30&gt; = 20kYes</v>
      </c>
    </row>
    <row r="455" spans="1:20" x14ac:dyDescent="0.3">
      <c r="A455" s="8">
        <v>45261</v>
      </c>
      <c r="B455" s="9">
        <v>1</v>
      </c>
      <c r="C455" s="9" t="s">
        <v>32</v>
      </c>
      <c r="D455" s="9" t="s">
        <v>29</v>
      </c>
      <c r="E455" s="9" t="s">
        <v>69</v>
      </c>
      <c r="F455" s="9" t="s">
        <v>70</v>
      </c>
      <c r="G455" s="9" t="s">
        <v>71</v>
      </c>
      <c r="H455" s="9">
        <v>4945</v>
      </c>
      <c r="I455" s="9">
        <v>21.47</v>
      </c>
      <c r="J455" s="9">
        <v>2</v>
      </c>
      <c r="K455" s="9" t="s">
        <v>26</v>
      </c>
      <c r="L455" s="9" t="s">
        <v>19</v>
      </c>
      <c r="M455" s="9" t="s">
        <v>20</v>
      </c>
      <c r="N455" s="9" t="s">
        <v>21</v>
      </c>
      <c r="O455" s="9" t="s">
        <v>21</v>
      </c>
      <c r="P455" s="9" t="str">
        <f t="shared" si="35"/>
        <v>Milk&lt; 30</v>
      </c>
      <c r="Q455" s="9" t="str">
        <f t="shared" si="36"/>
        <v>Milk&lt; 30&lt; 20k</v>
      </c>
      <c r="R455" s="9" t="str">
        <f t="shared" si="37"/>
        <v>Milk&lt; 30&lt; 20kYes</v>
      </c>
      <c r="S455" s="9" t="str">
        <f t="shared" si="38"/>
        <v>Milk&lt; 30&lt; 20kYesYes</v>
      </c>
      <c r="T455" s="9" t="str">
        <f t="shared" si="39"/>
        <v>Milk&lt; 30&lt; 20kYes</v>
      </c>
    </row>
    <row r="456" spans="1:20" x14ac:dyDescent="0.3">
      <c r="A456" s="8">
        <v>45261</v>
      </c>
      <c r="B456" s="9">
        <v>3</v>
      </c>
      <c r="C456" s="9" t="s">
        <v>28</v>
      </c>
      <c r="D456" s="9" t="s">
        <v>29</v>
      </c>
      <c r="E456" s="9" t="s">
        <v>69</v>
      </c>
      <c r="F456" s="9" t="s">
        <v>70</v>
      </c>
      <c r="G456" s="9" t="s">
        <v>71</v>
      </c>
      <c r="H456" s="9">
        <v>8414</v>
      </c>
      <c r="I456" s="9">
        <v>30.21</v>
      </c>
      <c r="J456" s="9">
        <v>4</v>
      </c>
      <c r="K456" s="9" t="s">
        <v>149</v>
      </c>
      <c r="L456" s="9" t="s">
        <v>19</v>
      </c>
      <c r="M456" s="9" t="s">
        <v>20</v>
      </c>
      <c r="N456" s="9" t="s">
        <v>21</v>
      </c>
      <c r="O456" s="9" t="s">
        <v>21</v>
      </c>
      <c r="P456" s="9" t="str">
        <f t="shared" si="35"/>
        <v>Milk&gt; = 30</v>
      </c>
      <c r="Q456" s="9" t="str">
        <f t="shared" si="36"/>
        <v>Milk&gt; = 30&lt; 20k</v>
      </c>
      <c r="R456" s="9" t="str">
        <f t="shared" si="37"/>
        <v>Milk&gt; = 30&lt; 20kYes</v>
      </c>
      <c r="S456" s="9" t="str">
        <f t="shared" si="38"/>
        <v>Milk&gt; = 30&lt; 20kYesYes</v>
      </c>
      <c r="T456" s="9" t="str">
        <f t="shared" si="39"/>
        <v>Milk&gt; = 30&lt; 20kYes</v>
      </c>
    </row>
    <row r="457" spans="1:20" x14ac:dyDescent="0.3">
      <c r="A457" s="8">
        <v>45261</v>
      </c>
      <c r="B457" s="9">
        <v>1</v>
      </c>
      <c r="C457" s="9" t="s">
        <v>32</v>
      </c>
      <c r="D457" s="9" t="s">
        <v>29</v>
      </c>
      <c r="E457" s="9" t="s">
        <v>69</v>
      </c>
      <c r="F457" s="9" t="s">
        <v>70</v>
      </c>
      <c r="G457" s="9" t="s">
        <v>71</v>
      </c>
      <c r="H457" s="9">
        <v>0</v>
      </c>
      <c r="I457" s="9">
        <v>0</v>
      </c>
      <c r="J457" s="9">
        <v>0</v>
      </c>
      <c r="K457" s="9" t="s">
        <v>26</v>
      </c>
      <c r="L457" s="9" t="s">
        <v>150</v>
      </c>
      <c r="M457" s="9" t="s">
        <v>20</v>
      </c>
      <c r="N457" s="9" t="s">
        <v>21</v>
      </c>
      <c r="O457" s="9" t="s">
        <v>22</v>
      </c>
      <c r="P457" s="9" t="str">
        <f t="shared" si="35"/>
        <v>Milk&lt; 30</v>
      </c>
      <c r="Q457" s="9" t="str">
        <f t="shared" si="36"/>
        <v>Milk&lt; 30&gt; = 20k</v>
      </c>
      <c r="R457" s="9" t="str">
        <f t="shared" si="37"/>
        <v>Milk&lt; 30&gt; = 20kYes</v>
      </c>
      <c r="S457" s="9" t="str">
        <f t="shared" si="38"/>
        <v>Milk&lt; 30&gt; = 20kYesNo</v>
      </c>
      <c r="T457" s="9" t="str">
        <f t="shared" si="39"/>
        <v>Milk&lt; 30&gt; = 20kNo</v>
      </c>
    </row>
    <row r="458" spans="1:20" x14ac:dyDescent="0.3">
      <c r="A458" s="8">
        <v>45261</v>
      </c>
      <c r="B458" s="9">
        <v>2</v>
      </c>
      <c r="C458" s="9" t="s">
        <v>14</v>
      </c>
      <c r="D458" s="9" t="s">
        <v>15</v>
      </c>
      <c r="E458" s="9" t="s">
        <v>84</v>
      </c>
      <c r="F458" s="9" t="s">
        <v>85</v>
      </c>
      <c r="G458" s="9" t="s">
        <v>52</v>
      </c>
      <c r="H458" s="9">
        <v>5917</v>
      </c>
      <c r="I458" s="9">
        <v>26.07</v>
      </c>
      <c r="J458" s="9">
        <v>5</v>
      </c>
      <c r="K458" s="9" t="s">
        <v>26</v>
      </c>
      <c r="L458" s="9" t="s">
        <v>150</v>
      </c>
      <c r="M458" s="9" t="s">
        <v>20</v>
      </c>
      <c r="N458" s="9" t="s">
        <v>21</v>
      </c>
      <c r="O458" s="9" t="s">
        <v>21</v>
      </c>
      <c r="P458" s="9" t="str">
        <f t="shared" si="35"/>
        <v>Mustard&lt; 30</v>
      </c>
      <c r="Q458" s="9" t="str">
        <f t="shared" si="36"/>
        <v>Mustard&lt; 30&gt; = 20k</v>
      </c>
      <c r="R458" s="9" t="str">
        <f t="shared" si="37"/>
        <v>Mustard&lt; 30&gt; = 20kYes</v>
      </c>
      <c r="S458" s="9" t="str">
        <f t="shared" si="38"/>
        <v>Mustard&lt; 30&gt; = 20kYesYes</v>
      </c>
      <c r="T458" s="9" t="str">
        <f t="shared" si="39"/>
        <v>Mustard&lt; 30&gt; = 20kYes</v>
      </c>
    </row>
    <row r="459" spans="1:20" x14ac:dyDescent="0.3">
      <c r="A459" s="8">
        <v>45261</v>
      </c>
      <c r="B459" s="9">
        <v>1</v>
      </c>
      <c r="C459" s="9" t="s">
        <v>32</v>
      </c>
      <c r="D459" s="9" t="s">
        <v>29</v>
      </c>
      <c r="E459" s="9" t="s">
        <v>84</v>
      </c>
      <c r="F459" s="9" t="s">
        <v>85</v>
      </c>
      <c r="G459" s="9" t="s">
        <v>52</v>
      </c>
      <c r="H459" s="9">
        <v>7984</v>
      </c>
      <c r="I459" s="9">
        <v>20.5</v>
      </c>
      <c r="J459" s="9">
        <v>6</v>
      </c>
      <c r="K459" s="9" t="s">
        <v>26</v>
      </c>
      <c r="L459" s="9" t="s">
        <v>19</v>
      </c>
      <c r="M459" s="9" t="s">
        <v>20</v>
      </c>
      <c r="N459" s="9" t="s">
        <v>21</v>
      </c>
      <c r="O459" s="9" t="s">
        <v>21</v>
      </c>
      <c r="P459" s="9" t="str">
        <f t="shared" si="35"/>
        <v>Mustard&lt; 30</v>
      </c>
      <c r="Q459" s="9" t="str">
        <f t="shared" si="36"/>
        <v>Mustard&lt; 30&lt; 20k</v>
      </c>
      <c r="R459" s="9" t="str">
        <f t="shared" si="37"/>
        <v>Mustard&lt; 30&lt; 20kYes</v>
      </c>
      <c r="S459" s="9" t="str">
        <f t="shared" si="38"/>
        <v>Mustard&lt; 30&lt; 20kYesYes</v>
      </c>
      <c r="T459" s="9" t="str">
        <f t="shared" si="39"/>
        <v>Mustard&lt; 30&lt; 20kYes</v>
      </c>
    </row>
    <row r="460" spans="1:20" x14ac:dyDescent="0.3">
      <c r="A460" s="8">
        <v>45261</v>
      </c>
      <c r="B460" s="9">
        <v>1</v>
      </c>
      <c r="C460" s="9" t="s">
        <v>32</v>
      </c>
      <c r="D460" s="9" t="s">
        <v>29</v>
      </c>
      <c r="E460" s="9" t="s">
        <v>50</v>
      </c>
      <c r="F460" s="9" t="s">
        <v>51</v>
      </c>
      <c r="G460" s="9" t="s">
        <v>52</v>
      </c>
      <c r="H460" s="9">
        <v>5704</v>
      </c>
      <c r="I460" s="9">
        <v>9.85</v>
      </c>
      <c r="J460" s="9">
        <v>3</v>
      </c>
      <c r="K460" s="9" t="s">
        <v>149</v>
      </c>
      <c r="L460" s="9" t="s">
        <v>150</v>
      </c>
      <c r="M460" s="9" t="s">
        <v>20</v>
      </c>
      <c r="N460" s="9" t="s">
        <v>21</v>
      </c>
      <c r="O460" s="9" t="s">
        <v>22</v>
      </c>
      <c r="P460" s="9" t="str">
        <f t="shared" si="35"/>
        <v>Olive Oil&gt; = 30</v>
      </c>
      <c r="Q460" s="9" t="str">
        <f t="shared" si="36"/>
        <v>Olive Oil&gt; = 30&gt; = 20k</v>
      </c>
      <c r="R460" s="9" t="str">
        <f t="shared" si="37"/>
        <v>Olive Oil&gt; = 30&gt; = 20kYes</v>
      </c>
      <c r="S460" s="9" t="str">
        <f t="shared" si="38"/>
        <v>Olive Oil&gt; = 30&gt; = 20kYesNo</v>
      </c>
      <c r="T460" s="9" t="str">
        <f t="shared" si="39"/>
        <v>Olive Oil&gt; = 30&gt; = 20kNo</v>
      </c>
    </row>
    <row r="461" spans="1:20" x14ac:dyDescent="0.3">
      <c r="A461" s="8">
        <v>45261</v>
      </c>
      <c r="B461" s="9">
        <v>2</v>
      </c>
      <c r="C461" s="9" t="s">
        <v>14</v>
      </c>
      <c r="D461" s="9" t="s">
        <v>15</v>
      </c>
      <c r="E461" s="9" t="s">
        <v>50</v>
      </c>
      <c r="F461" s="9" t="s">
        <v>51</v>
      </c>
      <c r="G461" s="9" t="s">
        <v>52</v>
      </c>
      <c r="H461" s="9">
        <v>9987</v>
      </c>
      <c r="I461" s="9">
        <v>41.38</v>
      </c>
      <c r="J461" s="9">
        <v>4</v>
      </c>
      <c r="K461" s="9" t="s">
        <v>149</v>
      </c>
      <c r="L461" s="9" t="s">
        <v>150</v>
      </c>
      <c r="M461" s="9" t="s">
        <v>20</v>
      </c>
      <c r="N461" s="9" t="s">
        <v>21</v>
      </c>
      <c r="O461" s="9" t="s">
        <v>21</v>
      </c>
      <c r="P461" s="9" t="str">
        <f t="shared" si="35"/>
        <v>Olive Oil&gt; = 30</v>
      </c>
      <c r="Q461" s="9" t="str">
        <f t="shared" si="36"/>
        <v>Olive Oil&gt; = 30&gt; = 20k</v>
      </c>
      <c r="R461" s="9" t="str">
        <f t="shared" si="37"/>
        <v>Olive Oil&gt; = 30&gt; = 20kYes</v>
      </c>
      <c r="S461" s="9" t="str">
        <f t="shared" si="38"/>
        <v>Olive Oil&gt; = 30&gt; = 20kYesYes</v>
      </c>
      <c r="T461" s="9" t="str">
        <f t="shared" si="39"/>
        <v>Olive Oil&gt; = 30&gt; = 20kYes</v>
      </c>
    </row>
    <row r="462" spans="1:20" x14ac:dyDescent="0.3">
      <c r="A462" s="8">
        <v>45261</v>
      </c>
      <c r="B462" s="9">
        <v>1</v>
      </c>
      <c r="C462" s="9" t="s">
        <v>32</v>
      </c>
      <c r="D462" s="9" t="s">
        <v>29</v>
      </c>
      <c r="E462" s="9" t="s">
        <v>50</v>
      </c>
      <c r="F462" s="9" t="s">
        <v>51</v>
      </c>
      <c r="G462" s="9" t="s">
        <v>52</v>
      </c>
      <c r="H462" s="9">
        <v>5088</v>
      </c>
      <c r="I462" s="9">
        <v>11.12</v>
      </c>
      <c r="J462" s="9">
        <v>10</v>
      </c>
      <c r="K462" s="9" t="s">
        <v>26</v>
      </c>
      <c r="L462" s="9" t="s">
        <v>150</v>
      </c>
      <c r="M462" s="9" t="s">
        <v>20</v>
      </c>
      <c r="N462" s="9" t="s">
        <v>21</v>
      </c>
      <c r="O462" s="9" t="s">
        <v>21</v>
      </c>
      <c r="P462" s="9" t="str">
        <f t="shared" si="35"/>
        <v>Olive Oil&lt; 30</v>
      </c>
      <c r="Q462" s="9" t="str">
        <f t="shared" si="36"/>
        <v>Olive Oil&lt; 30&gt; = 20k</v>
      </c>
      <c r="R462" s="9" t="str">
        <f t="shared" si="37"/>
        <v>Olive Oil&lt; 30&gt; = 20kYes</v>
      </c>
      <c r="S462" s="9" t="str">
        <f t="shared" si="38"/>
        <v>Olive Oil&lt; 30&gt; = 20kYesYes</v>
      </c>
      <c r="T462" s="9" t="str">
        <f t="shared" si="39"/>
        <v>Olive Oil&lt; 30&gt; = 20kYes</v>
      </c>
    </row>
    <row r="463" spans="1:20" x14ac:dyDescent="0.3">
      <c r="A463" s="8">
        <v>45261</v>
      </c>
      <c r="B463" s="9">
        <v>1</v>
      </c>
      <c r="C463" s="9" t="s">
        <v>32</v>
      </c>
      <c r="D463" s="9" t="s">
        <v>29</v>
      </c>
      <c r="E463" s="9" t="s">
        <v>50</v>
      </c>
      <c r="F463" s="9" t="s">
        <v>51</v>
      </c>
      <c r="G463" s="9" t="s">
        <v>52</v>
      </c>
      <c r="H463" s="9">
        <v>1756</v>
      </c>
      <c r="I463" s="9">
        <v>46.58</v>
      </c>
      <c r="J463" s="9">
        <v>10</v>
      </c>
      <c r="K463" s="9" t="s">
        <v>26</v>
      </c>
      <c r="L463" s="9" t="s">
        <v>150</v>
      </c>
      <c r="M463" s="9" t="s">
        <v>20</v>
      </c>
      <c r="N463" s="9" t="s">
        <v>21</v>
      </c>
      <c r="O463" s="9" t="s">
        <v>21</v>
      </c>
      <c r="P463" s="9" t="str">
        <f t="shared" si="35"/>
        <v>Olive Oil&lt; 30</v>
      </c>
      <c r="Q463" s="9" t="str">
        <f t="shared" si="36"/>
        <v>Olive Oil&lt; 30&gt; = 20k</v>
      </c>
      <c r="R463" s="9" t="str">
        <f t="shared" si="37"/>
        <v>Olive Oil&lt; 30&gt; = 20kYes</v>
      </c>
      <c r="S463" s="9" t="str">
        <f t="shared" si="38"/>
        <v>Olive Oil&lt; 30&gt; = 20kYesYes</v>
      </c>
      <c r="T463" s="9" t="str">
        <f t="shared" si="39"/>
        <v>Olive Oil&lt; 30&gt; = 20kYes</v>
      </c>
    </row>
    <row r="464" spans="1:20" x14ac:dyDescent="0.3">
      <c r="A464" s="8">
        <v>45261</v>
      </c>
      <c r="B464" s="9">
        <v>3</v>
      </c>
      <c r="C464" s="9" t="s">
        <v>28</v>
      </c>
      <c r="D464" s="9" t="s">
        <v>29</v>
      </c>
      <c r="E464" s="9" t="s">
        <v>96</v>
      </c>
      <c r="F464" s="9" t="s">
        <v>97</v>
      </c>
      <c r="G464" s="9" t="s">
        <v>25</v>
      </c>
      <c r="H464" s="9">
        <v>2369</v>
      </c>
      <c r="I464" s="9">
        <v>49.84</v>
      </c>
      <c r="J464" s="9">
        <v>5</v>
      </c>
      <c r="K464" s="9" t="s">
        <v>26</v>
      </c>
      <c r="L464" s="9" t="s">
        <v>19</v>
      </c>
      <c r="M464" s="9" t="s">
        <v>20</v>
      </c>
      <c r="N464" s="9" t="s">
        <v>21</v>
      </c>
      <c r="O464" s="9" t="s">
        <v>21</v>
      </c>
      <c r="P464" s="9" t="str">
        <f t="shared" si="35"/>
        <v>Onions&lt; 30</v>
      </c>
      <c r="Q464" s="9" t="str">
        <f t="shared" si="36"/>
        <v>Onions&lt; 30&lt; 20k</v>
      </c>
      <c r="R464" s="9" t="str">
        <f t="shared" si="37"/>
        <v>Onions&lt; 30&lt; 20kYes</v>
      </c>
      <c r="S464" s="9" t="str">
        <f t="shared" si="38"/>
        <v>Onions&lt; 30&lt; 20kYesYes</v>
      </c>
      <c r="T464" s="9" t="str">
        <f t="shared" si="39"/>
        <v>Onions&lt; 30&lt; 20kYes</v>
      </c>
    </row>
    <row r="465" spans="1:20" x14ac:dyDescent="0.3">
      <c r="A465" s="8">
        <v>45261</v>
      </c>
      <c r="B465" s="9">
        <v>2</v>
      </c>
      <c r="C465" s="9" t="s">
        <v>14</v>
      </c>
      <c r="D465" s="9" t="s">
        <v>15</v>
      </c>
      <c r="E465" s="9" t="s">
        <v>96</v>
      </c>
      <c r="F465" s="9" t="s">
        <v>97</v>
      </c>
      <c r="G465" s="9" t="s">
        <v>25</v>
      </c>
      <c r="H465" s="9">
        <v>1372</v>
      </c>
      <c r="I465" s="9">
        <v>3.05</v>
      </c>
      <c r="J465" s="9">
        <v>7</v>
      </c>
      <c r="K465" s="9" t="s">
        <v>149</v>
      </c>
      <c r="L465" s="9" t="s">
        <v>150</v>
      </c>
      <c r="M465" s="9" t="s">
        <v>20</v>
      </c>
      <c r="N465" s="9" t="s">
        <v>21</v>
      </c>
      <c r="O465" s="9" t="s">
        <v>21</v>
      </c>
      <c r="P465" s="9" t="str">
        <f t="shared" si="35"/>
        <v>Onions&gt; = 30</v>
      </c>
      <c r="Q465" s="9" t="str">
        <f t="shared" si="36"/>
        <v>Onions&gt; = 30&gt; = 20k</v>
      </c>
      <c r="R465" s="9" t="str">
        <f t="shared" si="37"/>
        <v>Onions&gt; = 30&gt; = 20kYes</v>
      </c>
      <c r="S465" s="9" t="str">
        <f t="shared" si="38"/>
        <v>Onions&gt; = 30&gt; = 20kYesYes</v>
      </c>
      <c r="T465" s="9" t="str">
        <f t="shared" si="39"/>
        <v>Onions&gt; = 30&gt; = 20kYes</v>
      </c>
    </row>
    <row r="466" spans="1:20" x14ac:dyDescent="0.3">
      <c r="A466" s="8">
        <v>45261</v>
      </c>
      <c r="B466" s="9">
        <v>1</v>
      </c>
      <c r="C466" s="9" t="s">
        <v>32</v>
      </c>
      <c r="D466" s="9" t="s">
        <v>29</v>
      </c>
      <c r="E466" s="9" t="s">
        <v>48</v>
      </c>
      <c r="F466" s="9" t="s">
        <v>49</v>
      </c>
      <c r="G466" s="9" t="s">
        <v>151</v>
      </c>
      <c r="H466" s="9">
        <v>7779</v>
      </c>
      <c r="I466" s="9">
        <v>36.99</v>
      </c>
      <c r="J466" s="9">
        <v>4</v>
      </c>
      <c r="K466" s="9" t="s">
        <v>26</v>
      </c>
      <c r="L466" s="9" t="s">
        <v>19</v>
      </c>
      <c r="M466" s="9" t="s">
        <v>20</v>
      </c>
      <c r="N466" s="9" t="s">
        <v>21</v>
      </c>
      <c r="O466" s="9" t="s">
        <v>21</v>
      </c>
      <c r="P466" s="9" t="str">
        <f t="shared" si="35"/>
        <v>Pasta&lt; 30</v>
      </c>
      <c r="Q466" s="9" t="str">
        <f t="shared" si="36"/>
        <v>Pasta&lt; 30&lt; 20k</v>
      </c>
      <c r="R466" s="9" t="str">
        <f t="shared" si="37"/>
        <v>Pasta&lt; 30&lt; 20kYes</v>
      </c>
      <c r="S466" s="9" t="str">
        <f t="shared" si="38"/>
        <v>Pasta&lt; 30&lt; 20kYesYes</v>
      </c>
      <c r="T466" s="9" t="str">
        <f t="shared" si="39"/>
        <v>Pasta&lt; 30&lt; 20kYes</v>
      </c>
    </row>
    <row r="467" spans="1:20" x14ac:dyDescent="0.3">
      <c r="A467" s="8">
        <v>45261</v>
      </c>
      <c r="B467" s="9">
        <v>2</v>
      </c>
      <c r="C467" s="9" t="s">
        <v>14</v>
      </c>
      <c r="D467" s="9" t="s">
        <v>15</v>
      </c>
      <c r="E467" s="9" t="s">
        <v>48</v>
      </c>
      <c r="F467" s="9" t="s">
        <v>49</v>
      </c>
      <c r="G467" s="9" t="s">
        <v>151</v>
      </c>
      <c r="H467" s="9">
        <v>6376</v>
      </c>
      <c r="I467" s="9">
        <v>22.26</v>
      </c>
      <c r="J467" s="9">
        <v>4</v>
      </c>
      <c r="K467" s="9" t="s">
        <v>26</v>
      </c>
      <c r="L467" s="9" t="s">
        <v>19</v>
      </c>
      <c r="M467" s="9" t="s">
        <v>20</v>
      </c>
      <c r="N467" s="9" t="s">
        <v>21</v>
      </c>
      <c r="O467" s="9" t="s">
        <v>21</v>
      </c>
      <c r="P467" s="9" t="str">
        <f t="shared" si="35"/>
        <v>Pasta&lt; 30</v>
      </c>
      <c r="Q467" s="9" t="str">
        <f t="shared" si="36"/>
        <v>Pasta&lt; 30&lt; 20k</v>
      </c>
      <c r="R467" s="9" t="str">
        <f t="shared" si="37"/>
        <v>Pasta&lt; 30&lt; 20kYes</v>
      </c>
      <c r="S467" s="9" t="str">
        <f t="shared" si="38"/>
        <v>Pasta&lt; 30&lt; 20kYesYes</v>
      </c>
      <c r="T467" s="9" t="str">
        <f t="shared" si="39"/>
        <v>Pasta&lt; 30&lt; 20kYes</v>
      </c>
    </row>
    <row r="468" spans="1:20" x14ac:dyDescent="0.3">
      <c r="A468" s="8">
        <v>45261</v>
      </c>
      <c r="B468" s="9">
        <v>2</v>
      </c>
      <c r="C468" s="9" t="s">
        <v>14</v>
      </c>
      <c r="D468" s="9" t="s">
        <v>15</v>
      </c>
      <c r="E468" s="9" t="s">
        <v>92</v>
      </c>
      <c r="F468" s="9" t="s">
        <v>93</v>
      </c>
      <c r="G468" s="9" t="s">
        <v>52</v>
      </c>
      <c r="H468" s="9">
        <v>0</v>
      </c>
      <c r="I468" s="9">
        <v>0</v>
      </c>
      <c r="J468" s="9">
        <v>0</v>
      </c>
      <c r="K468" s="9" t="s">
        <v>149</v>
      </c>
      <c r="L468" s="9" t="s">
        <v>19</v>
      </c>
      <c r="M468" s="9" t="s">
        <v>20</v>
      </c>
      <c r="N468" s="9" t="s">
        <v>21</v>
      </c>
      <c r="O468" s="9" t="s">
        <v>22</v>
      </c>
      <c r="P468" s="9" t="str">
        <f t="shared" si="35"/>
        <v>Peanut Butter&gt; = 30</v>
      </c>
      <c r="Q468" s="9" t="str">
        <f t="shared" si="36"/>
        <v>Peanut Butter&gt; = 30&lt; 20k</v>
      </c>
      <c r="R468" s="9" t="str">
        <f t="shared" si="37"/>
        <v>Peanut Butter&gt; = 30&lt; 20kYes</v>
      </c>
      <c r="S468" s="9" t="str">
        <f t="shared" si="38"/>
        <v>Peanut Butter&gt; = 30&lt; 20kYesNo</v>
      </c>
      <c r="T468" s="9" t="str">
        <f t="shared" si="39"/>
        <v>Peanut Butter&gt; = 30&lt; 20kNo</v>
      </c>
    </row>
    <row r="469" spans="1:20" x14ac:dyDescent="0.3">
      <c r="A469" s="8">
        <v>45261</v>
      </c>
      <c r="B469" s="9">
        <v>3</v>
      </c>
      <c r="C469" s="9" t="s">
        <v>28</v>
      </c>
      <c r="D469" s="9" t="s">
        <v>29</v>
      </c>
      <c r="E469" s="9" t="s">
        <v>92</v>
      </c>
      <c r="F469" s="9" t="s">
        <v>93</v>
      </c>
      <c r="G469" s="9" t="s">
        <v>52</v>
      </c>
      <c r="H469" s="9">
        <v>4174</v>
      </c>
      <c r="I469" s="9">
        <v>43.31</v>
      </c>
      <c r="J469" s="9">
        <v>5</v>
      </c>
      <c r="K469" s="9" t="s">
        <v>26</v>
      </c>
      <c r="L469" s="9" t="s">
        <v>150</v>
      </c>
      <c r="M469" s="9" t="s">
        <v>20</v>
      </c>
      <c r="N469" s="9" t="s">
        <v>21</v>
      </c>
      <c r="O469" s="9" t="s">
        <v>21</v>
      </c>
      <c r="P469" s="9" t="str">
        <f t="shared" si="35"/>
        <v>Peanut Butter&lt; 30</v>
      </c>
      <c r="Q469" s="9" t="str">
        <f t="shared" si="36"/>
        <v>Peanut Butter&lt; 30&gt; = 20k</v>
      </c>
      <c r="R469" s="9" t="str">
        <f t="shared" si="37"/>
        <v>Peanut Butter&lt; 30&gt; = 20kYes</v>
      </c>
      <c r="S469" s="9" t="str">
        <f t="shared" si="38"/>
        <v>Peanut Butter&lt; 30&gt; = 20kYesYes</v>
      </c>
      <c r="T469" s="9" t="str">
        <f t="shared" si="39"/>
        <v>Peanut Butter&lt; 30&gt; = 20kYes</v>
      </c>
    </row>
    <row r="470" spans="1:20" x14ac:dyDescent="0.3">
      <c r="A470" s="8">
        <v>45261</v>
      </c>
      <c r="B470" s="9">
        <v>1</v>
      </c>
      <c r="C470" s="9" t="s">
        <v>32</v>
      </c>
      <c r="D470" s="9" t="s">
        <v>29</v>
      </c>
      <c r="E470" s="9" t="s">
        <v>53</v>
      </c>
      <c r="F470" s="9" t="s">
        <v>54</v>
      </c>
      <c r="G470" s="9" t="s">
        <v>52</v>
      </c>
      <c r="H470" s="9">
        <v>6361</v>
      </c>
      <c r="I470" s="9">
        <v>43.27</v>
      </c>
      <c r="J470" s="9">
        <v>7</v>
      </c>
      <c r="K470" s="9" t="s">
        <v>149</v>
      </c>
      <c r="L470" s="9" t="s">
        <v>150</v>
      </c>
      <c r="M470" s="9" t="s">
        <v>20</v>
      </c>
      <c r="N470" s="9" t="s">
        <v>21</v>
      </c>
      <c r="O470" s="9" t="s">
        <v>21</v>
      </c>
      <c r="P470" s="9" t="str">
        <f t="shared" si="35"/>
        <v>Pickles&gt; = 30</v>
      </c>
      <c r="Q470" s="9" t="str">
        <f t="shared" si="36"/>
        <v>Pickles&gt; = 30&gt; = 20k</v>
      </c>
      <c r="R470" s="9" t="str">
        <f t="shared" si="37"/>
        <v>Pickles&gt; = 30&gt; = 20kYes</v>
      </c>
      <c r="S470" s="9" t="str">
        <f t="shared" si="38"/>
        <v>Pickles&gt; = 30&gt; = 20kYesYes</v>
      </c>
      <c r="T470" s="9" t="str">
        <f t="shared" si="39"/>
        <v>Pickles&gt; = 30&gt; = 20kYes</v>
      </c>
    </row>
    <row r="471" spans="1:20" x14ac:dyDescent="0.3">
      <c r="A471" s="8">
        <v>45261</v>
      </c>
      <c r="B471" s="9">
        <v>1</v>
      </c>
      <c r="C471" s="9" t="s">
        <v>32</v>
      </c>
      <c r="D471" s="9" t="s">
        <v>29</v>
      </c>
      <c r="E471" s="9" t="s">
        <v>53</v>
      </c>
      <c r="F471" s="9" t="s">
        <v>54</v>
      </c>
      <c r="G471" s="9" t="s">
        <v>52</v>
      </c>
      <c r="H471" s="9">
        <v>2854</v>
      </c>
      <c r="I471" s="9">
        <v>15.59</v>
      </c>
      <c r="J471" s="9">
        <v>10</v>
      </c>
      <c r="K471" s="9" t="s">
        <v>26</v>
      </c>
      <c r="L471" s="9" t="s">
        <v>19</v>
      </c>
      <c r="M471" s="9" t="s">
        <v>20</v>
      </c>
      <c r="N471" s="9" t="s">
        <v>21</v>
      </c>
      <c r="O471" s="9" t="s">
        <v>21</v>
      </c>
      <c r="P471" s="9" t="str">
        <f t="shared" si="35"/>
        <v>Pickles&lt; 30</v>
      </c>
      <c r="Q471" s="9" t="str">
        <f t="shared" si="36"/>
        <v>Pickles&lt; 30&lt; 20k</v>
      </c>
      <c r="R471" s="9" t="str">
        <f t="shared" si="37"/>
        <v>Pickles&lt; 30&lt; 20kYes</v>
      </c>
      <c r="S471" s="9" t="str">
        <f t="shared" si="38"/>
        <v>Pickles&lt; 30&lt; 20kYesYes</v>
      </c>
      <c r="T471" s="9" t="str">
        <f t="shared" si="39"/>
        <v>Pickles&lt; 30&lt; 20kYes</v>
      </c>
    </row>
    <row r="472" spans="1:20" x14ac:dyDescent="0.3">
      <c r="A472" s="8">
        <v>45261</v>
      </c>
      <c r="B472" s="9">
        <v>3</v>
      </c>
      <c r="C472" s="9" t="s">
        <v>28</v>
      </c>
      <c r="D472" s="9" t="s">
        <v>29</v>
      </c>
      <c r="E472" s="9" t="s">
        <v>80</v>
      </c>
      <c r="F472" s="9" t="s">
        <v>81</v>
      </c>
      <c r="G472" s="9" t="s">
        <v>151</v>
      </c>
      <c r="H472" s="9">
        <v>1719</v>
      </c>
      <c r="I472" s="9">
        <v>38.130000000000003</v>
      </c>
      <c r="J472" s="9">
        <v>9</v>
      </c>
      <c r="K472" s="9" t="s">
        <v>149</v>
      </c>
      <c r="L472" s="9" t="s">
        <v>150</v>
      </c>
      <c r="M472" s="9" t="s">
        <v>27</v>
      </c>
      <c r="N472" s="9" t="s">
        <v>21</v>
      </c>
      <c r="O472" s="9" t="s">
        <v>21</v>
      </c>
      <c r="P472" s="9" t="str">
        <f t="shared" si="35"/>
        <v>Pizza&gt; = 30</v>
      </c>
      <c r="Q472" s="9" t="str">
        <f t="shared" si="36"/>
        <v>Pizza&gt; = 30&gt; = 20k</v>
      </c>
      <c r="R472" s="9" t="str">
        <f t="shared" si="37"/>
        <v>Pizza&gt; = 30&gt; = 20kYes</v>
      </c>
      <c r="S472" s="9" t="str">
        <f t="shared" si="38"/>
        <v>Pizza&gt; = 30&gt; = 20kYesYes</v>
      </c>
      <c r="T472" s="9" t="str">
        <f t="shared" si="39"/>
        <v>Pizza&gt; = 30&gt; = 20kYes</v>
      </c>
    </row>
    <row r="473" spans="1:20" x14ac:dyDescent="0.3">
      <c r="A473" s="8">
        <v>45261</v>
      </c>
      <c r="B473" s="9">
        <v>2</v>
      </c>
      <c r="C473" s="9" t="s">
        <v>14</v>
      </c>
      <c r="D473" s="9" t="s">
        <v>15</v>
      </c>
      <c r="E473" s="9" t="s">
        <v>80</v>
      </c>
      <c r="F473" s="9" t="s">
        <v>81</v>
      </c>
      <c r="G473" s="9" t="s">
        <v>151</v>
      </c>
      <c r="H473" s="9">
        <v>2034</v>
      </c>
      <c r="I473" s="9">
        <v>18.57</v>
      </c>
      <c r="J473" s="9">
        <v>3</v>
      </c>
      <c r="K473" s="9" t="s">
        <v>26</v>
      </c>
      <c r="L473" s="9" t="s">
        <v>19</v>
      </c>
      <c r="M473" s="9" t="s">
        <v>20</v>
      </c>
      <c r="N473" s="9" t="s">
        <v>21</v>
      </c>
      <c r="O473" s="9" t="s">
        <v>21</v>
      </c>
      <c r="P473" s="9" t="str">
        <f t="shared" si="35"/>
        <v>Pizza&lt; 30</v>
      </c>
      <c r="Q473" s="9" t="str">
        <f t="shared" si="36"/>
        <v>Pizza&lt; 30&lt; 20k</v>
      </c>
      <c r="R473" s="9" t="str">
        <f t="shared" si="37"/>
        <v>Pizza&lt; 30&lt; 20kYes</v>
      </c>
      <c r="S473" s="9" t="str">
        <f t="shared" si="38"/>
        <v>Pizza&lt; 30&lt; 20kYesYes</v>
      </c>
      <c r="T473" s="9" t="str">
        <f t="shared" si="39"/>
        <v>Pizza&lt; 30&lt; 20kYes</v>
      </c>
    </row>
    <row r="474" spans="1:20" x14ac:dyDescent="0.3">
      <c r="A474" s="8">
        <v>45261</v>
      </c>
      <c r="B474" s="9">
        <v>2</v>
      </c>
      <c r="C474" s="9" t="s">
        <v>14</v>
      </c>
      <c r="D474" s="9" t="s">
        <v>15</v>
      </c>
      <c r="E474" s="9" t="s">
        <v>80</v>
      </c>
      <c r="F474" s="9" t="s">
        <v>81</v>
      </c>
      <c r="G474" s="9" t="s">
        <v>151</v>
      </c>
      <c r="H474" s="9">
        <v>0</v>
      </c>
      <c r="I474" s="9">
        <v>0</v>
      </c>
      <c r="J474" s="9">
        <v>0</v>
      </c>
      <c r="K474" s="9" t="s">
        <v>149</v>
      </c>
      <c r="L474" s="9" t="s">
        <v>19</v>
      </c>
      <c r="M474" s="9" t="s">
        <v>20</v>
      </c>
      <c r="N474" s="9" t="s">
        <v>21</v>
      </c>
      <c r="O474" s="9" t="s">
        <v>22</v>
      </c>
      <c r="P474" s="9" t="str">
        <f t="shared" si="35"/>
        <v>Pizza&gt; = 30</v>
      </c>
      <c r="Q474" s="9" t="str">
        <f t="shared" si="36"/>
        <v>Pizza&gt; = 30&lt; 20k</v>
      </c>
      <c r="R474" s="9" t="str">
        <f t="shared" si="37"/>
        <v>Pizza&gt; = 30&lt; 20kYes</v>
      </c>
      <c r="S474" s="9" t="str">
        <f t="shared" si="38"/>
        <v>Pizza&gt; = 30&lt; 20kYesNo</v>
      </c>
      <c r="T474" s="9" t="str">
        <f t="shared" si="39"/>
        <v>Pizza&gt; = 30&lt; 20kNo</v>
      </c>
    </row>
    <row r="475" spans="1:20" x14ac:dyDescent="0.3">
      <c r="A475" s="8">
        <v>45261</v>
      </c>
      <c r="B475" s="9">
        <v>1</v>
      </c>
      <c r="C475" s="9" t="s">
        <v>32</v>
      </c>
      <c r="D475" s="9" t="s">
        <v>29</v>
      </c>
      <c r="E475" s="9" t="s">
        <v>39</v>
      </c>
      <c r="F475" s="9" t="s">
        <v>40</v>
      </c>
      <c r="G475" s="9" t="s">
        <v>18</v>
      </c>
      <c r="H475" s="9">
        <v>2267</v>
      </c>
      <c r="I475" s="9">
        <v>8.9</v>
      </c>
      <c r="J475" s="9">
        <v>4</v>
      </c>
      <c r="K475" s="9" t="s">
        <v>149</v>
      </c>
      <c r="L475" s="9" t="s">
        <v>19</v>
      </c>
      <c r="M475" s="9" t="s">
        <v>20</v>
      </c>
      <c r="N475" s="9" t="s">
        <v>21</v>
      </c>
      <c r="O475" s="9" t="s">
        <v>21</v>
      </c>
      <c r="P475" s="9" t="str">
        <f t="shared" si="35"/>
        <v>Popcorn&gt; = 30</v>
      </c>
      <c r="Q475" s="9" t="str">
        <f t="shared" si="36"/>
        <v>Popcorn&gt; = 30&lt; 20k</v>
      </c>
      <c r="R475" s="9" t="str">
        <f t="shared" si="37"/>
        <v>Popcorn&gt; = 30&lt; 20kYes</v>
      </c>
      <c r="S475" s="9" t="str">
        <f t="shared" si="38"/>
        <v>Popcorn&gt; = 30&lt; 20kYesYes</v>
      </c>
      <c r="T475" s="9" t="str">
        <f t="shared" si="39"/>
        <v>Popcorn&gt; = 30&lt; 20kYes</v>
      </c>
    </row>
    <row r="476" spans="1:20" x14ac:dyDescent="0.3">
      <c r="A476" s="8">
        <v>45261</v>
      </c>
      <c r="B476" s="9">
        <v>1</v>
      </c>
      <c r="C476" s="9" t="s">
        <v>32</v>
      </c>
      <c r="D476" s="9" t="s">
        <v>29</v>
      </c>
      <c r="E476" s="9" t="s">
        <v>39</v>
      </c>
      <c r="F476" s="9" t="s">
        <v>40</v>
      </c>
      <c r="G476" s="9" t="s">
        <v>18</v>
      </c>
      <c r="H476" s="9">
        <v>2376</v>
      </c>
      <c r="I476" s="9">
        <v>43.65</v>
      </c>
      <c r="J476" s="9">
        <v>9</v>
      </c>
      <c r="K476" s="9" t="s">
        <v>26</v>
      </c>
      <c r="L476" s="9" t="s">
        <v>150</v>
      </c>
      <c r="M476" s="9" t="s">
        <v>20</v>
      </c>
      <c r="N476" s="9" t="s">
        <v>21</v>
      </c>
      <c r="O476" s="9" t="s">
        <v>21</v>
      </c>
      <c r="P476" s="9" t="str">
        <f t="shared" si="35"/>
        <v>Popcorn&lt; 30</v>
      </c>
      <c r="Q476" s="9" t="str">
        <f t="shared" si="36"/>
        <v>Popcorn&lt; 30&gt; = 20k</v>
      </c>
      <c r="R476" s="9" t="str">
        <f t="shared" si="37"/>
        <v>Popcorn&lt; 30&gt; = 20kYes</v>
      </c>
      <c r="S476" s="9" t="str">
        <f t="shared" si="38"/>
        <v>Popcorn&lt; 30&gt; = 20kYesYes</v>
      </c>
      <c r="T476" s="9" t="str">
        <f t="shared" si="39"/>
        <v>Popcorn&lt; 30&gt; = 20kYes</v>
      </c>
    </row>
    <row r="477" spans="1:20" x14ac:dyDescent="0.3">
      <c r="A477" s="8">
        <v>45261</v>
      </c>
      <c r="B477" s="9">
        <v>1</v>
      </c>
      <c r="C477" s="9" t="s">
        <v>32</v>
      </c>
      <c r="D477" s="9" t="s">
        <v>29</v>
      </c>
      <c r="E477" s="9" t="s">
        <v>39</v>
      </c>
      <c r="F477" s="9" t="s">
        <v>40</v>
      </c>
      <c r="G477" s="9" t="s">
        <v>18</v>
      </c>
      <c r="H477" s="9">
        <v>6799</v>
      </c>
      <c r="I477" s="9">
        <v>42.07</v>
      </c>
      <c r="J477" s="9">
        <v>5</v>
      </c>
      <c r="K477" s="9" t="s">
        <v>149</v>
      </c>
      <c r="L477" s="9" t="s">
        <v>19</v>
      </c>
      <c r="M477" s="9" t="s">
        <v>20</v>
      </c>
      <c r="N477" s="9" t="s">
        <v>21</v>
      </c>
      <c r="O477" s="9" t="s">
        <v>21</v>
      </c>
      <c r="P477" s="9" t="str">
        <f t="shared" si="35"/>
        <v>Popcorn&gt; = 30</v>
      </c>
      <c r="Q477" s="9" t="str">
        <f t="shared" si="36"/>
        <v>Popcorn&gt; = 30&lt; 20k</v>
      </c>
      <c r="R477" s="9" t="str">
        <f t="shared" si="37"/>
        <v>Popcorn&gt; = 30&lt; 20kYes</v>
      </c>
      <c r="S477" s="9" t="str">
        <f t="shared" si="38"/>
        <v>Popcorn&gt; = 30&lt; 20kYesYes</v>
      </c>
      <c r="T477" s="9" t="str">
        <f t="shared" si="39"/>
        <v>Popcorn&gt; = 30&lt; 20kYes</v>
      </c>
    </row>
    <row r="478" spans="1:20" x14ac:dyDescent="0.3">
      <c r="A478" s="8">
        <v>45261</v>
      </c>
      <c r="B478" s="9">
        <v>3</v>
      </c>
      <c r="C478" s="9" t="s">
        <v>28</v>
      </c>
      <c r="D478" s="9" t="s">
        <v>29</v>
      </c>
      <c r="E478" s="9" t="s">
        <v>74</v>
      </c>
      <c r="F478" s="9" t="s">
        <v>75</v>
      </c>
      <c r="G478" s="9" t="s">
        <v>59</v>
      </c>
      <c r="H478" s="9">
        <v>9202</v>
      </c>
      <c r="I478" s="9">
        <v>10.32</v>
      </c>
      <c r="J478" s="9">
        <v>10</v>
      </c>
      <c r="K478" s="9" t="s">
        <v>26</v>
      </c>
      <c r="L478" s="9" t="s">
        <v>150</v>
      </c>
      <c r="M478" s="9" t="s">
        <v>27</v>
      </c>
      <c r="N478" s="9" t="s">
        <v>21</v>
      </c>
      <c r="O478" s="9" t="s">
        <v>21</v>
      </c>
      <c r="P478" s="9" t="str">
        <f t="shared" si="35"/>
        <v>Pork&lt; 30</v>
      </c>
      <c r="Q478" s="9" t="str">
        <f t="shared" si="36"/>
        <v>Pork&lt; 30&gt; = 20k</v>
      </c>
      <c r="R478" s="9" t="str">
        <f t="shared" si="37"/>
        <v>Pork&lt; 30&gt; = 20kYes</v>
      </c>
      <c r="S478" s="9" t="str">
        <f t="shared" si="38"/>
        <v>Pork&lt; 30&gt; = 20kYesYes</v>
      </c>
      <c r="T478" s="9" t="str">
        <f t="shared" si="39"/>
        <v>Pork&lt; 30&gt; = 20kYes</v>
      </c>
    </row>
    <row r="479" spans="1:20" x14ac:dyDescent="0.3">
      <c r="A479" s="8">
        <v>45261</v>
      </c>
      <c r="B479" s="9">
        <v>3</v>
      </c>
      <c r="C479" s="9" t="s">
        <v>28</v>
      </c>
      <c r="D479" s="9" t="s">
        <v>29</v>
      </c>
      <c r="E479" s="9" t="s">
        <v>74</v>
      </c>
      <c r="F479" s="9" t="s">
        <v>75</v>
      </c>
      <c r="G479" s="9" t="s">
        <v>59</v>
      </c>
      <c r="H479" s="9">
        <v>5205</v>
      </c>
      <c r="I479" s="9">
        <v>5.26</v>
      </c>
      <c r="J479" s="9">
        <v>3</v>
      </c>
      <c r="K479" s="9" t="s">
        <v>149</v>
      </c>
      <c r="L479" s="9" t="s">
        <v>150</v>
      </c>
      <c r="M479" s="9" t="s">
        <v>27</v>
      </c>
      <c r="N479" s="9" t="s">
        <v>21</v>
      </c>
      <c r="O479" s="9" t="s">
        <v>21</v>
      </c>
      <c r="P479" s="9" t="str">
        <f t="shared" si="35"/>
        <v>Pork&gt; = 30</v>
      </c>
      <c r="Q479" s="9" t="str">
        <f t="shared" si="36"/>
        <v>Pork&gt; = 30&gt; = 20k</v>
      </c>
      <c r="R479" s="9" t="str">
        <f t="shared" si="37"/>
        <v>Pork&gt; = 30&gt; = 20kYes</v>
      </c>
      <c r="S479" s="9" t="str">
        <f t="shared" si="38"/>
        <v>Pork&gt; = 30&gt; = 20kYesYes</v>
      </c>
      <c r="T479" s="9" t="str">
        <f t="shared" si="39"/>
        <v>Pork&gt; = 30&gt; = 20kYes</v>
      </c>
    </row>
    <row r="480" spans="1:20" x14ac:dyDescent="0.3">
      <c r="A480" s="8">
        <v>45261</v>
      </c>
      <c r="B480" s="9">
        <v>1</v>
      </c>
      <c r="C480" s="9" t="s">
        <v>32</v>
      </c>
      <c r="D480" s="9" t="s">
        <v>29</v>
      </c>
      <c r="E480" s="9" t="s">
        <v>74</v>
      </c>
      <c r="F480" s="9" t="s">
        <v>75</v>
      </c>
      <c r="G480" s="9" t="s">
        <v>59</v>
      </c>
      <c r="H480" s="9">
        <v>0</v>
      </c>
      <c r="I480" s="9">
        <v>0</v>
      </c>
      <c r="J480" s="9">
        <v>0</v>
      </c>
      <c r="K480" s="9" t="s">
        <v>149</v>
      </c>
      <c r="L480" s="9" t="s">
        <v>150</v>
      </c>
      <c r="M480" s="9" t="s">
        <v>27</v>
      </c>
      <c r="N480" s="9" t="s">
        <v>21</v>
      </c>
      <c r="O480" s="9" t="s">
        <v>22</v>
      </c>
      <c r="P480" s="9" t="str">
        <f t="shared" si="35"/>
        <v>Pork&gt; = 30</v>
      </c>
      <c r="Q480" s="9" t="str">
        <f t="shared" si="36"/>
        <v>Pork&gt; = 30&gt; = 20k</v>
      </c>
      <c r="R480" s="9" t="str">
        <f t="shared" si="37"/>
        <v>Pork&gt; = 30&gt; = 20kYes</v>
      </c>
      <c r="S480" s="9" t="str">
        <f t="shared" si="38"/>
        <v>Pork&gt; = 30&gt; = 20kYesNo</v>
      </c>
      <c r="T480" s="9" t="str">
        <f t="shared" si="39"/>
        <v>Pork&gt; = 30&gt; = 20kNo</v>
      </c>
    </row>
    <row r="481" spans="1:20" x14ac:dyDescent="0.3">
      <c r="A481" s="8">
        <v>45261</v>
      </c>
      <c r="B481" s="9">
        <v>3</v>
      </c>
      <c r="C481" s="9" t="s">
        <v>28</v>
      </c>
      <c r="D481" s="9" t="s">
        <v>29</v>
      </c>
      <c r="E481" s="9" t="s">
        <v>74</v>
      </c>
      <c r="F481" s="9" t="s">
        <v>75</v>
      </c>
      <c r="G481" s="9" t="s">
        <v>59</v>
      </c>
      <c r="H481" s="9">
        <v>2586</v>
      </c>
      <c r="I481" s="9">
        <v>41.22</v>
      </c>
      <c r="J481" s="9">
        <v>5</v>
      </c>
      <c r="K481" s="9" t="s">
        <v>26</v>
      </c>
      <c r="L481" s="9" t="s">
        <v>150</v>
      </c>
      <c r="M481" s="9" t="s">
        <v>27</v>
      </c>
      <c r="N481" s="9" t="s">
        <v>21</v>
      </c>
      <c r="O481" s="9" t="s">
        <v>21</v>
      </c>
      <c r="P481" s="9" t="str">
        <f t="shared" si="35"/>
        <v>Pork&lt; 30</v>
      </c>
      <c r="Q481" s="9" t="str">
        <f t="shared" si="36"/>
        <v>Pork&lt; 30&gt; = 20k</v>
      </c>
      <c r="R481" s="9" t="str">
        <f t="shared" si="37"/>
        <v>Pork&lt; 30&gt; = 20kYes</v>
      </c>
      <c r="S481" s="9" t="str">
        <f t="shared" si="38"/>
        <v>Pork&lt; 30&gt; = 20kYesYes</v>
      </c>
      <c r="T481" s="9" t="str">
        <f t="shared" si="39"/>
        <v>Pork&lt; 30&gt; = 20kYes</v>
      </c>
    </row>
    <row r="482" spans="1:20" x14ac:dyDescent="0.3">
      <c r="A482" s="8">
        <v>45261</v>
      </c>
      <c r="B482" s="9">
        <v>1</v>
      </c>
      <c r="C482" s="9" t="s">
        <v>32</v>
      </c>
      <c r="D482" s="9" t="s">
        <v>29</v>
      </c>
      <c r="E482" s="9" t="s">
        <v>64</v>
      </c>
      <c r="F482" s="9" t="s">
        <v>65</v>
      </c>
      <c r="G482" s="9" t="s">
        <v>25</v>
      </c>
      <c r="H482" s="9">
        <v>3241</v>
      </c>
      <c r="I482" s="9">
        <v>37.409999999999997</v>
      </c>
      <c r="J482" s="9">
        <v>3</v>
      </c>
      <c r="K482" s="9" t="s">
        <v>26</v>
      </c>
      <c r="L482" s="9" t="s">
        <v>150</v>
      </c>
      <c r="M482" s="9" t="s">
        <v>20</v>
      </c>
      <c r="N482" s="9" t="s">
        <v>21</v>
      </c>
      <c r="O482" s="9" t="s">
        <v>21</v>
      </c>
      <c r="P482" s="9" t="str">
        <f t="shared" si="35"/>
        <v>Potatoes&lt; 30</v>
      </c>
      <c r="Q482" s="9" t="str">
        <f t="shared" si="36"/>
        <v>Potatoes&lt; 30&gt; = 20k</v>
      </c>
      <c r="R482" s="9" t="str">
        <f t="shared" si="37"/>
        <v>Potatoes&lt; 30&gt; = 20kYes</v>
      </c>
      <c r="S482" s="9" t="str">
        <f t="shared" si="38"/>
        <v>Potatoes&lt; 30&gt; = 20kYesYes</v>
      </c>
      <c r="T482" s="9" t="str">
        <f t="shared" si="39"/>
        <v>Potatoes&lt; 30&gt; = 20kYes</v>
      </c>
    </row>
    <row r="483" spans="1:20" x14ac:dyDescent="0.3">
      <c r="A483" s="8">
        <v>45261</v>
      </c>
      <c r="B483" s="9">
        <v>1</v>
      </c>
      <c r="C483" s="9" t="s">
        <v>32</v>
      </c>
      <c r="D483" s="9" t="s">
        <v>29</v>
      </c>
      <c r="E483" s="9" t="s">
        <v>64</v>
      </c>
      <c r="F483" s="9" t="s">
        <v>65</v>
      </c>
      <c r="G483" s="9" t="s">
        <v>25</v>
      </c>
      <c r="H483" s="9">
        <v>7295</v>
      </c>
      <c r="I483" s="9">
        <v>19.850000000000001</v>
      </c>
      <c r="J483" s="9">
        <v>7</v>
      </c>
      <c r="K483" s="9" t="s">
        <v>26</v>
      </c>
      <c r="L483" s="9" t="s">
        <v>150</v>
      </c>
      <c r="M483" s="9" t="s">
        <v>20</v>
      </c>
      <c r="N483" s="9" t="s">
        <v>21</v>
      </c>
      <c r="O483" s="9" t="s">
        <v>21</v>
      </c>
      <c r="P483" s="9" t="str">
        <f t="shared" si="35"/>
        <v>Potatoes&lt; 30</v>
      </c>
      <c r="Q483" s="9" t="str">
        <f t="shared" si="36"/>
        <v>Potatoes&lt; 30&gt; = 20k</v>
      </c>
      <c r="R483" s="9" t="str">
        <f t="shared" si="37"/>
        <v>Potatoes&lt; 30&gt; = 20kYes</v>
      </c>
      <c r="S483" s="9" t="str">
        <f t="shared" si="38"/>
        <v>Potatoes&lt; 30&gt; = 20kYesYes</v>
      </c>
      <c r="T483" s="9" t="str">
        <f t="shared" si="39"/>
        <v>Potatoes&lt; 30&gt; = 20kYes</v>
      </c>
    </row>
    <row r="484" spans="1:20" x14ac:dyDescent="0.3">
      <c r="A484" s="8">
        <v>45261</v>
      </c>
      <c r="B484" s="9">
        <v>1</v>
      </c>
      <c r="C484" s="9" t="s">
        <v>32</v>
      </c>
      <c r="D484" s="9" t="s">
        <v>29</v>
      </c>
      <c r="E484" s="9" t="s">
        <v>64</v>
      </c>
      <c r="F484" s="9" t="s">
        <v>65</v>
      </c>
      <c r="G484" s="9" t="s">
        <v>25</v>
      </c>
      <c r="H484" s="9">
        <v>1621</v>
      </c>
      <c r="I484" s="9">
        <v>43.09</v>
      </c>
      <c r="J484" s="9">
        <v>9</v>
      </c>
      <c r="K484" s="9" t="s">
        <v>149</v>
      </c>
      <c r="L484" s="9" t="s">
        <v>19</v>
      </c>
      <c r="M484" s="9" t="s">
        <v>20</v>
      </c>
      <c r="N484" s="9" t="s">
        <v>21</v>
      </c>
      <c r="O484" s="9" t="s">
        <v>21</v>
      </c>
      <c r="P484" s="9" t="str">
        <f t="shared" si="35"/>
        <v>Potatoes&gt; = 30</v>
      </c>
      <c r="Q484" s="9" t="str">
        <f t="shared" si="36"/>
        <v>Potatoes&gt; = 30&lt; 20k</v>
      </c>
      <c r="R484" s="9" t="str">
        <f t="shared" si="37"/>
        <v>Potatoes&gt; = 30&lt; 20kYes</v>
      </c>
      <c r="S484" s="9" t="str">
        <f t="shared" si="38"/>
        <v>Potatoes&gt; = 30&lt; 20kYesYes</v>
      </c>
      <c r="T484" s="9" t="str">
        <f t="shared" si="39"/>
        <v>Potatoes&gt; = 30&lt; 20kYes</v>
      </c>
    </row>
    <row r="485" spans="1:20" x14ac:dyDescent="0.3">
      <c r="A485" s="8">
        <v>45261</v>
      </c>
      <c r="B485" s="9">
        <v>1</v>
      </c>
      <c r="C485" s="9" t="s">
        <v>32</v>
      </c>
      <c r="D485" s="9" t="s">
        <v>29</v>
      </c>
      <c r="E485" s="9" t="s">
        <v>64</v>
      </c>
      <c r="F485" s="9" t="s">
        <v>65</v>
      </c>
      <c r="G485" s="9" t="s">
        <v>25</v>
      </c>
      <c r="H485" s="9">
        <v>7777</v>
      </c>
      <c r="I485" s="9">
        <v>39.35</v>
      </c>
      <c r="J485" s="9">
        <v>1</v>
      </c>
      <c r="K485" s="9" t="s">
        <v>26</v>
      </c>
      <c r="L485" s="9" t="s">
        <v>19</v>
      </c>
      <c r="M485" s="9" t="s">
        <v>20</v>
      </c>
      <c r="N485" s="9" t="s">
        <v>21</v>
      </c>
      <c r="O485" s="9" t="s">
        <v>21</v>
      </c>
      <c r="P485" s="9" t="str">
        <f t="shared" si="35"/>
        <v>Potatoes&lt; 30</v>
      </c>
      <c r="Q485" s="9" t="str">
        <f t="shared" si="36"/>
        <v>Potatoes&lt; 30&lt; 20k</v>
      </c>
      <c r="R485" s="9" t="str">
        <f t="shared" si="37"/>
        <v>Potatoes&lt; 30&lt; 20kYes</v>
      </c>
      <c r="S485" s="9" t="str">
        <f t="shared" si="38"/>
        <v>Potatoes&lt; 30&lt; 20kYesYes</v>
      </c>
      <c r="T485" s="9" t="str">
        <f t="shared" si="39"/>
        <v>Potatoes&lt; 30&lt; 20kYes</v>
      </c>
    </row>
    <row r="486" spans="1:20" x14ac:dyDescent="0.3">
      <c r="A486" s="8">
        <v>45261</v>
      </c>
      <c r="B486" s="9">
        <v>3</v>
      </c>
      <c r="C486" s="9" t="s">
        <v>28</v>
      </c>
      <c r="D486" s="9" t="s">
        <v>29</v>
      </c>
      <c r="E486" s="9" t="s">
        <v>64</v>
      </c>
      <c r="F486" s="9" t="s">
        <v>65</v>
      </c>
      <c r="G486" s="9" t="s">
        <v>25</v>
      </c>
      <c r="H486" s="9">
        <v>8219</v>
      </c>
      <c r="I486" s="9">
        <v>30.59</v>
      </c>
      <c r="J486" s="9">
        <v>3</v>
      </c>
      <c r="K486" s="9" t="s">
        <v>26</v>
      </c>
      <c r="L486" s="9" t="s">
        <v>150</v>
      </c>
      <c r="M486" s="9" t="s">
        <v>20</v>
      </c>
      <c r="N486" s="9" t="s">
        <v>21</v>
      </c>
      <c r="O486" s="9" t="s">
        <v>21</v>
      </c>
      <c r="P486" s="9" t="str">
        <f t="shared" si="35"/>
        <v>Potatoes&lt; 30</v>
      </c>
      <c r="Q486" s="9" t="str">
        <f t="shared" si="36"/>
        <v>Potatoes&lt; 30&gt; = 20k</v>
      </c>
      <c r="R486" s="9" t="str">
        <f t="shared" si="37"/>
        <v>Potatoes&lt; 30&gt; = 20kYes</v>
      </c>
      <c r="S486" s="9" t="str">
        <f t="shared" si="38"/>
        <v>Potatoes&lt; 30&gt; = 20kYesYes</v>
      </c>
      <c r="T486" s="9" t="str">
        <f t="shared" si="39"/>
        <v>Potatoes&lt; 30&gt; = 20kYes</v>
      </c>
    </row>
    <row r="487" spans="1:20" x14ac:dyDescent="0.3">
      <c r="A487" s="8">
        <v>45261</v>
      </c>
      <c r="B487" s="9">
        <v>2</v>
      </c>
      <c r="C487" s="9" t="s">
        <v>14</v>
      </c>
      <c r="D487" s="9" t="s">
        <v>15</v>
      </c>
      <c r="E487" s="9" t="s">
        <v>64</v>
      </c>
      <c r="F487" s="9" t="s">
        <v>65</v>
      </c>
      <c r="G487" s="9" t="s">
        <v>25</v>
      </c>
      <c r="H487" s="9">
        <v>7961</v>
      </c>
      <c r="I487" s="9">
        <v>10.1</v>
      </c>
      <c r="J487" s="9">
        <v>5</v>
      </c>
      <c r="K487" s="9" t="s">
        <v>26</v>
      </c>
      <c r="L487" s="9" t="s">
        <v>19</v>
      </c>
      <c r="M487" s="9" t="s">
        <v>20</v>
      </c>
      <c r="N487" s="9" t="s">
        <v>21</v>
      </c>
      <c r="O487" s="9" t="s">
        <v>21</v>
      </c>
      <c r="P487" s="9" t="str">
        <f t="shared" si="35"/>
        <v>Potatoes&lt; 30</v>
      </c>
      <c r="Q487" s="9" t="str">
        <f t="shared" si="36"/>
        <v>Potatoes&lt; 30&lt; 20k</v>
      </c>
      <c r="R487" s="9" t="str">
        <f t="shared" si="37"/>
        <v>Potatoes&lt; 30&lt; 20kYes</v>
      </c>
      <c r="S487" s="9" t="str">
        <f t="shared" si="38"/>
        <v>Potatoes&lt; 30&lt; 20kYesYes</v>
      </c>
      <c r="T487" s="9" t="str">
        <f t="shared" si="39"/>
        <v>Potatoes&lt; 30&lt; 20kYes</v>
      </c>
    </row>
    <row r="488" spans="1:20" x14ac:dyDescent="0.3">
      <c r="A488" s="8">
        <v>45261</v>
      </c>
      <c r="B488" s="9">
        <v>3</v>
      </c>
      <c r="C488" s="9" t="s">
        <v>28</v>
      </c>
      <c r="D488" s="9" t="s">
        <v>29</v>
      </c>
      <c r="E488" s="9" t="s">
        <v>82</v>
      </c>
      <c r="F488" s="9" t="s">
        <v>83</v>
      </c>
      <c r="G488" s="9" t="s">
        <v>59</v>
      </c>
      <c r="H488" s="9">
        <v>4369</v>
      </c>
      <c r="I488" s="9">
        <v>42.19</v>
      </c>
      <c r="J488" s="9">
        <v>1</v>
      </c>
      <c r="K488" s="9" t="s">
        <v>149</v>
      </c>
      <c r="L488" s="9" t="s">
        <v>19</v>
      </c>
      <c r="M488" s="9" t="s">
        <v>27</v>
      </c>
      <c r="N488" s="9" t="s">
        <v>21</v>
      </c>
      <c r="O488" s="9" t="s">
        <v>21</v>
      </c>
      <c r="P488" s="9" t="str">
        <f t="shared" si="35"/>
        <v>Processed Meat&gt; = 30</v>
      </c>
      <c r="Q488" s="9" t="str">
        <f t="shared" si="36"/>
        <v>Processed Meat&gt; = 30&lt; 20k</v>
      </c>
      <c r="R488" s="9" t="str">
        <f t="shared" si="37"/>
        <v>Processed Meat&gt; = 30&lt; 20kYes</v>
      </c>
      <c r="S488" s="9" t="str">
        <f t="shared" si="38"/>
        <v>Processed Meat&gt; = 30&lt; 20kYesYes</v>
      </c>
      <c r="T488" s="9" t="str">
        <f t="shared" si="39"/>
        <v>Processed Meat&gt; = 30&lt; 20kYes</v>
      </c>
    </row>
    <row r="489" spans="1:20" x14ac:dyDescent="0.3">
      <c r="A489" s="8">
        <v>45261</v>
      </c>
      <c r="B489" s="9">
        <v>3</v>
      </c>
      <c r="C489" s="9" t="s">
        <v>28</v>
      </c>
      <c r="D489" s="9" t="s">
        <v>29</v>
      </c>
      <c r="E489" s="9" t="s">
        <v>82</v>
      </c>
      <c r="F489" s="9" t="s">
        <v>83</v>
      </c>
      <c r="G489" s="9" t="s">
        <v>59</v>
      </c>
      <c r="H489" s="9">
        <v>2932</v>
      </c>
      <c r="I489" s="9">
        <v>42.37</v>
      </c>
      <c r="J489" s="9">
        <v>9</v>
      </c>
      <c r="K489" s="9" t="s">
        <v>149</v>
      </c>
      <c r="L489" s="9" t="s">
        <v>150</v>
      </c>
      <c r="M489" s="9" t="s">
        <v>27</v>
      </c>
      <c r="N489" s="9" t="s">
        <v>21</v>
      </c>
      <c r="O489" s="9" t="s">
        <v>21</v>
      </c>
      <c r="P489" s="9" t="str">
        <f t="shared" si="35"/>
        <v>Processed Meat&gt; = 30</v>
      </c>
      <c r="Q489" s="9" t="str">
        <f t="shared" si="36"/>
        <v>Processed Meat&gt; = 30&gt; = 20k</v>
      </c>
      <c r="R489" s="9" t="str">
        <f t="shared" si="37"/>
        <v>Processed Meat&gt; = 30&gt; = 20kYes</v>
      </c>
      <c r="S489" s="9" t="str">
        <f t="shared" si="38"/>
        <v>Processed Meat&gt; = 30&gt; = 20kYesYes</v>
      </c>
      <c r="T489" s="9" t="str">
        <f t="shared" si="39"/>
        <v>Processed Meat&gt; = 30&gt; = 20kYes</v>
      </c>
    </row>
    <row r="490" spans="1:20" x14ac:dyDescent="0.3">
      <c r="A490" s="8">
        <v>45261</v>
      </c>
      <c r="B490" s="9">
        <v>3</v>
      </c>
      <c r="C490" s="9" t="s">
        <v>28</v>
      </c>
      <c r="D490" s="9" t="s">
        <v>29</v>
      </c>
      <c r="E490" s="9" t="s">
        <v>82</v>
      </c>
      <c r="F490" s="9" t="s">
        <v>83</v>
      </c>
      <c r="G490" s="9" t="s">
        <v>59</v>
      </c>
      <c r="H490" s="9">
        <v>8702</v>
      </c>
      <c r="I490" s="9">
        <v>2.57</v>
      </c>
      <c r="J490" s="9">
        <v>1</v>
      </c>
      <c r="K490" s="9" t="s">
        <v>26</v>
      </c>
      <c r="L490" s="9" t="s">
        <v>19</v>
      </c>
      <c r="M490" s="9" t="s">
        <v>27</v>
      </c>
      <c r="N490" s="9" t="s">
        <v>21</v>
      </c>
      <c r="O490" s="9" t="s">
        <v>21</v>
      </c>
      <c r="P490" s="9" t="str">
        <f t="shared" si="35"/>
        <v>Processed Meat&lt; 30</v>
      </c>
      <c r="Q490" s="9" t="str">
        <f t="shared" si="36"/>
        <v>Processed Meat&lt; 30&lt; 20k</v>
      </c>
      <c r="R490" s="9" t="str">
        <f t="shared" si="37"/>
        <v>Processed Meat&lt; 30&lt; 20kYes</v>
      </c>
      <c r="S490" s="9" t="str">
        <f t="shared" si="38"/>
        <v>Processed Meat&lt; 30&lt; 20kYesYes</v>
      </c>
      <c r="T490" s="9" t="str">
        <f t="shared" si="39"/>
        <v>Processed Meat&lt; 30&lt; 20kYes</v>
      </c>
    </row>
    <row r="491" spans="1:20" x14ac:dyDescent="0.3">
      <c r="A491" s="8">
        <v>45261</v>
      </c>
      <c r="B491" s="9">
        <v>3</v>
      </c>
      <c r="C491" s="9" t="s">
        <v>28</v>
      </c>
      <c r="D491" s="9" t="s">
        <v>29</v>
      </c>
      <c r="E491" s="9" t="s">
        <v>82</v>
      </c>
      <c r="F491" s="9" t="s">
        <v>83</v>
      </c>
      <c r="G491" s="9" t="s">
        <v>59</v>
      </c>
      <c r="H491" s="9">
        <v>8654</v>
      </c>
      <c r="I491" s="9">
        <v>47.98</v>
      </c>
      <c r="J491" s="9">
        <v>8</v>
      </c>
      <c r="K491" s="9" t="s">
        <v>26</v>
      </c>
      <c r="L491" s="9" t="s">
        <v>19</v>
      </c>
      <c r="M491" s="9" t="s">
        <v>27</v>
      </c>
      <c r="N491" s="9" t="s">
        <v>21</v>
      </c>
      <c r="O491" s="9" t="s">
        <v>21</v>
      </c>
      <c r="P491" s="9" t="str">
        <f t="shared" si="35"/>
        <v>Processed Meat&lt; 30</v>
      </c>
      <c r="Q491" s="9" t="str">
        <f t="shared" si="36"/>
        <v>Processed Meat&lt; 30&lt; 20k</v>
      </c>
      <c r="R491" s="9" t="str">
        <f t="shared" si="37"/>
        <v>Processed Meat&lt; 30&lt; 20kYes</v>
      </c>
      <c r="S491" s="9" t="str">
        <f t="shared" si="38"/>
        <v>Processed Meat&lt; 30&lt; 20kYesYes</v>
      </c>
      <c r="T491" s="9" t="str">
        <f t="shared" si="39"/>
        <v>Processed Meat&lt; 30&lt; 20kYes</v>
      </c>
    </row>
    <row r="492" spans="1:20" x14ac:dyDescent="0.3">
      <c r="A492" s="8">
        <v>45261</v>
      </c>
      <c r="B492" s="9">
        <v>1</v>
      </c>
      <c r="C492" s="9" t="s">
        <v>32</v>
      </c>
      <c r="D492" s="9" t="s">
        <v>29</v>
      </c>
      <c r="E492" s="9" t="s">
        <v>82</v>
      </c>
      <c r="F492" s="9" t="s">
        <v>83</v>
      </c>
      <c r="G492" s="9" t="s">
        <v>59</v>
      </c>
      <c r="H492" s="9">
        <v>8002</v>
      </c>
      <c r="I492" s="9">
        <v>32.01</v>
      </c>
      <c r="J492" s="9">
        <v>1</v>
      </c>
      <c r="K492" s="9" t="s">
        <v>149</v>
      </c>
      <c r="L492" s="9" t="s">
        <v>150</v>
      </c>
      <c r="M492" s="9" t="s">
        <v>27</v>
      </c>
      <c r="N492" s="9" t="s">
        <v>21</v>
      </c>
      <c r="O492" s="9" t="s">
        <v>21</v>
      </c>
      <c r="P492" s="9" t="str">
        <f t="shared" si="35"/>
        <v>Processed Meat&gt; = 30</v>
      </c>
      <c r="Q492" s="9" t="str">
        <f t="shared" si="36"/>
        <v>Processed Meat&gt; = 30&gt; = 20k</v>
      </c>
      <c r="R492" s="9" t="str">
        <f t="shared" si="37"/>
        <v>Processed Meat&gt; = 30&gt; = 20kYes</v>
      </c>
      <c r="S492" s="9" t="str">
        <f t="shared" si="38"/>
        <v>Processed Meat&gt; = 30&gt; = 20kYesYes</v>
      </c>
      <c r="T492" s="9" t="str">
        <f t="shared" si="39"/>
        <v>Processed Meat&gt; = 30&gt; = 20kYes</v>
      </c>
    </row>
    <row r="493" spans="1:20" x14ac:dyDescent="0.3">
      <c r="A493" s="8">
        <v>45261</v>
      </c>
      <c r="B493" s="9">
        <v>2</v>
      </c>
      <c r="C493" s="9" t="s">
        <v>14</v>
      </c>
      <c r="D493" s="9" t="s">
        <v>15</v>
      </c>
      <c r="E493" s="9" t="s">
        <v>82</v>
      </c>
      <c r="F493" s="9" t="s">
        <v>83</v>
      </c>
      <c r="G493" s="9" t="s">
        <v>59</v>
      </c>
      <c r="H493" s="9">
        <v>4286</v>
      </c>
      <c r="I493" s="9">
        <v>25.35</v>
      </c>
      <c r="J493" s="9">
        <v>9</v>
      </c>
      <c r="K493" s="9" t="s">
        <v>149</v>
      </c>
      <c r="L493" s="9" t="s">
        <v>150</v>
      </c>
      <c r="M493" s="9" t="s">
        <v>27</v>
      </c>
      <c r="N493" s="9" t="s">
        <v>21</v>
      </c>
      <c r="O493" s="9" t="s">
        <v>21</v>
      </c>
      <c r="P493" s="9" t="str">
        <f t="shared" si="35"/>
        <v>Processed Meat&gt; = 30</v>
      </c>
      <c r="Q493" s="9" t="str">
        <f t="shared" si="36"/>
        <v>Processed Meat&gt; = 30&gt; = 20k</v>
      </c>
      <c r="R493" s="9" t="str">
        <f t="shared" si="37"/>
        <v>Processed Meat&gt; = 30&gt; = 20kYes</v>
      </c>
      <c r="S493" s="9" t="str">
        <f t="shared" si="38"/>
        <v>Processed Meat&gt; = 30&gt; = 20kYesYes</v>
      </c>
      <c r="T493" s="9" t="str">
        <f t="shared" si="39"/>
        <v>Processed Meat&gt; = 30&gt; = 20kYes</v>
      </c>
    </row>
    <row r="494" spans="1:20" x14ac:dyDescent="0.3">
      <c r="A494" s="8">
        <v>45261</v>
      </c>
      <c r="B494" s="9">
        <v>3</v>
      </c>
      <c r="C494" s="9" t="s">
        <v>28</v>
      </c>
      <c r="D494" s="9" t="s">
        <v>29</v>
      </c>
      <c r="E494" s="9" t="s">
        <v>107</v>
      </c>
      <c r="F494" s="9" t="s">
        <v>108</v>
      </c>
      <c r="G494" s="9" t="s">
        <v>152</v>
      </c>
      <c r="H494" s="9">
        <v>6064</v>
      </c>
      <c r="I494" s="9">
        <v>6.43</v>
      </c>
      <c r="J494" s="9">
        <v>9</v>
      </c>
      <c r="K494" s="9" t="s">
        <v>149</v>
      </c>
      <c r="L494" s="9" t="s">
        <v>19</v>
      </c>
      <c r="M494" s="9" t="s">
        <v>20</v>
      </c>
      <c r="N494" s="9" t="s">
        <v>21</v>
      </c>
      <c r="O494" s="9" t="s">
        <v>21</v>
      </c>
      <c r="P494" s="9" t="str">
        <f t="shared" si="35"/>
        <v>Rice&gt; = 30</v>
      </c>
      <c r="Q494" s="9" t="str">
        <f t="shared" si="36"/>
        <v>Rice&gt; = 30&lt; 20k</v>
      </c>
      <c r="R494" s="9" t="str">
        <f t="shared" si="37"/>
        <v>Rice&gt; = 30&lt; 20kYes</v>
      </c>
      <c r="S494" s="9" t="str">
        <f t="shared" si="38"/>
        <v>Rice&gt; = 30&lt; 20kYesYes</v>
      </c>
      <c r="T494" s="9" t="str">
        <f t="shared" si="39"/>
        <v>Rice&gt; = 30&lt; 20kYes</v>
      </c>
    </row>
    <row r="495" spans="1:20" x14ac:dyDescent="0.3">
      <c r="A495" s="8">
        <v>45261</v>
      </c>
      <c r="B495" s="9">
        <v>2</v>
      </c>
      <c r="C495" s="9" t="s">
        <v>14</v>
      </c>
      <c r="D495" s="9" t="s">
        <v>15</v>
      </c>
      <c r="E495" s="9" t="s">
        <v>107</v>
      </c>
      <c r="F495" s="9" t="s">
        <v>108</v>
      </c>
      <c r="G495" s="9" t="s">
        <v>152</v>
      </c>
      <c r="H495" s="9">
        <v>1829</v>
      </c>
      <c r="I495" s="9">
        <v>3.41</v>
      </c>
      <c r="J495" s="9">
        <v>5</v>
      </c>
      <c r="K495" s="9" t="s">
        <v>26</v>
      </c>
      <c r="L495" s="9" t="s">
        <v>150</v>
      </c>
      <c r="M495" s="9" t="s">
        <v>20</v>
      </c>
      <c r="N495" s="9" t="s">
        <v>21</v>
      </c>
      <c r="O495" s="9" t="s">
        <v>21</v>
      </c>
      <c r="P495" s="9" t="str">
        <f t="shared" si="35"/>
        <v>Rice&lt; 30</v>
      </c>
      <c r="Q495" s="9" t="str">
        <f t="shared" si="36"/>
        <v>Rice&lt; 30&gt; = 20k</v>
      </c>
      <c r="R495" s="9" t="str">
        <f t="shared" si="37"/>
        <v>Rice&lt; 30&gt; = 20kYes</v>
      </c>
      <c r="S495" s="9" t="str">
        <f t="shared" si="38"/>
        <v>Rice&lt; 30&gt; = 20kYesYes</v>
      </c>
      <c r="T495" s="9" t="str">
        <f t="shared" si="39"/>
        <v>Rice&lt; 30&gt; = 20kYes</v>
      </c>
    </row>
    <row r="496" spans="1:20" x14ac:dyDescent="0.3">
      <c r="A496" s="8">
        <v>45261</v>
      </c>
      <c r="B496" s="9">
        <v>1</v>
      </c>
      <c r="C496" s="9" t="s">
        <v>32</v>
      </c>
      <c r="D496" s="9" t="s">
        <v>29</v>
      </c>
      <c r="E496" s="9" t="s">
        <v>107</v>
      </c>
      <c r="F496" s="9" t="s">
        <v>108</v>
      </c>
      <c r="G496" s="9" t="s">
        <v>152</v>
      </c>
      <c r="H496" s="9">
        <v>8049</v>
      </c>
      <c r="I496" s="9">
        <v>2.4</v>
      </c>
      <c r="J496" s="9">
        <v>3</v>
      </c>
      <c r="K496" s="9" t="s">
        <v>149</v>
      </c>
      <c r="L496" s="9" t="s">
        <v>19</v>
      </c>
      <c r="M496" s="9" t="s">
        <v>20</v>
      </c>
      <c r="N496" s="9" t="s">
        <v>21</v>
      </c>
      <c r="O496" s="9" t="s">
        <v>21</v>
      </c>
      <c r="P496" s="9" t="str">
        <f t="shared" si="35"/>
        <v>Rice&gt; = 30</v>
      </c>
      <c r="Q496" s="9" t="str">
        <f t="shared" si="36"/>
        <v>Rice&gt; = 30&lt; 20k</v>
      </c>
      <c r="R496" s="9" t="str">
        <f t="shared" si="37"/>
        <v>Rice&gt; = 30&lt; 20kYes</v>
      </c>
      <c r="S496" s="9" t="str">
        <f t="shared" si="38"/>
        <v>Rice&gt; = 30&lt; 20kYesYes</v>
      </c>
      <c r="T496" s="9" t="str">
        <f t="shared" si="39"/>
        <v>Rice&gt; = 30&lt; 20kYes</v>
      </c>
    </row>
    <row r="497" spans="1:20" x14ac:dyDescent="0.3">
      <c r="A497" s="8">
        <v>45261</v>
      </c>
      <c r="B497" s="9">
        <v>2</v>
      </c>
      <c r="C497" s="9" t="s">
        <v>14</v>
      </c>
      <c r="D497" s="9" t="s">
        <v>15</v>
      </c>
      <c r="E497" s="9" t="s">
        <v>46</v>
      </c>
      <c r="F497" s="9" t="s">
        <v>47</v>
      </c>
      <c r="G497" s="9" t="s">
        <v>38</v>
      </c>
      <c r="H497" s="9">
        <v>4585</v>
      </c>
      <c r="I497" s="9">
        <v>43.99</v>
      </c>
      <c r="J497" s="9">
        <v>4</v>
      </c>
      <c r="K497" s="9" t="s">
        <v>26</v>
      </c>
      <c r="L497" s="9" t="s">
        <v>150</v>
      </c>
      <c r="M497" s="9" t="s">
        <v>27</v>
      </c>
      <c r="N497" s="9" t="s">
        <v>21</v>
      </c>
      <c r="O497" s="9" t="s">
        <v>21</v>
      </c>
      <c r="P497" s="9" t="str">
        <f t="shared" si="35"/>
        <v>Salmon&lt; 30</v>
      </c>
      <c r="Q497" s="9" t="str">
        <f t="shared" si="36"/>
        <v>Salmon&lt; 30&gt; = 20k</v>
      </c>
      <c r="R497" s="9" t="str">
        <f t="shared" si="37"/>
        <v>Salmon&lt; 30&gt; = 20kYes</v>
      </c>
      <c r="S497" s="9" t="str">
        <f t="shared" si="38"/>
        <v>Salmon&lt; 30&gt; = 20kYesYes</v>
      </c>
      <c r="T497" s="9" t="str">
        <f t="shared" si="39"/>
        <v>Salmon&lt; 30&gt; = 20kYes</v>
      </c>
    </row>
    <row r="498" spans="1:20" x14ac:dyDescent="0.3">
      <c r="A498" s="8">
        <v>45261</v>
      </c>
      <c r="B498" s="9">
        <v>2</v>
      </c>
      <c r="C498" s="9" t="s">
        <v>14</v>
      </c>
      <c r="D498" s="9" t="s">
        <v>15</v>
      </c>
      <c r="E498" s="9" t="s">
        <v>46</v>
      </c>
      <c r="F498" s="9" t="s">
        <v>47</v>
      </c>
      <c r="G498" s="9" t="s">
        <v>38</v>
      </c>
      <c r="H498" s="9">
        <v>8823</v>
      </c>
      <c r="I498" s="9">
        <v>32.549999999999997</v>
      </c>
      <c r="J498" s="9">
        <v>4</v>
      </c>
      <c r="K498" s="9" t="s">
        <v>26</v>
      </c>
      <c r="L498" s="9" t="s">
        <v>19</v>
      </c>
      <c r="M498" s="9" t="s">
        <v>27</v>
      </c>
      <c r="N498" s="9" t="s">
        <v>21</v>
      </c>
      <c r="O498" s="9" t="s">
        <v>21</v>
      </c>
      <c r="P498" s="9" t="str">
        <f t="shared" si="35"/>
        <v>Salmon&lt; 30</v>
      </c>
      <c r="Q498" s="9" t="str">
        <f t="shared" si="36"/>
        <v>Salmon&lt; 30&lt; 20k</v>
      </c>
      <c r="R498" s="9" t="str">
        <f t="shared" si="37"/>
        <v>Salmon&lt; 30&lt; 20kYes</v>
      </c>
      <c r="S498" s="9" t="str">
        <f t="shared" si="38"/>
        <v>Salmon&lt; 30&lt; 20kYesYes</v>
      </c>
      <c r="T498" s="9" t="str">
        <f t="shared" si="39"/>
        <v>Salmon&lt; 30&lt; 20kYes</v>
      </c>
    </row>
    <row r="499" spans="1:20" x14ac:dyDescent="0.3">
      <c r="A499" s="8">
        <v>45261</v>
      </c>
      <c r="B499" s="9">
        <v>3</v>
      </c>
      <c r="C499" s="9" t="s">
        <v>28</v>
      </c>
      <c r="D499" s="9" t="s">
        <v>29</v>
      </c>
      <c r="E499" s="9" t="s">
        <v>46</v>
      </c>
      <c r="F499" s="9" t="s">
        <v>47</v>
      </c>
      <c r="G499" s="9" t="s">
        <v>38</v>
      </c>
      <c r="H499" s="9">
        <v>9109</v>
      </c>
      <c r="I499" s="9">
        <v>36.24</v>
      </c>
      <c r="J499" s="9">
        <v>7</v>
      </c>
      <c r="K499" s="9" t="s">
        <v>149</v>
      </c>
      <c r="L499" s="9" t="s">
        <v>150</v>
      </c>
      <c r="M499" s="9" t="s">
        <v>27</v>
      </c>
      <c r="N499" s="9" t="s">
        <v>21</v>
      </c>
      <c r="O499" s="9" t="s">
        <v>21</v>
      </c>
      <c r="P499" s="9" t="str">
        <f t="shared" si="35"/>
        <v>Salmon&gt; = 30</v>
      </c>
      <c r="Q499" s="9" t="str">
        <f t="shared" si="36"/>
        <v>Salmon&gt; = 30&gt; = 20k</v>
      </c>
      <c r="R499" s="9" t="str">
        <f t="shared" si="37"/>
        <v>Salmon&gt; = 30&gt; = 20kYes</v>
      </c>
      <c r="S499" s="9" t="str">
        <f t="shared" si="38"/>
        <v>Salmon&gt; = 30&gt; = 20kYesYes</v>
      </c>
      <c r="T499" s="9" t="str">
        <f t="shared" si="39"/>
        <v>Salmon&gt; = 30&gt; = 20kYes</v>
      </c>
    </row>
    <row r="500" spans="1:20" x14ac:dyDescent="0.3">
      <c r="A500" s="8">
        <v>45261</v>
      </c>
      <c r="B500" s="9">
        <v>1</v>
      </c>
      <c r="C500" s="9" t="s">
        <v>32</v>
      </c>
      <c r="D500" s="9" t="s">
        <v>29</v>
      </c>
      <c r="E500" s="9" t="s">
        <v>46</v>
      </c>
      <c r="F500" s="9" t="s">
        <v>47</v>
      </c>
      <c r="G500" s="9" t="s">
        <v>38</v>
      </c>
      <c r="H500" s="9">
        <v>0</v>
      </c>
      <c r="I500" s="9">
        <v>0</v>
      </c>
      <c r="J500" s="9">
        <v>0</v>
      </c>
      <c r="K500" s="9" t="s">
        <v>149</v>
      </c>
      <c r="L500" s="9" t="s">
        <v>19</v>
      </c>
      <c r="M500" s="9" t="s">
        <v>27</v>
      </c>
      <c r="N500" s="9" t="s">
        <v>21</v>
      </c>
      <c r="O500" s="9" t="s">
        <v>22</v>
      </c>
      <c r="P500" s="9" t="str">
        <f t="shared" si="35"/>
        <v>Salmon&gt; = 30</v>
      </c>
      <c r="Q500" s="9" t="str">
        <f t="shared" si="36"/>
        <v>Salmon&gt; = 30&lt; 20k</v>
      </c>
      <c r="R500" s="9" t="str">
        <f t="shared" si="37"/>
        <v>Salmon&gt; = 30&lt; 20kYes</v>
      </c>
      <c r="S500" s="9" t="str">
        <f t="shared" si="38"/>
        <v>Salmon&gt; = 30&lt; 20kYesNo</v>
      </c>
      <c r="T500" s="9" t="str">
        <f t="shared" si="39"/>
        <v>Salmon&gt; = 30&lt; 20kNo</v>
      </c>
    </row>
    <row r="501" spans="1:20" x14ac:dyDescent="0.3">
      <c r="A501" s="8">
        <v>45261</v>
      </c>
      <c r="B501" s="9">
        <v>2</v>
      </c>
      <c r="C501" s="9" t="s">
        <v>14</v>
      </c>
      <c r="D501" s="9" t="s">
        <v>15</v>
      </c>
      <c r="E501" s="9" t="s">
        <v>62</v>
      </c>
      <c r="F501" s="9" t="s">
        <v>63</v>
      </c>
      <c r="G501" s="9" t="s">
        <v>52</v>
      </c>
      <c r="H501" s="9">
        <v>0</v>
      </c>
      <c r="I501" s="9">
        <v>0</v>
      </c>
      <c r="J501" s="9">
        <v>0</v>
      </c>
      <c r="K501" s="9" t="s">
        <v>149</v>
      </c>
      <c r="L501" s="9" t="s">
        <v>150</v>
      </c>
      <c r="M501" s="9" t="s">
        <v>20</v>
      </c>
      <c r="N501" s="9" t="s">
        <v>21</v>
      </c>
      <c r="O501" s="9" t="s">
        <v>22</v>
      </c>
      <c r="P501" s="9" t="str">
        <f t="shared" si="35"/>
        <v>Salsa&gt; = 30</v>
      </c>
      <c r="Q501" s="9" t="str">
        <f t="shared" si="36"/>
        <v>Salsa&gt; = 30&gt; = 20k</v>
      </c>
      <c r="R501" s="9" t="str">
        <f t="shared" si="37"/>
        <v>Salsa&gt; = 30&gt; = 20kYes</v>
      </c>
      <c r="S501" s="9" t="str">
        <f t="shared" si="38"/>
        <v>Salsa&gt; = 30&gt; = 20kYesNo</v>
      </c>
      <c r="T501" s="9" t="str">
        <f t="shared" si="39"/>
        <v>Salsa&gt; = 30&gt; = 20kNo</v>
      </c>
    </row>
    <row r="502" spans="1:20" x14ac:dyDescent="0.3">
      <c r="A502" s="8">
        <v>45261</v>
      </c>
      <c r="B502" s="9">
        <v>1</v>
      </c>
      <c r="C502" s="9" t="s">
        <v>32</v>
      </c>
      <c r="D502" s="9" t="s">
        <v>29</v>
      </c>
      <c r="E502" s="9" t="s">
        <v>62</v>
      </c>
      <c r="F502" s="9" t="s">
        <v>63</v>
      </c>
      <c r="G502" s="9" t="s">
        <v>52</v>
      </c>
      <c r="H502" s="9">
        <v>0</v>
      </c>
      <c r="I502" s="9">
        <v>0</v>
      </c>
      <c r="J502" s="9">
        <v>0</v>
      </c>
      <c r="K502" s="9" t="s">
        <v>26</v>
      </c>
      <c r="L502" s="9" t="s">
        <v>19</v>
      </c>
      <c r="M502" s="9" t="s">
        <v>20</v>
      </c>
      <c r="N502" s="9" t="s">
        <v>21</v>
      </c>
      <c r="O502" s="9" t="s">
        <v>22</v>
      </c>
      <c r="P502" s="9" t="str">
        <f t="shared" si="35"/>
        <v>Salsa&lt; 30</v>
      </c>
      <c r="Q502" s="9" t="str">
        <f t="shared" si="36"/>
        <v>Salsa&lt; 30&lt; 20k</v>
      </c>
      <c r="R502" s="9" t="str">
        <f t="shared" si="37"/>
        <v>Salsa&lt; 30&lt; 20kYes</v>
      </c>
      <c r="S502" s="9" t="str">
        <f t="shared" si="38"/>
        <v>Salsa&lt; 30&lt; 20kYesNo</v>
      </c>
      <c r="T502" s="9" t="str">
        <f t="shared" si="39"/>
        <v>Salsa&lt; 30&lt; 20kNo</v>
      </c>
    </row>
    <row r="503" spans="1:20" x14ac:dyDescent="0.3">
      <c r="A503" s="8">
        <v>45261</v>
      </c>
      <c r="B503" s="9">
        <v>1</v>
      </c>
      <c r="C503" s="9" t="s">
        <v>32</v>
      </c>
      <c r="D503" s="9" t="s">
        <v>29</v>
      </c>
      <c r="E503" s="9" t="s">
        <v>90</v>
      </c>
      <c r="F503" s="9" t="s">
        <v>91</v>
      </c>
      <c r="G503" s="9" t="s">
        <v>38</v>
      </c>
      <c r="H503" s="9">
        <v>3408</v>
      </c>
      <c r="I503" s="9">
        <v>29.14</v>
      </c>
      <c r="J503" s="9">
        <v>9</v>
      </c>
      <c r="K503" s="9" t="s">
        <v>26</v>
      </c>
      <c r="L503" s="9" t="s">
        <v>19</v>
      </c>
      <c r="M503" s="9" t="s">
        <v>27</v>
      </c>
      <c r="N503" s="9" t="s">
        <v>21</v>
      </c>
      <c r="O503" s="9" t="s">
        <v>21</v>
      </c>
      <c r="P503" s="9" t="str">
        <f t="shared" si="35"/>
        <v>Shrimp&lt; 30</v>
      </c>
      <c r="Q503" s="9" t="str">
        <f t="shared" si="36"/>
        <v>Shrimp&lt; 30&lt; 20k</v>
      </c>
      <c r="R503" s="9" t="str">
        <f t="shared" si="37"/>
        <v>Shrimp&lt; 30&lt; 20kYes</v>
      </c>
      <c r="S503" s="9" t="str">
        <f t="shared" si="38"/>
        <v>Shrimp&lt; 30&lt; 20kYesYes</v>
      </c>
      <c r="T503" s="9" t="str">
        <f t="shared" si="39"/>
        <v>Shrimp&lt; 30&lt; 20kYes</v>
      </c>
    </row>
    <row r="504" spans="1:20" x14ac:dyDescent="0.3">
      <c r="A504" s="8">
        <v>45261</v>
      </c>
      <c r="B504" s="9">
        <v>3</v>
      </c>
      <c r="C504" s="9" t="s">
        <v>28</v>
      </c>
      <c r="D504" s="9" t="s">
        <v>29</v>
      </c>
      <c r="E504" s="9" t="s">
        <v>90</v>
      </c>
      <c r="F504" s="9" t="s">
        <v>91</v>
      </c>
      <c r="G504" s="9" t="s">
        <v>38</v>
      </c>
      <c r="H504" s="9">
        <v>2053</v>
      </c>
      <c r="I504" s="9">
        <v>32.21</v>
      </c>
      <c r="J504" s="9">
        <v>2</v>
      </c>
      <c r="K504" s="9" t="s">
        <v>26</v>
      </c>
      <c r="L504" s="9" t="s">
        <v>150</v>
      </c>
      <c r="M504" s="9" t="s">
        <v>27</v>
      </c>
      <c r="N504" s="9" t="s">
        <v>21</v>
      </c>
      <c r="O504" s="9" t="s">
        <v>21</v>
      </c>
      <c r="P504" s="9" t="str">
        <f t="shared" si="35"/>
        <v>Shrimp&lt; 30</v>
      </c>
      <c r="Q504" s="9" t="str">
        <f t="shared" si="36"/>
        <v>Shrimp&lt; 30&gt; = 20k</v>
      </c>
      <c r="R504" s="9" t="str">
        <f t="shared" si="37"/>
        <v>Shrimp&lt; 30&gt; = 20kYes</v>
      </c>
      <c r="S504" s="9" t="str">
        <f t="shared" si="38"/>
        <v>Shrimp&lt; 30&gt; = 20kYesYes</v>
      </c>
      <c r="T504" s="9" t="str">
        <f t="shared" si="39"/>
        <v>Shrimp&lt; 30&gt; = 20kYes</v>
      </c>
    </row>
    <row r="505" spans="1:20" x14ac:dyDescent="0.3">
      <c r="A505" s="8">
        <v>45261</v>
      </c>
      <c r="B505" s="9">
        <v>2</v>
      </c>
      <c r="C505" s="9" t="s">
        <v>14</v>
      </c>
      <c r="D505" s="9" t="s">
        <v>15</v>
      </c>
      <c r="E505" s="9" t="s">
        <v>90</v>
      </c>
      <c r="F505" s="9" t="s">
        <v>91</v>
      </c>
      <c r="G505" s="9" t="s">
        <v>38</v>
      </c>
      <c r="H505" s="9">
        <v>2198</v>
      </c>
      <c r="I505" s="9">
        <v>15.2</v>
      </c>
      <c r="J505" s="9">
        <v>6</v>
      </c>
      <c r="K505" s="9" t="s">
        <v>26</v>
      </c>
      <c r="L505" s="9" t="s">
        <v>150</v>
      </c>
      <c r="M505" s="9" t="s">
        <v>27</v>
      </c>
      <c r="N505" s="9" t="s">
        <v>21</v>
      </c>
      <c r="O505" s="9" t="s">
        <v>21</v>
      </c>
      <c r="P505" s="9" t="str">
        <f t="shared" si="35"/>
        <v>Shrimp&lt; 30</v>
      </c>
      <c r="Q505" s="9" t="str">
        <f t="shared" si="36"/>
        <v>Shrimp&lt; 30&gt; = 20k</v>
      </c>
      <c r="R505" s="9" t="str">
        <f t="shared" si="37"/>
        <v>Shrimp&lt; 30&gt; = 20kYes</v>
      </c>
      <c r="S505" s="9" t="str">
        <f t="shared" si="38"/>
        <v>Shrimp&lt; 30&gt; = 20kYesYes</v>
      </c>
      <c r="T505" s="9" t="str">
        <f t="shared" si="39"/>
        <v>Shrimp&lt; 30&gt; = 20kYes</v>
      </c>
    </row>
    <row r="506" spans="1:20" x14ac:dyDescent="0.3">
      <c r="A506" s="8">
        <v>45261</v>
      </c>
      <c r="B506" s="9">
        <v>3</v>
      </c>
      <c r="C506" s="9" t="s">
        <v>28</v>
      </c>
      <c r="D506" s="9" t="s">
        <v>29</v>
      </c>
      <c r="E506" s="9" t="s">
        <v>132</v>
      </c>
      <c r="F506" s="9" t="s">
        <v>133</v>
      </c>
      <c r="G506" s="9" t="s">
        <v>102</v>
      </c>
      <c r="H506" s="9">
        <v>7870</v>
      </c>
      <c r="I506" s="9">
        <v>5.48</v>
      </c>
      <c r="J506" s="9">
        <v>7</v>
      </c>
      <c r="K506" s="9" t="s">
        <v>26</v>
      </c>
      <c r="L506" s="9" t="s">
        <v>150</v>
      </c>
      <c r="M506" s="9" t="s">
        <v>20</v>
      </c>
      <c r="N506" s="9" t="s">
        <v>21</v>
      </c>
      <c r="O506" s="9" t="s">
        <v>21</v>
      </c>
      <c r="P506" s="9" t="str">
        <f t="shared" si="35"/>
        <v>Soup&lt; 30</v>
      </c>
      <c r="Q506" s="9" t="str">
        <f t="shared" si="36"/>
        <v>Soup&lt; 30&gt; = 20k</v>
      </c>
      <c r="R506" s="9" t="str">
        <f t="shared" si="37"/>
        <v>Soup&lt; 30&gt; = 20kYes</v>
      </c>
      <c r="S506" s="9" t="str">
        <f t="shared" si="38"/>
        <v>Soup&lt; 30&gt; = 20kYesYes</v>
      </c>
      <c r="T506" s="9" t="str">
        <f t="shared" si="39"/>
        <v>Soup&lt; 30&gt; = 20kYes</v>
      </c>
    </row>
    <row r="507" spans="1:20" x14ac:dyDescent="0.3">
      <c r="A507" s="8">
        <v>45261</v>
      </c>
      <c r="B507" s="9">
        <v>1</v>
      </c>
      <c r="C507" s="9" t="s">
        <v>32</v>
      </c>
      <c r="D507" s="9" t="s">
        <v>29</v>
      </c>
      <c r="E507" s="9" t="s">
        <v>132</v>
      </c>
      <c r="F507" s="9" t="s">
        <v>133</v>
      </c>
      <c r="G507" s="9" t="s">
        <v>102</v>
      </c>
      <c r="H507" s="9">
        <v>0</v>
      </c>
      <c r="I507" s="9">
        <v>0</v>
      </c>
      <c r="J507" s="9">
        <v>0</v>
      </c>
      <c r="K507" s="9" t="s">
        <v>26</v>
      </c>
      <c r="L507" s="9" t="s">
        <v>150</v>
      </c>
      <c r="M507" s="9" t="s">
        <v>20</v>
      </c>
      <c r="N507" s="9" t="s">
        <v>21</v>
      </c>
      <c r="O507" s="9" t="s">
        <v>22</v>
      </c>
      <c r="P507" s="9" t="str">
        <f t="shared" si="35"/>
        <v>Soup&lt; 30</v>
      </c>
      <c r="Q507" s="9" t="str">
        <f t="shared" si="36"/>
        <v>Soup&lt; 30&gt; = 20k</v>
      </c>
      <c r="R507" s="9" t="str">
        <f t="shared" si="37"/>
        <v>Soup&lt; 30&gt; = 20kYes</v>
      </c>
      <c r="S507" s="9" t="str">
        <f t="shared" si="38"/>
        <v>Soup&lt; 30&gt; = 20kYesNo</v>
      </c>
      <c r="T507" s="9" t="str">
        <f t="shared" si="39"/>
        <v>Soup&lt; 30&gt; = 20kNo</v>
      </c>
    </row>
    <row r="508" spans="1:20" x14ac:dyDescent="0.3">
      <c r="A508" s="8">
        <v>45261</v>
      </c>
      <c r="B508" s="9">
        <v>2</v>
      </c>
      <c r="C508" s="9" t="s">
        <v>14</v>
      </c>
      <c r="D508" s="9" t="s">
        <v>15</v>
      </c>
      <c r="E508" s="9" t="s">
        <v>94</v>
      </c>
      <c r="F508" s="9" t="s">
        <v>95</v>
      </c>
      <c r="G508" s="9" t="s">
        <v>25</v>
      </c>
      <c r="H508" s="9">
        <v>5558</v>
      </c>
      <c r="I508" s="9">
        <v>22.43</v>
      </c>
      <c r="J508" s="9">
        <v>8</v>
      </c>
      <c r="K508" s="9" t="s">
        <v>26</v>
      </c>
      <c r="L508" s="9" t="s">
        <v>19</v>
      </c>
      <c r="M508" s="9" t="s">
        <v>20</v>
      </c>
      <c r="N508" s="9" t="s">
        <v>21</v>
      </c>
      <c r="O508" s="9" t="s">
        <v>21</v>
      </c>
      <c r="P508" s="9" t="str">
        <f t="shared" si="35"/>
        <v>Spinach&lt; 30</v>
      </c>
      <c r="Q508" s="9" t="str">
        <f t="shared" si="36"/>
        <v>Spinach&lt; 30&lt; 20k</v>
      </c>
      <c r="R508" s="9" t="str">
        <f t="shared" si="37"/>
        <v>Spinach&lt; 30&lt; 20kYes</v>
      </c>
      <c r="S508" s="9" t="str">
        <f t="shared" si="38"/>
        <v>Spinach&lt; 30&lt; 20kYesYes</v>
      </c>
      <c r="T508" s="9" t="str">
        <f t="shared" si="39"/>
        <v>Spinach&lt; 30&lt; 20kYes</v>
      </c>
    </row>
    <row r="509" spans="1:20" x14ac:dyDescent="0.3">
      <c r="A509" s="8">
        <v>45261</v>
      </c>
      <c r="B509" s="9">
        <v>1</v>
      </c>
      <c r="C509" s="9" t="s">
        <v>32</v>
      </c>
      <c r="D509" s="9" t="s">
        <v>29</v>
      </c>
      <c r="E509" s="9" t="s">
        <v>94</v>
      </c>
      <c r="F509" s="9" t="s">
        <v>95</v>
      </c>
      <c r="G509" s="9" t="s">
        <v>25</v>
      </c>
      <c r="H509" s="9">
        <v>6580</v>
      </c>
      <c r="I509" s="9">
        <v>24.14</v>
      </c>
      <c r="J509" s="9">
        <v>2</v>
      </c>
      <c r="K509" s="9" t="s">
        <v>26</v>
      </c>
      <c r="L509" s="9" t="s">
        <v>19</v>
      </c>
      <c r="M509" s="9" t="s">
        <v>20</v>
      </c>
      <c r="N509" s="9" t="s">
        <v>21</v>
      </c>
      <c r="O509" s="9" t="s">
        <v>21</v>
      </c>
      <c r="P509" s="9" t="str">
        <f t="shared" si="35"/>
        <v>Spinach&lt; 30</v>
      </c>
      <c r="Q509" s="9" t="str">
        <f t="shared" si="36"/>
        <v>Spinach&lt; 30&lt; 20k</v>
      </c>
      <c r="R509" s="9" t="str">
        <f t="shared" si="37"/>
        <v>Spinach&lt; 30&lt; 20kYes</v>
      </c>
      <c r="S509" s="9" t="str">
        <f t="shared" si="38"/>
        <v>Spinach&lt; 30&lt; 20kYesYes</v>
      </c>
      <c r="T509" s="9" t="str">
        <f t="shared" si="39"/>
        <v>Spinach&lt; 30&lt; 20kYes</v>
      </c>
    </row>
    <row r="510" spans="1:20" x14ac:dyDescent="0.3">
      <c r="A510" s="8">
        <v>45261</v>
      </c>
      <c r="B510" s="9">
        <v>3</v>
      </c>
      <c r="C510" s="9" t="s">
        <v>28</v>
      </c>
      <c r="D510" s="9" t="s">
        <v>29</v>
      </c>
      <c r="E510" s="9" t="s">
        <v>94</v>
      </c>
      <c r="F510" s="9" t="s">
        <v>95</v>
      </c>
      <c r="G510" s="9" t="s">
        <v>25</v>
      </c>
      <c r="H510" s="9">
        <v>1958</v>
      </c>
      <c r="I510" s="9">
        <v>43.88</v>
      </c>
      <c r="J510" s="9">
        <v>1</v>
      </c>
      <c r="K510" s="9" t="s">
        <v>149</v>
      </c>
      <c r="L510" s="9" t="s">
        <v>19</v>
      </c>
      <c r="M510" s="9" t="s">
        <v>20</v>
      </c>
      <c r="N510" s="9" t="s">
        <v>21</v>
      </c>
      <c r="O510" s="9" t="s">
        <v>21</v>
      </c>
      <c r="P510" s="9" t="str">
        <f t="shared" si="35"/>
        <v>Spinach&gt; = 30</v>
      </c>
      <c r="Q510" s="9" t="str">
        <f t="shared" si="36"/>
        <v>Spinach&gt; = 30&lt; 20k</v>
      </c>
      <c r="R510" s="9" t="str">
        <f t="shared" si="37"/>
        <v>Spinach&gt; = 30&lt; 20kYes</v>
      </c>
      <c r="S510" s="9" t="str">
        <f t="shared" si="38"/>
        <v>Spinach&gt; = 30&lt; 20kYesYes</v>
      </c>
      <c r="T510" s="9" t="str">
        <f t="shared" si="39"/>
        <v>Spinach&gt; = 30&lt; 20kYes</v>
      </c>
    </row>
    <row r="511" spans="1:20" x14ac:dyDescent="0.3">
      <c r="A511" s="8">
        <v>45261</v>
      </c>
      <c r="B511" s="9">
        <v>2</v>
      </c>
      <c r="C511" s="9" t="s">
        <v>14</v>
      </c>
      <c r="D511" s="9" t="s">
        <v>15</v>
      </c>
      <c r="E511" s="9" t="s">
        <v>94</v>
      </c>
      <c r="F511" s="9" t="s">
        <v>95</v>
      </c>
      <c r="G511" s="9" t="s">
        <v>25</v>
      </c>
      <c r="H511" s="9">
        <v>4498</v>
      </c>
      <c r="I511" s="9">
        <v>8.82</v>
      </c>
      <c r="J511" s="9">
        <v>6</v>
      </c>
      <c r="K511" s="9" t="s">
        <v>149</v>
      </c>
      <c r="L511" s="9" t="s">
        <v>150</v>
      </c>
      <c r="M511" s="9" t="s">
        <v>20</v>
      </c>
      <c r="N511" s="9" t="s">
        <v>21</v>
      </c>
      <c r="O511" s="9" t="s">
        <v>21</v>
      </c>
      <c r="P511" s="9" t="str">
        <f t="shared" si="35"/>
        <v>Spinach&gt; = 30</v>
      </c>
      <c r="Q511" s="9" t="str">
        <f t="shared" si="36"/>
        <v>Spinach&gt; = 30&gt; = 20k</v>
      </c>
      <c r="R511" s="9" t="str">
        <f t="shared" si="37"/>
        <v>Spinach&gt; = 30&gt; = 20kYes</v>
      </c>
      <c r="S511" s="9" t="str">
        <f t="shared" si="38"/>
        <v>Spinach&gt; = 30&gt; = 20kYesYes</v>
      </c>
      <c r="T511" s="9" t="str">
        <f t="shared" si="39"/>
        <v>Spinach&gt; = 30&gt; = 20kYes</v>
      </c>
    </row>
    <row r="512" spans="1:20" x14ac:dyDescent="0.3">
      <c r="A512" s="8">
        <v>45261</v>
      </c>
      <c r="B512" s="9">
        <v>2</v>
      </c>
      <c r="C512" s="9" t="s">
        <v>14</v>
      </c>
      <c r="D512" s="9" t="s">
        <v>15</v>
      </c>
      <c r="E512" s="9" t="s">
        <v>94</v>
      </c>
      <c r="F512" s="9" t="s">
        <v>95</v>
      </c>
      <c r="G512" s="9" t="s">
        <v>25</v>
      </c>
      <c r="H512" s="9">
        <v>4680</v>
      </c>
      <c r="I512" s="9">
        <v>7.95</v>
      </c>
      <c r="J512" s="9">
        <v>4</v>
      </c>
      <c r="K512" s="9" t="s">
        <v>149</v>
      </c>
      <c r="L512" s="9" t="s">
        <v>150</v>
      </c>
      <c r="M512" s="9" t="s">
        <v>20</v>
      </c>
      <c r="N512" s="9" t="s">
        <v>21</v>
      </c>
      <c r="O512" s="9" t="s">
        <v>21</v>
      </c>
      <c r="P512" s="9" t="str">
        <f t="shared" si="35"/>
        <v>Spinach&gt; = 30</v>
      </c>
      <c r="Q512" s="9" t="str">
        <f t="shared" si="36"/>
        <v>Spinach&gt; = 30&gt; = 20k</v>
      </c>
      <c r="R512" s="9" t="str">
        <f t="shared" si="37"/>
        <v>Spinach&gt; = 30&gt; = 20kYes</v>
      </c>
      <c r="S512" s="9" t="str">
        <f t="shared" si="38"/>
        <v>Spinach&gt; = 30&gt; = 20kYesYes</v>
      </c>
      <c r="T512" s="9" t="str">
        <f t="shared" si="39"/>
        <v>Spinach&gt; = 30&gt; = 20kYes</v>
      </c>
    </row>
    <row r="513" spans="1:20" x14ac:dyDescent="0.3">
      <c r="A513" s="8">
        <v>45261</v>
      </c>
      <c r="B513" s="9">
        <v>2</v>
      </c>
      <c r="C513" s="9" t="s">
        <v>14</v>
      </c>
      <c r="D513" s="9" t="s">
        <v>15</v>
      </c>
      <c r="E513" s="9" t="s">
        <v>88</v>
      </c>
      <c r="F513" s="9" t="s">
        <v>89</v>
      </c>
      <c r="G513" s="9" t="s">
        <v>25</v>
      </c>
      <c r="H513" s="9">
        <v>0</v>
      </c>
      <c r="I513" s="9">
        <v>0</v>
      </c>
      <c r="J513" s="9">
        <v>0</v>
      </c>
      <c r="K513" s="9" t="s">
        <v>26</v>
      </c>
      <c r="L513" s="9" t="s">
        <v>19</v>
      </c>
      <c r="M513" s="9" t="s">
        <v>20</v>
      </c>
      <c r="N513" s="9" t="s">
        <v>21</v>
      </c>
      <c r="O513" s="9" t="s">
        <v>22</v>
      </c>
      <c r="P513" s="9" t="str">
        <f t="shared" si="35"/>
        <v>Strawberries&lt; 30</v>
      </c>
      <c r="Q513" s="9" t="str">
        <f t="shared" si="36"/>
        <v>Strawberries&lt; 30&lt; 20k</v>
      </c>
      <c r="R513" s="9" t="str">
        <f t="shared" si="37"/>
        <v>Strawberries&lt; 30&lt; 20kYes</v>
      </c>
      <c r="S513" s="9" t="str">
        <f t="shared" si="38"/>
        <v>Strawberries&lt; 30&lt; 20kYesNo</v>
      </c>
      <c r="T513" s="9" t="str">
        <f t="shared" si="39"/>
        <v>Strawberries&lt; 30&lt; 20kNo</v>
      </c>
    </row>
    <row r="514" spans="1:20" x14ac:dyDescent="0.3">
      <c r="A514" s="8">
        <v>45261</v>
      </c>
      <c r="B514" s="9">
        <v>3</v>
      </c>
      <c r="C514" s="9" t="s">
        <v>28</v>
      </c>
      <c r="D514" s="9" t="s">
        <v>29</v>
      </c>
      <c r="E514" s="9" t="s">
        <v>88</v>
      </c>
      <c r="F514" s="9" t="s">
        <v>89</v>
      </c>
      <c r="G514" s="9" t="s">
        <v>25</v>
      </c>
      <c r="H514" s="9">
        <v>2211</v>
      </c>
      <c r="I514" s="9">
        <v>14.36</v>
      </c>
      <c r="J514" s="9">
        <v>2</v>
      </c>
      <c r="K514" s="9" t="s">
        <v>149</v>
      </c>
      <c r="L514" s="9" t="s">
        <v>150</v>
      </c>
      <c r="M514" s="9" t="s">
        <v>20</v>
      </c>
      <c r="N514" s="9" t="s">
        <v>21</v>
      </c>
      <c r="O514" s="9" t="s">
        <v>21</v>
      </c>
      <c r="P514" s="9" t="str">
        <f t="shared" ref="P514:P531" si="40">_xlfn.CONCAT(F514,K514)</f>
        <v>Strawberries&gt; = 30</v>
      </c>
      <c r="Q514" s="9" t="str">
        <f t="shared" ref="Q514:Q531" si="41">_xlfn.CONCAT(F514,K514,L514)</f>
        <v>Strawberries&gt; = 30&gt; = 20k</v>
      </c>
      <c r="R514" s="9" t="str">
        <f t="shared" ref="R514:R531" si="42">_xlfn.CONCAT(F514,K514,L514,N514)</f>
        <v>Strawberries&gt; = 30&gt; = 20kYes</v>
      </c>
      <c r="S514" s="9" t="str">
        <f t="shared" ref="S514:S531" si="43">_xlfn.CONCAT(F514,K514,L514,N514,O514)</f>
        <v>Strawberries&gt; = 30&gt; = 20kYesYes</v>
      </c>
      <c r="T514" s="9" t="str">
        <f t="shared" si="39"/>
        <v>Strawberries&gt; = 30&gt; = 20kYes</v>
      </c>
    </row>
    <row r="515" spans="1:20" x14ac:dyDescent="0.3">
      <c r="A515" s="8">
        <v>45261</v>
      </c>
      <c r="B515" s="9">
        <v>1</v>
      </c>
      <c r="C515" s="9" t="s">
        <v>32</v>
      </c>
      <c r="D515" s="9" t="s">
        <v>29</v>
      </c>
      <c r="E515" s="9" t="s">
        <v>130</v>
      </c>
      <c r="F515" s="9" t="s">
        <v>131</v>
      </c>
      <c r="G515" s="9" t="s">
        <v>68</v>
      </c>
      <c r="H515" s="9">
        <v>5690</v>
      </c>
      <c r="I515" s="9">
        <v>8.76</v>
      </c>
      <c r="J515" s="9">
        <v>5</v>
      </c>
      <c r="K515" s="9" t="s">
        <v>26</v>
      </c>
      <c r="L515" s="9" t="s">
        <v>150</v>
      </c>
      <c r="M515" s="9" t="s">
        <v>20</v>
      </c>
      <c r="N515" s="9" t="s">
        <v>21</v>
      </c>
      <c r="O515" s="9" t="s">
        <v>21</v>
      </c>
      <c r="P515" s="9" t="str">
        <f t="shared" si="40"/>
        <v>Tea&lt; 30</v>
      </c>
      <c r="Q515" s="9" t="str">
        <f t="shared" si="41"/>
        <v>Tea&lt; 30&gt; = 20k</v>
      </c>
      <c r="R515" s="9" t="str">
        <f t="shared" si="42"/>
        <v>Tea&lt; 30&gt; = 20kYes</v>
      </c>
      <c r="S515" s="9" t="str">
        <f t="shared" si="43"/>
        <v>Tea&lt; 30&gt; = 20kYesYes</v>
      </c>
      <c r="T515" s="9" t="str">
        <f t="shared" ref="T515:T531" si="44">_xlfn.CONCAT(F515,K515,L515,O515)</f>
        <v>Tea&lt; 30&gt; = 20kYes</v>
      </c>
    </row>
    <row r="516" spans="1:20" x14ac:dyDescent="0.3">
      <c r="A516" s="8">
        <v>45261</v>
      </c>
      <c r="B516" s="9">
        <v>1</v>
      </c>
      <c r="C516" s="9" t="s">
        <v>32</v>
      </c>
      <c r="D516" s="9" t="s">
        <v>29</v>
      </c>
      <c r="E516" s="9" t="s">
        <v>130</v>
      </c>
      <c r="F516" s="9" t="s">
        <v>131</v>
      </c>
      <c r="G516" s="9" t="s">
        <v>68</v>
      </c>
      <c r="H516" s="9">
        <v>6247</v>
      </c>
      <c r="I516" s="9">
        <v>8.8000000000000007</v>
      </c>
      <c r="J516" s="9">
        <v>4</v>
      </c>
      <c r="K516" s="9" t="s">
        <v>26</v>
      </c>
      <c r="L516" s="9" t="s">
        <v>19</v>
      </c>
      <c r="M516" s="9" t="s">
        <v>20</v>
      </c>
      <c r="N516" s="9" t="s">
        <v>21</v>
      </c>
      <c r="O516" s="9" t="s">
        <v>21</v>
      </c>
      <c r="P516" s="9" t="str">
        <f t="shared" si="40"/>
        <v>Tea&lt; 30</v>
      </c>
      <c r="Q516" s="9" t="str">
        <f t="shared" si="41"/>
        <v>Tea&lt; 30&lt; 20k</v>
      </c>
      <c r="R516" s="9" t="str">
        <f t="shared" si="42"/>
        <v>Tea&lt; 30&lt; 20kYes</v>
      </c>
      <c r="S516" s="9" t="str">
        <f t="shared" si="43"/>
        <v>Tea&lt; 30&lt; 20kYesYes</v>
      </c>
      <c r="T516" s="9" t="str">
        <f t="shared" si="44"/>
        <v>Tea&lt; 30&lt; 20kYes</v>
      </c>
    </row>
    <row r="517" spans="1:20" x14ac:dyDescent="0.3">
      <c r="A517" s="8">
        <v>45261</v>
      </c>
      <c r="B517" s="9">
        <v>1</v>
      </c>
      <c r="C517" s="9" t="s">
        <v>32</v>
      </c>
      <c r="D517" s="9" t="s">
        <v>29</v>
      </c>
      <c r="E517" s="9" t="s">
        <v>130</v>
      </c>
      <c r="F517" s="9" t="s">
        <v>131</v>
      </c>
      <c r="G517" s="9" t="s">
        <v>68</v>
      </c>
      <c r="H517" s="9">
        <v>1342</v>
      </c>
      <c r="I517" s="9">
        <v>32.979999999999997</v>
      </c>
      <c r="J517" s="9">
        <v>1</v>
      </c>
      <c r="K517" s="9" t="s">
        <v>149</v>
      </c>
      <c r="L517" s="9" t="s">
        <v>150</v>
      </c>
      <c r="M517" s="9" t="s">
        <v>20</v>
      </c>
      <c r="N517" s="9" t="s">
        <v>21</v>
      </c>
      <c r="O517" s="9" t="s">
        <v>21</v>
      </c>
      <c r="P517" s="9" t="str">
        <f t="shared" si="40"/>
        <v>Tea&gt; = 30</v>
      </c>
      <c r="Q517" s="9" t="str">
        <f t="shared" si="41"/>
        <v>Tea&gt; = 30&gt; = 20k</v>
      </c>
      <c r="R517" s="9" t="str">
        <f t="shared" si="42"/>
        <v>Tea&gt; = 30&gt; = 20kYes</v>
      </c>
      <c r="S517" s="9" t="str">
        <f t="shared" si="43"/>
        <v>Tea&gt; = 30&gt; = 20kYesYes</v>
      </c>
      <c r="T517" s="9" t="str">
        <f t="shared" si="44"/>
        <v>Tea&gt; = 30&gt; = 20kYes</v>
      </c>
    </row>
    <row r="518" spans="1:20" x14ac:dyDescent="0.3">
      <c r="A518" s="8">
        <v>45261</v>
      </c>
      <c r="B518" s="9">
        <v>3</v>
      </c>
      <c r="C518" s="9" t="s">
        <v>28</v>
      </c>
      <c r="D518" s="9" t="s">
        <v>29</v>
      </c>
      <c r="E518" s="9" t="s">
        <v>130</v>
      </c>
      <c r="F518" s="9" t="s">
        <v>131</v>
      </c>
      <c r="G518" s="9" t="s">
        <v>68</v>
      </c>
      <c r="H518" s="9">
        <v>5010</v>
      </c>
      <c r="I518" s="9">
        <v>42.49</v>
      </c>
      <c r="J518" s="9">
        <v>10</v>
      </c>
      <c r="K518" s="9" t="s">
        <v>149</v>
      </c>
      <c r="L518" s="9" t="s">
        <v>150</v>
      </c>
      <c r="M518" s="9" t="s">
        <v>20</v>
      </c>
      <c r="N518" s="9" t="s">
        <v>21</v>
      </c>
      <c r="O518" s="9" t="s">
        <v>21</v>
      </c>
      <c r="P518" s="9" t="str">
        <f t="shared" si="40"/>
        <v>Tea&gt; = 30</v>
      </c>
      <c r="Q518" s="9" t="str">
        <f t="shared" si="41"/>
        <v>Tea&gt; = 30&gt; = 20k</v>
      </c>
      <c r="R518" s="9" t="str">
        <f t="shared" si="42"/>
        <v>Tea&gt; = 30&gt; = 20kYes</v>
      </c>
      <c r="S518" s="9" t="str">
        <f t="shared" si="43"/>
        <v>Tea&gt; = 30&gt; = 20kYesYes</v>
      </c>
      <c r="T518" s="9" t="str">
        <f t="shared" si="44"/>
        <v>Tea&gt; = 30&gt; = 20kYes</v>
      </c>
    </row>
    <row r="519" spans="1:20" x14ac:dyDescent="0.3">
      <c r="A519" s="8">
        <v>45261</v>
      </c>
      <c r="B519" s="9">
        <v>3</v>
      </c>
      <c r="C519" s="9" t="s">
        <v>28</v>
      </c>
      <c r="D519" s="9" t="s">
        <v>29</v>
      </c>
      <c r="E519" s="9" t="s">
        <v>30</v>
      </c>
      <c r="F519" s="9" t="s">
        <v>31</v>
      </c>
      <c r="G519" s="9" t="s">
        <v>25</v>
      </c>
      <c r="H519" s="9">
        <v>5562</v>
      </c>
      <c r="I519" s="9">
        <v>45.99</v>
      </c>
      <c r="J519" s="9">
        <v>1</v>
      </c>
      <c r="K519" s="9" t="s">
        <v>26</v>
      </c>
      <c r="L519" s="9" t="s">
        <v>19</v>
      </c>
      <c r="M519" s="9" t="s">
        <v>20</v>
      </c>
      <c r="N519" s="9" t="s">
        <v>21</v>
      </c>
      <c r="O519" s="9" t="s">
        <v>21</v>
      </c>
      <c r="P519" s="9" t="str">
        <f t="shared" si="40"/>
        <v>Tomatoes&lt; 30</v>
      </c>
      <c r="Q519" s="9" t="str">
        <f t="shared" si="41"/>
        <v>Tomatoes&lt; 30&lt; 20k</v>
      </c>
      <c r="R519" s="9" t="str">
        <f t="shared" si="42"/>
        <v>Tomatoes&lt; 30&lt; 20kYes</v>
      </c>
      <c r="S519" s="9" t="str">
        <f t="shared" si="43"/>
        <v>Tomatoes&lt; 30&lt; 20kYesYes</v>
      </c>
      <c r="T519" s="9" t="str">
        <f t="shared" si="44"/>
        <v>Tomatoes&lt; 30&lt; 20kYes</v>
      </c>
    </row>
    <row r="520" spans="1:20" x14ac:dyDescent="0.3">
      <c r="A520" s="8">
        <v>45261</v>
      </c>
      <c r="B520" s="9">
        <v>3</v>
      </c>
      <c r="C520" s="9" t="s">
        <v>28</v>
      </c>
      <c r="D520" s="9" t="s">
        <v>29</v>
      </c>
      <c r="E520" s="9" t="s">
        <v>30</v>
      </c>
      <c r="F520" s="9" t="s">
        <v>31</v>
      </c>
      <c r="G520" s="9" t="s">
        <v>25</v>
      </c>
      <c r="H520" s="9">
        <v>4532</v>
      </c>
      <c r="I520" s="9">
        <v>8.61</v>
      </c>
      <c r="J520" s="9">
        <v>4</v>
      </c>
      <c r="K520" s="9" t="s">
        <v>149</v>
      </c>
      <c r="L520" s="9" t="s">
        <v>19</v>
      </c>
      <c r="M520" s="9" t="s">
        <v>20</v>
      </c>
      <c r="N520" s="9" t="s">
        <v>21</v>
      </c>
      <c r="O520" s="9" t="s">
        <v>21</v>
      </c>
      <c r="P520" s="9" t="str">
        <f t="shared" si="40"/>
        <v>Tomatoes&gt; = 30</v>
      </c>
      <c r="Q520" s="9" t="str">
        <f t="shared" si="41"/>
        <v>Tomatoes&gt; = 30&lt; 20k</v>
      </c>
      <c r="R520" s="9" t="str">
        <f t="shared" si="42"/>
        <v>Tomatoes&gt; = 30&lt; 20kYes</v>
      </c>
      <c r="S520" s="9" t="str">
        <f t="shared" si="43"/>
        <v>Tomatoes&gt; = 30&lt; 20kYesYes</v>
      </c>
      <c r="T520" s="9" t="str">
        <f t="shared" si="44"/>
        <v>Tomatoes&gt; = 30&lt; 20kYes</v>
      </c>
    </row>
    <row r="521" spans="1:20" x14ac:dyDescent="0.3">
      <c r="A521" s="8">
        <v>45261</v>
      </c>
      <c r="B521" s="9">
        <v>2</v>
      </c>
      <c r="C521" s="9" t="s">
        <v>14</v>
      </c>
      <c r="D521" s="9" t="s">
        <v>15</v>
      </c>
      <c r="E521" s="9" t="s">
        <v>30</v>
      </c>
      <c r="F521" s="9" t="s">
        <v>31</v>
      </c>
      <c r="G521" s="9" t="s">
        <v>25</v>
      </c>
      <c r="H521" s="9">
        <v>7915</v>
      </c>
      <c r="I521" s="9">
        <v>23.71</v>
      </c>
      <c r="J521" s="9">
        <v>6</v>
      </c>
      <c r="K521" s="9" t="s">
        <v>149</v>
      </c>
      <c r="L521" s="9" t="s">
        <v>19</v>
      </c>
      <c r="M521" s="9" t="s">
        <v>20</v>
      </c>
      <c r="N521" s="9" t="s">
        <v>21</v>
      </c>
      <c r="O521" s="9" t="s">
        <v>21</v>
      </c>
      <c r="P521" s="9" t="str">
        <f t="shared" si="40"/>
        <v>Tomatoes&gt; = 30</v>
      </c>
      <c r="Q521" s="9" t="str">
        <f t="shared" si="41"/>
        <v>Tomatoes&gt; = 30&lt; 20k</v>
      </c>
      <c r="R521" s="9" t="str">
        <f t="shared" si="42"/>
        <v>Tomatoes&gt; = 30&lt; 20kYes</v>
      </c>
      <c r="S521" s="9" t="str">
        <f t="shared" si="43"/>
        <v>Tomatoes&gt; = 30&lt; 20kYesYes</v>
      </c>
      <c r="T521" s="9" t="str">
        <f t="shared" si="44"/>
        <v>Tomatoes&gt; = 30&lt; 20kYes</v>
      </c>
    </row>
    <row r="522" spans="1:20" x14ac:dyDescent="0.3">
      <c r="A522" s="8">
        <v>45261</v>
      </c>
      <c r="B522" s="9">
        <v>2</v>
      </c>
      <c r="C522" s="9" t="s">
        <v>14</v>
      </c>
      <c r="D522" s="9" t="s">
        <v>15</v>
      </c>
      <c r="E522" s="9" t="s">
        <v>30</v>
      </c>
      <c r="F522" s="9" t="s">
        <v>31</v>
      </c>
      <c r="G522" s="9" t="s">
        <v>25</v>
      </c>
      <c r="H522" s="9">
        <v>8566</v>
      </c>
      <c r="I522" s="9">
        <v>21.13</v>
      </c>
      <c r="J522" s="9">
        <v>8</v>
      </c>
      <c r="K522" s="9" t="s">
        <v>26</v>
      </c>
      <c r="L522" s="9" t="s">
        <v>19</v>
      </c>
      <c r="M522" s="9" t="s">
        <v>20</v>
      </c>
      <c r="N522" s="9" t="s">
        <v>21</v>
      </c>
      <c r="O522" s="9" t="s">
        <v>21</v>
      </c>
      <c r="P522" s="9" t="str">
        <f t="shared" si="40"/>
        <v>Tomatoes&lt; 30</v>
      </c>
      <c r="Q522" s="9" t="str">
        <f t="shared" si="41"/>
        <v>Tomatoes&lt; 30&lt; 20k</v>
      </c>
      <c r="R522" s="9" t="str">
        <f t="shared" si="42"/>
        <v>Tomatoes&lt; 30&lt; 20kYes</v>
      </c>
      <c r="S522" s="9" t="str">
        <f t="shared" si="43"/>
        <v>Tomatoes&lt; 30&lt; 20kYesYes</v>
      </c>
      <c r="T522" s="9" t="str">
        <f t="shared" si="44"/>
        <v>Tomatoes&lt; 30&lt; 20kYes</v>
      </c>
    </row>
    <row r="523" spans="1:20" x14ac:dyDescent="0.3">
      <c r="A523" s="8">
        <v>45261</v>
      </c>
      <c r="B523" s="9">
        <v>2</v>
      </c>
      <c r="C523" s="9" t="s">
        <v>14</v>
      </c>
      <c r="D523" s="9" t="s">
        <v>15</v>
      </c>
      <c r="E523" s="9" t="s">
        <v>30</v>
      </c>
      <c r="F523" s="9" t="s">
        <v>31</v>
      </c>
      <c r="G523" s="9" t="s">
        <v>25</v>
      </c>
      <c r="H523" s="9">
        <v>4675</v>
      </c>
      <c r="I523" s="9">
        <v>8.51</v>
      </c>
      <c r="J523" s="9">
        <v>2</v>
      </c>
      <c r="K523" s="9" t="s">
        <v>26</v>
      </c>
      <c r="L523" s="9" t="s">
        <v>19</v>
      </c>
      <c r="M523" s="9" t="s">
        <v>20</v>
      </c>
      <c r="N523" s="9" t="s">
        <v>21</v>
      </c>
      <c r="O523" s="9" t="s">
        <v>21</v>
      </c>
      <c r="P523" s="9" t="str">
        <f t="shared" si="40"/>
        <v>Tomatoes&lt; 30</v>
      </c>
      <c r="Q523" s="9" t="str">
        <f t="shared" si="41"/>
        <v>Tomatoes&lt; 30&lt; 20k</v>
      </c>
      <c r="R523" s="9" t="str">
        <f t="shared" si="42"/>
        <v>Tomatoes&lt; 30&lt; 20kYes</v>
      </c>
      <c r="S523" s="9" t="str">
        <f t="shared" si="43"/>
        <v>Tomatoes&lt; 30&lt; 20kYesYes</v>
      </c>
      <c r="T523" s="9" t="str">
        <f t="shared" si="44"/>
        <v>Tomatoes&lt; 30&lt; 20kYes</v>
      </c>
    </row>
    <row r="524" spans="1:20" x14ac:dyDescent="0.3">
      <c r="A524" s="8">
        <v>45261</v>
      </c>
      <c r="B524" s="9">
        <v>1</v>
      </c>
      <c r="C524" s="9" t="s">
        <v>32</v>
      </c>
      <c r="D524" s="9" t="s">
        <v>29</v>
      </c>
      <c r="E524" s="9" t="s">
        <v>98</v>
      </c>
      <c r="F524" s="9" t="s">
        <v>99</v>
      </c>
      <c r="G524" s="9" t="s">
        <v>59</v>
      </c>
      <c r="H524" s="9">
        <v>7733</v>
      </c>
      <c r="I524" s="9">
        <v>19.12</v>
      </c>
      <c r="J524" s="9">
        <v>6</v>
      </c>
      <c r="K524" s="9" t="s">
        <v>26</v>
      </c>
      <c r="L524" s="9" t="s">
        <v>19</v>
      </c>
      <c r="M524" s="9" t="s">
        <v>27</v>
      </c>
      <c r="N524" s="9" t="s">
        <v>21</v>
      </c>
      <c r="O524" s="9" t="s">
        <v>21</v>
      </c>
      <c r="P524" s="9" t="str">
        <f t="shared" si="40"/>
        <v>Turkey&lt; 30</v>
      </c>
      <c r="Q524" s="9" t="str">
        <f t="shared" si="41"/>
        <v>Turkey&lt; 30&lt; 20k</v>
      </c>
      <c r="R524" s="9" t="str">
        <f t="shared" si="42"/>
        <v>Turkey&lt; 30&lt; 20kYes</v>
      </c>
      <c r="S524" s="9" t="str">
        <f t="shared" si="43"/>
        <v>Turkey&lt; 30&lt; 20kYesYes</v>
      </c>
      <c r="T524" s="9" t="str">
        <f t="shared" si="44"/>
        <v>Turkey&lt; 30&lt; 20kYes</v>
      </c>
    </row>
    <row r="525" spans="1:20" x14ac:dyDescent="0.3">
      <c r="A525" s="8">
        <v>45261</v>
      </c>
      <c r="B525" s="9">
        <v>1</v>
      </c>
      <c r="C525" s="9" t="s">
        <v>32</v>
      </c>
      <c r="D525" s="9" t="s">
        <v>29</v>
      </c>
      <c r="E525" s="9" t="s">
        <v>98</v>
      </c>
      <c r="F525" s="9" t="s">
        <v>99</v>
      </c>
      <c r="G525" s="9" t="s">
        <v>59</v>
      </c>
      <c r="H525" s="9">
        <v>8686</v>
      </c>
      <c r="I525" s="9">
        <v>17.739999999999998</v>
      </c>
      <c r="J525" s="9">
        <v>3</v>
      </c>
      <c r="K525" s="9" t="s">
        <v>26</v>
      </c>
      <c r="L525" s="9" t="s">
        <v>19</v>
      </c>
      <c r="M525" s="9" t="s">
        <v>27</v>
      </c>
      <c r="N525" s="9" t="s">
        <v>21</v>
      </c>
      <c r="O525" s="9" t="s">
        <v>21</v>
      </c>
      <c r="P525" s="9" t="str">
        <f t="shared" si="40"/>
        <v>Turkey&lt; 30</v>
      </c>
      <c r="Q525" s="9" t="str">
        <f t="shared" si="41"/>
        <v>Turkey&lt; 30&lt; 20k</v>
      </c>
      <c r="R525" s="9" t="str">
        <f t="shared" si="42"/>
        <v>Turkey&lt; 30&lt; 20kYes</v>
      </c>
      <c r="S525" s="9" t="str">
        <f t="shared" si="43"/>
        <v>Turkey&lt; 30&lt; 20kYesYes</v>
      </c>
      <c r="T525" s="9" t="str">
        <f t="shared" si="44"/>
        <v>Turkey&lt; 30&lt; 20kYes</v>
      </c>
    </row>
    <row r="526" spans="1:20" x14ac:dyDescent="0.3">
      <c r="A526" s="8">
        <v>45261</v>
      </c>
      <c r="B526" s="9">
        <v>2</v>
      </c>
      <c r="C526" s="9" t="s">
        <v>14</v>
      </c>
      <c r="D526" s="9" t="s">
        <v>15</v>
      </c>
      <c r="E526" s="9" t="s">
        <v>98</v>
      </c>
      <c r="F526" s="9" t="s">
        <v>99</v>
      </c>
      <c r="G526" s="9" t="s">
        <v>59</v>
      </c>
      <c r="H526" s="9">
        <v>1612</v>
      </c>
      <c r="I526" s="9">
        <v>36.83</v>
      </c>
      <c r="J526" s="9">
        <v>7</v>
      </c>
      <c r="K526" s="9" t="s">
        <v>149</v>
      </c>
      <c r="L526" s="9" t="s">
        <v>19</v>
      </c>
      <c r="M526" s="9" t="s">
        <v>27</v>
      </c>
      <c r="N526" s="9" t="s">
        <v>21</v>
      </c>
      <c r="O526" s="9" t="s">
        <v>21</v>
      </c>
      <c r="P526" s="9" t="str">
        <f t="shared" si="40"/>
        <v>Turkey&gt; = 30</v>
      </c>
      <c r="Q526" s="9" t="str">
        <f t="shared" si="41"/>
        <v>Turkey&gt; = 30&lt; 20k</v>
      </c>
      <c r="R526" s="9" t="str">
        <f t="shared" si="42"/>
        <v>Turkey&gt; = 30&lt; 20kYes</v>
      </c>
      <c r="S526" s="9" t="str">
        <f t="shared" si="43"/>
        <v>Turkey&gt; = 30&lt; 20kYesYes</v>
      </c>
      <c r="T526" s="9" t="str">
        <f t="shared" si="44"/>
        <v>Turkey&gt; = 30&lt; 20kYes</v>
      </c>
    </row>
    <row r="527" spans="1:20" x14ac:dyDescent="0.3">
      <c r="A527" s="8">
        <v>45261</v>
      </c>
      <c r="B527" s="9">
        <v>2</v>
      </c>
      <c r="C527" s="9" t="s">
        <v>14</v>
      </c>
      <c r="D527" s="9" t="s">
        <v>15</v>
      </c>
      <c r="E527" s="9" t="s">
        <v>98</v>
      </c>
      <c r="F527" s="9" t="s">
        <v>99</v>
      </c>
      <c r="G527" s="9" t="s">
        <v>59</v>
      </c>
      <c r="H527" s="9">
        <v>9963</v>
      </c>
      <c r="I527" s="9">
        <v>4.54</v>
      </c>
      <c r="J527" s="9">
        <v>10</v>
      </c>
      <c r="K527" s="9" t="s">
        <v>26</v>
      </c>
      <c r="L527" s="9" t="s">
        <v>150</v>
      </c>
      <c r="M527" s="9" t="s">
        <v>27</v>
      </c>
      <c r="N527" s="9" t="s">
        <v>21</v>
      </c>
      <c r="O527" s="9" t="s">
        <v>21</v>
      </c>
      <c r="P527" s="9" t="str">
        <f t="shared" si="40"/>
        <v>Turkey&lt; 30</v>
      </c>
      <c r="Q527" s="9" t="str">
        <f t="shared" si="41"/>
        <v>Turkey&lt; 30&gt; = 20k</v>
      </c>
      <c r="R527" s="9" t="str">
        <f t="shared" si="42"/>
        <v>Turkey&lt; 30&gt; = 20kYes</v>
      </c>
      <c r="S527" s="9" t="str">
        <f t="shared" si="43"/>
        <v>Turkey&lt; 30&gt; = 20kYesYes</v>
      </c>
      <c r="T527" s="9" t="str">
        <f t="shared" si="44"/>
        <v>Turkey&lt; 30&gt; = 20kYes</v>
      </c>
    </row>
    <row r="528" spans="1:20" x14ac:dyDescent="0.3">
      <c r="A528" s="8">
        <v>45261</v>
      </c>
      <c r="B528" s="9">
        <v>1</v>
      </c>
      <c r="C528" s="9" t="s">
        <v>32</v>
      </c>
      <c r="D528" s="9" t="s">
        <v>29</v>
      </c>
      <c r="E528" s="9" t="s">
        <v>98</v>
      </c>
      <c r="F528" s="9" t="s">
        <v>99</v>
      </c>
      <c r="G528" s="9" t="s">
        <v>59</v>
      </c>
      <c r="H528" s="9">
        <v>8652</v>
      </c>
      <c r="I528" s="9">
        <v>6.83</v>
      </c>
      <c r="J528" s="9">
        <v>6</v>
      </c>
      <c r="K528" s="9" t="s">
        <v>149</v>
      </c>
      <c r="L528" s="9" t="s">
        <v>19</v>
      </c>
      <c r="M528" s="9" t="s">
        <v>27</v>
      </c>
      <c r="N528" s="9" t="s">
        <v>21</v>
      </c>
      <c r="O528" s="9" t="s">
        <v>21</v>
      </c>
      <c r="P528" s="9" t="str">
        <f t="shared" si="40"/>
        <v>Turkey&gt; = 30</v>
      </c>
      <c r="Q528" s="9" t="str">
        <f t="shared" si="41"/>
        <v>Turkey&gt; = 30&lt; 20k</v>
      </c>
      <c r="R528" s="9" t="str">
        <f t="shared" si="42"/>
        <v>Turkey&gt; = 30&lt; 20kYes</v>
      </c>
      <c r="S528" s="9" t="str">
        <f t="shared" si="43"/>
        <v>Turkey&gt; = 30&lt; 20kYesYes</v>
      </c>
      <c r="T528" s="9" t="str">
        <f t="shared" si="44"/>
        <v>Turkey&gt; = 30&lt; 20kYes</v>
      </c>
    </row>
    <row r="529" spans="1:20" x14ac:dyDescent="0.3">
      <c r="A529" s="8">
        <v>45261</v>
      </c>
      <c r="B529" s="9">
        <v>1</v>
      </c>
      <c r="C529" s="9" t="s">
        <v>32</v>
      </c>
      <c r="D529" s="9" t="s">
        <v>29</v>
      </c>
      <c r="E529" s="9" t="s">
        <v>117</v>
      </c>
      <c r="F529" s="9" t="s">
        <v>118</v>
      </c>
      <c r="G529" s="9" t="s">
        <v>52</v>
      </c>
      <c r="H529" s="9">
        <v>0</v>
      </c>
      <c r="I529" s="9">
        <v>0</v>
      </c>
      <c r="J529" s="9">
        <v>0</v>
      </c>
      <c r="K529" s="9" t="s">
        <v>26</v>
      </c>
      <c r="L529" s="9" t="s">
        <v>19</v>
      </c>
      <c r="M529" s="9" t="s">
        <v>20</v>
      </c>
      <c r="N529" s="9" t="s">
        <v>21</v>
      </c>
      <c r="O529" s="9" t="s">
        <v>22</v>
      </c>
      <c r="P529" s="9" t="str">
        <f t="shared" si="40"/>
        <v>Vinegar&lt; 30</v>
      </c>
      <c r="Q529" s="9" t="str">
        <f t="shared" si="41"/>
        <v>Vinegar&lt; 30&lt; 20k</v>
      </c>
      <c r="R529" s="9" t="str">
        <f t="shared" si="42"/>
        <v>Vinegar&lt; 30&lt; 20kYes</v>
      </c>
      <c r="S529" s="9" t="str">
        <f t="shared" si="43"/>
        <v>Vinegar&lt; 30&lt; 20kYesNo</v>
      </c>
      <c r="T529" s="9" t="str">
        <f t="shared" si="44"/>
        <v>Vinegar&lt; 30&lt; 20kNo</v>
      </c>
    </row>
    <row r="530" spans="1:20" x14ac:dyDescent="0.3">
      <c r="A530" s="8">
        <v>45261</v>
      </c>
      <c r="B530" s="9">
        <v>3</v>
      </c>
      <c r="C530" s="9" t="s">
        <v>28</v>
      </c>
      <c r="D530" s="9" t="s">
        <v>29</v>
      </c>
      <c r="E530" s="9" t="s">
        <v>78</v>
      </c>
      <c r="F530" s="9" t="s">
        <v>79</v>
      </c>
      <c r="G530" s="9" t="s">
        <v>35</v>
      </c>
      <c r="H530" s="9">
        <v>8122</v>
      </c>
      <c r="I530" s="9">
        <v>46.49</v>
      </c>
      <c r="J530" s="9">
        <v>7</v>
      </c>
      <c r="K530" s="9" t="s">
        <v>149</v>
      </c>
      <c r="L530" s="9" t="s">
        <v>150</v>
      </c>
      <c r="M530" s="9" t="s">
        <v>20</v>
      </c>
      <c r="N530" s="9" t="s">
        <v>21</v>
      </c>
      <c r="O530" s="9" t="s">
        <v>21</v>
      </c>
      <c r="P530" s="9" t="str">
        <f t="shared" si="40"/>
        <v>Wine&gt; = 30</v>
      </c>
      <c r="Q530" s="9" t="str">
        <f t="shared" si="41"/>
        <v>Wine&gt; = 30&gt; = 20k</v>
      </c>
      <c r="R530" s="9" t="str">
        <f t="shared" si="42"/>
        <v>Wine&gt; = 30&gt; = 20kYes</v>
      </c>
      <c r="S530" s="9" t="str">
        <f t="shared" si="43"/>
        <v>Wine&gt; = 30&gt; = 20kYesYes</v>
      </c>
      <c r="T530" s="9" t="str">
        <f t="shared" si="44"/>
        <v>Wine&gt; = 30&gt; = 20kYes</v>
      </c>
    </row>
    <row r="531" spans="1:20" x14ac:dyDescent="0.3">
      <c r="A531" s="8">
        <v>45261</v>
      </c>
      <c r="B531" s="9">
        <v>3</v>
      </c>
      <c r="C531" s="9" t="s">
        <v>28</v>
      </c>
      <c r="D531" s="9" t="s">
        <v>29</v>
      </c>
      <c r="E531" s="9" t="s">
        <v>78</v>
      </c>
      <c r="F531" s="9" t="s">
        <v>79</v>
      </c>
      <c r="G531" s="9" t="s">
        <v>35</v>
      </c>
      <c r="H531" s="9">
        <v>8956</v>
      </c>
      <c r="I531" s="9">
        <v>41.73</v>
      </c>
      <c r="J531" s="9">
        <v>3</v>
      </c>
      <c r="K531" s="9" t="s">
        <v>26</v>
      </c>
      <c r="L531" s="9" t="s">
        <v>19</v>
      </c>
      <c r="M531" s="9" t="s">
        <v>20</v>
      </c>
      <c r="N531" s="9" t="s">
        <v>21</v>
      </c>
      <c r="O531" s="9" t="s">
        <v>21</v>
      </c>
      <c r="P531" s="9" t="str">
        <f t="shared" si="40"/>
        <v>Wine&lt; 30</v>
      </c>
      <c r="Q531" s="9" t="str">
        <f t="shared" si="41"/>
        <v>Wine&lt; 30&lt; 20k</v>
      </c>
      <c r="R531" s="9" t="str">
        <f t="shared" si="42"/>
        <v>Wine&lt; 30&lt; 20kYes</v>
      </c>
      <c r="S531" s="9" t="str">
        <f t="shared" si="43"/>
        <v>Wine&lt; 30&lt; 20kYesYes</v>
      </c>
      <c r="T531" s="9" t="str">
        <f t="shared" si="44"/>
        <v>Wine&lt; 30&lt; 20kYes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97AF-29E7-435E-BC65-FF6A2EE01710}">
  <dimension ref="A2:AF35"/>
  <sheetViews>
    <sheetView showGridLines="0" topLeftCell="D4" zoomScale="70" zoomScaleNormal="70" workbookViewId="0">
      <selection activeCell="T40" sqref="T40"/>
    </sheetView>
  </sheetViews>
  <sheetFormatPr defaultRowHeight="14.4" x14ac:dyDescent="0.3"/>
  <cols>
    <col min="1" max="1" width="11.33203125" customWidth="1"/>
    <col min="2" max="2" width="15.109375" bestFit="1" customWidth="1"/>
    <col min="3" max="3" width="5.88671875" bestFit="1" customWidth="1"/>
    <col min="4" max="4" width="14.44140625" bestFit="1" customWidth="1"/>
    <col min="5" max="5" width="12.33203125" bestFit="1" customWidth="1"/>
    <col min="6" max="6" width="15.109375" bestFit="1" customWidth="1"/>
    <col min="7" max="7" width="8.33203125" bestFit="1" customWidth="1"/>
    <col min="8" max="8" width="14.44140625" bestFit="1" customWidth="1"/>
    <col min="9" max="9" width="8.44140625" customWidth="1"/>
    <col min="10" max="10" width="15.109375" bestFit="1" customWidth="1"/>
    <col min="11" max="11" width="5.88671875" bestFit="1" customWidth="1"/>
    <col min="12" max="12" width="14.44140625" bestFit="1" customWidth="1"/>
    <col min="13" max="13" width="13.6640625" bestFit="1" customWidth="1"/>
    <col min="14" max="14" width="15.109375" bestFit="1" customWidth="1"/>
    <col min="15" max="15" width="8.33203125" bestFit="1" customWidth="1"/>
    <col min="16" max="16" width="14.44140625" bestFit="1" customWidth="1"/>
    <col min="17" max="17" width="16.5546875" customWidth="1"/>
    <col min="18" max="18" width="15.109375" bestFit="1" customWidth="1"/>
    <col min="19" max="19" width="5.88671875" bestFit="1" customWidth="1"/>
    <col min="20" max="20" width="14.44140625" bestFit="1" customWidth="1"/>
    <col min="21" max="21" width="12.33203125" bestFit="1" customWidth="1"/>
    <col min="22" max="22" width="15.109375" bestFit="1" customWidth="1"/>
    <col min="23" max="23" width="8.33203125" bestFit="1" customWidth="1"/>
    <col min="24" max="24" width="14.44140625" bestFit="1" customWidth="1"/>
    <col min="25" max="25" width="9.5546875" bestFit="1" customWidth="1"/>
    <col min="26" max="26" width="15.109375" bestFit="1" customWidth="1"/>
    <col min="27" max="27" width="5.88671875" bestFit="1" customWidth="1"/>
    <col min="28" max="28" width="14.44140625" bestFit="1" customWidth="1"/>
    <col min="29" max="29" width="13.6640625" bestFit="1" customWidth="1"/>
    <col min="30" max="30" width="15.109375" customWidth="1"/>
    <col min="31" max="31" width="8.33203125" bestFit="1" customWidth="1"/>
    <col min="32" max="32" width="14.44140625" bestFit="1" customWidth="1"/>
  </cols>
  <sheetData>
    <row r="2" spans="1:26" x14ac:dyDescent="0.3">
      <c r="A2" s="4" t="s">
        <v>3</v>
      </c>
      <c r="B2" s="5" t="s">
        <v>16</v>
      </c>
      <c r="J2" s="12" t="s">
        <v>153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3">
      <c r="A3" s="4" t="s">
        <v>134</v>
      </c>
      <c r="B3" s="5" t="str">
        <f>VLOOKUP(B2,'Raw Grocery Data'!E1:F531,2,0)</f>
        <v>Chips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3">
      <c r="A4" s="4" t="s">
        <v>135</v>
      </c>
      <c r="B4" s="5">
        <f>COUNTIF('Raw Grocery Data'!$E$2:$E$531,B2)</f>
        <v>46</v>
      </c>
    </row>
    <row r="7" spans="1:26" ht="21" x14ac:dyDescent="0.4">
      <c r="I7" s="6"/>
      <c r="J7" s="6"/>
      <c r="K7" s="6"/>
      <c r="L7" s="6"/>
      <c r="M7" s="6"/>
      <c r="N7" s="6"/>
      <c r="O7" s="6"/>
      <c r="P7" s="6"/>
      <c r="Q7" s="1" t="str">
        <f>VLOOKUP(B2,'Raw Grocery Data'!E1:G230,3,0)</f>
        <v>Snacks</v>
      </c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I8" s="6"/>
      <c r="J8" s="6"/>
      <c r="K8" s="6"/>
      <c r="L8" s="6"/>
      <c r="M8" s="6"/>
      <c r="N8" s="6"/>
      <c r="O8" s="6"/>
      <c r="P8" s="6"/>
      <c r="Q8" s="2" t="str">
        <f>B3</f>
        <v>Chips</v>
      </c>
      <c r="R8" s="6"/>
      <c r="S8" s="6"/>
      <c r="T8" s="6"/>
      <c r="U8" s="6"/>
      <c r="V8" s="6"/>
      <c r="Z8" s="6"/>
    </row>
    <row r="9" spans="1:26" x14ac:dyDescent="0.3">
      <c r="I9" s="6"/>
      <c r="J9" s="6"/>
      <c r="K9" s="6"/>
      <c r="L9" s="6"/>
      <c r="M9" s="6"/>
      <c r="N9" s="6"/>
      <c r="O9" s="6"/>
      <c r="P9" s="6"/>
      <c r="Q9" s="2">
        <f>B4</f>
        <v>46</v>
      </c>
      <c r="R9" s="6"/>
      <c r="S9" s="6"/>
      <c r="T9" s="6"/>
      <c r="U9" s="6"/>
      <c r="V9" s="6"/>
      <c r="Z9" s="6"/>
    </row>
    <row r="10" spans="1:26" x14ac:dyDescent="0.3"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Z10" s="6"/>
    </row>
    <row r="11" spans="1:26" x14ac:dyDescent="0.3"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T14" s="6"/>
      <c r="U14" s="6"/>
      <c r="V14" s="6"/>
      <c r="W14" s="6"/>
      <c r="X14" s="6"/>
      <c r="Y14" s="6"/>
      <c r="Z14" s="6"/>
    </row>
    <row r="15" spans="1:26" x14ac:dyDescent="0.3">
      <c r="F15" s="6"/>
      <c r="G15" s="6"/>
      <c r="H15" s="6"/>
      <c r="T15" s="6"/>
      <c r="U15" s="6"/>
      <c r="V15" s="6"/>
      <c r="W15" s="6"/>
      <c r="X15" s="6"/>
      <c r="Y15" s="6"/>
      <c r="Z15" s="6"/>
    </row>
    <row r="16" spans="1:26" x14ac:dyDescent="0.3">
      <c r="F16" s="6"/>
      <c r="G16" s="6"/>
      <c r="H16" s="6"/>
      <c r="T16" s="6"/>
      <c r="U16" s="6"/>
      <c r="V16" s="6"/>
      <c r="W16" s="6"/>
      <c r="X16" s="6"/>
      <c r="Y16" s="6"/>
      <c r="Z16" s="6"/>
    </row>
    <row r="17" spans="3:31" x14ac:dyDescent="0.3">
      <c r="F17" s="6"/>
      <c r="G17" s="6"/>
      <c r="H17" s="6"/>
      <c r="T17" s="6"/>
      <c r="U17" s="6"/>
      <c r="V17" s="6"/>
      <c r="W17" s="6"/>
      <c r="X17" s="6"/>
      <c r="Y17" s="6"/>
      <c r="Z17" s="6"/>
    </row>
    <row r="18" spans="3:31" x14ac:dyDescent="0.3">
      <c r="F18" s="6"/>
      <c r="G18" s="6"/>
      <c r="H18" s="6"/>
      <c r="I18" s="3" t="s">
        <v>136</v>
      </c>
      <c r="J18" s="6"/>
      <c r="K18" s="6"/>
      <c r="L18" s="6"/>
      <c r="M18" s="6"/>
      <c r="N18" s="6"/>
      <c r="T18" s="6"/>
      <c r="U18" s="6"/>
      <c r="V18" s="6"/>
      <c r="X18" s="6"/>
      <c r="Y18" s="3" t="s">
        <v>147</v>
      </c>
      <c r="Z18" s="6"/>
    </row>
    <row r="19" spans="3:31" x14ac:dyDescent="0.3">
      <c r="I19" s="2">
        <f>COUNTIF('Raw Grocery Data'!P:P,_xlfn.CONCAT('Classification model(old)'!B3,"&lt; 30"))</f>
        <v>29</v>
      </c>
      <c r="J19" s="6"/>
      <c r="K19" s="6"/>
      <c r="L19" s="6"/>
      <c r="M19" s="6"/>
      <c r="N19" s="6"/>
      <c r="T19" s="6"/>
      <c r="U19" s="6"/>
      <c r="V19" s="6"/>
      <c r="X19" s="6"/>
      <c r="Y19" s="2">
        <f>COUNTIF('Raw Grocery Data'!P:P,_xlfn.CONCAT('Classification model(old)'!B3,"&gt; = 30"))</f>
        <v>17</v>
      </c>
    </row>
    <row r="20" spans="3:31" x14ac:dyDescent="0.3">
      <c r="I20" s="6"/>
      <c r="J20" s="6"/>
      <c r="K20" s="6"/>
      <c r="L20" s="6"/>
      <c r="M20" s="6"/>
      <c r="N20" s="6"/>
      <c r="T20" s="6"/>
      <c r="U20" s="6"/>
      <c r="V20" s="6"/>
      <c r="W20" s="6"/>
      <c r="X20" s="6"/>
      <c r="Y20" s="6"/>
    </row>
    <row r="21" spans="3:31" x14ac:dyDescent="0.3">
      <c r="I21" s="6"/>
      <c r="J21" s="6"/>
      <c r="K21" s="6"/>
      <c r="L21" s="6"/>
      <c r="M21" s="6"/>
      <c r="N21" s="6"/>
      <c r="T21" s="6"/>
      <c r="U21" s="6"/>
      <c r="V21" s="6"/>
      <c r="W21" s="6"/>
      <c r="X21" s="6"/>
      <c r="Y21" s="6"/>
    </row>
    <row r="22" spans="3:31" x14ac:dyDescent="0.3">
      <c r="I22" s="6"/>
      <c r="J22" s="6"/>
      <c r="K22" s="6"/>
      <c r="L22" s="6"/>
      <c r="M22" s="6"/>
      <c r="W22" s="6"/>
      <c r="X22" s="6"/>
      <c r="Y22" s="6"/>
    </row>
    <row r="23" spans="3:31" x14ac:dyDescent="0.3">
      <c r="I23" s="6"/>
      <c r="J23" s="6"/>
      <c r="K23" s="6"/>
      <c r="L23" s="6"/>
      <c r="M23" s="6"/>
      <c r="W23" s="6"/>
      <c r="X23" s="6"/>
      <c r="Y23" s="6"/>
    </row>
    <row r="24" spans="3:31" x14ac:dyDescent="0.3">
      <c r="E24" s="3" t="s">
        <v>138</v>
      </c>
      <c r="F24" s="6"/>
      <c r="G24" s="6"/>
      <c r="M24" s="3" t="s">
        <v>148</v>
      </c>
      <c r="U24" s="3" t="s">
        <v>138</v>
      </c>
      <c r="V24" s="6"/>
      <c r="W24" s="6"/>
      <c r="AC24" s="3" t="s">
        <v>148</v>
      </c>
    </row>
    <row r="25" spans="3:31" x14ac:dyDescent="0.3">
      <c r="E25" s="2">
        <f>COUNTIF('Raw Grocery Data'!$Q:$Q,_xlfn.CONCAT('Classification model(old)'!$B$3,"&lt; 30","&lt; 20k"))</f>
        <v>13</v>
      </c>
      <c r="F25" s="6"/>
      <c r="G25" s="6"/>
      <c r="M25" s="2">
        <f>COUNTIF('Raw Grocery Data'!$Q:$Q,_xlfn.CONCAT('Classification model(old)'!$B$3,"&lt; 30","&gt; = 20k"))</f>
        <v>16</v>
      </c>
      <c r="U25" s="2">
        <f>COUNTIF('Raw Grocery Data'!$Q:$Q,_xlfn.CONCAT('Classification model(old)'!$B$3,"&gt; = 30","&lt; 20k"))</f>
        <v>7</v>
      </c>
      <c r="V25" s="6"/>
      <c r="W25" s="6"/>
      <c r="AC25" s="2">
        <f>COUNTIF('Raw Grocery Data'!$Q:$Q,_xlfn.CONCAT('Classification model(old)'!$B$3,"&gt; = 30","&gt; = 20k"))</f>
        <v>10</v>
      </c>
    </row>
    <row r="29" spans="3:31" x14ac:dyDescent="0.3">
      <c r="C29" s="3" t="s">
        <v>141</v>
      </c>
      <c r="G29" s="3" t="s">
        <v>142</v>
      </c>
      <c r="K29" s="3" t="s">
        <v>141</v>
      </c>
      <c r="O29" s="3" t="s">
        <v>142</v>
      </c>
      <c r="S29" s="3" t="s">
        <v>141</v>
      </c>
      <c r="W29" s="3" t="s">
        <v>142</v>
      </c>
      <c r="AA29" s="3" t="s">
        <v>141</v>
      </c>
      <c r="AE29" s="3" t="s">
        <v>142</v>
      </c>
    </row>
    <row r="30" spans="3:31" x14ac:dyDescent="0.3">
      <c r="C30" s="2">
        <f>COUNTIF('Raw Grocery Data'!$R:$R,_xlfn.CONCAT('Classification model(old)'!$B$3,"&lt; 30","&lt; 20k","Yes"))</f>
        <v>9</v>
      </c>
      <c r="G30" s="2">
        <f>COUNTIF('Raw Grocery Data'!$R:$R,_xlfn.CONCAT('Classification model(old)'!$B$3,"&lt; 30","&lt; 20k","No"))</f>
        <v>4</v>
      </c>
      <c r="K30" s="2">
        <f>COUNTIF('Raw Grocery Data'!$R:$R,_xlfn.CONCAT('Classification model(old)'!$B$3,"&lt; 30","&gt; = 20k","Yes"))</f>
        <v>5</v>
      </c>
      <c r="O30" s="2">
        <f>COUNTIF('Raw Grocery Data'!$R:$R,_xlfn.CONCAT('Classification model(old)'!$B$3,"&lt; 30","&gt; = 20k","No"))</f>
        <v>11</v>
      </c>
      <c r="S30" s="2">
        <f>COUNTIF('Raw Grocery Data'!$R:$R,_xlfn.CONCAT('Classification model(old)'!$B$3,"&gt; = 30","&lt; 20k","Yes"))</f>
        <v>4</v>
      </c>
      <c r="W30" s="2">
        <f>COUNTIF('Raw Grocery Data'!$R:$R,_xlfn.CONCAT('Classification model(old)'!$B$3,"&gt; = 30","&lt; 20k","No"))</f>
        <v>3</v>
      </c>
      <c r="AA30" s="2">
        <f>COUNTIF('Raw Grocery Data'!$R:$R,_xlfn.CONCAT('Classification model(old)'!$B$3,"&gt; = 30","&gt; = 20k","Yes"))</f>
        <v>4</v>
      </c>
      <c r="AE30" s="2">
        <f>COUNTIF('Raw Grocery Data'!$R:$R,_xlfn.CONCAT('Classification model(old)'!$B$3,"&gt; = 30","&gt; = 20k","No"))</f>
        <v>6</v>
      </c>
    </row>
    <row r="34" spans="2:32" x14ac:dyDescent="0.3">
      <c r="B34" s="3" t="s">
        <v>143</v>
      </c>
      <c r="D34" s="3" t="s">
        <v>144</v>
      </c>
      <c r="F34" s="3" t="s">
        <v>143</v>
      </c>
      <c r="H34" s="3" t="s">
        <v>144</v>
      </c>
      <c r="J34" s="3" t="s">
        <v>143</v>
      </c>
      <c r="L34" s="3" t="s">
        <v>144</v>
      </c>
      <c r="N34" s="3" t="s">
        <v>143</v>
      </c>
      <c r="P34" s="3" t="s">
        <v>144</v>
      </c>
      <c r="R34" s="3" t="s">
        <v>143</v>
      </c>
      <c r="T34" s="3" t="s">
        <v>144</v>
      </c>
      <c r="V34" s="3" t="s">
        <v>143</v>
      </c>
      <c r="X34" s="3" t="s">
        <v>144</v>
      </c>
      <c r="Z34" s="3" t="s">
        <v>143</v>
      </c>
      <c r="AB34" s="3" t="s">
        <v>144</v>
      </c>
      <c r="AD34" s="3" t="s">
        <v>143</v>
      </c>
      <c r="AF34" s="3" t="s">
        <v>144</v>
      </c>
    </row>
    <row r="35" spans="2:32" x14ac:dyDescent="0.3">
      <c r="B35" s="2">
        <f>COUNTIF('Raw Grocery Data'!$S:$S,_xlfn.CONCAT('Classification model(old)'!$B$3,"&lt; 30","&lt; 20k","Yes","Yes"))</f>
        <v>0</v>
      </c>
      <c r="D35" s="2">
        <f>COUNTIF('Raw Grocery Data'!$S:$S,_xlfn.CONCAT('Classification model(old)'!$B$3,"&lt; 30","&lt; 20k","Yes","No"))</f>
        <v>9</v>
      </c>
      <c r="F35" s="2">
        <f>COUNTIF('Raw Grocery Data'!$S:$S,_xlfn.CONCAT('Classification model(old)'!$B$3,"&lt; 30","&lt; 20k","No","Yes"))</f>
        <v>3</v>
      </c>
      <c r="H35" s="2">
        <f>COUNTIF('Raw Grocery Data'!$S:$S,_xlfn.CONCAT('Classification model(old)'!$B$3,"&lt; 30","&lt; 20k","No","No"))</f>
        <v>1</v>
      </c>
      <c r="J35" s="2">
        <f>COUNTIF('Raw Grocery Data'!$S:$S,_xlfn.CONCAT('Classification model(old)'!$B$3,"&lt; 30","&gt; = 20k","Yes","Yes"))</f>
        <v>4</v>
      </c>
      <c r="L35" s="2">
        <f>COUNTIF('Raw Grocery Data'!$S:$S,_xlfn.CONCAT('Classification model(old)'!$B$3,"&lt; 30","&gt; = 20k","Yes","No"))</f>
        <v>1</v>
      </c>
      <c r="N35" s="2">
        <f>COUNTIF('Raw Grocery Data'!$S:$S,_xlfn.CONCAT('Classification model(old)'!$B$3,"&lt; 30","&gt; = 20k","No","Yes"))</f>
        <v>10</v>
      </c>
      <c r="P35" s="2">
        <f>COUNTIF('Raw Grocery Data'!$S:$S,_xlfn.CONCAT('Classification model(old)'!$B$3,"&lt; 30","&gt; = 20k","No","No"))</f>
        <v>1</v>
      </c>
      <c r="R35" s="2">
        <f>COUNTIF('Raw Grocery Data'!$S:$S,_xlfn.CONCAT('Classification model(old)'!$B$3,"&gt; = 30","&lt; 20k","Yes","Yes"))</f>
        <v>1</v>
      </c>
      <c r="T35" s="2">
        <f>COUNTIF('Raw Grocery Data'!$S:$S,_xlfn.CONCAT('Classification model(old)'!$B$3,"&gt; = 30","&lt; 20k","Yes","No"))</f>
        <v>3</v>
      </c>
      <c r="V35" s="2">
        <f>COUNTIF('Raw Grocery Data'!$S:$S,_xlfn.CONCAT('Classification model(old)'!$B$3,"&gt; = 30","&lt; 20k","No","Yes"))</f>
        <v>0</v>
      </c>
      <c r="X35" s="2">
        <f>COUNTIF('Raw Grocery Data'!$S:$S,_xlfn.CONCAT('Classification model(old)'!$B$3,"&gt; = 30","&lt; 20k","No","No"))</f>
        <v>3</v>
      </c>
      <c r="Z35" s="2">
        <f>COUNTIF('Raw Grocery Data'!$S:$S,_xlfn.CONCAT('Classification model(old)'!$B$3,"&gt; = 30","&gt; = 20k","Yes","Yes"))</f>
        <v>3</v>
      </c>
      <c r="AB35" s="2">
        <f>COUNTIF('Raw Grocery Data'!$S:$S,_xlfn.CONCAT('Classification model(old)'!$B$3,"&gt; = 30","&gt; = 20k","Yes","No"))</f>
        <v>1</v>
      </c>
      <c r="AD35" s="2">
        <f>COUNTIF('Raw Grocery Data'!$S:$S,_xlfn.CONCAT('Classification model(old)'!$B$3,"&gt; = 30","&gt; = 20k","No","Yes"))</f>
        <v>5</v>
      </c>
      <c r="AF35" s="2">
        <f>COUNTIF('Raw Grocery Data'!$S:$S,_xlfn.CONCAT('Classification model(old)'!$B$3,"&gt; = 30","&gt; = 20k","No","No"))</f>
        <v>1</v>
      </c>
    </row>
  </sheetData>
  <mergeCells count="1">
    <mergeCell ref="J2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Grocery Data</vt:lpstr>
      <vt:lpstr>Classification model(old)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Devendra</dc:creator>
  <cp:lastModifiedBy>Rekha Devendra</cp:lastModifiedBy>
  <dcterms:created xsi:type="dcterms:W3CDTF">2024-07-06T02:08:33Z</dcterms:created>
  <dcterms:modified xsi:type="dcterms:W3CDTF">2024-11-19T09:42:19Z</dcterms:modified>
</cp:coreProperties>
</file>