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bur\github\reliability\courses\logm634-asam\excel-templates\"/>
    </mc:Choice>
  </mc:AlternateContent>
  <bookViews>
    <workbookView xWindow="240" yWindow="12" windowWidth="14232" windowHeight="8448" firstSheet="1" activeTab="4"/>
  </bookViews>
  <sheets>
    <sheet name="Example 2.1" sheetId="2" r:id="rId1"/>
    <sheet name="Example 2.2" sheetId="4" r:id="rId2"/>
    <sheet name="Example 2.5" sheetId="6" r:id="rId3"/>
    <sheet name="Example 2.6" sheetId="5" r:id="rId4"/>
    <sheet name="Bathtub curve" sheetId="1" r:id="rId5"/>
    <sheet name="Conditional Rel" sheetId="3" r:id="rId6"/>
  </sheets>
  <calcPr calcId="171027"/>
</workbook>
</file>

<file path=xl/calcChain.xml><?xml version="1.0" encoding="utf-8"?>
<calcChain xmlns="http://schemas.openxmlformats.org/spreadsheetml/2006/main">
  <c r="B6" i="4" l="1"/>
  <c r="B7" i="4" s="1"/>
  <c r="B5" i="4"/>
  <c r="C5" i="4" s="1"/>
  <c r="D10" i="3"/>
  <c r="E10" i="3" s="1"/>
  <c r="D11" i="3"/>
  <c r="E11" i="3" s="1"/>
  <c r="D12" i="3"/>
  <c r="D13" i="3"/>
  <c r="E13" i="3" s="1"/>
  <c r="D14" i="3"/>
  <c r="E14" i="3" s="1"/>
  <c r="D15" i="3"/>
  <c r="E15" i="3" s="1"/>
  <c r="D16" i="3"/>
  <c r="D6" i="3"/>
  <c r="E6" i="3" s="1"/>
  <c r="D7" i="3"/>
  <c r="E7" i="3" s="1"/>
  <c r="D8" i="3"/>
  <c r="D9" i="3"/>
  <c r="D5" i="3"/>
  <c r="E5" i="3" s="1"/>
  <c r="D4" i="3"/>
  <c r="E4" i="3" s="1"/>
  <c r="C5" i="6"/>
  <c r="C4" i="6"/>
  <c r="C4" i="5"/>
  <c r="F5" i="6"/>
  <c r="F4" i="6"/>
  <c r="D5" i="6"/>
  <c r="D4" i="6"/>
  <c r="C6" i="6"/>
  <c r="E4" i="6"/>
  <c r="F4" i="5"/>
  <c r="B5" i="5"/>
  <c r="C5" i="5"/>
  <c r="B6" i="5"/>
  <c r="F6" i="5" s="1"/>
  <c r="D4" i="5"/>
  <c r="E4" i="5"/>
  <c r="C6" i="4"/>
  <c r="D4" i="4"/>
  <c r="C4" i="4"/>
  <c r="E4" i="4"/>
  <c r="C75" i="2"/>
  <c r="E75" i="2" s="1"/>
  <c r="D75" i="2"/>
  <c r="C76" i="2"/>
  <c r="E76" i="2" s="1"/>
  <c r="D76" i="2"/>
  <c r="C77" i="2"/>
  <c r="D77" i="2"/>
  <c r="E77" i="2" s="1"/>
  <c r="C78" i="2"/>
  <c r="D78" i="2"/>
  <c r="E78" i="2"/>
  <c r="C79" i="2"/>
  <c r="E79" i="2" s="1"/>
  <c r="D79" i="2"/>
  <c r="C80" i="2"/>
  <c r="E80" i="2" s="1"/>
  <c r="D80" i="2"/>
  <c r="C81" i="2"/>
  <c r="D81" i="2"/>
  <c r="E81" i="2"/>
  <c r="C82" i="2"/>
  <c r="D82" i="2"/>
  <c r="E82" i="2"/>
  <c r="C83" i="2"/>
  <c r="E83" i="2" s="1"/>
  <c r="D83" i="2"/>
  <c r="C84" i="2"/>
  <c r="E84" i="2" s="1"/>
  <c r="D84" i="2"/>
  <c r="C45" i="2"/>
  <c r="D45" i="2"/>
  <c r="E45" i="2" s="1"/>
  <c r="C46" i="2"/>
  <c r="D46" i="2"/>
  <c r="E46" i="2"/>
  <c r="C47" i="2"/>
  <c r="E47" i="2" s="1"/>
  <c r="D47" i="2"/>
  <c r="C48" i="2"/>
  <c r="E48" i="2" s="1"/>
  <c r="D48" i="2"/>
  <c r="C49" i="2"/>
  <c r="D49" i="2"/>
  <c r="E49" i="2"/>
  <c r="C50" i="2"/>
  <c r="D50" i="2"/>
  <c r="E50" i="2"/>
  <c r="C51" i="2"/>
  <c r="E51" i="2" s="1"/>
  <c r="D51" i="2"/>
  <c r="C52" i="2"/>
  <c r="E52" i="2" s="1"/>
  <c r="D52" i="2"/>
  <c r="C53" i="2"/>
  <c r="D53" i="2"/>
  <c r="E53" i="2" s="1"/>
  <c r="C54" i="2"/>
  <c r="D54" i="2"/>
  <c r="E54" i="2"/>
  <c r="C55" i="2"/>
  <c r="E55" i="2" s="1"/>
  <c r="D55" i="2"/>
  <c r="C56" i="2"/>
  <c r="E56" i="2" s="1"/>
  <c r="D56" i="2"/>
  <c r="C57" i="2"/>
  <c r="D57" i="2"/>
  <c r="E57" i="2"/>
  <c r="C58" i="2"/>
  <c r="D58" i="2"/>
  <c r="E58" i="2"/>
  <c r="C59" i="2"/>
  <c r="E59" i="2" s="1"/>
  <c r="D59" i="2"/>
  <c r="C60" i="2"/>
  <c r="E60" i="2" s="1"/>
  <c r="D60" i="2"/>
  <c r="C61" i="2"/>
  <c r="D61" i="2"/>
  <c r="E61" i="2" s="1"/>
  <c r="C62" i="2"/>
  <c r="D62" i="2"/>
  <c r="E62" i="2"/>
  <c r="C63" i="2"/>
  <c r="E63" i="2" s="1"/>
  <c r="D63" i="2"/>
  <c r="C64" i="2"/>
  <c r="E64" i="2" s="1"/>
  <c r="D64" i="2"/>
  <c r="C65" i="2"/>
  <c r="D65" i="2"/>
  <c r="E65" i="2"/>
  <c r="C66" i="2"/>
  <c r="D66" i="2"/>
  <c r="E66" i="2"/>
  <c r="C67" i="2"/>
  <c r="E67" i="2" s="1"/>
  <c r="D67" i="2"/>
  <c r="C68" i="2"/>
  <c r="E68" i="2" s="1"/>
  <c r="D68" i="2"/>
  <c r="C69" i="2"/>
  <c r="D69" i="2"/>
  <c r="E69" i="2" s="1"/>
  <c r="C70" i="2"/>
  <c r="D70" i="2"/>
  <c r="E70" i="2"/>
  <c r="C71" i="2"/>
  <c r="E71" i="2" s="1"/>
  <c r="D71" i="2"/>
  <c r="C72" i="2"/>
  <c r="E72" i="2" s="1"/>
  <c r="D72" i="2"/>
  <c r="C73" i="2"/>
  <c r="D73" i="2"/>
  <c r="E73" i="2"/>
  <c r="C74" i="2"/>
  <c r="D74" i="2"/>
  <c r="E74" i="2"/>
  <c r="C25" i="2"/>
  <c r="E25" i="2" s="1"/>
  <c r="D25" i="2"/>
  <c r="C26" i="2"/>
  <c r="E26" i="2" s="1"/>
  <c r="D26" i="2"/>
  <c r="C27" i="2"/>
  <c r="D27" i="2"/>
  <c r="E27" i="2" s="1"/>
  <c r="C28" i="2"/>
  <c r="D28" i="2"/>
  <c r="E28" i="2"/>
  <c r="C29" i="2"/>
  <c r="E29" i="2" s="1"/>
  <c r="D29" i="2"/>
  <c r="C30" i="2"/>
  <c r="E30" i="2" s="1"/>
  <c r="D30" i="2"/>
  <c r="C31" i="2"/>
  <c r="D31" i="2"/>
  <c r="E31" i="2"/>
  <c r="C32" i="2"/>
  <c r="D32" i="2"/>
  <c r="E32" i="2"/>
  <c r="C33" i="2"/>
  <c r="E33" i="2" s="1"/>
  <c r="D33" i="2"/>
  <c r="C34" i="2"/>
  <c r="E34" i="2" s="1"/>
  <c r="D34" i="2"/>
  <c r="C35" i="2"/>
  <c r="D35" i="2"/>
  <c r="E35" i="2" s="1"/>
  <c r="C36" i="2"/>
  <c r="D36" i="2"/>
  <c r="E36" i="2"/>
  <c r="C37" i="2"/>
  <c r="E37" i="2" s="1"/>
  <c r="D37" i="2"/>
  <c r="C38" i="2"/>
  <c r="E38" i="2" s="1"/>
  <c r="D38" i="2"/>
  <c r="C39" i="2"/>
  <c r="D39" i="2"/>
  <c r="E39" i="2"/>
  <c r="C40" i="2"/>
  <c r="D40" i="2"/>
  <c r="E40" i="2"/>
  <c r="C41" i="2"/>
  <c r="E41" i="2" s="1"/>
  <c r="D41" i="2"/>
  <c r="C42" i="2"/>
  <c r="E42" i="2" s="1"/>
  <c r="D42" i="2"/>
  <c r="C43" i="2"/>
  <c r="D43" i="2"/>
  <c r="E43" i="2" s="1"/>
  <c r="C44" i="2"/>
  <c r="D44" i="2"/>
  <c r="E44" i="2"/>
  <c r="C9" i="2"/>
  <c r="E9" i="2" s="1"/>
  <c r="D9" i="2"/>
  <c r="C10" i="2"/>
  <c r="E10" i="2" s="1"/>
  <c r="D10" i="2"/>
  <c r="C11" i="2"/>
  <c r="D11" i="2"/>
  <c r="E11" i="2"/>
  <c r="C12" i="2"/>
  <c r="D12" i="2"/>
  <c r="E12" i="2"/>
  <c r="C13" i="2"/>
  <c r="E13" i="2" s="1"/>
  <c r="D13" i="2"/>
  <c r="C14" i="2"/>
  <c r="E14" i="2" s="1"/>
  <c r="D14" i="2"/>
  <c r="C15" i="2"/>
  <c r="D15" i="2"/>
  <c r="E15" i="2" s="1"/>
  <c r="C16" i="2"/>
  <c r="D16" i="2"/>
  <c r="E16" i="2"/>
  <c r="C17" i="2"/>
  <c r="E17" i="2" s="1"/>
  <c r="D17" i="2"/>
  <c r="C18" i="2"/>
  <c r="E18" i="2" s="1"/>
  <c r="D18" i="2"/>
  <c r="C19" i="2"/>
  <c r="D19" i="2"/>
  <c r="E19" i="2"/>
  <c r="C20" i="2"/>
  <c r="D20" i="2"/>
  <c r="E20" i="2"/>
  <c r="C21" i="2"/>
  <c r="E21" i="2" s="1"/>
  <c r="D21" i="2"/>
  <c r="C22" i="2"/>
  <c r="D22" i="2"/>
  <c r="C23" i="2"/>
  <c r="D23" i="2"/>
  <c r="E23" i="2" s="1"/>
  <c r="C24" i="2"/>
  <c r="D24" i="2"/>
  <c r="E24" i="2"/>
  <c r="D5" i="2"/>
  <c r="D6" i="2"/>
  <c r="D7" i="2"/>
  <c r="D8" i="2"/>
  <c r="D4" i="2"/>
  <c r="C5" i="2"/>
  <c r="E5" i="2" s="1"/>
  <c r="C6" i="2"/>
  <c r="E6" i="2"/>
  <c r="C7" i="2"/>
  <c r="E7" i="2" s="1"/>
  <c r="C8" i="2"/>
  <c r="E8" i="2" s="1"/>
  <c r="C4" i="2"/>
  <c r="E4" i="2" s="1"/>
  <c r="N16" i="3"/>
  <c r="B16" i="3" s="1"/>
  <c r="C16" i="3"/>
  <c r="E16" i="3" s="1"/>
  <c r="N15" i="3"/>
  <c r="B15" i="3" s="1"/>
  <c r="C15" i="3"/>
  <c r="N14" i="3"/>
  <c r="C14" i="3"/>
  <c r="B14" i="3"/>
  <c r="N13" i="3"/>
  <c r="B13" i="3" s="1"/>
  <c r="C13" i="3"/>
  <c r="N12" i="3"/>
  <c r="B12" i="3" s="1"/>
  <c r="C12" i="3"/>
  <c r="E12" i="3" s="1"/>
  <c r="N11" i="3"/>
  <c r="C11" i="3"/>
  <c r="B11" i="3"/>
  <c r="N10" i="3"/>
  <c r="C10" i="3"/>
  <c r="B10" i="3"/>
  <c r="N9" i="3"/>
  <c r="B9" i="3" s="1"/>
  <c r="C9" i="3"/>
  <c r="E9" i="3" s="1"/>
  <c r="N8" i="3"/>
  <c r="B8" i="3" s="1"/>
  <c r="C8" i="3"/>
  <c r="N7" i="3"/>
  <c r="B7" i="3" s="1"/>
  <c r="C7" i="3"/>
  <c r="N6" i="3"/>
  <c r="C6" i="3"/>
  <c r="B6" i="3"/>
  <c r="N5" i="3"/>
  <c r="B5" i="3" s="1"/>
  <c r="C5" i="3"/>
  <c r="N4" i="3"/>
  <c r="B4" i="3" s="1"/>
  <c r="C4" i="3"/>
  <c r="B10" i="1"/>
  <c r="B11" i="1"/>
  <c r="B12" i="1"/>
  <c r="E12" i="1" s="1"/>
  <c r="B13" i="1"/>
  <c r="B14" i="1"/>
  <c r="B15" i="1"/>
  <c r="B16" i="1"/>
  <c r="B17" i="1"/>
  <c r="B18" i="1"/>
  <c r="B19" i="1"/>
  <c r="B20" i="1"/>
  <c r="E20" i="1" s="1"/>
  <c r="B21" i="1"/>
  <c r="B22" i="1"/>
  <c r="B23" i="1"/>
  <c r="B24" i="1"/>
  <c r="B25" i="1"/>
  <c r="B26" i="1"/>
  <c r="B27" i="1"/>
  <c r="B28" i="1"/>
  <c r="E28" i="1" s="1"/>
  <c r="B29" i="1"/>
  <c r="B30" i="1"/>
  <c r="B31" i="1"/>
  <c r="E31" i="1" s="1"/>
  <c r="B32" i="1"/>
  <c r="B33" i="1"/>
  <c r="B34" i="1"/>
  <c r="B35" i="1"/>
  <c r="B36" i="1"/>
  <c r="E36" i="1" s="1"/>
  <c r="B37" i="1"/>
  <c r="B38" i="1"/>
  <c r="B39" i="1"/>
  <c r="E39" i="1" s="1"/>
  <c r="B40" i="1"/>
  <c r="B41" i="1"/>
  <c r="B42" i="1"/>
  <c r="B43" i="1"/>
  <c r="B44" i="1"/>
  <c r="E44" i="1" s="1"/>
  <c r="B9" i="1"/>
  <c r="D11" i="1"/>
  <c r="D12" i="1"/>
  <c r="D13" i="1"/>
  <c r="D14" i="1"/>
  <c r="D15" i="1"/>
  <c r="D16" i="1"/>
  <c r="E16" i="1" s="1"/>
  <c r="D17" i="1"/>
  <c r="E17" i="1" s="1"/>
  <c r="D18" i="1"/>
  <c r="D19" i="1"/>
  <c r="D20" i="1"/>
  <c r="D21" i="1"/>
  <c r="D22" i="1"/>
  <c r="D23" i="1"/>
  <c r="D24" i="1"/>
  <c r="D25" i="1"/>
  <c r="E25" i="1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0" i="1"/>
  <c r="D9" i="1"/>
  <c r="C9" i="1"/>
  <c r="E9" i="1"/>
  <c r="C10" i="1"/>
  <c r="E10" i="1" s="1"/>
  <c r="C11" i="1"/>
  <c r="E11" i="1"/>
  <c r="C12" i="1"/>
  <c r="C13" i="1"/>
  <c r="E13" i="1"/>
  <c r="C14" i="1"/>
  <c r="E14" i="1" s="1"/>
  <c r="C15" i="1"/>
  <c r="E15" i="1"/>
  <c r="C16" i="1"/>
  <c r="C17" i="1"/>
  <c r="C41" i="1"/>
  <c r="E41" i="1" s="1"/>
  <c r="C42" i="1"/>
  <c r="E42" i="1"/>
  <c r="C43" i="1"/>
  <c r="E43" i="1"/>
  <c r="C44" i="1"/>
  <c r="C36" i="1"/>
  <c r="C37" i="1"/>
  <c r="E37" i="1"/>
  <c r="C31" i="1"/>
  <c r="C32" i="1"/>
  <c r="E32" i="1"/>
  <c r="C33" i="1"/>
  <c r="C34" i="1"/>
  <c r="E34" i="1"/>
  <c r="C35" i="1"/>
  <c r="E35" i="1"/>
  <c r="C29" i="1"/>
  <c r="E29" i="1"/>
  <c r="C30" i="1"/>
  <c r="E30" i="1" s="1"/>
  <c r="C19" i="1"/>
  <c r="E19" i="1"/>
  <c r="C20" i="1"/>
  <c r="C21" i="1"/>
  <c r="E21" i="1"/>
  <c r="C22" i="1"/>
  <c r="E22" i="1" s="1"/>
  <c r="C23" i="1"/>
  <c r="E23" i="1"/>
  <c r="C24" i="1"/>
  <c r="E24" i="1"/>
  <c r="C25" i="1"/>
  <c r="C26" i="1"/>
  <c r="E26" i="1" s="1"/>
  <c r="C27" i="1"/>
  <c r="E27" i="1"/>
  <c r="C38" i="1"/>
  <c r="E38" i="1"/>
  <c r="C39" i="1"/>
  <c r="C40" i="1"/>
  <c r="E40" i="1" s="1"/>
  <c r="C28" i="1"/>
  <c r="C18" i="1"/>
  <c r="E18" i="1"/>
  <c r="D6" i="6"/>
  <c r="F6" i="6"/>
  <c r="E6" i="6"/>
  <c r="B7" i="5"/>
  <c r="F7" i="5" s="1"/>
  <c r="B8" i="5"/>
  <c r="D8" i="5" s="1"/>
  <c r="D6" i="5"/>
  <c r="E6" i="5" s="1"/>
  <c r="D5" i="5"/>
  <c r="D7" i="5"/>
  <c r="C6" i="5"/>
  <c r="C7" i="6"/>
  <c r="F7" i="6"/>
  <c r="D7" i="6"/>
  <c r="E7" i="6"/>
  <c r="E5" i="6"/>
  <c r="C7" i="5"/>
  <c r="C8" i="6"/>
  <c r="F8" i="6"/>
  <c r="D8" i="6"/>
  <c r="E8" i="6"/>
  <c r="E7" i="5"/>
  <c r="C9" i="6"/>
  <c r="F9" i="6"/>
  <c r="D9" i="6"/>
  <c r="E9" i="6"/>
  <c r="C10" i="6"/>
  <c r="E10" i="6" s="1"/>
  <c r="F10" i="6"/>
  <c r="D10" i="6"/>
  <c r="C11" i="6"/>
  <c r="F11" i="6"/>
  <c r="D11" i="6"/>
  <c r="E11" i="6"/>
  <c r="C12" i="6"/>
  <c r="E12" i="6" s="1"/>
  <c r="F12" i="6"/>
  <c r="D12" i="6"/>
  <c r="C13" i="6"/>
  <c r="F13" i="6"/>
  <c r="D13" i="6"/>
  <c r="E13" i="6"/>
  <c r="C14" i="6"/>
  <c r="E14" i="6" s="1"/>
  <c r="F14" i="6"/>
  <c r="D14" i="6"/>
  <c r="C15" i="6"/>
  <c r="F15" i="6"/>
  <c r="D15" i="6"/>
  <c r="E15" i="6" s="1"/>
  <c r="C16" i="6"/>
  <c r="F16" i="6"/>
  <c r="D16" i="6"/>
  <c r="E16" i="6"/>
  <c r="C17" i="6"/>
  <c r="F17" i="6"/>
  <c r="D17" i="6"/>
  <c r="E17" i="6"/>
  <c r="C18" i="6"/>
  <c r="E18" i="6" s="1"/>
  <c r="F18" i="6"/>
  <c r="D18" i="6"/>
  <c r="C19" i="6"/>
  <c r="F19" i="6"/>
  <c r="D19" i="6"/>
  <c r="E19" i="6"/>
  <c r="C20" i="6"/>
  <c r="F20" i="6"/>
  <c r="D20" i="6"/>
  <c r="C21" i="6"/>
  <c r="E21" i="6" s="1"/>
  <c r="F21" i="6"/>
  <c r="D21" i="6"/>
  <c r="C22" i="6"/>
  <c r="E22" i="6" s="1"/>
  <c r="F22" i="6"/>
  <c r="D22" i="6"/>
  <c r="C23" i="6"/>
  <c r="F23" i="6"/>
  <c r="D23" i="6"/>
  <c r="E23" i="6" s="1"/>
  <c r="C24" i="6"/>
  <c r="F24" i="6"/>
  <c r="D24" i="6"/>
  <c r="E24" i="6"/>
  <c r="C25" i="6"/>
  <c r="F25" i="6"/>
  <c r="D25" i="6"/>
  <c r="E25" i="6"/>
  <c r="C26" i="6"/>
  <c r="E26" i="6" s="1"/>
  <c r="F26" i="6"/>
  <c r="D26" i="6"/>
  <c r="C27" i="6"/>
  <c r="F27" i="6"/>
  <c r="D27" i="6"/>
  <c r="E27" i="6"/>
  <c r="C28" i="6"/>
  <c r="F28" i="6"/>
  <c r="D28" i="6"/>
  <c r="C29" i="6"/>
  <c r="E29" i="6" s="1"/>
  <c r="F29" i="6"/>
  <c r="D29" i="6"/>
  <c r="C30" i="6"/>
  <c r="E30" i="6" s="1"/>
  <c r="F30" i="6"/>
  <c r="D30" i="6"/>
  <c r="C31" i="6"/>
  <c r="F31" i="6"/>
  <c r="D31" i="6"/>
  <c r="E31" i="6" s="1"/>
  <c r="C32" i="6"/>
  <c r="F32" i="6"/>
  <c r="D32" i="6"/>
  <c r="E32" i="6"/>
  <c r="C33" i="6"/>
  <c r="F33" i="6"/>
  <c r="D33" i="6"/>
  <c r="E33" i="6"/>
  <c r="C34" i="6"/>
  <c r="E34" i="6" s="1"/>
  <c r="F34" i="6"/>
  <c r="D34" i="6"/>
  <c r="C35" i="6"/>
  <c r="F35" i="6"/>
  <c r="D35" i="6"/>
  <c r="E35" i="6"/>
  <c r="C36" i="6"/>
  <c r="E36" i="6" s="1"/>
  <c r="F36" i="6"/>
  <c r="D36" i="6"/>
  <c r="C37" i="6"/>
  <c r="E37" i="6" s="1"/>
  <c r="F37" i="6"/>
  <c r="D37" i="6"/>
  <c r="C38" i="6"/>
  <c r="E38" i="6" s="1"/>
  <c r="F38" i="6"/>
  <c r="D38" i="6"/>
  <c r="C39" i="6"/>
  <c r="F39" i="6"/>
  <c r="D39" i="6"/>
  <c r="E39" i="6" s="1"/>
  <c r="C40" i="6"/>
  <c r="F40" i="6"/>
  <c r="D40" i="6"/>
  <c r="E40" i="6"/>
  <c r="C41" i="6"/>
  <c r="F41" i="6"/>
  <c r="D41" i="6"/>
  <c r="E41" i="6"/>
  <c r="C42" i="6"/>
  <c r="E42" i="6" s="1"/>
  <c r="F42" i="6"/>
  <c r="D42" i="6"/>
  <c r="C43" i="6"/>
  <c r="F43" i="6"/>
  <c r="D43" i="6"/>
  <c r="E43" i="6"/>
  <c r="C44" i="6"/>
  <c r="E44" i="6" s="1"/>
  <c r="F44" i="6"/>
  <c r="D44" i="6"/>
  <c r="C45" i="6"/>
  <c r="F45" i="6"/>
  <c r="D45" i="6"/>
  <c r="E45" i="6"/>
  <c r="C46" i="6"/>
  <c r="E46" i="6" s="1"/>
  <c r="F46" i="6"/>
  <c r="D46" i="6"/>
  <c r="C47" i="6"/>
  <c r="F47" i="6"/>
  <c r="D47" i="6"/>
  <c r="E47" i="6" s="1"/>
  <c r="C48" i="6"/>
  <c r="F48" i="6"/>
  <c r="D48" i="6"/>
  <c r="E48" i="6"/>
  <c r="C49" i="6"/>
  <c r="F49" i="6"/>
  <c r="D49" i="6"/>
  <c r="E49" i="6"/>
  <c r="C50" i="6"/>
  <c r="E50" i="6" s="1"/>
  <c r="F50" i="6"/>
  <c r="D50" i="6"/>
  <c r="C51" i="6"/>
  <c r="F51" i="6"/>
  <c r="D51" i="6"/>
  <c r="E51" i="6"/>
  <c r="C52" i="6"/>
  <c r="F52" i="6"/>
  <c r="D52" i="6"/>
  <c r="C53" i="6"/>
  <c r="E53" i="6" s="1"/>
  <c r="F53" i="6"/>
  <c r="D53" i="6"/>
  <c r="C54" i="6"/>
  <c r="E54" i="6" s="1"/>
  <c r="F54" i="6"/>
  <c r="D54" i="6"/>
  <c r="C55" i="6"/>
  <c r="F55" i="6"/>
  <c r="D55" i="6"/>
  <c r="E55" i="6" s="1"/>
  <c r="C56" i="6"/>
  <c r="F56" i="6"/>
  <c r="D56" i="6"/>
  <c r="E56" i="6"/>
  <c r="C57" i="6"/>
  <c r="F57" i="6"/>
  <c r="D57" i="6"/>
  <c r="E57" i="6"/>
  <c r="C58" i="6"/>
  <c r="E58" i="6" s="1"/>
  <c r="F58" i="6"/>
  <c r="D58" i="6"/>
  <c r="C59" i="6"/>
  <c r="F59" i="6"/>
  <c r="D59" i="6"/>
  <c r="E59" i="6"/>
  <c r="C60" i="6"/>
  <c r="F60" i="6"/>
  <c r="D60" i="6"/>
  <c r="C61" i="6"/>
  <c r="E61" i="6" s="1"/>
  <c r="F61" i="6"/>
  <c r="D61" i="6"/>
  <c r="C62" i="6"/>
  <c r="E62" i="6" s="1"/>
  <c r="F62" i="6"/>
  <c r="D62" i="6"/>
  <c r="C63" i="6"/>
  <c r="F63" i="6"/>
  <c r="D63" i="6"/>
  <c r="E63" i="6" s="1"/>
  <c r="C64" i="6"/>
  <c r="F64" i="6"/>
  <c r="D64" i="6"/>
  <c r="E64" i="6"/>
  <c r="C65" i="6"/>
  <c r="F65" i="6"/>
  <c r="D65" i="6"/>
  <c r="E65" i="6"/>
  <c r="C66" i="6"/>
  <c r="E66" i="6" s="1"/>
  <c r="F66" i="6"/>
  <c r="D66" i="6"/>
  <c r="C67" i="6"/>
  <c r="F67" i="6"/>
  <c r="D67" i="6"/>
  <c r="E67" i="6"/>
  <c r="C68" i="6"/>
  <c r="E68" i="6" s="1"/>
  <c r="F68" i="6"/>
  <c r="D68" i="6"/>
  <c r="C69" i="6"/>
  <c r="E69" i="6" s="1"/>
  <c r="F69" i="6"/>
  <c r="D69" i="6"/>
  <c r="C70" i="6"/>
  <c r="E70" i="6" s="1"/>
  <c r="F70" i="6"/>
  <c r="D70" i="6"/>
  <c r="C71" i="6"/>
  <c r="F71" i="6"/>
  <c r="D71" i="6"/>
  <c r="E71" i="6" s="1"/>
  <c r="C72" i="6"/>
  <c r="F72" i="6"/>
  <c r="D72" i="6"/>
  <c r="E72" i="6"/>
  <c r="C73" i="6"/>
  <c r="F73" i="6"/>
  <c r="D73" i="6"/>
  <c r="E73" i="6"/>
  <c r="C74" i="6"/>
  <c r="E74" i="6" s="1"/>
  <c r="F74" i="6"/>
  <c r="D74" i="6"/>
  <c r="C75" i="6"/>
  <c r="F75" i="6"/>
  <c r="D75" i="6"/>
  <c r="E75" i="6"/>
  <c r="C76" i="6"/>
  <c r="E76" i="6" s="1"/>
  <c r="F76" i="6"/>
  <c r="D76" i="6"/>
  <c r="C77" i="6"/>
  <c r="F77" i="6"/>
  <c r="D77" i="6"/>
  <c r="E77" i="6"/>
  <c r="C78" i="6"/>
  <c r="E78" i="6" s="1"/>
  <c r="F78" i="6"/>
  <c r="D78" i="6"/>
  <c r="C79" i="6"/>
  <c r="F79" i="6"/>
  <c r="D79" i="6"/>
  <c r="E79" i="6" s="1"/>
  <c r="C80" i="6"/>
  <c r="F80" i="6"/>
  <c r="D80" i="6"/>
  <c r="E80" i="6"/>
  <c r="C81" i="6"/>
  <c r="F81" i="6"/>
  <c r="D81" i="6"/>
  <c r="E81" i="6" s="1"/>
  <c r="C82" i="6"/>
  <c r="E82" i="6" s="1"/>
  <c r="F82" i="6"/>
  <c r="D82" i="6"/>
  <c r="E5" i="5"/>
  <c r="F5" i="5"/>
  <c r="B8" i="4" l="1"/>
  <c r="D7" i="4"/>
  <c r="C7" i="4"/>
  <c r="D6" i="4"/>
  <c r="E6" i="4" s="1"/>
  <c r="D5" i="4"/>
  <c r="E5" i="4" s="1"/>
  <c r="E33" i="1"/>
  <c r="E60" i="6"/>
  <c r="E28" i="6"/>
  <c r="E22" i="2"/>
  <c r="E8" i="3"/>
  <c r="E52" i="6"/>
  <c r="E20" i="6"/>
  <c r="B9" i="5"/>
  <c r="F8" i="5"/>
  <c r="C8" i="5"/>
  <c r="E8" i="5" s="1"/>
  <c r="C8" i="4" l="1"/>
  <c r="D8" i="4"/>
  <c r="E8" i="4" s="1"/>
  <c r="B9" i="4"/>
  <c r="E7" i="4"/>
  <c r="B10" i="5"/>
  <c r="D9" i="5"/>
  <c r="C9" i="5"/>
  <c r="E9" i="5" s="1"/>
  <c r="F9" i="5"/>
  <c r="C9" i="4" l="1"/>
  <c r="D9" i="4"/>
  <c r="B10" i="4"/>
  <c r="B11" i="5"/>
  <c r="C10" i="5"/>
  <c r="D10" i="5"/>
  <c r="F10" i="5"/>
  <c r="E9" i="4" l="1"/>
  <c r="C10" i="4"/>
  <c r="E10" i="4" s="1"/>
  <c r="B11" i="4"/>
  <c r="D10" i="4"/>
  <c r="E10" i="5"/>
  <c r="D11" i="5"/>
  <c r="C11" i="5"/>
  <c r="E11" i="5" s="1"/>
  <c r="F11" i="5"/>
  <c r="B12" i="5"/>
  <c r="D11" i="4" l="1"/>
  <c r="B12" i="4"/>
  <c r="C11" i="4"/>
  <c r="F12" i="5"/>
  <c r="B13" i="5"/>
  <c r="D12" i="5"/>
  <c r="C12" i="5"/>
  <c r="E12" i="5" s="1"/>
  <c r="C12" i="4" l="1"/>
  <c r="B13" i="4"/>
  <c r="D12" i="4"/>
  <c r="E11" i="4"/>
  <c r="B14" i="5"/>
  <c r="D13" i="5"/>
  <c r="C13" i="5"/>
  <c r="E13" i="5" s="1"/>
  <c r="F13" i="5"/>
  <c r="E12" i="4" l="1"/>
  <c r="B14" i="4"/>
  <c r="C13" i="4"/>
  <c r="D13" i="4"/>
  <c r="B15" i="5"/>
  <c r="D14" i="5"/>
  <c r="C14" i="5"/>
  <c r="E14" i="5" s="1"/>
  <c r="F14" i="5"/>
  <c r="E13" i="4" l="1"/>
  <c r="B15" i="4"/>
  <c r="C14" i="4"/>
  <c r="D14" i="4"/>
  <c r="F15" i="5"/>
  <c r="D15" i="5"/>
  <c r="B16" i="5"/>
  <c r="C15" i="5"/>
  <c r="E15" i="5" s="1"/>
  <c r="E14" i="4" l="1"/>
  <c r="D15" i="4"/>
  <c r="B16" i="4"/>
  <c r="C15" i="4"/>
  <c r="E15" i="4" s="1"/>
  <c r="D16" i="5"/>
  <c r="C16" i="5"/>
  <c r="E16" i="5" s="1"/>
  <c r="F16" i="5"/>
  <c r="B17" i="5"/>
  <c r="C16" i="4" l="1"/>
  <c r="D16" i="4"/>
  <c r="B17" i="4"/>
  <c r="B18" i="5"/>
  <c r="D17" i="5"/>
  <c r="C17" i="5"/>
  <c r="E17" i="5" s="1"/>
  <c r="F17" i="5"/>
  <c r="C17" i="4" l="1"/>
  <c r="E17" i="4" s="1"/>
  <c r="D17" i="4"/>
  <c r="B18" i="4"/>
  <c r="E16" i="4"/>
  <c r="B19" i="5"/>
  <c r="F18" i="5"/>
  <c r="C18" i="5"/>
  <c r="E18" i="5" s="1"/>
  <c r="D18" i="5"/>
  <c r="C18" i="4" l="1"/>
  <c r="E18" i="4" s="1"/>
  <c r="B19" i="4"/>
  <c r="D18" i="4"/>
  <c r="D19" i="5"/>
  <c r="C19" i="5"/>
  <c r="F19" i="5"/>
  <c r="B20" i="5"/>
  <c r="B20" i="4" l="1"/>
  <c r="C19" i="4"/>
  <c r="E19" i="4" s="1"/>
  <c r="D19" i="4"/>
  <c r="F20" i="5"/>
  <c r="B21" i="5"/>
  <c r="D20" i="5"/>
  <c r="C20" i="5"/>
  <c r="E20" i="5" s="1"/>
  <c r="E19" i="5"/>
  <c r="C20" i="4" l="1"/>
  <c r="D20" i="4"/>
  <c r="B21" i="4"/>
  <c r="B22" i="5"/>
  <c r="D21" i="5"/>
  <c r="C21" i="5"/>
  <c r="E21" i="5" s="1"/>
  <c r="F21" i="5"/>
  <c r="B22" i="4" l="1"/>
  <c r="C21" i="4"/>
  <c r="D21" i="4"/>
  <c r="E20" i="4"/>
  <c r="B23" i="5"/>
  <c r="D22" i="5"/>
  <c r="C22" i="5"/>
  <c r="E22" i="5" s="1"/>
  <c r="F22" i="5"/>
  <c r="B23" i="4" l="1"/>
  <c r="C22" i="4"/>
  <c r="E22" i="4" s="1"/>
  <c r="D22" i="4"/>
  <c r="E21" i="4"/>
  <c r="F23" i="5"/>
  <c r="D23" i="5"/>
  <c r="B24" i="5"/>
  <c r="C23" i="5"/>
  <c r="E23" i="5" s="1"/>
  <c r="D23" i="4" l="1"/>
  <c r="B24" i="4"/>
  <c r="C23" i="4"/>
  <c r="D24" i="5"/>
  <c r="C24" i="5"/>
  <c r="E24" i="5" s="1"/>
  <c r="F24" i="5"/>
  <c r="B25" i="5"/>
  <c r="E23" i="4" l="1"/>
  <c r="C24" i="4"/>
  <c r="D24" i="4"/>
  <c r="E24" i="4" s="1"/>
  <c r="B25" i="4"/>
  <c r="B26" i="5"/>
  <c r="D25" i="5"/>
  <c r="C25" i="5"/>
  <c r="E25" i="5" s="1"/>
  <c r="F25" i="5"/>
  <c r="C25" i="4" l="1"/>
  <c r="D25" i="4"/>
  <c r="B26" i="4"/>
  <c r="B27" i="5"/>
  <c r="D26" i="5"/>
  <c r="F26" i="5"/>
  <c r="C26" i="5"/>
  <c r="E26" i="5" s="1"/>
  <c r="C26" i="4" l="1"/>
  <c r="B27" i="4"/>
  <c r="D26" i="4"/>
  <c r="E25" i="4"/>
  <c r="D27" i="5"/>
  <c r="C27" i="5"/>
  <c r="F27" i="5"/>
  <c r="B28" i="5"/>
  <c r="D27" i="4" l="1"/>
  <c r="B28" i="4"/>
  <c r="C27" i="4"/>
  <c r="E27" i="4" s="1"/>
  <c r="E26" i="4"/>
  <c r="F28" i="5"/>
  <c r="B29" i="5"/>
  <c r="D28" i="5"/>
  <c r="C28" i="5"/>
  <c r="E28" i="5" s="1"/>
  <c r="E27" i="5"/>
  <c r="C28" i="4" l="1"/>
  <c r="D28" i="4"/>
  <c r="E28" i="4" s="1"/>
  <c r="B29" i="4"/>
  <c r="B30" i="5"/>
  <c r="D29" i="5"/>
  <c r="C29" i="5"/>
  <c r="E29" i="5" s="1"/>
  <c r="F29" i="5"/>
  <c r="B30" i="4" l="1"/>
  <c r="C29" i="4"/>
  <c r="D29" i="4"/>
  <c r="B31" i="5"/>
  <c r="D30" i="5"/>
  <c r="C30" i="5"/>
  <c r="F30" i="5"/>
  <c r="E29" i="4" l="1"/>
  <c r="B31" i="4"/>
  <c r="C30" i="4"/>
  <c r="D30" i="4"/>
  <c r="E30" i="5"/>
  <c r="F31" i="5"/>
  <c r="C31" i="5"/>
  <c r="B32" i="5"/>
  <c r="D31" i="5"/>
  <c r="B32" i="4" l="1"/>
  <c r="D31" i="4"/>
  <c r="C31" i="4"/>
  <c r="E31" i="4" s="1"/>
  <c r="E30" i="4"/>
  <c r="D32" i="5"/>
  <c r="C32" i="5"/>
  <c r="F32" i="5"/>
  <c r="B33" i="5"/>
  <c r="E31" i="5"/>
  <c r="C32" i="4" l="1"/>
  <c r="D32" i="4"/>
  <c r="E32" i="4" s="1"/>
  <c r="B33" i="4"/>
  <c r="B34" i="5"/>
  <c r="D33" i="5"/>
  <c r="C33" i="5"/>
  <c r="E33" i="5" s="1"/>
  <c r="F33" i="5"/>
  <c r="E32" i="5"/>
  <c r="C33" i="4" l="1"/>
  <c r="D33" i="4"/>
  <c r="B34" i="4"/>
  <c r="B35" i="5"/>
  <c r="F34" i="5"/>
  <c r="D34" i="5"/>
  <c r="C34" i="5"/>
  <c r="E34" i="5" s="1"/>
  <c r="C34" i="4" l="1"/>
  <c r="B35" i="4"/>
  <c r="D34" i="4"/>
  <c r="E33" i="4"/>
  <c r="D35" i="5"/>
  <c r="C35" i="5"/>
  <c r="E35" i="5" s="1"/>
  <c r="F35" i="5"/>
  <c r="B36" i="5"/>
  <c r="D35" i="4" l="1"/>
  <c r="B36" i="4"/>
  <c r="C35" i="4"/>
  <c r="E35" i="4" s="1"/>
  <c r="E34" i="4"/>
  <c r="F36" i="5"/>
  <c r="B37" i="5"/>
  <c r="D36" i="5"/>
  <c r="C36" i="5"/>
  <c r="E36" i="5" s="1"/>
  <c r="C36" i="4" l="1"/>
  <c r="D36" i="4"/>
  <c r="E36" i="4" s="1"/>
  <c r="B37" i="4"/>
  <c r="B38" i="5"/>
  <c r="D37" i="5"/>
  <c r="C37" i="5"/>
  <c r="E37" i="5" s="1"/>
  <c r="F37" i="5"/>
  <c r="B38" i="4" l="1"/>
  <c r="C37" i="4"/>
  <c r="E37" i="4" s="1"/>
  <c r="D37" i="4"/>
  <c r="B39" i="5"/>
  <c r="D38" i="5"/>
  <c r="C38" i="5"/>
  <c r="F38" i="5"/>
  <c r="B39" i="4" l="1"/>
  <c r="C38" i="4"/>
  <c r="E38" i="4" s="1"/>
  <c r="D38" i="4"/>
  <c r="E38" i="5"/>
  <c r="F39" i="5"/>
  <c r="C39" i="5"/>
  <c r="E39" i="5" s="1"/>
  <c r="B40" i="5"/>
  <c r="D39" i="5"/>
  <c r="D39" i="4" l="1"/>
  <c r="B40" i="4"/>
  <c r="C39" i="4"/>
  <c r="E39" i="4" s="1"/>
  <c r="D40" i="5"/>
  <c r="C40" i="5"/>
  <c r="F40" i="5"/>
  <c r="B41" i="5"/>
  <c r="C40" i="4" l="1"/>
  <c r="D40" i="4"/>
  <c r="E40" i="4" s="1"/>
  <c r="B41" i="4"/>
  <c r="B42" i="5"/>
  <c r="D41" i="5"/>
  <c r="C41" i="5"/>
  <c r="E41" i="5" s="1"/>
  <c r="F41" i="5"/>
  <c r="E40" i="5"/>
  <c r="C41" i="4" l="1"/>
  <c r="D41" i="4"/>
  <c r="B42" i="4"/>
  <c r="B43" i="5"/>
  <c r="C42" i="5"/>
  <c r="F42" i="5"/>
  <c r="D42" i="5"/>
  <c r="C42" i="4" l="1"/>
  <c r="B43" i="4"/>
  <c r="D42" i="4"/>
  <c r="E41" i="4"/>
  <c r="E42" i="5"/>
  <c r="D43" i="5"/>
  <c r="C43" i="5"/>
  <c r="E43" i="5" s="1"/>
  <c r="F43" i="5"/>
  <c r="B44" i="5"/>
  <c r="B44" i="4" l="1"/>
  <c r="C43" i="4"/>
  <c r="E43" i="4" s="1"/>
  <c r="D43" i="4"/>
  <c r="E42" i="4"/>
  <c r="F44" i="5"/>
  <c r="B45" i="5"/>
  <c r="D44" i="5"/>
  <c r="C44" i="5"/>
  <c r="E44" i="5" s="1"/>
  <c r="C44" i="4" l="1"/>
  <c r="D44" i="4"/>
  <c r="E44" i="4" s="1"/>
  <c r="B45" i="4"/>
  <c r="B46" i="5"/>
  <c r="D45" i="5"/>
  <c r="C45" i="5"/>
  <c r="E45" i="5" s="1"/>
  <c r="F45" i="5"/>
  <c r="B46" i="4" l="1"/>
  <c r="C45" i="4"/>
  <c r="D45" i="4"/>
  <c r="B47" i="5"/>
  <c r="D46" i="5"/>
  <c r="C46" i="5"/>
  <c r="E46" i="5" s="1"/>
  <c r="F46" i="5"/>
  <c r="E45" i="4" l="1"/>
  <c r="B47" i="4"/>
  <c r="C46" i="4"/>
  <c r="D46" i="4"/>
  <c r="F47" i="5"/>
  <c r="D47" i="5"/>
  <c r="C47" i="5"/>
  <c r="E47" i="5" s="1"/>
  <c r="B48" i="5"/>
  <c r="E46" i="4" l="1"/>
  <c r="D47" i="4"/>
  <c r="B48" i="4"/>
  <c r="C47" i="4"/>
  <c r="E47" i="4" s="1"/>
  <c r="D48" i="5"/>
  <c r="C48" i="5"/>
  <c r="F48" i="5"/>
  <c r="B49" i="5"/>
  <c r="C48" i="4" l="1"/>
  <c r="D48" i="4"/>
  <c r="E48" i="4" s="1"/>
  <c r="B49" i="4"/>
  <c r="B50" i="5"/>
  <c r="D49" i="5"/>
  <c r="C49" i="5"/>
  <c r="E49" i="5" s="1"/>
  <c r="F49" i="5"/>
  <c r="E48" i="5"/>
  <c r="C49" i="4" l="1"/>
  <c r="D49" i="4"/>
  <c r="B50" i="4"/>
  <c r="B51" i="5"/>
  <c r="F50" i="5"/>
  <c r="C50" i="5"/>
  <c r="D50" i="5"/>
  <c r="C50" i="4" l="1"/>
  <c r="B51" i="4"/>
  <c r="D50" i="4"/>
  <c r="E49" i="4"/>
  <c r="D51" i="5"/>
  <c r="C51" i="5"/>
  <c r="F51" i="5"/>
  <c r="B52" i="5"/>
  <c r="E50" i="5"/>
  <c r="D51" i="4" l="1"/>
  <c r="B52" i="4"/>
  <c r="C51" i="4"/>
  <c r="E51" i="4" s="1"/>
  <c r="E50" i="4"/>
  <c r="F52" i="5"/>
  <c r="B53" i="5"/>
  <c r="D52" i="5"/>
  <c r="C52" i="5"/>
  <c r="E52" i="5" s="1"/>
  <c r="E51" i="5"/>
  <c r="C52" i="4" l="1"/>
  <c r="D52" i="4"/>
  <c r="E52" i="4" s="1"/>
  <c r="B53" i="4"/>
  <c r="B54" i="5"/>
  <c r="D53" i="5"/>
  <c r="C53" i="5"/>
  <c r="E53" i="5" s="1"/>
  <c r="F53" i="5"/>
  <c r="B54" i="4" l="1"/>
  <c r="C53" i="4"/>
  <c r="D53" i="4"/>
  <c r="B55" i="5"/>
  <c r="D54" i="5"/>
  <c r="C54" i="5"/>
  <c r="E54" i="5" s="1"/>
  <c r="F54" i="5"/>
  <c r="E53" i="4" l="1"/>
  <c r="B55" i="4"/>
  <c r="C54" i="4"/>
  <c r="D54" i="4"/>
  <c r="F55" i="5"/>
  <c r="D55" i="5"/>
  <c r="B56" i="5"/>
  <c r="C55" i="5"/>
  <c r="E55" i="5" s="1"/>
  <c r="E54" i="4" l="1"/>
  <c r="B56" i="4"/>
  <c r="D55" i="4"/>
  <c r="C55" i="4"/>
  <c r="E55" i="4" s="1"/>
  <c r="D56" i="5"/>
  <c r="C56" i="5"/>
  <c r="F56" i="5"/>
  <c r="B57" i="5"/>
  <c r="C56" i="4" l="1"/>
  <c r="D56" i="4"/>
  <c r="E56" i="4" s="1"/>
  <c r="B57" i="4"/>
  <c r="B58" i="5"/>
  <c r="D57" i="5"/>
  <c r="C57" i="5"/>
  <c r="E57" i="5" s="1"/>
  <c r="F57" i="5"/>
  <c r="E56" i="5"/>
  <c r="C57" i="4" l="1"/>
  <c r="D57" i="4"/>
  <c r="B58" i="4"/>
  <c r="B59" i="5"/>
  <c r="D58" i="5"/>
  <c r="F58" i="5"/>
  <c r="C58" i="5"/>
  <c r="E58" i="5" s="1"/>
  <c r="C58" i="4" l="1"/>
  <c r="B59" i="4"/>
  <c r="D58" i="4"/>
  <c r="E57" i="4"/>
  <c r="D59" i="5"/>
  <c r="C59" i="5"/>
  <c r="E59" i="5" s="1"/>
  <c r="F59" i="5"/>
  <c r="B60" i="5"/>
  <c r="D59" i="4" l="1"/>
  <c r="B60" i="4"/>
  <c r="C59" i="4"/>
  <c r="E59" i="4" s="1"/>
  <c r="E58" i="4"/>
  <c r="F60" i="5"/>
  <c r="B61" i="5"/>
  <c r="D60" i="5"/>
  <c r="C60" i="5"/>
  <c r="E60" i="5" s="1"/>
  <c r="C60" i="4" l="1"/>
  <c r="D60" i="4"/>
  <c r="E60" i="4" s="1"/>
  <c r="B61" i="4"/>
  <c r="B62" i="5"/>
  <c r="D61" i="5"/>
  <c r="C61" i="5"/>
  <c r="E61" i="5" s="1"/>
  <c r="F61" i="5"/>
  <c r="B62" i="4" l="1"/>
  <c r="C61" i="4"/>
  <c r="D61" i="4"/>
  <c r="B63" i="5"/>
  <c r="D62" i="5"/>
  <c r="C62" i="5"/>
  <c r="E62" i="5" s="1"/>
  <c r="F62" i="5"/>
  <c r="E61" i="4" l="1"/>
  <c r="B63" i="4"/>
  <c r="C62" i="4"/>
  <c r="D62" i="4"/>
  <c r="F63" i="5"/>
  <c r="C63" i="5"/>
  <c r="D63" i="5"/>
  <c r="B64" i="5"/>
  <c r="E62" i="4" l="1"/>
  <c r="B64" i="4"/>
  <c r="D63" i="4"/>
  <c r="C63" i="4"/>
  <c r="E63" i="4" s="1"/>
  <c r="D64" i="5"/>
  <c r="C64" i="5"/>
  <c r="E64" i="5" s="1"/>
  <c r="F64" i="5"/>
  <c r="B65" i="5"/>
  <c r="E63" i="5"/>
  <c r="C64" i="4" l="1"/>
  <c r="D64" i="4"/>
  <c r="E64" i="4" s="1"/>
  <c r="B65" i="4"/>
  <c r="B66" i="5"/>
  <c r="D65" i="5"/>
  <c r="C65" i="5"/>
  <c r="E65" i="5" s="1"/>
  <c r="F65" i="5"/>
  <c r="C65" i="4" l="1"/>
  <c r="D65" i="4"/>
  <c r="B66" i="4"/>
  <c r="B67" i="5"/>
  <c r="F66" i="5"/>
  <c r="D66" i="5"/>
  <c r="C66" i="5"/>
  <c r="E66" i="5" s="1"/>
  <c r="C66" i="4" l="1"/>
  <c r="B67" i="4"/>
  <c r="D66" i="4"/>
  <c r="E65" i="4"/>
  <c r="D67" i="5"/>
  <c r="C67" i="5"/>
  <c r="E67" i="5" s="1"/>
  <c r="F67" i="5"/>
  <c r="B68" i="5"/>
  <c r="B68" i="4" l="1"/>
  <c r="C67" i="4"/>
  <c r="D67" i="4"/>
  <c r="E66" i="4"/>
  <c r="F68" i="5"/>
  <c r="B69" i="5"/>
  <c r="D68" i="5"/>
  <c r="C68" i="5"/>
  <c r="E67" i="4" l="1"/>
  <c r="C68" i="4"/>
  <c r="D68" i="4"/>
  <c r="E68" i="4" s="1"/>
  <c r="B69" i="4"/>
  <c r="E68" i="5"/>
  <c r="B70" i="5"/>
  <c r="D69" i="5"/>
  <c r="C69" i="5"/>
  <c r="E69" i="5" s="1"/>
  <c r="F69" i="5"/>
  <c r="B70" i="4" l="1"/>
  <c r="C69" i="4"/>
  <c r="D69" i="4"/>
  <c r="B71" i="5"/>
  <c r="D70" i="5"/>
  <c r="C70" i="5"/>
  <c r="E70" i="5" s="1"/>
  <c r="F70" i="5"/>
  <c r="E69" i="4" l="1"/>
  <c r="B71" i="4"/>
  <c r="C70" i="4"/>
  <c r="D70" i="4"/>
  <c r="F71" i="5"/>
  <c r="C71" i="5"/>
  <c r="B72" i="5"/>
  <c r="D71" i="5"/>
  <c r="E70" i="4" l="1"/>
  <c r="D71" i="4"/>
  <c r="B72" i="4"/>
  <c r="C71" i="4"/>
  <c r="E71" i="4" s="1"/>
  <c r="D72" i="5"/>
  <c r="C72" i="5"/>
  <c r="E72" i="5" s="1"/>
  <c r="F72" i="5"/>
  <c r="B73" i="5"/>
  <c r="E71" i="5"/>
  <c r="C72" i="4" l="1"/>
  <c r="D72" i="4"/>
  <c r="E72" i="4" s="1"/>
  <c r="B73" i="4"/>
  <c r="B74" i="5"/>
  <c r="D73" i="5"/>
  <c r="C73" i="5"/>
  <c r="E73" i="5" s="1"/>
  <c r="F73" i="5"/>
  <c r="C73" i="4" l="1"/>
  <c r="D73" i="4"/>
  <c r="B74" i="4"/>
  <c r="B75" i="5"/>
  <c r="C74" i="5"/>
  <c r="D74" i="5"/>
  <c r="F74" i="5"/>
  <c r="C74" i="4" l="1"/>
  <c r="B75" i="4"/>
  <c r="D74" i="4"/>
  <c r="E73" i="4"/>
  <c r="E74" i="5"/>
  <c r="D75" i="5"/>
  <c r="C75" i="5"/>
  <c r="E75" i="5" s="1"/>
  <c r="F75" i="5"/>
  <c r="B76" i="5"/>
  <c r="D75" i="4" l="1"/>
  <c r="B76" i="4"/>
  <c r="C75" i="4"/>
  <c r="E75" i="4" s="1"/>
  <c r="E74" i="4"/>
  <c r="F76" i="5"/>
  <c r="B77" i="5"/>
  <c r="D76" i="5"/>
  <c r="C76" i="5"/>
  <c r="E76" i="5" s="1"/>
  <c r="C76" i="4" l="1"/>
  <c r="D76" i="4"/>
  <c r="E76" i="4" s="1"/>
  <c r="B77" i="4"/>
  <c r="B78" i="5"/>
  <c r="D77" i="5"/>
  <c r="C77" i="5"/>
  <c r="E77" i="5" s="1"/>
  <c r="F77" i="5"/>
  <c r="B78" i="4" l="1"/>
  <c r="C77" i="4"/>
  <c r="E77" i="4" s="1"/>
  <c r="D77" i="4"/>
  <c r="B79" i="5"/>
  <c r="D78" i="5"/>
  <c r="C78" i="5"/>
  <c r="E78" i="5" s="1"/>
  <c r="F78" i="5"/>
  <c r="B79" i="4" l="1"/>
  <c r="C78" i="4"/>
  <c r="E78" i="4" s="1"/>
  <c r="D78" i="4"/>
  <c r="F79" i="5"/>
  <c r="D79" i="5"/>
  <c r="C79" i="5"/>
  <c r="E79" i="5" s="1"/>
  <c r="B80" i="5"/>
  <c r="D79" i="4" l="1"/>
  <c r="B80" i="4"/>
  <c r="C79" i="4"/>
  <c r="E79" i="4" s="1"/>
  <c r="D80" i="5"/>
  <c r="C80" i="5"/>
  <c r="E80" i="5" s="1"/>
  <c r="F80" i="5"/>
  <c r="B81" i="5"/>
  <c r="C80" i="4" l="1"/>
  <c r="D80" i="4"/>
  <c r="E80" i="4" s="1"/>
  <c r="B81" i="4"/>
  <c r="B82" i="5"/>
  <c r="D81" i="5"/>
  <c r="C81" i="5"/>
  <c r="E81" i="5" s="1"/>
  <c r="F81" i="5"/>
  <c r="C81" i="4" l="1"/>
  <c r="D81" i="4"/>
  <c r="B82" i="4"/>
  <c r="C82" i="5"/>
  <c r="F82" i="5"/>
  <c r="D82" i="5"/>
  <c r="C82" i="4" l="1"/>
  <c r="B83" i="4"/>
  <c r="D82" i="4"/>
  <c r="E81" i="4"/>
  <c r="E82" i="5"/>
  <c r="D83" i="4" l="1"/>
  <c r="B84" i="4"/>
  <c r="C83" i="4"/>
  <c r="E83" i="4" s="1"/>
  <c r="E82" i="4"/>
  <c r="C84" i="4" l="1"/>
  <c r="D84" i="4"/>
  <c r="E84" i="4" s="1"/>
</calcChain>
</file>

<file path=xl/sharedStrings.xml><?xml version="1.0" encoding="utf-8"?>
<sst xmlns="http://schemas.openxmlformats.org/spreadsheetml/2006/main" count="49" uniqueCount="30">
  <si>
    <t>t</t>
  </si>
  <si>
    <t>time</t>
  </si>
  <si>
    <t>CFR</t>
  </si>
  <si>
    <t>IFR</t>
  </si>
  <si>
    <t>DFR</t>
  </si>
  <si>
    <t>enter b&gt;0</t>
  </si>
  <si>
    <r>
      <rPr>
        <sz val="12"/>
        <rFont val="Symbol"/>
        <family val="1"/>
        <charset val="2"/>
      </rPr>
      <t>l</t>
    </r>
    <r>
      <rPr>
        <sz val="12"/>
        <rFont val="Arial"/>
        <family val="2"/>
      </rPr>
      <t>(t) = c</t>
    </r>
  </si>
  <si>
    <t>enter c&gt;0</t>
  </si>
  <si>
    <t>enter b &gt; 0</t>
  </si>
  <si>
    <r>
      <rPr>
        <sz val="12"/>
        <rFont val="Symbol"/>
        <family val="1"/>
        <charset val="2"/>
      </rPr>
      <t>l</t>
    </r>
    <r>
      <rPr>
        <sz val="12"/>
        <rFont val="Arial"/>
        <family val="2"/>
      </rPr>
      <t>(t) = at^b</t>
    </r>
  </si>
  <si>
    <t>enter a&gt;0</t>
  </si>
  <si>
    <r>
      <rPr>
        <sz val="10"/>
        <rFont val="Symbol"/>
        <family val="1"/>
        <charset val="2"/>
      </rPr>
      <t>l</t>
    </r>
    <r>
      <rPr>
        <sz val="10"/>
        <rFont val="Arial"/>
      </rPr>
      <t>(t)</t>
    </r>
  </si>
  <si>
    <r>
      <t xml:space="preserve">system </t>
    </r>
    <r>
      <rPr>
        <sz val="10"/>
        <rFont val="Symbol"/>
        <family val="1"/>
        <charset val="2"/>
      </rPr>
      <t>l</t>
    </r>
    <r>
      <rPr>
        <sz val="10"/>
        <rFont val="Arial"/>
      </rPr>
      <t>(t)</t>
    </r>
  </si>
  <si>
    <r>
      <rPr>
        <sz val="12"/>
        <rFont val="Symbol"/>
        <family val="1"/>
        <charset val="2"/>
      </rPr>
      <t>l</t>
    </r>
    <r>
      <rPr>
        <sz val="12"/>
        <rFont val="Arial"/>
        <family val="2"/>
      </rPr>
      <t>(t)=a/t^b</t>
    </r>
  </si>
  <si>
    <t>Section 2.4 Create your own bathtub curve</t>
  </si>
  <si>
    <t>Section 2.1 The Reliability Function</t>
  </si>
  <si>
    <t>T0</t>
  </si>
  <si>
    <t>MTTF(T0)</t>
  </si>
  <si>
    <t>R(T0)</t>
  </si>
  <si>
    <t>Section 2.5 Conditional Reliability</t>
  </si>
  <si>
    <t>R(t|T0)</t>
  </si>
  <si>
    <t>t =</t>
  </si>
  <si>
    <t>intermediate</t>
  </si>
  <si>
    <t>f(t)</t>
  </si>
  <si>
    <t>R(t)</t>
  </si>
  <si>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(t)</t>
    </r>
  </si>
  <si>
    <t>enter a =</t>
  </si>
  <si>
    <t>Section 2.3 Hazard Rate Function</t>
  </si>
  <si>
    <t>AFR(t)</t>
  </si>
  <si>
    <t>R(T+t0)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</si>
</sst>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0.00000"/>
    <numFmt numFmtId="168" formatCode="0.0000"/>
    <numFmt numFmtId="169" formatCode="0.000"/>
  </numFmts>
  <fonts count="9" x14ac:knownFonts="1">
    <font>
      <sz val="10"/>
      <name val="Arial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Symbol"/>
      <family val="1"/>
      <charset val="2"/>
    </font>
    <font>
      <sz val="12"/>
      <name val="Arial"/>
      <family val="2"/>
    </font>
    <font>
      <sz val="12"/>
      <name val="Symbol"/>
      <family val="1"/>
      <charset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7DD9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/>
    <xf numFmtId="0" fontId="3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6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0" fillId="3" borderId="0" xfId="0" applyFill="1"/>
    <xf numFmtId="0" fontId="6" fillId="4" borderId="7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4" borderId="8" xfId="0" applyFont="1" applyFill="1" applyBorder="1"/>
    <xf numFmtId="0" fontId="0" fillId="3" borderId="8" xfId="0" applyFill="1" applyBorder="1" applyAlignment="1">
      <alignment horizontal="center"/>
    </xf>
    <xf numFmtId="0" fontId="6" fillId="3" borderId="9" xfId="0" applyFont="1" applyFill="1" applyBorder="1" applyAlignment="1">
      <alignment horizontal="left"/>
    </xf>
    <xf numFmtId="0" fontId="3" fillId="0" borderId="0" xfId="1"/>
    <xf numFmtId="0" fontId="3" fillId="3" borderId="6" xfId="1" applyFill="1" applyBorder="1" applyAlignment="1">
      <alignment horizontal="center"/>
    </xf>
    <xf numFmtId="0" fontId="3" fillId="3" borderId="6" xfId="1" applyFill="1" applyBorder="1"/>
    <xf numFmtId="0" fontId="3" fillId="4" borderId="1" xfId="1" applyFill="1" applyBorder="1" applyAlignment="1">
      <alignment horizontal="right"/>
    </xf>
    <xf numFmtId="0" fontId="3" fillId="3" borderId="10" xfId="1" applyFill="1" applyBorder="1"/>
    <xf numFmtId="0" fontId="3" fillId="3" borderId="7" xfId="1" applyFill="1" applyBorder="1"/>
    <xf numFmtId="0" fontId="3" fillId="3" borderId="5" xfId="1" applyFill="1" applyBorder="1" applyAlignment="1">
      <alignment horizontal="center"/>
    </xf>
    <xf numFmtId="0" fontId="3" fillId="5" borderId="8" xfId="1" applyFill="1" applyBorder="1"/>
    <xf numFmtId="0" fontId="3" fillId="5" borderId="9" xfId="1" applyFill="1" applyBorder="1"/>
    <xf numFmtId="169" fontId="3" fillId="5" borderId="3" xfId="1" applyNumberFormat="1" applyFill="1" applyBorder="1" applyAlignment="1">
      <alignment horizontal="center"/>
    </xf>
    <xf numFmtId="169" fontId="3" fillId="5" borderId="9" xfId="1" applyNumberFormat="1" applyFill="1" applyBorder="1" applyAlignment="1">
      <alignment horizontal="center"/>
    </xf>
    <xf numFmtId="0" fontId="3" fillId="0" borderId="10" xfId="1" applyBorder="1" applyAlignment="1">
      <alignment horizontal="center"/>
    </xf>
    <xf numFmtId="169" fontId="3" fillId="0" borderId="7" xfId="1" applyNumberFormat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11" xfId="1" applyBorder="1" applyAlignment="1">
      <alignment horizontal="center"/>
    </xf>
    <xf numFmtId="0" fontId="3" fillId="0" borderId="2" xfId="1" applyBorder="1" applyAlignment="1">
      <alignment horizontal="center"/>
    </xf>
    <xf numFmtId="169" fontId="3" fillId="0" borderId="0" xfId="1" applyNumberFormat="1" applyBorder="1" applyAlignment="1">
      <alignment horizontal="center"/>
    </xf>
    <xf numFmtId="0" fontId="3" fillId="0" borderId="0" xfId="1" applyBorder="1" applyAlignment="1">
      <alignment horizontal="center"/>
    </xf>
    <xf numFmtId="0" fontId="3" fillId="0" borderId="4" xfId="1" applyBorder="1" applyAlignment="1">
      <alignment horizontal="center"/>
    </xf>
    <xf numFmtId="0" fontId="3" fillId="0" borderId="5" xfId="1" applyBorder="1" applyAlignment="1">
      <alignment horizontal="center"/>
    </xf>
    <xf numFmtId="169" fontId="3" fillId="0" borderId="6" xfId="1" applyNumberFormat="1" applyBorder="1" applyAlignment="1">
      <alignment horizontal="center"/>
    </xf>
    <xf numFmtId="0" fontId="3" fillId="0" borderId="6" xfId="1" applyBorder="1" applyAlignment="1">
      <alignment horizontal="center"/>
    </xf>
    <xf numFmtId="0" fontId="3" fillId="0" borderId="12" xfId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" xfId="0" applyFont="1" applyFill="1" applyBorder="1"/>
    <xf numFmtId="0" fontId="0" fillId="4" borderId="13" xfId="0" applyFill="1" applyBorder="1" applyAlignment="1">
      <alignment horizontal="center"/>
    </xf>
    <xf numFmtId="0" fontId="0" fillId="3" borderId="10" xfId="0" applyFill="1" applyBorder="1"/>
    <xf numFmtId="0" fontId="0" fillId="3" borderId="7" xfId="0" applyFill="1" applyBorder="1"/>
    <xf numFmtId="0" fontId="0" fillId="3" borderId="11" xfId="0" applyFill="1" applyBorder="1"/>
    <xf numFmtId="0" fontId="0" fillId="3" borderId="5" xfId="0" applyFill="1" applyBorder="1"/>
    <xf numFmtId="0" fontId="3" fillId="3" borderId="6" xfId="0" applyFont="1" applyFill="1" applyBorder="1"/>
    <xf numFmtId="0" fontId="3" fillId="3" borderId="12" xfId="0" applyFont="1" applyFill="1" applyBorder="1" applyAlignment="1">
      <alignment horizontal="center"/>
    </xf>
    <xf numFmtId="0" fontId="0" fillId="3" borderId="8" xfId="0" applyFill="1" applyBorder="1"/>
    <xf numFmtId="0" fontId="0" fillId="3" borderId="3" xfId="0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6" borderId="3" xfId="0" applyFill="1" applyBorder="1"/>
    <xf numFmtId="0" fontId="0" fillId="6" borderId="9" xfId="0" applyFill="1" applyBorder="1"/>
    <xf numFmtId="0" fontId="3" fillId="6" borderId="8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0" fillId="6" borderId="0" xfId="0" applyFill="1"/>
    <xf numFmtId="0" fontId="0" fillId="6" borderId="5" xfId="0" applyFill="1" applyBorder="1" applyAlignment="1">
      <alignment horizontal="right"/>
    </xf>
    <xf numFmtId="0" fontId="3" fillId="0" borderId="0" xfId="1" applyFill="1" applyBorder="1" applyAlignment="1">
      <alignment horizontal="center"/>
    </xf>
    <xf numFmtId="0" fontId="3" fillId="4" borderId="13" xfId="1" applyFill="1" applyBorder="1" applyAlignment="1">
      <alignment horizontal="center"/>
    </xf>
    <xf numFmtId="0" fontId="0" fillId="0" borderId="15" xfId="0" applyFill="1" applyBorder="1"/>
    <xf numFmtId="0" fontId="0" fillId="0" borderId="13" xfId="0" applyFill="1" applyBorder="1"/>
    <xf numFmtId="0" fontId="8" fillId="7" borderId="16" xfId="1" applyFont="1" applyFill="1" applyBorder="1"/>
    <xf numFmtId="167" fontId="8" fillId="7" borderId="17" xfId="1" applyNumberFormat="1" applyFont="1" applyFill="1" applyBorder="1" applyAlignment="1">
      <alignment horizontal="center"/>
    </xf>
    <xf numFmtId="167" fontId="8" fillId="7" borderId="18" xfId="1" applyNumberFormat="1" applyFont="1" applyFill="1" applyBorder="1" applyAlignment="1">
      <alignment horizontal="center"/>
    </xf>
    <xf numFmtId="0" fontId="3" fillId="3" borderId="14" xfId="1" applyFill="1" applyBorder="1"/>
    <xf numFmtId="0" fontId="4" fillId="8" borderId="15" xfId="0" applyFont="1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" xfId="0" applyFill="1" applyBorder="1"/>
    <xf numFmtId="0" fontId="3" fillId="8" borderId="0" xfId="0" applyFont="1" applyFill="1" applyAlignment="1">
      <alignment horizontal="center"/>
    </xf>
    <xf numFmtId="0" fontId="4" fillId="8" borderId="1" xfId="0" applyFont="1" applyFill="1" applyBorder="1"/>
    <xf numFmtId="0" fontId="3" fillId="8" borderId="15" xfId="1" applyFill="1" applyBorder="1"/>
    <xf numFmtId="0" fontId="0" fillId="6" borderId="3" xfId="0" applyFill="1" applyBorder="1" applyProtection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486351706036746"/>
          <c:y val="3.75116652085156E-2"/>
          <c:w val="0.66631014873140859"/>
          <c:h val="0.798225065616797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'Example 2.1'!$C$3</c:f>
              <c:strCache>
                <c:ptCount val="1"/>
                <c:pt idx="0">
                  <c:v>f(t)</c:v>
                </c:pt>
              </c:strCache>
            </c:strRef>
          </c:tx>
          <c:marker>
            <c:symbol val="none"/>
          </c:marker>
          <c:xVal>
            <c:numRef>
              <c:f>'Example 2.1'!$B$4:$B$84</c:f>
              <c:numCache>
                <c:formatCode>General</c:formatCode>
                <c:ptCount val="8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</c:numCache>
            </c:numRef>
          </c:xVal>
          <c:yVal>
            <c:numRef>
              <c:f>'Example 2.1'!$C$4:$C$84</c:f>
              <c:numCache>
                <c:formatCode>0.0000</c:formatCode>
                <c:ptCount val="81"/>
                <c:pt idx="0">
                  <c:v>9.9800299600499441E-4</c:v>
                </c:pt>
                <c:pt idx="1">
                  <c:v>9.0702947845804982E-4</c:v>
                </c:pt>
                <c:pt idx="2">
                  <c:v>8.2644628099173541E-4</c:v>
                </c:pt>
                <c:pt idx="3">
                  <c:v>7.5614366729678654E-4</c:v>
                </c:pt>
                <c:pt idx="4">
                  <c:v>6.9444444444444447E-4</c:v>
                </c:pt>
                <c:pt idx="5">
                  <c:v>6.4000000000000005E-4</c:v>
                </c:pt>
                <c:pt idx="6">
                  <c:v>5.9171597633136085E-4</c:v>
                </c:pt>
                <c:pt idx="7">
                  <c:v>5.4869684499314121E-4</c:v>
                </c:pt>
                <c:pt idx="8">
                  <c:v>5.1020408163265311E-4</c:v>
                </c:pt>
                <c:pt idx="9">
                  <c:v>4.7562425683709869E-4</c:v>
                </c:pt>
                <c:pt idx="10">
                  <c:v>4.4444444444444447E-4</c:v>
                </c:pt>
                <c:pt idx="11">
                  <c:v>4.1623309053069715E-4</c:v>
                </c:pt>
                <c:pt idx="12">
                  <c:v>3.9062499999999991E-4</c:v>
                </c:pt>
                <c:pt idx="13">
                  <c:v>3.6730945821854917E-4</c:v>
                </c:pt>
                <c:pt idx="14">
                  <c:v>3.4602076124567468E-4</c:v>
                </c:pt>
                <c:pt idx="15">
                  <c:v>3.2653061224489796E-4</c:v>
                </c:pt>
                <c:pt idx="16">
                  <c:v>3.0864197530864197E-4</c:v>
                </c:pt>
                <c:pt idx="17">
                  <c:v>2.9218407596785974E-4</c:v>
                </c:pt>
                <c:pt idx="18">
                  <c:v>2.770083102493075E-4</c:v>
                </c:pt>
                <c:pt idx="19">
                  <c:v>2.6298487836949369E-4</c:v>
                </c:pt>
                <c:pt idx="20">
                  <c:v>2.5000000000000001E-4</c:v>
                </c:pt>
                <c:pt idx="21">
                  <c:v>2.3795359904818563E-4</c:v>
                </c:pt>
                <c:pt idx="22">
                  <c:v>2.2675736961451246E-4</c:v>
                </c:pt>
                <c:pt idx="23">
                  <c:v>2.1633315305570573E-4</c:v>
                </c:pt>
                <c:pt idx="24">
                  <c:v>2.0661157024793385E-4</c:v>
                </c:pt>
                <c:pt idx="25">
                  <c:v>1.9753086419753088E-4</c:v>
                </c:pt>
                <c:pt idx="26">
                  <c:v>1.8903591682419664E-4</c:v>
                </c:pt>
                <c:pt idx="27">
                  <c:v>1.8107741059302849E-4</c:v>
                </c:pt>
                <c:pt idx="28">
                  <c:v>1.7361111111111106E-4</c:v>
                </c:pt>
                <c:pt idx="29">
                  <c:v>1.6659725114535608E-4</c:v>
                </c:pt>
                <c:pt idx="30">
                  <c:v>1.6000000000000001E-4</c:v>
                </c:pt>
                <c:pt idx="31">
                  <c:v>1.5378700499807767E-4</c:v>
                </c:pt>
                <c:pt idx="32">
                  <c:v>1.4792899408284021E-4</c:v>
                </c:pt>
                <c:pt idx="33">
                  <c:v>1.4239943040227836E-4</c:v>
                </c:pt>
                <c:pt idx="34">
                  <c:v>1.371742112482853E-4</c:v>
                </c:pt>
                <c:pt idx="35">
                  <c:v>1.3223140495867769E-4</c:v>
                </c:pt>
                <c:pt idx="36">
                  <c:v>1.2755102040816328E-4</c:v>
                </c:pt>
                <c:pt idx="37">
                  <c:v>1.2311480455524777E-4</c:v>
                </c:pt>
                <c:pt idx="38">
                  <c:v>1.1890606420927465E-4</c:v>
                </c:pt>
                <c:pt idx="39">
                  <c:v>1.1490950876185004E-4</c:v>
                </c:pt>
                <c:pt idx="40">
                  <c:v>1.1111111111111112E-4</c:v>
                </c:pt>
                <c:pt idx="41">
                  <c:v>1.0749798441279228E-4</c:v>
                </c:pt>
                <c:pt idx="42">
                  <c:v>1.0405827263267429E-4</c:v>
                </c:pt>
                <c:pt idx="43">
                  <c:v>1.0078105316200556E-4</c:v>
                </c:pt>
                <c:pt idx="44">
                  <c:v>9.7656249999999978E-5</c:v>
                </c:pt>
                <c:pt idx="45">
                  <c:v>9.4674556213017751E-5</c:v>
                </c:pt>
                <c:pt idx="46">
                  <c:v>9.1827364554637265E-5</c:v>
                </c:pt>
                <c:pt idx="47">
                  <c:v>8.910670527957229E-5</c:v>
                </c:pt>
                <c:pt idx="48">
                  <c:v>8.6505190311418696E-5</c:v>
                </c:pt>
                <c:pt idx="49">
                  <c:v>8.4015963032976255E-5</c:v>
                </c:pt>
                <c:pt idx="50">
                  <c:v>8.163265306122449E-5</c:v>
                </c:pt>
                <c:pt idx="51">
                  <c:v>7.9349335449315598E-5</c:v>
                </c:pt>
                <c:pt idx="52">
                  <c:v>7.7160493827160492E-5</c:v>
                </c:pt>
                <c:pt idx="53">
                  <c:v>7.5060987051979732E-5</c:v>
                </c:pt>
                <c:pt idx="54">
                  <c:v>7.3046018991964934E-5</c:v>
                </c:pt>
                <c:pt idx="55">
                  <c:v>7.1111111111111106E-5</c:v>
                </c:pt>
                <c:pt idx="56">
                  <c:v>6.9252077562326862E-5</c:v>
                </c:pt>
                <c:pt idx="57">
                  <c:v>6.7465002529937596E-5</c:v>
                </c:pt>
                <c:pt idx="58">
                  <c:v>6.574621959237345E-5</c:v>
                </c:pt>
                <c:pt idx="59">
                  <c:v>6.4092292901778565E-5</c:v>
                </c:pt>
                <c:pt idx="60">
                  <c:v>6.2500000000000001E-5</c:v>
                </c:pt>
                <c:pt idx="61">
                  <c:v>6.0966316110349009E-5</c:v>
                </c:pt>
                <c:pt idx="62">
                  <c:v>5.9488399762046407E-5</c:v>
                </c:pt>
                <c:pt idx="63">
                  <c:v>5.8063579619683544E-5</c:v>
                </c:pt>
                <c:pt idx="64">
                  <c:v>5.6689342403628114E-5</c:v>
                </c:pt>
                <c:pt idx="65">
                  <c:v>5.5363321799307956E-5</c:v>
                </c:pt>
                <c:pt idx="66">
                  <c:v>5.4083288263926432E-5</c:v>
                </c:pt>
                <c:pt idx="67">
                  <c:v>5.2847139648566532E-5</c:v>
                </c:pt>
                <c:pt idx="68">
                  <c:v>5.1652892561983463E-5</c:v>
                </c:pt>
                <c:pt idx="69">
                  <c:v>5.0498674409796736E-5</c:v>
                </c:pt>
                <c:pt idx="70">
                  <c:v>4.938271604938272E-5</c:v>
                </c:pt>
                <c:pt idx="71">
                  <c:v>4.8303345006641692E-5</c:v>
                </c:pt>
                <c:pt idx="72">
                  <c:v>4.7258979206049159E-5</c:v>
                </c:pt>
                <c:pt idx="73">
                  <c:v>4.6248121170077459E-5</c:v>
                </c:pt>
                <c:pt idx="74">
                  <c:v>4.5269352648257123E-5</c:v>
                </c:pt>
                <c:pt idx="75">
                  <c:v>4.4321329639889195E-5</c:v>
                </c:pt>
                <c:pt idx="76">
                  <c:v>4.3402777777777766E-5</c:v>
                </c:pt>
                <c:pt idx="77">
                  <c:v>4.2512488043362744E-5</c:v>
                </c:pt>
                <c:pt idx="78">
                  <c:v>4.1649312786339019E-5</c:v>
                </c:pt>
                <c:pt idx="79">
                  <c:v>4.0812162024283233E-5</c:v>
                </c:pt>
                <c:pt idx="80">
                  <c:v>4.0000000000000003E-5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D-4B37-9B40-F3252D10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20696"/>
        <c:axId val="1"/>
      </c:scatterChart>
      <c:valAx>
        <c:axId val="31932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932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'Example 2.5'!$F$3</c:f>
              <c:strCache>
                <c:ptCount val="1"/>
                <c:pt idx="0">
                  <c:v>AFR(t)</c:v>
                </c:pt>
              </c:strCache>
            </c:strRef>
          </c:tx>
          <c:marker>
            <c:symbol val="none"/>
          </c:marker>
          <c:xVal>
            <c:numRef>
              <c:f>'Example 2.5'!$B$4:$B$82</c:f>
              <c:numCache>
                <c:formatCode>General</c:formatCode>
                <c:ptCount val="7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</c:numCache>
            </c:numRef>
          </c:xVal>
          <c:yVal>
            <c:numRef>
              <c:f>'Example 2.5'!$F$4:$F$82</c:f>
              <c:numCache>
                <c:formatCode>0.0000</c:formatCode>
                <c:ptCount val="79"/>
                <c:pt idx="0">
                  <c:v>2.4999999999999998E-6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1.8749999999999998E-4</c:v>
                </c:pt>
                <c:pt idx="4">
                  <c:v>2.5000000000000001E-4</c:v>
                </c:pt>
                <c:pt idx="5">
                  <c:v>3.1249999999999995E-4</c:v>
                </c:pt>
                <c:pt idx="6">
                  <c:v>3.7499999999999995E-4</c:v>
                </c:pt>
                <c:pt idx="7">
                  <c:v>4.3749999999999995E-4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6.249999999999999E-4</c:v>
                </c:pt>
                <c:pt idx="11">
                  <c:v>6.8749999999999996E-4</c:v>
                </c:pt>
                <c:pt idx="12">
                  <c:v>7.4999999999999991E-4</c:v>
                </c:pt>
                <c:pt idx="13">
                  <c:v>8.1249999999999996E-4</c:v>
                </c:pt>
                <c:pt idx="14">
                  <c:v>8.7499999999999991E-4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1.0624999999999999E-3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1.2499999999999998E-3</c:v>
                </c:pt>
                <c:pt idx="21">
                  <c:v>1.3124999999999999E-3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1.4999999999999998E-3</c:v>
                </c:pt>
                <c:pt idx="25">
                  <c:v>1.5624999999999999E-3</c:v>
                </c:pt>
                <c:pt idx="26">
                  <c:v>1.6249999999999999E-3</c:v>
                </c:pt>
                <c:pt idx="27">
                  <c:v>1.6874999999999998E-3</c:v>
                </c:pt>
                <c:pt idx="28">
                  <c:v>1.7499999999999998E-3</c:v>
                </c:pt>
                <c:pt idx="29">
                  <c:v>1.8124999999999999E-3</c:v>
                </c:pt>
                <c:pt idx="30">
                  <c:v>1.8749999999999999E-3</c:v>
                </c:pt>
                <c:pt idx="31">
                  <c:v>1.9374999999999998E-3</c:v>
                </c:pt>
                <c:pt idx="32">
                  <c:v>2E-3</c:v>
                </c:pt>
                <c:pt idx="33">
                  <c:v>2.0624999999999997E-3</c:v>
                </c:pt>
                <c:pt idx="34">
                  <c:v>2.1249999999999997E-3</c:v>
                </c:pt>
                <c:pt idx="35">
                  <c:v>2.1874999999999998E-3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2.4999999999999996E-3</c:v>
                </c:pt>
                <c:pt idx="41">
                  <c:v>2.5624999999999997E-3</c:v>
                </c:pt>
                <c:pt idx="42">
                  <c:v>2.6249999999999997E-3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2.9374999999999996E-3</c:v>
                </c:pt>
                <c:pt idx="48">
                  <c:v>2.9999999999999996E-3</c:v>
                </c:pt>
                <c:pt idx="49">
                  <c:v>3.0624999999999997E-3</c:v>
                </c:pt>
                <c:pt idx="50">
                  <c:v>3.1249999999999997E-3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3.3749999999999995E-3</c:v>
                </c:pt>
                <c:pt idx="55">
                  <c:v>3.4374999999999996E-3</c:v>
                </c:pt>
                <c:pt idx="56">
                  <c:v>3.4999999999999996E-3</c:v>
                </c:pt>
                <c:pt idx="57">
                  <c:v>3.5624999999999997E-3</c:v>
                </c:pt>
                <c:pt idx="58">
                  <c:v>3.6249999999999998E-3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3.8124999999999995E-3</c:v>
                </c:pt>
                <c:pt idx="62">
                  <c:v>3.8749999999999995E-3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4.0624999999999993E-3</c:v>
                </c:pt>
                <c:pt idx="66">
                  <c:v>4.1249999999999993E-3</c:v>
                </c:pt>
                <c:pt idx="67">
                  <c:v>4.1874999999999994E-3</c:v>
                </c:pt>
                <c:pt idx="68">
                  <c:v>4.2499999999999994E-3</c:v>
                </c:pt>
                <c:pt idx="69">
                  <c:v>4.3124999999999995E-3</c:v>
                </c:pt>
                <c:pt idx="70">
                  <c:v>4.3749999999999995E-3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4044-82E6-0C5E4DDE0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35616"/>
        <c:axId val="1"/>
      </c:scatterChart>
      <c:valAx>
        <c:axId val="3199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993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041907261592324"/>
          <c:y val="5.1400554097404488E-2"/>
          <c:w val="0.66631014873140859"/>
          <c:h val="0.798225065616797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'Example 2.6'!$C$3</c:f>
              <c:strCache>
                <c:ptCount val="1"/>
                <c:pt idx="0">
                  <c:v>f(t)</c:v>
                </c:pt>
              </c:strCache>
            </c:strRef>
          </c:tx>
          <c:marker>
            <c:symbol val="none"/>
          </c:marker>
          <c:xVal>
            <c:numRef>
              <c:f>'Example 2.6'!$B$4:$B$84</c:f>
              <c:numCache>
                <c:formatCode>General</c:formatCode>
                <c:ptCount val="81"/>
                <c:pt idx="0">
                  <c:v>1</c:v>
                </c:pt>
                <c:pt idx="1">
                  <c:v>2.25</c:v>
                </c:pt>
                <c:pt idx="2">
                  <c:v>3.5</c:v>
                </c:pt>
                <c:pt idx="3">
                  <c:v>4.75</c:v>
                </c:pt>
                <c:pt idx="4">
                  <c:v>6</c:v>
                </c:pt>
                <c:pt idx="5">
                  <c:v>7.25</c:v>
                </c:pt>
                <c:pt idx="6">
                  <c:v>8.5</c:v>
                </c:pt>
                <c:pt idx="7">
                  <c:v>9.75</c:v>
                </c:pt>
                <c:pt idx="8">
                  <c:v>11</c:v>
                </c:pt>
                <c:pt idx="9">
                  <c:v>12.25</c:v>
                </c:pt>
                <c:pt idx="10">
                  <c:v>13.5</c:v>
                </c:pt>
                <c:pt idx="11">
                  <c:v>14.75</c:v>
                </c:pt>
                <c:pt idx="12">
                  <c:v>16</c:v>
                </c:pt>
                <c:pt idx="13">
                  <c:v>17.25</c:v>
                </c:pt>
                <c:pt idx="14">
                  <c:v>18.5</c:v>
                </c:pt>
                <c:pt idx="15">
                  <c:v>19.75</c:v>
                </c:pt>
                <c:pt idx="16">
                  <c:v>21</c:v>
                </c:pt>
                <c:pt idx="17">
                  <c:v>22.25</c:v>
                </c:pt>
                <c:pt idx="18">
                  <c:v>23.5</c:v>
                </c:pt>
                <c:pt idx="19">
                  <c:v>24.75</c:v>
                </c:pt>
                <c:pt idx="20">
                  <c:v>26</c:v>
                </c:pt>
                <c:pt idx="21">
                  <c:v>27.25</c:v>
                </c:pt>
                <c:pt idx="22">
                  <c:v>28.5</c:v>
                </c:pt>
                <c:pt idx="23">
                  <c:v>29.75</c:v>
                </c:pt>
                <c:pt idx="24">
                  <c:v>31</c:v>
                </c:pt>
                <c:pt idx="25">
                  <c:v>32.25</c:v>
                </c:pt>
                <c:pt idx="26">
                  <c:v>33.5</c:v>
                </c:pt>
                <c:pt idx="27">
                  <c:v>34.75</c:v>
                </c:pt>
                <c:pt idx="28">
                  <c:v>36</c:v>
                </c:pt>
                <c:pt idx="29">
                  <c:v>37.25</c:v>
                </c:pt>
                <c:pt idx="30">
                  <c:v>38.5</c:v>
                </c:pt>
                <c:pt idx="31">
                  <c:v>39.75</c:v>
                </c:pt>
                <c:pt idx="32">
                  <c:v>41</c:v>
                </c:pt>
                <c:pt idx="33">
                  <c:v>42.25</c:v>
                </c:pt>
                <c:pt idx="34">
                  <c:v>43.5</c:v>
                </c:pt>
                <c:pt idx="35">
                  <c:v>44.75</c:v>
                </c:pt>
                <c:pt idx="36">
                  <c:v>46</c:v>
                </c:pt>
                <c:pt idx="37">
                  <c:v>47.25</c:v>
                </c:pt>
                <c:pt idx="38">
                  <c:v>48.5</c:v>
                </c:pt>
                <c:pt idx="39">
                  <c:v>49.75</c:v>
                </c:pt>
                <c:pt idx="40">
                  <c:v>51</c:v>
                </c:pt>
                <c:pt idx="41">
                  <c:v>52.25</c:v>
                </c:pt>
                <c:pt idx="42">
                  <c:v>53.5</c:v>
                </c:pt>
                <c:pt idx="43">
                  <c:v>54.75</c:v>
                </c:pt>
                <c:pt idx="44">
                  <c:v>56</c:v>
                </c:pt>
                <c:pt idx="45">
                  <c:v>57.25</c:v>
                </c:pt>
                <c:pt idx="46">
                  <c:v>58.5</c:v>
                </c:pt>
                <c:pt idx="47">
                  <c:v>59.75</c:v>
                </c:pt>
                <c:pt idx="48">
                  <c:v>61</c:v>
                </c:pt>
                <c:pt idx="49">
                  <c:v>62.25</c:v>
                </c:pt>
                <c:pt idx="50">
                  <c:v>63.5</c:v>
                </c:pt>
                <c:pt idx="51">
                  <c:v>64.75</c:v>
                </c:pt>
                <c:pt idx="52">
                  <c:v>66</c:v>
                </c:pt>
                <c:pt idx="53">
                  <c:v>67.25</c:v>
                </c:pt>
                <c:pt idx="54">
                  <c:v>68.5</c:v>
                </c:pt>
                <c:pt idx="55">
                  <c:v>69.75</c:v>
                </c:pt>
                <c:pt idx="56">
                  <c:v>71</c:v>
                </c:pt>
                <c:pt idx="57">
                  <c:v>72.25</c:v>
                </c:pt>
                <c:pt idx="58">
                  <c:v>73.5</c:v>
                </c:pt>
                <c:pt idx="59">
                  <c:v>74.75</c:v>
                </c:pt>
                <c:pt idx="60">
                  <c:v>76</c:v>
                </c:pt>
                <c:pt idx="61">
                  <c:v>77.25</c:v>
                </c:pt>
                <c:pt idx="62">
                  <c:v>78.5</c:v>
                </c:pt>
                <c:pt idx="63">
                  <c:v>79.75</c:v>
                </c:pt>
                <c:pt idx="64">
                  <c:v>81</c:v>
                </c:pt>
                <c:pt idx="65">
                  <c:v>82.25</c:v>
                </c:pt>
                <c:pt idx="66">
                  <c:v>83.5</c:v>
                </c:pt>
                <c:pt idx="67">
                  <c:v>84.75</c:v>
                </c:pt>
                <c:pt idx="68">
                  <c:v>86</c:v>
                </c:pt>
                <c:pt idx="69">
                  <c:v>87.25</c:v>
                </c:pt>
                <c:pt idx="70">
                  <c:v>88.5</c:v>
                </c:pt>
                <c:pt idx="71">
                  <c:v>89.75</c:v>
                </c:pt>
                <c:pt idx="72">
                  <c:v>91</c:v>
                </c:pt>
                <c:pt idx="73">
                  <c:v>92.25</c:v>
                </c:pt>
                <c:pt idx="74">
                  <c:v>93.5</c:v>
                </c:pt>
                <c:pt idx="75">
                  <c:v>94.75</c:v>
                </c:pt>
                <c:pt idx="76">
                  <c:v>96</c:v>
                </c:pt>
                <c:pt idx="77">
                  <c:v>97.25</c:v>
                </c:pt>
                <c:pt idx="78">
                  <c:v>98.5</c:v>
                </c:pt>
              </c:numCache>
            </c:numRef>
          </c:xVal>
          <c:yVal>
            <c:numRef>
              <c:f>'Example 2.6'!$C$4:$C$84</c:f>
              <c:numCache>
                <c:formatCode>0.0000</c:formatCode>
                <c:ptCount val="81"/>
                <c:pt idx="0">
                  <c:v>2.0000000000000001E-4</c:v>
                </c:pt>
                <c:pt idx="1">
                  <c:v>4.4999999999999999E-4</c:v>
                </c:pt>
                <c:pt idx="2">
                  <c:v>6.9999999999999999E-4</c:v>
                </c:pt>
                <c:pt idx="3">
                  <c:v>9.5E-4</c:v>
                </c:pt>
                <c:pt idx="4">
                  <c:v>1.1999999999999999E-3</c:v>
                </c:pt>
                <c:pt idx="5">
                  <c:v>1.4499999999999999E-3</c:v>
                </c:pt>
                <c:pt idx="6">
                  <c:v>1.6999999999999999E-3</c:v>
                </c:pt>
                <c:pt idx="7">
                  <c:v>1.9499999999999999E-3</c:v>
                </c:pt>
                <c:pt idx="8">
                  <c:v>2.2000000000000001E-3</c:v>
                </c:pt>
                <c:pt idx="9">
                  <c:v>2.4499999999999999E-3</c:v>
                </c:pt>
                <c:pt idx="10">
                  <c:v>2.7000000000000001E-3</c:v>
                </c:pt>
                <c:pt idx="11">
                  <c:v>2.9499999999999999E-3</c:v>
                </c:pt>
                <c:pt idx="12">
                  <c:v>3.2000000000000002E-3</c:v>
                </c:pt>
                <c:pt idx="13">
                  <c:v>3.4499999999999999E-3</c:v>
                </c:pt>
                <c:pt idx="14">
                  <c:v>3.7000000000000002E-3</c:v>
                </c:pt>
                <c:pt idx="15">
                  <c:v>3.9500000000000004E-3</c:v>
                </c:pt>
                <c:pt idx="16">
                  <c:v>4.1999999999999997E-3</c:v>
                </c:pt>
                <c:pt idx="17">
                  <c:v>4.45E-3</c:v>
                </c:pt>
                <c:pt idx="18">
                  <c:v>4.7000000000000002E-3</c:v>
                </c:pt>
                <c:pt idx="19">
                  <c:v>4.9500000000000004E-3</c:v>
                </c:pt>
                <c:pt idx="20">
                  <c:v>5.1999999999999998E-3</c:v>
                </c:pt>
                <c:pt idx="21">
                  <c:v>5.45E-3</c:v>
                </c:pt>
                <c:pt idx="22">
                  <c:v>5.7000000000000002E-3</c:v>
                </c:pt>
                <c:pt idx="23">
                  <c:v>5.9500000000000004E-3</c:v>
                </c:pt>
                <c:pt idx="24">
                  <c:v>6.1999999999999998E-3</c:v>
                </c:pt>
                <c:pt idx="25">
                  <c:v>6.45E-3</c:v>
                </c:pt>
                <c:pt idx="26">
                  <c:v>6.7000000000000002E-3</c:v>
                </c:pt>
                <c:pt idx="27">
                  <c:v>6.9499999999999996E-3</c:v>
                </c:pt>
                <c:pt idx="28">
                  <c:v>7.1999999999999998E-3</c:v>
                </c:pt>
                <c:pt idx="29">
                  <c:v>7.45E-3</c:v>
                </c:pt>
                <c:pt idx="30">
                  <c:v>7.7000000000000002E-3</c:v>
                </c:pt>
                <c:pt idx="31">
                  <c:v>7.9500000000000005E-3</c:v>
                </c:pt>
                <c:pt idx="32">
                  <c:v>8.2000000000000007E-3</c:v>
                </c:pt>
                <c:pt idx="33">
                  <c:v>8.4499999999999992E-3</c:v>
                </c:pt>
                <c:pt idx="34">
                  <c:v>8.6999999999999994E-3</c:v>
                </c:pt>
                <c:pt idx="35">
                  <c:v>8.9499999999999996E-3</c:v>
                </c:pt>
                <c:pt idx="36">
                  <c:v>9.1999999999999998E-3</c:v>
                </c:pt>
                <c:pt idx="37">
                  <c:v>9.4500000000000001E-3</c:v>
                </c:pt>
                <c:pt idx="38">
                  <c:v>9.7000000000000003E-3</c:v>
                </c:pt>
                <c:pt idx="39">
                  <c:v>9.9500000000000005E-3</c:v>
                </c:pt>
                <c:pt idx="40">
                  <c:v>1.0200000000000001E-2</c:v>
                </c:pt>
                <c:pt idx="41">
                  <c:v>1.0449999999999999E-2</c:v>
                </c:pt>
                <c:pt idx="42">
                  <c:v>1.0699999999999999E-2</c:v>
                </c:pt>
                <c:pt idx="43">
                  <c:v>1.095E-2</c:v>
                </c:pt>
                <c:pt idx="44">
                  <c:v>1.12E-2</c:v>
                </c:pt>
                <c:pt idx="45">
                  <c:v>1.145E-2</c:v>
                </c:pt>
                <c:pt idx="46">
                  <c:v>1.17E-2</c:v>
                </c:pt>
                <c:pt idx="47">
                  <c:v>1.1950000000000001E-2</c:v>
                </c:pt>
                <c:pt idx="48">
                  <c:v>1.2200000000000001E-2</c:v>
                </c:pt>
                <c:pt idx="49">
                  <c:v>1.2449999999999999E-2</c:v>
                </c:pt>
                <c:pt idx="50">
                  <c:v>1.2699999999999999E-2</c:v>
                </c:pt>
                <c:pt idx="51">
                  <c:v>1.295E-2</c:v>
                </c:pt>
                <c:pt idx="52">
                  <c:v>1.32E-2</c:v>
                </c:pt>
                <c:pt idx="53">
                  <c:v>1.345E-2</c:v>
                </c:pt>
                <c:pt idx="54">
                  <c:v>1.37E-2</c:v>
                </c:pt>
                <c:pt idx="55">
                  <c:v>1.3950000000000001E-2</c:v>
                </c:pt>
                <c:pt idx="56">
                  <c:v>1.4200000000000001E-2</c:v>
                </c:pt>
                <c:pt idx="57">
                  <c:v>1.4449999999999999E-2</c:v>
                </c:pt>
                <c:pt idx="58">
                  <c:v>1.47E-2</c:v>
                </c:pt>
                <c:pt idx="59">
                  <c:v>1.495E-2</c:v>
                </c:pt>
                <c:pt idx="60">
                  <c:v>1.52E-2</c:v>
                </c:pt>
                <c:pt idx="61">
                  <c:v>1.545E-2</c:v>
                </c:pt>
                <c:pt idx="62">
                  <c:v>1.5699999999999999E-2</c:v>
                </c:pt>
                <c:pt idx="63">
                  <c:v>1.5949999999999999E-2</c:v>
                </c:pt>
                <c:pt idx="64">
                  <c:v>1.6199999999999999E-2</c:v>
                </c:pt>
                <c:pt idx="65">
                  <c:v>1.6449999999999999E-2</c:v>
                </c:pt>
                <c:pt idx="66">
                  <c:v>1.67E-2</c:v>
                </c:pt>
                <c:pt idx="67">
                  <c:v>1.695E-2</c:v>
                </c:pt>
                <c:pt idx="68">
                  <c:v>1.72E-2</c:v>
                </c:pt>
                <c:pt idx="69">
                  <c:v>1.745E-2</c:v>
                </c:pt>
                <c:pt idx="70">
                  <c:v>1.77E-2</c:v>
                </c:pt>
                <c:pt idx="71">
                  <c:v>1.7950000000000001E-2</c:v>
                </c:pt>
                <c:pt idx="72">
                  <c:v>1.8200000000000001E-2</c:v>
                </c:pt>
                <c:pt idx="73">
                  <c:v>1.8450000000000001E-2</c:v>
                </c:pt>
                <c:pt idx="74">
                  <c:v>1.8700000000000001E-2</c:v>
                </c:pt>
                <c:pt idx="75">
                  <c:v>1.8950000000000002E-2</c:v>
                </c:pt>
                <c:pt idx="76">
                  <c:v>1.9199999999999998E-2</c:v>
                </c:pt>
                <c:pt idx="77">
                  <c:v>1.9449999999999999E-2</c:v>
                </c:pt>
                <c:pt idx="78">
                  <c:v>1.9699999999999999E-2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B-41F4-ACAD-27A8DA0B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01864"/>
        <c:axId val="1"/>
      </c:scatterChart>
      <c:valAx>
        <c:axId val="32000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20001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'Example 2.6'!$D$3</c:f>
              <c:strCache>
                <c:ptCount val="1"/>
                <c:pt idx="0">
                  <c:v>R(t)</c:v>
                </c:pt>
              </c:strCache>
            </c:strRef>
          </c:tx>
          <c:marker>
            <c:symbol val="none"/>
          </c:marker>
          <c:xVal>
            <c:numRef>
              <c:f>'Example 2.6'!$B$4:$B$84</c:f>
              <c:numCache>
                <c:formatCode>General</c:formatCode>
                <c:ptCount val="81"/>
                <c:pt idx="0">
                  <c:v>1</c:v>
                </c:pt>
                <c:pt idx="1">
                  <c:v>2.25</c:v>
                </c:pt>
                <c:pt idx="2">
                  <c:v>3.5</c:v>
                </c:pt>
                <c:pt idx="3">
                  <c:v>4.75</c:v>
                </c:pt>
                <c:pt idx="4">
                  <c:v>6</c:v>
                </c:pt>
                <c:pt idx="5">
                  <c:v>7.25</c:v>
                </c:pt>
                <c:pt idx="6">
                  <c:v>8.5</c:v>
                </c:pt>
                <c:pt idx="7">
                  <c:v>9.75</c:v>
                </c:pt>
                <c:pt idx="8">
                  <c:v>11</c:v>
                </c:pt>
                <c:pt idx="9">
                  <c:v>12.25</c:v>
                </c:pt>
                <c:pt idx="10">
                  <c:v>13.5</c:v>
                </c:pt>
                <c:pt idx="11">
                  <c:v>14.75</c:v>
                </c:pt>
                <c:pt idx="12">
                  <c:v>16</c:v>
                </c:pt>
                <c:pt idx="13">
                  <c:v>17.25</c:v>
                </c:pt>
                <c:pt idx="14">
                  <c:v>18.5</c:v>
                </c:pt>
                <c:pt idx="15">
                  <c:v>19.75</c:v>
                </c:pt>
                <c:pt idx="16">
                  <c:v>21</c:v>
                </c:pt>
                <c:pt idx="17">
                  <c:v>22.25</c:v>
                </c:pt>
                <c:pt idx="18">
                  <c:v>23.5</c:v>
                </c:pt>
                <c:pt idx="19">
                  <c:v>24.75</c:v>
                </c:pt>
                <c:pt idx="20">
                  <c:v>26</c:v>
                </c:pt>
                <c:pt idx="21">
                  <c:v>27.25</c:v>
                </c:pt>
                <c:pt idx="22">
                  <c:v>28.5</c:v>
                </c:pt>
                <c:pt idx="23">
                  <c:v>29.75</c:v>
                </c:pt>
                <c:pt idx="24">
                  <c:v>31</c:v>
                </c:pt>
                <c:pt idx="25">
                  <c:v>32.25</c:v>
                </c:pt>
                <c:pt idx="26">
                  <c:v>33.5</c:v>
                </c:pt>
                <c:pt idx="27">
                  <c:v>34.75</c:v>
                </c:pt>
                <c:pt idx="28">
                  <c:v>36</c:v>
                </c:pt>
                <c:pt idx="29">
                  <c:v>37.25</c:v>
                </c:pt>
                <c:pt idx="30">
                  <c:v>38.5</c:v>
                </c:pt>
                <c:pt idx="31">
                  <c:v>39.75</c:v>
                </c:pt>
                <c:pt idx="32">
                  <c:v>41</c:v>
                </c:pt>
                <c:pt idx="33">
                  <c:v>42.25</c:v>
                </c:pt>
                <c:pt idx="34">
                  <c:v>43.5</c:v>
                </c:pt>
                <c:pt idx="35">
                  <c:v>44.75</c:v>
                </c:pt>
                <c:pt idx="36">
                  <c:v>46</c:v>
                </c:pt>
                <c:pt idx="37">
                  <c:v>47.25</c:v>
                </c:pt>
                <c:pt idx="38">
                  <c:v>48.5</c:v>
                </c:pt>
                <c:pt idx="39">
                  <c:v>49.75</c:v>
                </c:pt>
                <c:pt idx="40">
                  <c:v>51</c:v>
                </c:pt>
                <c:pt idx="41">
                  <c:v>52.25</c:v>
                </c:pt>
                <c:pt idx="42">
                  <c:v>53.5</c:v>
                </c:pt>
                <c:pt idx="43">
                  <c:v>54.75</c:v>
                </c:pt>
                <c:pt idx="44">
                  <c:v>56</c:v>
                </c:pt>
                <c:pt idx="45">
                  <c:v>57.25</c:v>
                </c:pt>
                <c:pt idx="46">
                  <c:v>58.5</c:v>
                </c:pt>
                <c:pt idx="47">
                  <c:v>59.75</c:v>
                </c:pt>
                <c:pt idx="48">
                  <c:v>61</c:v>
                </c:pt>
                <c:pt idx="49">
                  <c:v>62.25</c:v>
                </c:pt>
                <c:pt idx="50">
                  <c:v>63.5</c:v>
                </c:pt>
                <c:pt idx="51">
                  <c:v>64.75</c:v>
                </c:pt>
                <c:pt idx="52">
                  <c:v>66</c:v>
                </c:pt>
                <c:pt idx="53">
                  <c:v>67.25</c:v>
                </c:pt>
                <c:pt idx="54">
                  <c:v>68.5</c:v>
                </c:pt>
                <c:pt idx="55">
                  <c:v>69.75</c:v>
                </c:pt>
                <c:pt idx="56">
                  <c:v>71</c:v>
                </c:pt>
                <c:pt idx="57">
                  <c:v>72.25</c:v>
                </c:pt>
                <c:pt idx="58">
                  <c:v>73.5</c:v>
                </c:pt>
                <c:pt idx="59">
                  <c:v>74.75</c:v>
                </c:pt>
                <c:pt idx="60">
                  <c:v>76</c:v>
                </c:pt>
                <c:pt idx="61">
                  <c:v>77.25</c:v>
                </c:pt>
                <c:pt idx="62">
                  <c:v>78.5</c:v>
                </c:pt>
                <c:pt idx="63">
                  <c:v>79.75</c:v>
                </c:pt>
                <c:pt idx="64">
                  <c:v>81</c:v>
                </c:pt>
                <c:pt idx="65">
                  <c:v>82.25</c:v>
                </c:pt>
                <c:pt idx="66">
                  <c:v>83.5</c:v>
                </c:pt>
                <c:pt idx="67">
                  <c:v>84.75</c:v>
                </c:pt>
                <c:pt idx="68">
                  <c:v>86</c:v>
                </c:pt>
                <c:pt idx="69">
                  <c:v>87.25</c:v>
                </c:pt>
                <c:pt idx="70">
                  <c:v>88.5</c:v>
                </c:pt>
                <c:pt idx="71">
                  <c:v>89.75</c:v>
                </c:pt>
                <c:pt idx="72">
                  <c:v>91</c:v>
                </c:pt>
                <c:pt idx="73">
                  <c:v>92.25</c:v>
                </c:pt>
                <c:pt idx="74">
                  <c:v>93.5</c:v>
                </c:pt>
                <c:pt idx="75">
                  <c:v>94.75</c:v>
                </c:pt>
                <c:pt idx="76">
                  <c:v>96</c:v>
                </c:pt>
                <c:pt idx="77">
                  <c:v>97.25</c:v>
                </c:pt>
                <c:pt idx="78">
                  <c:v>98.5</c:v>
                </c:pt>
              </c:numCache>
            </c:numRef>
          </c:xVal>
          <c:yVal>
            <c:numRef>
              <c:f>'Example 2.6'!$D$4:$D$84</c:f>
              <c:numCache>
                <c:formatCode>0.0000</c:formatCode>
                <c:ptCount val="81"/>
                <c:pt idx="0">
                  <c:v>0.99990000000000001</c:v>
                </c:pt>
                <c:pt idx="1">
                  <c:v>0.99949374999999996</c:v>
                </c:pt>
                <c:pt idx="2">
                  <c:v>0.99877499999999997</c:v>
                </c:pt>
                <c:pt idx="3">
                  <c:v>0.99774375000000004</c:v>
                </c:pt>
                <c:pt idx="4">
                  <c:v>0.99639999999999995</c:v>
                </c:pt>
                <c:pt idx="5">
                  <c:v>0.99474375000000004</c:v>
                </c:pt>
                <c:pt idx="6">
                  <c:v>0.99277499999999996</c:v>
                </c:pt>
                <c:pt idx="7">
                  <c:v>0.99049374999999995</c:v>
                </c:pt>
                <c:pt idx="8">
                  <c:v>0.9879</c:v>
                </c:pt>
                <c:pt idx="9">
                  <c:v>0.98499375</c:v>
                </c:pt>
                <c:pt idx="10">
                  <c:v>0.98177499999999995</c:v>
                </c:pt>
                <c:pt idx="11">
                  <c:v>0.97824374999999997</c:v>
                </c:pt>
                <c:pt idx="12">
                  <c:v>0.97440000000000004</c:v>
                </c:pt>
                <c:pt idx="13">
                  <c:v>0.97024374999999996</c:v>
                </c:pt>
                <c:pt idx="14">
                  <c:v>0.96577500000000005</c:v>
                </c:pt>
                <c:pt idx="15">
                  <c:v>0.96099374999999998</c:v>
                </c:pt>
                <c:pt idx="16">
                  <c:v>0.95589999999999997</c:v>
                </c:pt>
                <c:pt idx="17">
                  <c:v>0.95049375000000003</c:v>
                </c:pt>
                <c:pt idx="18">
                  <c:v>0.94477500000000003</c:v>
                </c:pt>
                <c:pt idx="19">
                  <c:v>0.93874374999999999</c:v>
                </c:pt>
                <c:pt idx="20">
                  <c:v>0.93240000000000001</c:v>
                </c:pt>
                <c:pt idx="21">
                  <c:v>0.92574374999999998</c:v>
                </c:pt>
                <c:pt idx="22">
                  <c:v>0.91877500000000001</c:v>
                </c:pt>
                <c:pt idx="23">
                  <c:v>0.91149374999999999</c:v>
                </c:pt>
                <c:pt idx="24">
                  <c:v>0.90390000000000004</c:v>
                </c:pt>
                <c:pt idx="25">
                  <c:v>0.89599375000000003</c:v>
                </c:pt>
                <c:pt idx="26">
                  <c:v>0.88777499999999998</c:v>
                </c:pt>
                <c:pt idx="27">
                  <c:v>0.87924374999999999</c:v>
                </c:pt>
                <c:pt idx="28">
                  <c:v>0.87040000000000006</c:v>
                </c:pt>
                <c:pt idx="29">
                  <c:v>0.86124374999999997</c:v>
                </c:pt>
                <c:pt idx="30">
                  <c:v>0.85177499999999995</c:v>
                </c:pt>
                <c:pt idx="31">
                  <c:v>0.84199374999999999</c:v>
                </c:pt>
                <c:pt idx="32">
                  <c:v>0.83189999999999997</c:v>
                </c:pt>
                <c:pt idx="33">
                  <c:v>0.82149375000000002</c:v>
                </c:pt>
                <c:pt idx="34">
                  <c:v>0.81077500000000002</c:v>
                </c:pt>
                <c:pt idx="35">
                  <c:v>0.79974374999999998</c:v>
                </c:pt>
                <c:pt idx="36">
                  <c:v>0.78839999999999999</c:v>
                </c:pt>
                <c:pt idx="37">
                  <c:v>0.77674375000000007</c:v>
                </c:pt>
                <c:pt idx="38">
                  <c:v>0.76477499999999998</c:v>
                </c:pt>
                <c:pt idx="39">
                  <c:v>0.75249374999999996</c:v>
                </c:pt>
                <c:pt idx="40">
                  <c:v>0.7399</c:v>
                </c:pt>
                <c:pt idx="41">
                  <c:v>0.72699374999999999</c:v>
                </c:pt>
                <c:pt idx="42">
                  <c:v>0.71377500000000005</c:v>
                </c:pt>
                <c:pt idx="43">
                  <c:v>0.70024375000000005</c:v>
                </c:pt>
                <c:pt idx="44">
                  <c:v>0.68640000000000001</c:v>
                </c:pt>
                <c:pt idx="45">
                  <c:v>0.67224375000000003</c:v>
                </c:pt>
                <c:pt idx="46">
                  <c:v>0.657775</c:v>
                </c:pt>
                <c:pt idx="47">
                  <c:v>0.64299375000000003</c:v>
                </c:pt>
                <c:pt idx="48">
                  <c:v>0.62790000000000001</c:v>
                </c:pt>
                <c:pt idx="49">
                  <c:v>0.61249375000000006</c:v>
                </c:pt>
                <c:pt idx="50">
                  <c:v>0.59677500000000006</c:v>
                </c:pt>
                <c:pt idx="51">
                  <c:v>0.58074375</c:v>
                </c:pt>
                <c:pt idx="52">
                  <c:v>0.56440000000000001</c:v>
                </c:pt>
                <c:pt idx="53">
                  <c:v>0.54774374999999997</c:v>
                </c:pt>
                <c:pt idx="54">
                  <c:v>0.530775</c:v>
                </c:pt>
                <c:pt idx="55">
                  <c:v>0.51349375000000008</c:v>
                </c:pt>
                <c:pt idx="56">
                  <c:v>0.49590000000000001</c:v>
                </c:pt>
                <c:pt idx="57">
                  <c:v>0.47799375</c:v>
                </c:pt>
                <c:pt idx="58">
                  <c:v>0.45977500000000004</c:v>
                </c:pt>
                <c:pt idx="59">
                  <c:v>0.44124375000000005</c:v>
                </c:pt>
                <c:pt idx="60">
                  <c:v>0.4224</c:v>
                </c:pt>
                <c:pt idx="61">
                  <c:v>0.40324375000000001</c:v>
                </c:pt>
                <c:pt idx="62">
                  <c:v>0.38377499999999998</c:v>
                </c:pt>
                <c:pt idx="63">
                  <c:v>0.36399375</c:v>
                </c:pt>
                <c:pt idx="64">
                  <c:v>0.34389999999999998</c:v>
                </c:pt>
                <c:pt idx="65">
                  <c:v>0.32349375000000002</c:v>
                </c:pt>
                <c:pt idx="66">
                  <c:v>0.30277500000000002</c:v>
                </c:pt>
                <c:pt idx="67">
                  <c:v>0.28174374999999996</c:v>
                </c:pt>
                <c:pt idx="68">
                  <c:v>0.26039999999999996</c:v>
                </c:pt>
                <c:pt idx="69">
                  <c:v>0.23874375000000003</c:v>
                </c:pt>
                <c:pt idx="70">
                  <c:v>0.21677500000000005</c:v>
                </c:pt>
                <c:pt idx="71">
                  <c:v>0.19449375000000002</c:v>
                </c:pt>
                <c:pt idx="72">
                  <c:v>0.17190000000000005</c:v>
                </c:pt>
                <c:pt idx="73">
                  <c:v>0.14899375000000004</c:v>
                </c:pt>
                <c:pt idx="74">
                  <c:v>0.12577499999999997</c:v>
                </c:pt>
                <c:pt idx="75">
                  <c:v>0.10224374999999997</c:v>
                </c:pt>
                <c:pt idx="76">
                  <c:v>7.8400000000000025E-2</c:v>
                </c:pt>
                <c:pt idx="77">
                  <c:v>5.4243750000000035E-2</c:v>
                </c:pt>
                <c:pt idx="78">
                  <c:v>2.9774999999999996E-2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A-4C1D-870D-01BA2F89C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05472"/>
        <c:axId val="1"/>
      </c:scatterChart>
      <c:valAx>
        <c:axId val="3200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2000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ym typeface="Symbol"/>
              </a:rPr>
              <a:t></a:t>
            </a:r>
            <a:r>
              <a:rPr lang="en-US"/>
              <a:t>(t)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'Example 2.6'!$E$3</c:f>
              <c:strCache>
                <c:ptCount val="1"/>
                <c:pt idx="0">
                  <c:v>l(t)</c:v>
                </c:pt>
              </c:strCache>
            </c:strRef>
          </c:tx>
          <c:marker>
            <c:symbol val="none"/>
          </c:marker>
          <c:xVal>
            <c:numRef>
              <c:f>'Example 2.6'!$B$4:$B$84</c:f>
              <c:numCache>
                <c:formatCode>General</c:formatCode>
                <c:ptCount val="81"/>
                <c:pt idx="0">
                  <c:v>1</c:v>
                </c:pt>
                <c:pt idx="1">
                  <c:v>2.25</c:v>
                </c:pt>
                <c:pt idx="2">
                  <c:v>3.5</c:v>
                </c:pt>
                <c:pt idx="3">
                  <c:v>4.75</c:v>
                </c:pt>
                <c:pt idx="4">
                  <c:v>6</c:v>
                </c:pt>
                <c:pt idx="5">
                  <c:v>7.25</c:v>
                </c:pt>
                <c:pt idx="6">
                  <c:v>8.5</c:v>
                </c:pt>
                <c:pt idx="7">
                  <c:v>9.75</c:v>
                </c:pt>
                <c:pt idx="8">
                  <c:v>11</c:v>
                </c:pt>
                <c:pt idx="9">
                  <c:v>12.25</c:v>
                </c:pt>
                <c:pt idx="10">
                  <c:v>13.5</c:v>
                </c:pt>
                <c:pt idx="11">
                  <c:v>14.75</c:v>
                </c:pt>
                <c:pt idx="12">
                  <c:v>16</c:v>
                </c:pt>
                <c:pt idx="13">
                  <c:v>17.25</c:v>
                </c:pt>
                <c:pt idx="14">
                  <c:v>18.5</c:v>
                </c:pt>
                <c:pt idx="15">
                  <c:v>19.75</c:v>
                </c:pt>
                <c:pt idx="16">
                  <c:v>21</c:v>
                </c:pt>
                <c:pt idx="17">
                  <c:v>22.25</c:v>
                </c:pt>
                <c:pt idx="18">
                  <c:v>23.5</c:v>
                </c:pt>
                <c:pt idx="19">
                  <c:v>24.75</c:v>
                </c:pt>
                <c:pt idx="20">
                  <c:v>26</c:v>
                </c:pt>
                <c:pt idx="21">
                  <c:v>27.25</c:v>
                </c:pt>
                <c:pt idx="22">
                  <c:v>28.5</c:v>
                </c:pt>
                <c:pt idx="23">
                  <c:v>29.75</c:v>
                </c:pt>
                <c:pt idx="24">
                  <c:v>31</c:v>
                </c:pt>
                <c:pt idx="25">
                  <c:v>32.25</c:v>
                </c:pt>
                <c:pt idx="26">
                  <c:v>33.5</c:v>
                </c:pt>
                <c:pt idx="27">
                  <c:v>34.75</c:v>
                </c:pt>
                <c:pt idx="28">
                  <c:v>36</c:v>
                </c:pt>
                <c:pt idx="29">
                  <c:v>37.25</c:v>
                </c:pt>
                <c:pt idx="30">
                  <c:v>38.5</c:v>
                </c:pt>
                <c:pt idx="31">
                  <c:v>39.75</c:v>
                </c:pt>
                <c:pt idx="32">
                  <c:v>41</c:v>
                </c:pt>
                <c:pt idx="33">
                  <c:v>42.25</c:v>
                </c:pt>
                <c:pt idx="34">
                  <c:v>43.5</c:v>
                </c:pt>
                <c:pt idx="35">
                  <c:v>44.75</c:v>
                </c:pt>
                <c:pt idx="36">
                  <c:v>46</c:v>
                </c:pt>
                <c:pt idx="37">
                  <c:v>47.25</c:v>
                </c:pt>
                <c:pt idx="38">
                  <c:v>48.5</c:v>
                </c:pt>
                <c:pt idx="39">
                  <c:v>49.75</c:v>
                </c:pt>
                <c:pt idx="40">
                  <c:v>51</c:v>
                </c:pt>
                <c:pt idx="41">
                  <c:v>52.25</c:v>
                </c:pt>
                <c:pt idx="42">
                  <c:v>53.5</c:v>
                </c:pt>
                <c:pt idx="43">
                  <c:v>54.75</c:v>
                </c:pt>
                <c:pt idx="44">
                  <c:v>56</c:v>
                </c:pt>
                <c:pt idx="45">
                  <c:v>57.25</c:v>
                </c:pt>
                <c:pt idx="46">
                  <c:v>58.5</c:v>
                </c:pt>
                <c:pt idx="47">
                  <c:v>59.75</c:v>
                </c:pt>
                <c:pt idx="48">
                  <c:v>61</c:v>
                </c:pt>
                <c:pt idx="49">
                  <c:v>62.25</c:v>
                </c:pt>
                <c:pt idx="50">
                  <c:v>63.5</c:v>
                </c:pt>
                <c:pt idx="51">
                  <c:v>64.75</c:v>
                </c:pt>
                <c:pt idx="52">
                  <c:v>66</c:v>
                </c:pt>
                <c:pt idx="53">
                  <c:v>67.25</c:v>
                </c:pt>
                <c:pt idx="54">
                  <c:v>68.5</c:v>
                </c:pt>
                <c:pt idx="55">
                  <c:v>69.75</c:v>
                </c:pt>
                <c:pt idx="56">
                  <c:v>71</c:v>
                </c:pt>
                <c:pt idx="57">
                  <c:v>72.25</c:v>
                </c:pt>
                <c:pt idx="58">
                  <c:v>73.5</c:v>
                </c:pt>
                <c:pt idx="59">
                  <c:v>74.75</c:v>
                </c:pt>
                <c:pt idx="60">
                  <c:v>76</c:v>
                </c:pt>
                <c:pt idx="61">
                  <c:v>77.25</c:v>
                </c:pt>
                <c:pt idx="62">
                  <c:v>78.5</c:v>
                </c:pt>
                <c:pt idx="63">
                  <c:v>79.75</c:v>
                </c:pt>
                <c:pt idx="64">
                  <c:v>81</c:v>
                </c:pt>
                <c:pt idx="65">
                  <c:v>82.25</c:v>
                </c:pt>
                <c:pt idx="66">
                  <c:v>83.5</c:v>
                </c:pt>
                <c:pt idx="67">
                  <c:v>84.75</c:v>
                </c:pt>
                <c:pt idx="68">
                  <c:v>86</c:v>
                </c:pt>
                <c:pt idx="69">
                  <c:v>87.25</c:v>
                </c:pt>
                <c:pt idx="70">
                  <c:v>88.5</c:v>
                </c:pt>
                <c:pt idx="71">
                  <c:v>89.75</c:v>
                </c:pt>
                <c:pt idx="72">
                  <c:v>91</c:v>
                </c:pt>
                <c:pt idx="73">
                  <c:v>92.25</c:v>
                </c:pt>
                <c:pt idx="74">
                  <c:v>93.5</c:v>
                </c:pt>
                <c:pt idx="75">
                  <c:v>94.75</c:v>
                </c:pt>
                <c:pt idx="76">
                  <c:v>96</c:v>
                </c:pt>
                <c:pt idx="77">
                  <c:v>97.25</c:v>
                </c:pt>
                <c:pt idx="78">
                  <c:v>98.5</c:v>
                </c:pt>
              </c:numCache>
            </c:numRef>
          </c:xVal>
          <c:yVal>
            <c:numRef>
              <c:f>'Example 2.6'!$E$4:$E$84</c:f>
              <c:numCache>
                <c:formatCode>0.0000</c:formatCode>
                <c:ptCount val="81"/>
                <c:pt idx="0">
                  <c:v>2.0002000200020003E-4</c:v>
                </c:pt>
                <c:pt idx="1">
                  <c:v>4.5022792788849356E-4</c:v>
                </c:pt>
                <c:pt idx="2">
                  <c:v>7.0085855172586416E-4</c:v>
                </c:pt>
                <c:pt idx="3">
                  <c:v>9.5214828456705437E-4</c:v>
                </c:pt>
                <c:pt idx="4">
                  <c:v>1.204335608189482E-3</c:v>
                </c:pt>
                <c:pt idx="5">
                  <c:v>1.4576618350203255E-3</c:v>
                </c:pt>
                <c:pt idx="6">
                  <c:v>1.7123718868827277E-3</c:v>
                </c:pt>
                <c:pt idx="7">
                  <c:v>1.9687150978994063E-3</c:v>
                </c:pt>
                <c:pt idx="8">
                  <c:v>2.2269460471707665E-3</c:v>
                </c:pt>
                <c:pt idx="9">
                  <c:v>2.487325427191797E-3</c:v>
                </c:pt>
                <c:pt idx="10">
                  <c:v>2.7501209543938279E-3</c:v>
                </c:pt>
                <c:pt idx="11">
                  <c:v>3.0156083287013078E-3</c:v>
                </c:pt>
                <c:pt idx="12">
                  <c:v>3.2840722495894909E-3</c:v>
                </c:pt>
                <c:pt idx="13">
                  <c:v>3.5558074968274726E-3</c:v>
                </c:pt>
                <c:pt idx="14">
                  <c:v>3.8311200849059047E-3</c:v>
                </c:pt>
                <c:pt idx="15">
                  <c:v>4.1103285010958713E-3</c:v>
                </c:pt>
                <c:pt idx="16">
                  <c:v>4.39376503818391E-3</c:v>
                </c:pt>
                <c:pt idx="17">
                  <c:v>4.6817772342006457E-3</c:v>
                </c:pt>
                <c:pt idx="18">
                  <c:v>4.9747294329337676E-3</c:v>
                </c:pt>
                <c:pt idx="19">
                  <c:v>5.2730044807222419E-3</c:v>
                </c:pt>
                <c:pt idx="20">
                  <c:v>5.5770055770055765E-3</c:v>
                </c:pt>
                <c:pt idx="21">
                  <c:v>5.8871582983952096E-3</c:v>
                </c:pt>
                <c:pt idx="22">
                  <c:v>6.2039128186988108E-3</c:v>
                </c:pt>
                <c:pt idx="23">
                  <c:v>6.5277463504275265E-3</c:v>
                </c:pt>
                <c:pt idx="24">
                  <c:v>6.8591658369288634E-3</c:v>
                </c:pt>
                <c:pt idx="25">
                  <c:v>7.1987109285081502E-3</c:v>
                </c:pt>
                <c:pt idx="26">
                  <c:v>7.5469572808425566E-3</c:v>
                </c:pt>
                <c:pt idx="27">
                  <c:v>7.9045202197911557E-3</c:v>
                </c:pt>
                <c:pt idx="28">
                  <c:v>8.2720588235294101E-3</c:v>
                </c:pt>
                <c:pt idx="29">
                  <c:v>8.6502804809904278E-3</c:v>
                </c:pt>
                <c:pt idx="30">
                  <c:v>9.0399459951278228E-3</c:v>
                </c:pt>
                <c:pt idx="31">
                  <c:v>9.4418753108321766E-3</c:v>
                </c:pt>
                <c:pt idx="32">
                  <c:v>9.8569539608125995E-3</c:v>
                </c:pt>
                <c:pt idx="33">
                  <c:v>1.0286140338864415E-2</c:v>
                </c:pt>
                <c:pt idx="34">
                  <c:v>1.0730473929265209E-2</c:v>
                </c:pt>
                <c:pt idx="35">
                  <c:v>1.1191084644300128E-2</c:v>
                </c:pt>
                <c:pt idx="36">
                  <c:v>1.1669203450025367E-2</c:v>
                </c:pt>
                <c:pt idx="37">
                  <c:v>1.2166174494484185E-2</c:v>
                </c:pt>
                <c:pt idx="38">
                  <c:v>1.2683468994148607E-2</c:v>
                </c:pt>
                <c:pt idx="39">
                  <c:v>1.3222701185225793E-2</c:v>
                </c:pt>
                <c:pt idx="40">
                  <c:v>1.3785646709014733E-2</c:v>
                </c:pt>
                <c:pt idx="41">
                  <c:v>1.4374263877784368E-2</c:v>
                </c:pt>
                <c:pt idx="42">
                  <c:v>1.4990718363629994E-2</c:v>
                </c:pt>
                <c:pt idx="43">
                  <c:v>1.5637411972616675E-2</c:v>
                </c:pt>
                <c:pt idx="44">
                  <c:v>1.6317016317016316E-2</c:v>
                </c:pt>
                <c:pt idx="45">
                  <c:v>1.7032512388549539E-2</c:v>
                </c:pt>
                <c:pt idx="46">
                  <c:v>1.7787237277184446E-2</c:v>
                </c:pt>
                <c:pt idx="47">
                  <c:v>1.858493958922618E-2</c:v>
                </c:pt>
                <c:pt idx="48">
                  <c:v>1.942984551680204E-2</c:v>
                </c:pt>
                <c:pt idx="49">
                  <c:v>2.0326738027939058E-2</c:v>
                </c:pt>
                <c:pt idx="50">
                  <c:v>2.1281052322902262E-2</c:v>
                </c:pt>
                <c:pt idx="51">
                  <c:v>2.2298991594829905E-2</c:v>
                </c:pt>
                <c:pt idx="52">
                  <c:v>2.3387668320340185E-2</c:v>
                </c:pt>
                <c:pt idx="53">
                  <c:v>2.4555277901390934E-2</c:v>
                </c:pt>
                <c:pt idx="54">
                  <c:v>2.581131364514154E-2</c:v>
                </c:pt>
                <c:pt idx="55">
                  <c:v>2.7166835039374868E-2</c:v>
                </c:pt>
                <c:pt idx="56">
                  <c:v>2.8634805404315386E-2</c:v>
                </c:pt>
                <c:pt idx="57">
                  <c:v>3.0230520796558531E-2</c:v>
                </c:pt>
                <c:pt idx="58">
                  <c:v>3.1972160295796852E-2</c:v>
                </c:pt>
                <c:pt idx="59">
                  <c:v>3.3881499737956622E-2</c:v>
                </c:pt>
                <c:pt idx="60">
                  <c:v>3.5984848484848488E-2</c:v>
                </c:pt>
                <c:pt idx="61">
                  <c:v>3.8314295013871881E-2</c:v>
                </c:pt>
                <c:pt idx="62">
                  <c:v>4.0909387010618199E-2</c:v>
                </c:pt>
                <c:pt idx="63">
                  <c:v>4.3819433712804133E-2</c:v>
                </c:pt>
                <c:pt idx="64">
                  <c:v>4.710671706891538E-2</c:v>
                </c:pt>
                <c:pt idx="65">
                  <c:v>5.0851059719082665E-2</c:v>
                </c:pt>
                <c:pt idx="66">
                  <c:v>5.5156469325406653E-2</c:v>
                </c:pt>
                <c:pt idx="67">
                  <c:v>6.0161050600057685E-2</c:v>
                </c:pt>
                <c:pt idx="68">
                  <c:v>6.6052227342549938E-2</c:v>
                </c:pt>
                <c:pt idx="69">
                  <c:v>7.3090918610434819E-2</c:v>
                </c:pt>
                <c:pt idx="70">
                  <c:v>8.1651481951332011E-2</c:v>
                </c:pt>
                <c:pt idx="71">
                  <c:v>9.2290883383142119E-2</c:v>
                </c:pt>
                <c:pt idx="72">
                  <c:v>0.10587550901687025</c:v>
                </c:pt>
                <c:pt idx="73">
                  <c:v>0.12383069759637566</c:v>
                </c:pt>
                <c:pt idx="74">
                  <c:v>0.14867819518982314</c:v>
                </c:pt>
                <c:pt idx="75">
                  <c:v>0.18534140228620338</c:v>
                </c:pt>
                <c:pt idx="76">
                  <c:v>0.24489795918367338</c:v>
                </c:pt>
                <c:pt idx="77">
                  <c:v>0.35856665514460168</c:v>
                </c:pt>
                <c:pt idx="78">
                  <c:v>0.66162888329135183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8-448C-8D5D-2CB2976D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05144"/>
        <c:axId val="1"/>
      </c:scatterChart>
      <c:valAx>
        <c:axId val="32000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20005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'Example 2.6'!$F$3</c:f>
              <c:strCache>
                <c:ptCount val="1"/>
                <c:pt idx="0">
                  <c:v>AFR(t)</c:v>
                </c:pt>
              </c:strCache>
            </c:strRef>
          </c:tx>
          <c:marker>
            <c:symbol val="none"/>
          </c:marker>
          <c:xVal>
            <c:numRef>
              <c:f>'Example 2.6'!$B$4:$B$82</c:f>
              <c:numCache>
                <c:formatCode>General</c:formatCode>
                <c:ptCount val="79"/>
                <c:pt idx="0">
                  <c:v>1</c:v>
                </c:pt>
                <c:pt idx="1">
                  <c:v>2.25</c:v>
                </c:pt>
                <c:pt idx="2">
                  <c:v>3.5</c:v>
                </c:pt>
                <c:pt idx="3">
                  <c:v>4.75</c:v>
                </c:pt>
                <c:pt idx="4">
                  <c:v>6</c:v>
                </c:pt>
                <c:pt idx="5">
                  <c:v>7.25</c:v>
                </c:pt>
                <c:pt idx="6">
                  <c:v>8.5</c:v>
                </c:pt>
                <c:pt idx="7">
                  <c:v>9.75</c:v>
                </c:pt>
                <c:pt idx="8">
                  <c:v>11</c:v>
                </c:pt>
                <c:pt idx="9">
                  <c:v>12.25</c:v>
                </c:pt>
                <c:pt idx="10">
                  <c:v>13.5</c:v>
                </c:pt>
                <c:pt idx="11">
                  <c:v>14.75</c:v>
                </c:pt>
                <c:pt idx="12">
                  <c:v>16</c:v>
                </c:pt>
                <c:pt idx="13">
                  <c:v>17.25</c:v>
                </c:pt>
                <c:pt idx="14">
                  <c:v>18.5</c:v>
                </c:pt>
                <c:pt idx="15">
                  <c:v>19.75</c:v>
                </c:pt>
                <c:pt idx="16">
                  <c:v>21</c:v>
                </c:pt>
                <c:pt idx="17">
                  <c:v>22.25</c:v>
                </c:pt>
                <c:pt idx="18">
                  <c:v>23.5</c:v>
                </c:pt>
                <c:pt idx="19">
                  <c:v>24.75</c:v>
                </c:pt>
                <c:pt idx="20">
                  <c:v>26</c:v>
                </c:pt>
                <c:pt idx="21">
                  <c:v>27.25</c:v>
                </c:pt>
                <c:pt idx="22">
                  <c:v>28.5</c:v>
                </c:pt>
                <c:pt idx="23">
                  <c:v>29.75</c:v>
                </c:pt>
                <c:pt idx="24">
                  <c:v>31</c:v>
                </c:pt>
                <c:pt idx="25">
                  <c:v>32.25</c:v>
                </c:pt>
                <c:pt idx="26">
                  <c:v>33.5</c:v>
                </c:pt>
                <c:pt idx="27">
                  <c:v>34.75</c:v>
                </c:pt>
                <c:pt idx="28">
                  <c:v>36</c:v>
                </c:pt>
                <c:pt idx="29">
                  <c:v>37.25</c:v>
                </c:pt>
                <c:pt idx="30">
                  <c:v>38.5</c:v>
                </c:pt>
                <c:pt idx="31">
                  <c:v>39.75</c:v>
                </c:pt>
                <c:pt idx="32">
                  <c:v>41</c:v>
                </c:pt>
                <c:pt idx="33">
                  <c:v>42.25</c:v>
                </c:pt>
                <c:pt idx="34">
                  <c:v>43.5</c:v>
                </c:pt>
                <c:pt idx="35">
                  <c:v>44.75</c:v>
                </c:pt>
                <c:pt idx="36">
                  <c:v>46</c:v>
                </c:pt>
                <c:pt idx="37">
                  <c:v>47.25</c:v>
                </c:pt>
                <c:pt idx="38">
                  <c:v>48.5</c:v>
                </c:pt>
                <c:pt idx="39">
                  <c:v>49.75</c:v>
                </c:pt>
                <c:pt idx="40">
                  <c:v>51</c:v>
                </c:pt>
                <c:pt idx="41">
                  <c:v>52.25</c:v>
                </c:pt>
                <c:pt idx="42">
                  <c:v>53.5</c:v>
                </c:pt>
                <c:pt idx="43">
                  <c:v>54.75</c:v>
                </c:pt>
                <c:pt idx="44">
                  <c:v>56</c:v>
                </c:pt>
                <c:pt idx="45">
                  <c:v>57.25</c:v>
                </c:pt>
                <c:pt idx="46">
                  <c:v>58.5</c:v>
                </c:pt>
                <c:pt idx="47">
                  <c:v>59.75</c:v>
                </c:pt>
                <c:pt idx="48">
                  <c:v>61</c:v>
                </c:pt>
                <c:pt idx="49">
                  <c:v>62.25</c:v>
                </c:pt>
                <c:pt idx="50">
                  <c:v>63.5</c:v>
                </c:pt>
                <c:pt idx="51">
                  <c:v>64.75</c:v>
                </c:pt>
                <c:pt idx="52">
                  <c:v>66</c:v>
                </c:pt>
                <c:pt idx="53">
                  <c:v>67.25</c:v>
                </c:pt>
                <c:pt idx="54">
                  <c:v>68.5</c:v>
                </c:pt>
                <c:pt idx="55">
                  <c:v>69.75</c:v>
                </c:pt>
                <c:pt idx="56">
                  <c:v>71</c:v>
                </c:pt>
                <c:pt idx="57">
                  <c:v>72.25</c:v>
                </c:pt>
                <c:pt idx="58">
                  <c:v>73.5</c:v>
                </c:pt>
                <c:pt idx="59">
                  <c:v>74.75</c:v>
                </c:pt>
                <c:pt idx="60">
                  <c:v>76</c:v>
                </c:pt>
                <c:pt idx="61">
                  <c:v>77.25</c:v>
                </c:pt>
                <c:pt idx="62">
                  <c:v>78.5</c:v>
                </c:pt>
                <c:pt idx="63">
                  <c:v>79.75</c:v>
                </c:pt>
                <c:pt idx="64">
                  <c:v>81</c:v>
                </c:pt>
                <c:pt idx="65">
                  <c:v>82.25</c:v>
                </c:pt>
                <c:pt idx="66">
                  <c:v>83.5</c:v>
                </c:pt>
                <c:pt idx="67">
                  <c:v>84.75</c:v>
                </c:pt>
                <c:pt idx="68">
                  <c:v>86</c:v>
                </c:pt>
                <c:pt idx="69">
                  <c:v>87.25</c:v>
                </c:pt>
                <c:pt idx="70">
                  <c:v>88.5</c:v>
                </c:pt>
                <c:pt idx="71">
                  <c:v>89.75</c:v>
                </c:pt>
                <c:pt idx="72">
                  <c:v>91</c:v>
                </c:pt>
                <c:pt idx="73">
                  <c:v>92.25</c:v>
                </c:pt>
                <c:pt idx="74">
                  <c:v>93.5</c:v>
                </c:pt>
                <c:pt idx="75">
                  <c:v>94.75</c:v>
                </c:pt>
                <c:pt idx="76">
                  <c:v>96</c:v>
                </c:pt>
                <c:pt idx="77">
                  <c:v>97.25</c:v>
                </c:pt>
                <c:pt idx="78">
                  <c:v>98.5</c:v>
                </c:pt>
              </c:numCache>
            </c:numRef>
          </c:xVal>
          <c:yVal>
            <c:numRef>
              <c:f>'Example 2.6'!$F$4:$F$82</c:f>
              <c:numCache>
                <c:formatCode>0.0000</c:formatCode>
                <c:ptCount val="79"/>
                <c:pt idx="0">
                  <c:v>1.0000500033334732E-4</c:v>
                </c:pt>
                <c:pt idx="1">
                  <c:v>2.2505697235399925E-4</c:v>
                </c:pt>
                <c:pt idx="2">
                  <c:v>3.5021455023393177E-4</c:v>
                </c:pt>
                <c:pt idx="3">
                  <c:v>4.7553666676320794E-4</c:v>
                </c:pt>
                <c:pt idx="4">
                  <c:v>6.0108259901862405E-4</c:v>
                </c:pt>
                <c:pt idx="5">
                  <c:v>7.2691209386370004E-4</c:v>
                </c:pt>
                <c:pt idx="6">
                  <c:v>8.5308549578740013E-4</c:v>
                </c:pt>
                <c:pt idx="7">
                  <c:v>9.7966387773453889E-4</c:v>
                </c:pt>
                <c:pt idx="8">
                  <c:v>1.1067091756098875E-3</c:v>
                </c:pt>
                <c:pt idx="9">
                  <c:v>1.2342843271709281E-3</c:v>
                </c:pt>
                <c:pt idx="10">
                  <c:v>1.3624534160660577E-3</c:v>
                </c:pt>
                <c:pt idx="11">
                  <c:v>1.4912818218238688E-3</c:v>
                </c:pt>
                <c:pt idx="12">
                  <c:v>1.6208363766565268E-3</c:v>
                </c:pt>
                <c:pt idx="13">
                  <c:v>1.7511855300070579E-3</c:v>
                </c:pt>
                <c:pt idx="14">
                  <c:v>1.8823995218475559E-3</c:v>
                </c:pt>
                <c:pt idx="15">
                  <c:v>2.0145505658244502E-3</c:v>
                </c:pt>
                <c:pt idx="16">
                  <c:v>2.1477130434485801E-3</c:v>
                </c:pt>
                <c:pt idx="17">
                  <c:v>2.2819637106452936E-3</c:v>
                </c:pt>
                <c:pt idx="18">
                  <c:v>2.4173819181132197E-3</c:v>
                </c:pt>
                <c:pt idx="19">
                  <c:v>2.5540498470937212E-3</c:v>
                </c:pt>
                <c:pt idx="20">
                  <c:v>2.6920527623282681E-3</c:v>
                </c:pt>
                <c:pt idx="21">
                  <c:v>2.8314792841816049E-3</c:v>
                </c:pt>
                <c:pt idx="22">
                  <c:v>2.9724216821384653E-3</c:v>
                </c:pt>
                <c:pt idx="23">
                  <c:v>3.1149761921455319E-3</c:v>
                </c:pt>
                <c:pt idx="24">
                  <c:v>3.2592433605732832E-3</c:v>
                </c:pt>
                <c:pt idx="25">
                  <c:v>3.4053284179213538E-3</c:v>
                </c:pt>
                <c:pt idx="26">
                  <c:v>3.5533416857931369E-3</c:v>
                </c:pt>
                <c:pt idx="27">
                  <c:v>3.7033990211301701E-3</c:v>
                </c:pt>
                <c:pt idx="28">
                  <c:v>3.855622302234967E-3</c:v>
                </c:pt>
                <c:pt idx="29">
                  <c:v>4.0101399617355569E-3</c:v>
                </c:pt>
                <c:pt idx="30">
                  <c:v>4.1670875723718807E-3</c:v>
                </c:pt>
                <c:pt idx="31">
                  <c:v>4.3266084923323234E-3</c:v>
                </c:pt>
                <c:pt idx="32">
                  <c:v>4.4888545778608551E-3</c:v>
                </c:pt>
                <c:pt idx="33">
                  <c:v>4.6539869720198697E-3</c:v>
                </c:pt>
                <c:pt idx="34">
                  <c:v>4.8221769798646357E-3</c:v>
                </c:pt>
                <c:pt idx="35">
                  <c:v>4.9936070419042662E-3</c:v>
                </c:pt>
                <c:pt idx="36">
                  <c:v>5.1684718196428683E-3</c:v>
                </c:pt>
                <c:pt idx="37">
                  <c:v>5.3469794092764165E-3</c:v>
                </c:pt>
                <c:pt idx="38">
                  <c:v>5.529352702345113E-3</c:v>
                </c:pt>
                <c:pt idx="39">
                  <c:v>5.7158309154058074E-3</c:v>
                </c:pt>
                <c:pt idx="40">
                  <c:v>5.9066713147182702E-3</c:v>
                </c:pt>
                <c:pt idx="41">
                  <c:v>6.1021511666877913E-3</c:v>
                </c:pt>
                <c:pt idx="42">
                  <c:v>6.3025699505723396E-3</c:v>
                </c:pt>
                <c:pt idx="43">
                  <c:v>6.5082518769962018E-3</c:v>
                </c:pt>
                <c:pt idx="44">
                  <c:v>6.7195487644354374E-3</c:v>
                </c:pt>
                <c:pt idx="45">
                  <c:v>6.9368433364692325E-3</c:v>
                </c:pt>
                <c:pt idx="46">
                  <c:v>7.1605530157640143E-3</c:v>
                </c:pt>
                <c:pt idx="47">
                  <c:v>7.3911343071793485E-3</c:v>
                </c:pt>
                <c:pt idx="48">
                  <c:v>7.6290878829848082E-3</c:v>
                </c:pt>
                <c:pt idx="49">
                  <c:v>7.8749645091879435E-3</c:v>
                </c:pt>
                <c:pt idx="50">
                  <c:v>8.1293719850461226E-3</c:v>
                </c:pt>
                <c:pt idx="51">
                  <c:v>8.3929833101975063E-3</c:v>
                </c:pt>
                <c:pt idx="52">
                  <c:v>8.6665463485375467E-3</c:v>
                </c:pt>
                <c:pt idx="53">
                  <c:v>8.9508953291685366E-3</c:v>
                </c:pt>
                <c:pt idx="54">
                  <c:v>9.2469646182799844E-3</c:v>
                </c:pt>
                <c:pt idx="55">
                  <c:v>9.5558053198641808E-3</c:v>
                </c:pt>
                <c:pt idx="56">
                  <c:v>9.8786054293950546E-3</c:v>
                </c:pt>
                <c:pt idx="57">
                  <c:v>1.0216714489826592E-2</c:v>
                </c:pt>
                <c:pt idx="58">
                  <c:v>1.0571674008123704E-2</c:v>
                </c:pt>
                <c:pt idx="59">
                  <c:v>1.0945255319610624E-2</c:v>
                </c:pt>
                <c:pt idx="60">
                  <c:v>1.1339507191974808E-2</c:v>
                </c:pt>
                <c:pt idx="61">
                  <c:v>1.1756816325786233E-2</c:v>
                </c:pt>
                <c:pt idx="62">
                  <c:v>1.2199985167170344E-2</c:v>
                </c:pt>
                <c:pt idx="63">
                  <c:v>1.2672333314388445E-2</c:v>
                </c:pt>
                <c:pt idx="64">
                  <c:v>1.317783162399897E-2</c:v>
                </c:pt>
                <c:pt idx="65">
                  <c:v>1.3721282494419337E-2</c:v>
                </c:pt>
                <c:pt idx="66">
                  <c:v>1.4308566749401471E-2</c:v>
                </c:pt>
                <c:pt idx="67">
                  <c:v>1.4946988897869629E-2</c:v>
                </c:pt>
                <c:pt idx="68">
                  <c:v>1.5645771728461898E-2</c:v>
                </c:pt>
                <c:pt idx="69">
                  <c:v>1.641678484784434E-2</c:v>
                </c:pt>
                <c:pt idx="70">
                  <c:v>1.7275653443151556E-2</c:v>
                </c:pt>
                <c:pt idx="71">
                  <c:v>1.8243512536111714E-2</c:v>
                </c:pt>
                <c:pt idx="72">
                  <c:v>1.9349916116410255E-2</c:v>
                </c:pt>
                <c:pt idx="73">
                  <c:v>2.0637950354744427E-2</c:v>
                </c:pt>
                <c:pt idx="74">
                  <c:v>2.2173911043901127E-2</c:v>
                </c:pt>
                <c:pt idx="75">
                  <c:v>2.4067499848251114E-2</c:v>
                </c:pt>
                <c:pt idx="76">
                  <c:v>2.6520118246101818E-2</c:v>
                </c:pt>
                <c:pt idx="77">
                  <c:v>2.9966760931328724E-2</c:v>
                </c:pt>
                <c:pt idx="78">
                  <c:v>3.5676001662342874E-2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9-4E03-8C6F-9DE878F4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00104"/>
        <c:axId val="1"/>
      </c:scatterChart>
      <c:valAx>
        <c:axId val="32010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20100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43750257108262E-2"/>
          <c:y val="6.428586375991388E-2"/>
          <c:w val="0.86630191574718796"/>
          <c:h val="0.8190495234596434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'Bathtub curve'!$A$9:$A$44</c:f>
              <c:numCache>
                <c:formatCode>General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</c:numCache>
            </c:numRef>
          </c:xVal>
          <c:yVal>
            <c:numRef>
              <c:f>'Bathtub curve'!$E$9:$E$44</c:f>
              <c:numCache>
                <c:formatCode>0.0000</c:formatCode>
                <c:ptCount val="36"/>
                <c:pt idx="0">
                  <c:v>525.18555315025969</c:v>
                </c:pt>
                <c:pt idx="1">
                  <c:v>515.71575843347125</c:v>
                </c:pt>
                <c:pt idx="2">
                  <c:v>512.08569021695712</c:v>
                </c:pt>
                <c:pt idx="3">
                  <c:v>510.16176497757618</c:v>
                </c:pt>
                <c:pt idx="4">
                  <c:v>508.99307452685849</c:v>
                </c:pt>
                <c:pt idx="5">
                  <c:v>508.2327665454377</c:v>
                </c:pt>
                <c:pt idx="6">
                  <c:v>507.72163446535166</c:v>
                </c:pt>
                <c:pt idx="7">
                  <c:v>507.37546679855546</c:v>
                </c:pt>
                <c:pt idx="8">
                  <c:v>507.14516794779007</c:v>
                </c:pt>
                <c:pt idx="9">
                  <c:v>507</c:v>
                </c:pt>
                <c:pt idx="10">
                  <c:v>506.9196376347407</c:v>
                </c:pt>
                <c:pt idx="11">
                  <c:v>506.89004602957152</c:v>
                </c:pt>
                <c:pt idx="12">
                  <c:v>506.90118669322425</c:v>
                </c:pt>
                <c:pt idx="13">
                  <c:v>506.94566660781589</c:v>
                </c:pt>
                <c:pt idx="14">
                  <c:v>507.01790509844932</c:v>
                </c:pt>
                <c:pt idx="15">
                  <c:v>507.11359968116182</c:v>
                </c:pt>
                <c:pt idx="16">
                  <c:v>507.22937211063982</c:v>
                </c:pt>
                <c:pt idx="17">
                  <c:v>507.36252707543713</c:v>
                </c:pt>
                <c:pt idx="18">
                  <c:v>507.51088356843104</c:v>
                </c:pt>
                <c:pt idx="19">
                  <c:v>507.67265445335045</c:v>
                </c:pt>
                <c:pt idx="20">
                  <c:v>507.84635877858653</c:v>
                </c:pt>
                <c:pt idx="21">
                  <c:v>508.03075682616151</c:v>
                </c:pt>
                <c:pt idx="22">
                  <c:v>508.22480125196626</c:v>
                </c:pt>
                <c:pt idx="23">
                  <c:v>508.42759981413394</c:v>
                </c:pt>
                <c:pt idx="24">
                  <c:v>508.63838657857565</c:v>
                </c:pt>
                <c:pt idx="25">
                  <c:v>508.85649941498031</c:v>
                </c:pt>
                <c:pt idx="26">
                  <c:v>509.08136222185783</c:v>
                </c:pt>
                <c:pt idx="27">
                  <c:v>509.31247074950852</c:v>
                </c:pt>
                <c:pt idx="28">
                  <c:v>509.54938119062291</c:v>
                </c:pt>
                <c:pt idx="29">
                  <c:v>509.79170092155294</c:v>
                </c:pt>
                <c:pt idx="30">
                  <c:v>512.45070899432119</c:v>
                </c:pt>
                <c:pt idx="31">
                  <c:v>515.41795321130485</c:v>
                </c:pt>
                <c:pt idx="32">
                  <c:v>518.59810385610444</c:v>
                </c:pt>
                <c:pt idx="33">
                  <c:v>521.9413885212673</c:v>
                </c:pt>
                <c:pt idx="34">
                  <c:v>525.41775630358734</c:v>
                </c:pt>
                <c:pt idx="35">
                  <c:v>529.00721035543859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6-48C5-B986-B7231394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54112"/>
        <c:axId val="1"/>
      </c:scatterChart>
      <c:valAx>
        <c:axId val="3177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754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640440137290532"/>
          <c:y val="3.55872005361032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624200384202"/>
          <c:y val="0.21352313167259795"/>
          <c:w val="0.8201771950752017"/>
          <c:h val="0.6263345195729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'Conditional Rel'!$B$3</c:f>
              <c:strCache>
                <c:ptCount val="1"/>
                <c:pt idx="0">
                  <c:v>MTTF(T0)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'Conditional Rel'!$A$4:$A$16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9.3000000000000007</c:v>
                </c:pt>
                <c:pt idx="11">
                  <c:v>9.5</c:v>
                </c:pt>
                <c:pt idx="12">
                  <c:v>9.6999999999999993</c:v>
                </c:pt>
              </c:numCache>
            </c:numRef>
          </c:xVal>
          <c:yVal>
            <c:numRef>
              <c:f>'Conditional Rel'!$B$4:$B$16</c:f>
              <c:numCache>
                <c:formatCode>0.000</c:formatCode>
                <c:ptCount val="13"/>
                <c:pt idx="0">
                  <c:v>6.6666666666666661</c:v>
                </c:pt>
                <c:pt idx="1">
                  <c:v>5.7272727272727266</c:v>
                </c:pt>
                <c:pt idx="2">
                  <c:v>4.8888888888888884</c:v>
                </c:pt>
                <c:pt idx="3">
                  <c:v>4.1282051282051269</c:v>
                </c:pt>
                <c:pt idx="4">
                  <c:v>3.4285714285714279</c:v>
                </c:pt>
                <c:pt idx="5">
                  <c:v>2.7777777777777768</c:v>
                </c:pt>
                <c:pt idx="6">
                  <c:v>2.1666666666666656</c:v>
                </c:pt>
                <c:pt idx="7">
                  <c:v>1.5882352941176459</c:v>
                </c:pt>
                <c:pt idx="8">
                  <c:v>1.0370370370370356</c:v>
                </c:pt>
                <c:pt idx="9">
                  <c:v>0.50877192982455932</c:v>
                </c:pt>
                <c:pt idx="10">
                  <c:v>0.35423143350604186</c:v>
                </c:pt>
                <c:pt idx="11">
                  <c:v>0.25213675213674591</c:v>
                </c:pt>
                <c:pt idx="12">
                  <c:v>0.15076142131978484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7-454F-8D0F-16A7978C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8208"/>
        <c:axId val="1"/>
      </c:scatterChart>
      <c:valAx>
        <c:axId val="31774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748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'Example 2.1'!$D$3</c:f>
              <c:strCache>
                <c:ptCount val="1"/>
                <c:pt idx="0">
                  <c:v>R(t)</c:v>
                </c:pt>
              </c:strCache>
            </c:strRef>
          </c:tx>
          <c:marker>
            <c:symbol val="none"/>
          </c:marker>
          <c:xVal>
            <c:numRef>
              <c:f>'Example 2.1'!$B$4:$B$84</c:f>
              <c:numCache>
                <c:formatCode>General</c:formatCode>
                <c:ptCount val="8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</c:numCache>
            </c:numRef>
          </c:xVal>
          <c:yVal>
            <c:numRef>
              <c:f>'Example 2.1'!$D$4:$D$84</c:f>
              <c:numCache>
                <c:formatCode>0.0000</c:formatCode>
                <c:ptCount val="81"/>
                <c:pt idx="0">
                  <c:v>0.99900099900099915</c:v>
                </c:pt>
                <c:pt idx="1">
                  <c:v>0.95238095238095233</c:v>
                </c:pt>
                <c:pt idx="2">
                  <c:v>0.90909090909090906</c:v>
                </c:pt>
                <c:pt idx="3">
                  <c:v>0.86956521739130443</c:v>
                </c:pt>
                <c:pt idx="4">
                  <c:v>0.83333333333333337</c:v>
                </c:pt>
                <c:pt idx="5">
                  <c:v>0.8</c:v>
                </c:pt>
                <c:pt idx="6">
                  <c:v>0.76923076923076916</c:v>
                </c:pt>
                <c:pt idx="7">
                  <c:v>0.7407407407407407</c:v>
                </c:pt>
                <c:pt idx="8">
                  <c:v>0.7142857142857143</c:v>
                </c:pt>
                <c:pt idx="9">
                  <c:v>0.68965517241379315</c:v>
                </c:pt>
                <c:pt idx="10">
                  <c:v>0.66666666666666663</c:v>
                </c:pt>
                <c:pt idx="11">
                  <c:v>0.64516129032258063</c:v>
                </c:pt>
                <c:pt idx="12">
                  <c:v>0.625</c:v>
                </c:pt>
                <c:pt idx="13">
                  <c:v>0.60606060606060608</c:v>
                </c:pt>
                <c:pt idx="14">
                  <c:v>0.58823529411764697</c:v>
                </c:pt>
                <c:pt idx="15">
                  <c:v>0.5714285714285714</c:v>
                </c:pt>
                <c:pt idx="16">
                  <c:v>0.55555555555555558</c:v>
                </c:pt>
                <c:pt idx="17">
                  <c:v>0.54054054054054046</c:v>
                </c:pt>
                <c:pt idx="18">
                  <c:v>0.52631578947368418</c:v>
                </c:pt>
                <c:pt idx="19">
                  <c:v>0.51282051282051277</c:v>
                </c:pt>
                <c:pt idx="20">
                  <c:v>0.5</c:v>
                </c:pt>
                <c:pt idx="21">
                  <c:v>0.48780487804878053</c:v>
                </c:pt>
                <c:pt idx="22">
                  <c:v>0.47619047619047616</c:v>
                </c:pt>
                <c:pt idx="23">
                  <c:v>0.46511627906976738</c:v>
                </c:pt>
                <c:pt idx="24">
                  <c:v>0.45454545454545453</c:v>
                </c:pt>
                <c:pt idx="25">
                  <c:v>0.44444444444444442</c:v>
                </c:pt>
                <c:pt idx="26">
                  <c:v>0.43478260869565222</c:v>
                </c:pt>
                <c:pt idx="27">
                  <c:v>0.42553191489361702</c:v>
                </c:pt>
                <c:pt idx="28">
                  <c:v>0.41666666666666663</c:v>
                </c:pt>
                <c:pt idx="29">
                  <c:v>0.4081632653061224</c:v>
                </c:pt>
                <c:pt idx="30">
                  <c:v>0.4</c:v>
                </c:pt>
                <c:pt idx="31">
                  <c:v>0.39215686274509809</c:v>
                </c:pt>
                <c:pt idx="32">
                  <c:v>0.38461538461538458</c:v>
                </c:pt>
                <c:pt idx="33">
                  <c:v>0.37735849056603771</c:v>
                </c:pt>
                <c:pt idx="34">
                  <c:v>0.37037037037037035</c:v>
                </c:pt>
                <c:pt idx="35">
                  <c:v>0.36363636363636365</c:v>
                </c:pt>
                <c:pt idx="36">
                  <c:v>0.35714285714285715</c:v>
                </c:pt>
                <c:pt idx="37">
                  <c:v>0.35087719298245612</c:v>
                </c:pt>
                <c:pt idx="38">
                  <c:v>0.34482758620689652</c:v>
                </c:pt>
                <c:pt idx="39">
                  <c:v>0.33898305084745761</c:v>
                </c:pt>
                <c:pt idx="40">
                  <c:v>0.33333333333333331</c:v>
                </c:pt>
                <c:pt idx="41">
                  <c:v>0.32786885245901642</c:v>
                </c:pt>
                <c:pt idx="42">
                  <c:v>0.32258064516129031</c:v>
                </c:pt>
                <c:pt idx="43">
                  <c:v>0.31746031746031744</c:v>
                </c:pt>
                <c:pt idx="44">
                  <c:v>0.3125</c:v>
                </c:pt>
                <c:pt idx="45">
                  <c:v>0.30769230769230771</c:v>
                </c:pt>
                <c:pt idx="46">
                  <c:v>0.30303030303030298</c:v>
                </c:pt>
                <c:pt idx="47">
                  <c:v>0.29850746268656714</c:v>
                </c:pt>
                <c:pt idx="48">
                  <c:v>0.29411764705882354</c:v>
                </c:pt>
                <c:pt idx="49">
                  <c:v>0.28985507246376813</c:v>
                </c:pt>
                <c:pt idx="50">
                  <c:v>0.2857142857142857</c:v>
                </c:pt>
                <c:pt idx="51">
                  <c:v>0.28169014084507038</c:v>
                </c:pt>
                <c:pt idx="52">
                  <c:v>0.27777777777777779</c:v>
                </c:pt>
                <c:pt idx="53">
                  <c:v>0.27397260273972601</c:v>
                </c:pt>
                <c:pt idx="54">
                  <c:v>0.27027027027027023</c:v>
                </c:pt>
                <c:pt idx="55">
                  <c:v>0.26666666666666666</c:v>
                </c:pt>
                <c:pt idx="56">
                  <c:v>0.26315789473684209</c:v>
                </c:pt>
                <c:pt idx="57">
                  <c:v>0.25974025974025972</c:v>
                </c:pt>
                <c:pt idx="58">
                  <c:v>0.25641025641025644</c:v>
                </c:pt>
                <c:pt idx="59">
                  <c:v>0.25316455696202528</c:v>
                </c:pt>
                <c:pt idx="60">
                  <c:v>0.25</c:v>
                </c:pt>
                <c:pt idx="61">
                  <c:v>0.24691358024691354</c:v>
                </c:pt>
                <c:pt idx="62">
                  <c:v>0.24390243902439027</c:v>
                </c:pt>
                <c:pt idx="63">
                  <c:v>0.24096385542168672</c:v>
                </c:pt>
                <c:pt idx="64">
                  <c:v>0.23809523809523808</c:v>
                </c:pt>
                <c:pt idx="65">
                  <c:v>0.23529411764705882</c:v>
                </c:pt>
                <c:pt idx="66">
                  <c:v>0.23255813953488369</c:v>
                </c:pt>
                <c:pt idx="67">
                  <c:v>0.22988505747126439</c:v>
                </c:pt>
                <c:pt idx="68">
                  <c:v>0.22727272727272727</c:v>
                </c:pt>
                <c:pt idx="69">
                  <c:v>0.2247191011235955</c:v>
                </c:pt>
                <c:pt idx="70">
                  <c:v>0.22222222222222221</c:v>
                </c:pt>
                <c:pt idx="71">
                  <c:v>0.21978021978021975</c:v>
                </c:pt>
                <c:pt idx="72">
                  <c:v>0.21739130434782611</c:v>
                </c:pt>
                <c:pt idx="73">
                  <c:v>0.21505376344086019</c:v>
                </c:pt>
                <c:pt idx="74">
                  <c:v>0.21276595744680851</c:v>
                </c:pt>
                <c:pt idx="75">
                  <c:v>0.21052631578947367</c:v>
                </c:pt>
                <c:pt idx="76">
                  <c:v>0.20833333333333331</c:v>
                </c:pt>
                <c:pt idx="77">
                  <c:v>0.2061855670103093</c:v>
                </c:pt>
                <c:pt idx="78">
                  <c:v>0.2040816326530612</c:v>
                </c:pt>
                <c:pt idx="79">
                  <c:v>0.20202020202020202</c:v>
                </c:pt>
                <c:pt idx="8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1-4350-A867-BAEC6EB1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15120"/>
        <c:axId val="1"/>
      </c:scatterChart>
      <c:valAx>
        <c:axId val="31931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931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ym typeface="Symbol"/>
              </a:rPr>
              <a:t></a:t>
            </a:r>
            <a:r>
              <a:rPr lang="en-US"/>
              <a:t>(t)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'Example 2.1'!$E$3</c:f>
              <c:strCache>
                <c:ptCount val="1"/>
                <c:pt idx="0">
                  <c:v>l(t)</c:v>
                </c:pt>
              </c:strCache>
            </c:strRef>
          </c:tx>
          <c:marker>
            <c:symbol val="none"/>
          </c:marker>
          <c:xVal>
            <c:numRef>
              <c:f>'Example 2.1'!$B$4:$B$84</c:f>
              <c:numCache>
                <c:formatCode>General</c:formatCode>
                <c:ptCount val="8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</c:numCache>
            </c:numRef>
          </c:xVal>
          <c:yVal>
            <c:numRef>
              <c:f>'Example 2.1'!$E$4:$E$84</c:f>
              <c:numCache>
                <c:formatCode>0.0000</c:formatCode>
                <c:ptCount val="81"/>
                <c:pt idx="0">
                  <c:v>9.9900099900099922E-4</c:v>
                </c:pt>
                <c:pt idx="1">
                  <c:v>9.5238095238095238E-4</c:v>
                </c:pt>
                <c:pt idx="2">
                  <c:v>9.0909090909090898E-4</c:v>
                </c:pt>
                <c:pt idx="3">
                  <c:v>8.6956521739130438E-4</c:v>
                </c:pt>
                <c:pt idx="4">
                  <c:v>8.3333333333333328E-4</c:v>
                </c:pt>
                <c:pt idx="5">
                  <c:v>8.0000000000000004E-4</c:v>
                </c:pt>
                <c:pt idx="6">
                  <c:v>7.6923076923076912E-4</c:v>
                </c:pt>
                <c:pt idx="7">
                  <c:v>7.407407407407407E-4</c:v>
                </c:pt>
                <c:pt idx="8">
                  <c:v>7.1428571428571429E-4</c:v>
                </c:pt>
                <c:pt idx="9">
                  <c:v>6.8965517241379305E-4</c:v>
                </c:pt>
                <c:pt idx="10">
                  <c:v>6.6666666666666675E-4</c:v>
                </c:pt>
                <c:pt idx="11">
                  <c:v>6.4516129032258064E-4</c:v>
                </c:pt>
                <c:pt idx="12">
                  <c:v>6.249999999999999E-4</c:v>
                </c:pt>
                <c:pt idx="13">
                  <c:v>6.0606060606060606E-4</c:v>
                </c:pt>
                <c:pt idx="14">
                  <c:v>5.8823529411764701E-4</c:v>
                </c:pt>
                <c:pt idx="15">
                  <c:v>5.7142857142857147E-4</c:v>
                </c:pt>
                <c:pt idx="16">
                  <c:v>5.5555555555555556E-4</c:v>
                </c:pt>
                <c:pt idx="17">
                  <c:v>5.4054054054054055E-4</c:v>
                </c:pt>
                <c:pt idx="18">
                  <c:v>5.2631578947368431E-4</c:v>
                </c:pt>
                <c:pt idx="19">
                  <c:v>5.1282051282051271E-4</c:v>
                </c:pt>
                <c:pt idx="20">
                  <c:v>5.0000000000000001E-4</c:v>
                </c:pt>
                <c:pt idx="21">
                  <c:v>4.8780487804878049E-4</c:v>
                </c:pt>
                <c:pt idx="22">
                  <c:v>4.7619047619047619E-4</c:v>
                </c:pt>
                <c:pt idx="23">
                  <c:v>4.6511627906976736E-4</c:v>
                </c:pt>
                <c:pt idx="24">
                  <c:v>4.5454545454545449E-4</c:v>
                </c:pt>
                <c:pt idx="25">
                  <c:v>4.4444444444444452E-4</c:v>
                </c:pt>
                <c:pt idx="26">
                  <c:v>4.3478260869565219E-4</c:v>
                </c:pt>
                <c:pt idx="27">
                  <c:v>4.2553191489361696E-4</c:v>
                </c:pt>
                <c:pt idx="28">
                  <c:v>4.1666666666666658E-4</c:v>
                </c:pt>
                <c:pt idx="29">
                  <c:v>4.0816326530612241E-4</c:v>
                </c:pt>
                <c:pt idx="30">
                  <c:v>4.0000000000000002E-4</c:v>
                </c:pt>
                <c:pt idx="31">
                  <c:v>3.9215686274509802E-4</c:v>
                </c:pt>
                <c:pt idx="32">
                  <c:v>3.8461538461538456E-4</c:v>
                </c:pt>
                <c:pt idx="33">
                  <c:v>3.7735849056603766E-4</c:v>
                </c:pt>
                <c:pt idx="34">
                  <c:v>3.7037037037037035E-4</c:v>
                </c:pt>
                <c:pt idx="35">
                  <c:v>3.6363636363636361E-4</c:v>
                </c:pt>
                <c:pt idx="36">
                  <c:v>3.5714285714285714E-4</c:v>
                </c:pt>
                <c:pt idx="37">
                  <c:v>3.5087719298245617E-4</c:v>
                </c:pt>
                <c:pt idx="38">
                  <c:v>3.4482758620689653E-4</c:v>
                </c:pt>
                <c:pt idx="39">
                  <c:v>3.3898305084745765E-4</c:v>
                </c:pt>
                <c:pt idx="40">
                  <c:v>3.3333333333333338E-4</c:v>
                </c:pt>
                <c:pt idx="41">
                  <c:v>3.2786885245901645E-4</c:v>
                </c:pt>
                <c:pt idx="42">
                  <c:v>3.2258064516129032E-4</c:v>
                </c:pt>
                <c:pt idx="43">
                  <c:v>3.1746031746031751E-4</c:v>
                </c:pt>
                <c:pt idx="44">
                  <c:v>3.1249999999999995E-4</c:v>
                </c:pt>
                <c:pt idx="45">
                  <c:v>3.0769230769230765E-4</c:v>
                </c:pt>
                <c:pt idx="46">
                  <c:v>3.0303030303030303E-4</c:v>
                </c:pt>
                <c:pt idx="47">
                  <c:v>2.9850746268656722E-4</c:v>
                </c:pt>
                <c:pt idx="48">
                  <c:v>2.9411764705882356E-4</c:v>
                </c:pt>
                <c:pt idx="49">
                  <c:v>2.8985507246376805E-4</c:v>
                </c:pt>
                <c:pt idx="50">
                  <c:v>2.8571428571428574E-4</c:v>
                </c:pt>
                <c:pt idx="51">
                  <c:v>2.8169014084507044E-4</c:v>
                </c:pt>
                <c:pt idx="52">
                  <c:v>2.7777777777777778E-4</c:v>
                </c:pt>
                <c:pt idx="53">
                  <c:v>2.7397260273972606E-4</c:v>
                </c:pt>
                <c:pt idx="54">
                  <c:v>2.7027027027027027E-4</c:v>
                </c:pt>
                <c:pt idx="55">
                  <c:v>2.6666666666666668E-4</c:v>
                </c:pt>
                <c:pt idx="56">
                  <c:v>2.631578947368421E-4</c:v>
                </c:pt>
                <c:pt idx="57">
                  <c:v>2.5974025974025979E-4</c:v>
                </c:pt>
                <c:pt idx="58">
                  <c:v>2.5641025641025641E-4</c:v>
                </c:pt>
                <c:pt idx="59">
                  <c:v>2.5316455696202539E-4</c:v>
                </c:pt>
                <c:pt idx="60">
                  <c:v>2.5000000000000001E-4</c:v>
                </c:pt>
                <c:pt idx="61">
                  <c:v>2.4691358024691353E-4</c:v>
                </c:pt>
                <c:pt idx="62">
                  <c:v>2.4390243902439024E-4</c:v>
                </c:pt>
                <c:pt idx="63">
                  <c:v>2.4096385542168674E-4</c:v>
                </c:pt>
                <c:pt idx="64">
                  <c:v>2.380952380952381E-4</c:v>
                </c:pt>
                <c:pt idx="65">
                  <c:v>2.3529411764705883E-4</c:v>
                </c:pt>
                <c:pt idx="66">
                  <c:v>2.3255813953488368E-4</c:v>
                </c:pt>
                <c:pt idx="67">
                  <c:v>2.2988505747126439E-4</c:v>
                </c:pt>
                <c:pt idx="68">
                  <c:v>2.2727272727272725E-4</c:v>
                </c:pt>
                <c:pt idx="69">
                  <c:v>2.2471910112359549E-4</c:v>
                </c:pt>
                <c:pt idx="70">
                  <c:v>2.2222222222222226E-4</c:v>
                </c:pt>
                <c:pt idx="71">
                  <c:v>2.1978021978021973E-4</c:v>
                </c:pt>
                <c:pt idx="72">
                  <c:v>2.173913043478261E-4</c:v>
                </c:pt>
                <c:pt idx="73">
                  <c:v>2.1505376344086021E-4</c:v>
                </c:pt>
                <c:pt idx="74">
                  <c:v>2.1276595744680848E-4</c:v>
                </c:pt>
                <c:pt idx="75">
                  <c:v>2.105263157894737E-4</c:v>
                </c:pt>
                <c:pt idx="76">
                  <c:v>2.0833333333333329E-4</c:v>
                </c:pt>
                <c:pt idx="77">
                  <c:v>2.0618556701030929E-4</c:v>
                </c:pt>
                <c:pt idx="78">
                  <c:v>2.040816326530612E-4</c:v>
                </c:pt>
                <c:pt idx="79">
                  <c:v>2.0202020202020202E-4</c:v>
                </c:pt>
                <c:pt idx="80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6-4B35-95B4-A6057A91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16760"/>
        <c:axId val="1"/>
      </c:scatterChart>
      <c:valAx>
        <c:axId val="31931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9316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041907261592313"/>
          <c:y val="5.1400554097404488E-2"/>
          <c:w val="0.66631014873140859"/>
          <c:h val="0.798225065616797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'Example 2.2'!$C$3</c:f>
              <c:strCache>
                <c:ptCount val="1"/>
                <c:pt idx="0">
                  <c:v>f(t)</c:v>
                </c:pt>
              </c:strCache>
            </c:strRef>
          </c:tx>
          <c:marker>
            <c:symbol val="none"/>
          </c:marker>
          <c:xVal>
            <c:numRef>
              <c:f>'Example 2.2'!$B$4:$B$84</c:f>
              <c:numCache>
                <c:formatCode>General</c:formatCode>
                <c:ptCount val="8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</c:numCache>
            </c:numRef>
          </c:xVal>
          <c:yVal>
            <c:numRef>
              <c:f>'Example 2.2'!$C$4:$C$84</c:f>
              <c:numCache>
                <c:formatCode>0.0000</c:formatCode>
                <c:ptCount val="81"/>
                <c:pt idx="0">
                  <c:v>1.9603973466135105E-3</c:v>
                </c:pt>
                <c:pt idx="1">
                  <c:v>1.9215788783046464E-3</c:v>
                </c:pt>
                <c:pt idx="2">
                  <c:v>1.8835290671684974E-3</c:v>
                </c:pt>
                <c:pt idx="3">
                  <c:v>1.8462326927732716E-3</c:v>
                </c:pt>
                <c:pt idx="4">
                  <c:v>1.809674836071919E-3</c:v>
                </c:pt>
                <c:pt idx="5">
                  <c:v>1.7738408734343149E-3</c:v>
                </c:pt>
                <c:pt idx="6">
                  <c:v>1.7387164707976118E-3</c:v>
                </c:pt>
                <c:pt idx="7">
                  <c:v>1.7042875779324227E-3</c:v>
                </c:pt>
                <c:pt idx="8">
                  <c:v>1.670540422822544E-3</c:v>
                </c:pt>
                <c:pt idx="9">
                  <c:v>1.6374615061559637E-3</c:v>
                </c:pt>
                <c:pt idx="10">
                  <c:v>1.6050375959249571E-3</c:v>
                </c:pt>
                <c:pt idx="11">
                  <c:v>1.573255722133107E-3</c:v>
                </c:pt>
                <c:pt idx="12">
                  <c:v>1.5421031716071325E-3</c:v>
                </c:pt>
                <c:pt idx="13">
                  <c:v>1.511567482911451E-3</c:v>
                </c:pt>
                <c:pt idx="14">
                  <c:v>1.4816364413634358E-3</c:v>
                </c:pt>
                <c:pt idx="15">
                  <c:v>1.4522980741473819E-3</c:v>
                </c:pt>
                <c:pt idx="16">
                  <c:v>1.4235406455252193E-3</c:v>
                </c:pt>
                <c:pt idx="17">
                  <c:v>1.395352652142062E-3</c:v>
                </c:pt>
                <c:pt idx="18">
                  <c:v>1.3677228184247117E-3</c:v>
                </c:pt>
                <c:pt idx="19">
                  <c:v>1.3406400920712787E-3</c:v>
                </c:pt>
                <c:pt idx="20">
                  <c:v>1.3140936396301135E-3</c:v>
                </c:pt>
                <c:pt idx="21">
                  <c:v>1.2880728421662828E-3</c:v>
                </c:pt>
                <c:pt idx="22">
                  <c:v>1.2625672910138519E-3</c:v>
                </c:pt>
                <c:pt idx="23">
                  <c:v>1.2375667836122817E-3</c:v>
                </c:pt>
                <c:pt idx="24">
                  <c:v>1.2130613194252669E-3</c:v>
                </c:pt>
                <c:pt idx="25">
                  <c:v>1.1890410959403887E-3</c:v>
                </c:pt>
                <c:pt idx="26">
                  <c:v>1.1654965047479793E-3</c:v>
                </c:pt>
                <c:pt idx="27">
                  <c:v>1.1424181276976297E-3</c:v>
                </c:pt>
                <c:pt idx="28">
                  <c:v>1.1197967331308041E-3</c:v>
                </c:pt>
                <c:pt idx="29">
                  <c:v>1.0976232721880527E-3</c:v>
                </c:pt>
                <c:pt idx="30">
                  <c:v>1.075888875189349E-3</c:v>
                </c:pt>
                <c:pt idx="31">
                  <c:v>1.0545848480860971E-3</c:v>
                </c:pt>
                <c:pt idx="32">
                  <c:v>1.0337026689833985E-3</c:v>
                </c:pt>
                <c:pt idx="33">
                  <c:v>1.0132339847311791E-3</c:v>
                </c:pt>
                <c:pt idx="34">
                  <c:v>9.9317060758281894E-4</c:v>
                </c:pt>
                <c:pt idx="35">
                  <c:v>9.7350451191994343E-4</c:v>
                </c:pt>
                <c:pt idx="36">
                  <c:v>9.542278310420688E-4</c:v>
                </c:pt>
                <c:pt idx="37">
                  <c:v>9.353328540198185E-4</c:v>
                </c:pt>
                <c:pt idx="38">
                  <c:v>9.1681202261044707E-4</c:v>
                </c:pt>
                <c:pt idx="39">
                  <c:v>8.9865792823444317E-4</c:v>
                </c:pt>
                <c:pt idx="40">
                  <c:v>8.8086330901199857E-4</c:v>
                </c:pt>
                <c:pt idx="41">
                  <c:v>8.6342104685815946E-4</c:v>
                </c:pt>
                <c:pt idx="42">
                  <c:v>8.463241646354977E-4</c:v>
                </c:pt>
                <c:pt idx="43">
                  <c:v>8.295658233631628E-4</c:v>
                </c:pt>
                <c:pt idx="44">
                  <c:v>8.1313931948119827E-4</c:v>
                </c:pt>
                <c:pt idx="45">
                  <c:v>7.9703808216902833E-4</c:v>
                </c:pt>
                <c:pt idx="46">
                  <c:v>7.8125567071704214E-4</c:v>
                </c:pt>
                <c:pt idx="47">
                  <c:v>7.6578577195022418E-4</c:v>
                </c:pt>
                <c:pt idx="48">
                  <c:v>7.5062219770279917E-4</c:v>
                </c:pt>
                <c:pt idx="49">
                  <c:v>7.3575888234288472E-4</c:v>
                </c:pt>
                <c:pt idx="50">
                  <c:v>7.2118988034615666E-4</c:v>
                </c:pt>
                <c:pt idx="51">
                  <c:v>7.0690936391756029E-4</c:v>
                </c:pt>
                <c:pt idx="52">
                  <c:v>6.9291162066011482E-4</c:v>
                </c:pt>
                <c:pt idx="53">
                  <c:v>6.7919105128987827E-4</c:v>
                </c:pt>
                <c:pt idx="54">
                  <c:v>6.6574216739615909E-4</c:v>
                </c:pt>
                <c:pt idx="55">
                  <c:v>6.5255958924607894E-4</c:v>
                </c:pt>
                <c:pt idx="56">
                  <c:v>6.3963804363260772E-4</c:v>
                </c:pt>
                <c:pt idx="57">
                  <c:v>6.2697236176521062E-4</c:v>
                </c:pt>
                <c:pt idx="58">
                  <c:v>6.1455747720226247E-4</c:v>
                </c:pt>
                <c:pt idx="59">
                  <c:v>6.0238842382440432E-4</c:v>
                </c:pt>
                <c:pt idx="60">
                  <c:v>5.9046033384802844E-4</c:v>
                </c:pt>
                <c:pt idx="61">
                  <c:v>5.787684358781012E-4</c:v>
                </c:pt>
                <c:pt idx="62">
                  <c:v>5.6730805299954083E-4</c:v>
                </c:pt>
                <c:pt idx="63">
                  <c:v>5.5607460090638828E-4</c:v>
                </c:pt>
                <c:pt idx="64">
                  <c:v>5.450635860680252E-4</c:v>
                </c:pt>
                <c:pt idx="65">
                  <c:v>5.3427060393170065E-4</c:v>
                </c:pt>
                <c:pt idx="66">
                  <c:v>5.23691337160652E-4</c:v>
                </c:pt>
                <c:pt idx="67">
                  <c:v>5.1332155390711176E-4</c:v>
                </c:pt>
                <c:pt idx="68">
                  <c:v>5.0315710611951298E-4</c:v>
                </c:pt>
                <c:pt idx="69">
                  <c:v>4.9319392788321292E-4</c:v>
                </c:pt>
                <c:pt idx="70">
                  <c:v>4.8342803379407289E-4</c:v>
                </c:pt>
                <c:pt idx="71">
                  <c:v>4.7385551736424354E-4</c:v>
                </c:pt>
                <c:pt idx="72">
                  <c:v>4.6447254945951766E-4</c:v>
                </c:pt>
                <c:pt idx="73">
                  <c:v>4.552753767676255E-4</c:v>
                </c:pt>
                <c:pt idx="74">
                  <c:v>4.4626032029685965E-4</c:v>
                </c:pt>
                <c:pt idx="75">
                  <c:v>4.3742377390442952E-4</c:v>
                </c:pt>
                <c:pt idx="76">
                  <c:v>4.2876220285395592E-4</c:v>
                </c:pt>
                <c:pt idx="77">
                  <c:v>4.2027214240152944E-4</c:v>
                </c:pt>
                <c:pt idx="78">
                  <c:v>4.1195019640976688E-4</c:v>
                </c:pt>
                <c:pt idx="79">
                  <c:v>4.0379303598931076E-4</c:v>
                </c:pt>
                <c:pt idx="80">
                  <c:v>3.9579739816722931E-4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C-48F5-821D-71CD8A53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74024"/>
        <c:axId val="1"/>
      </c:scatterChart>
      <c:valAx>
        <c:axId val="31867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8674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'Example 2.2'!$D$3</c:f>
              <c:strCache>
                <c:ptCount val="1"/>
                <c:pt idx="0">
                  <c:v>R(t)</c:v>
                </c:pt>
              </c:strCache>
            </c:strRef>
          </c:tx>
          <c:marker>
            <c:symbol val="none"/>
          </c:marker>
          <c:xVal>
            <c:numRef>
              <c:f>'Example 2.2'!$B$4:$B$84</c:f>
              <c:numCache>
                <c:formatCode>General</c:formatCode>
                <c:ptCount val="8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</c:numCache>
            </c:numRef>
          </c:xVal>
          <c:yVal>
            <c:numRef>
              <c:f>'Example 2.2'!$D$4:$D$84</c:f>
              <c:numCache>
                <c:formatCode>0.0000</c:formatCode>
                <c:ptCount val="81"/>
                <c:pt idx="0">
                  <c:v>0.98019867330675525</c:v>
                </c:pt>
                <c:pt idx="1">
                  <c:v>0.96078943915232318</c:v>
                </c:pt>
                <c:pt idx="2">
                  <c:v>0.94176453358424872</c:v>
                </c:pt>
                <c:pt idx="3">
                  <c:v>0.92311634638663576</c:v>
                </c:pt>
                <c:pt idx="4">
                  <c:v>0.90483741803595952</c:v>
                </c:pt>
                <c:pt idx="5">
                  <c:v>0.88692043671715748</c:v>
                </c:pt>
                <c:pt idx="6">
                  <c:v>0.86935823539880586</c:v>
                </c:pt>
                <c:pt idx="7">
                  <c:v>0.85214378896621135</c:v>
                </c:pt>
                <c:pt idx="8">
                  <c:v>0.835270211411272</c:v>
                </c:pt>
                <c:pt idx="9">
                  <c:v>0.81873075307798182</c:v>
                </c:pt>
                <c:pt idx="10">
                  <c:v>0.80251879796247849</c:v>
                </c:pt>
                <c:pt idx="11">
                  <c:v>0.78662786106655347</c:v>
                </c:pt>
                <c:pt idx="12">
                  <c:v>0.77105158580356625</c:v>
                </c:pt>
                <c:pt idx="13">
                  <c:v>0.75578374145572547</c:v>
                </c:pt>
                <c:pt idx="14">
                  <c:v>0.74081822068171788</c:v>
                </c:pt>
                <c:pt idx="15">
                  <c:v>0.72614903707369094</c:v>
                </c:pt>
                <c:pt idx="16">
                  <c:v>0.71177032276260965</c:v>
                </c:pt>
                <c:pt idx="17">
                  <c:v>0.69767632607103103</c:v>
                </c:pt>
                <c:pt idx="18">
                  <c:v>0.68386140921235583</c:v>
                </c:pt>
                <c:pt idx="19">
                  <c:v>0.67032004603563933</c:v>
                </c:pt>
                <c:pt idx="20">
                  <c:v>0.65704681981505675</c:v>
                </c:pt>
                <c:pt idx="21">
                  <c:v>0.64403642108314141</c:v>
                </c:pt>
                <c:pt idx="22">
                  <c:v>0.63128364550692595</c:v>
                </c:pt>
                <c:pt idx="23">
                  <c:v>0.61878339180614084</c:v>
                </c:pt>
                <c:pt idx="24">
                  <c:v>0.60653065971263342</c:v>
                </c:pt>
                <c:pt idx="25">
                  <c:v>0.59452054797019438</c:v>
                </c:pt>
                <c:pt idx="26">
                  <c:v>0.58274825237398964</c:v>
                </c:pt>
                <c:pt idx="27">
                  <c:v>0.57120906384881487</c:v>
                </c:pt>
                <c:pt idx="28">
                  <c:v>0.55989836656540204</c:v>
                </c:pt>
                <c:pt idx="29">
                  <c:v>0.54881163609402639</c:v>
                </c:pt>
                <c:pt idx="30">
                  <c:v>0.53794443759467447</c:v>
                </c:pt>
                <c:pt idx="31">
                  <c:v>0.52729242404304855</c:v>
                </c:pt>
                <c:pt idx="32">
                  <c:v>0.51685133449169918</c:v>
                </c:pt>
                <c:pt idx="33">
                  <c:v>0.50661699236558955</c:v>
                </c:pt>
                <c:pt idx="34">
                  <c:v>0.49658530379140947</c:v>
                </c:pt>
                <c:pt idx="35">
                  <c:v>0.48675225595997168</c:v>
                </c:pt>
                <c:pt idx="36">
                  <c:v>0.47711391552103438</c:v>
                </c:pt>
                <c:pt idx="37">
                  <c:v>0.46766642700990924</c:v>
                </c:pt>
                <c:pt idx="38">
                  <c:v>0.45840601130522352</c:v>
                </c:pt>
                <c:pt idx="39">
                  <c:v>0.44932896411722156</c:v>
                </c:pt>
                <c:pt idx="40">
                  <c:v>0.44043165450599925</c:v>
                </c:pt>
                <c:pt idx="41">
                  <c:v>0.43171052342907973</c:v>
                </c:pt>
                <c:pt idx="42">
                  <c:v>0.42316208231774882</c:v>
                </c:pt>
                <c:pt idx="43">
                  <c:v>0.41478291168158138</c:v>
                </c:pt>
                <c:pt idx="44">
                  <c:v>0.40656965974059911</c:v>
                </c:pt>
                <c:pt idx="45">
                  <c:v>0.39851904108451414</c:v>
                </c:pt>
                <c:pt idx="46">
                  <c:v>0.39062783535852108</c:v>
                </c:pt>
                <c:pt idx="47">
                  <c:v>0.38289288597511206</c:v>
                </c:pt>
                <c:pt idx="48">
                  <c:v>0.37531109885139957</c:v>
                </c:pt>
                <c:pt idx="49">
                  <c:v>0.36787944117144233</c:v>
                </c:pt>
                <c:pt idx="50">
                  <c:v>0.3605949401730783</c:v>
                </c:pt>
                <c:pt idx="51">
                  <c:v>0.35345468195878016</c:v>
                </c:pt>
                <c:pt idx="52">
                  <c:v>0.3464558103300574</c:v>
                </c:pt>
                <c:pt idx="53">
                  <c:v>0.33959552564493911</c:v>
                </c:pt>
                <c:pt idx="54">
                  <c:v>0.33287108369807955</c:v>
                </c:pt>
                <c:pt idx="55">
                  <c:v>0.32627979462303947</c:v>
                </c:pt>
                <c:pt idx="56">
                  <c:v>0.31981902181630384</c:v>
                </c:pt>
                <c:pt idx="57">
                  <c:v>0.31348618088260533</c:v>
                </c:pt>
                <c:pt idx="58">
                  <c:v>0.30727873860113125</c:v>
                </c:pt>
                <c:pt idx="59">
                  <c:v>0.30119421191220214</c:v>
                </c:pt>
                <c:pt idx="60">
                  <c:v>0.29523016692401421</c:v>
                </c:pt>
                <c:pt idx="61">
                  <c:v>0.28938421793905061</c:v>
                </c:pt>
                <c:pt idx="62">
                  <c:v>0.2836540264997704</c:v>
                </c:pt>
                <c:pt idx="63">
                  <c:v>0.27803730045319414</c:v>
                </c:pt>
                <c:pt idx="64">
                  <c:v>0.27253179303401259</c:v>
                </c:pt>
                <c:pt idx="65">
                  <c:v>0.26713530196585034</c:v>
                </c:pt>
                <c:pt idx="66">
                  <c:v>0.26184566858032599</c:v>
                </c:pt>
                <c:pt idx="67">
                  <c:v>0.25666077695355588</c:v>
                </c:pt>
                <c:pt idx="68">
                  <c:v>0.25157855305975646</c:v>
                </c:pt>
                <c:pt idx="69">
                  <c:v>0.24659696394160643</c:v>
                </c:pt>
                <c:pt idx="70">
                  <c:v>0.24171401689703645</c:v>
                </c:pt>
                <c:pt idx="71">
                  <c:v>0.23692775868212176</c:v>
                </c:pt>
                <c:pt idx="72">
                  <c:v>0.23223627472975883</c:v>
                </c:pt>
                <c:pt idx="73">
                  <c:v>0.22763768838381274</c:v>
                </c:pt>
                <c:pt idx="74">
                  <c:v>0.22313016014842982</c:v>
                </c:pt>
                <c:pt idx="75">
                  <c:v>0.21871188695221475</c:v>
                </c:pt>
                <c:pt idx="76">
                  <c:v>0.21438110142697794</c:v>
                </c:pt>
                <c:pt idx="77">
                  <c:v>0.21013607120076472</c:v>
                </c:pt>
                <c:pt idx="78">
                  <c:v>0.20597509820488344</c:v>
                </c:pt>
                <c:pt idx="79">
                  <c:v>0.20189651799465538</c:v>
                </c:pt>
                <c:pt idx="80">
                  <c:v>0.19789869908361465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4-4B60-B965-7668EAA06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68120"/>
        <c:axId val="1"/>
      </c:scatterChart>
      <c:valAx>
        <c:axId val="31866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8668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ym typeface="Symbol"/>
              </a:rPr>
              <a:t></a:t>
            </a:r>
            <a:r>
              <a:rPr lang="en-US"/>
              <a:t>(t)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'Example 2.2'!$E$3</c:f>
              <c:strCache>
                <c:ptCount val="1"/>
                <c:pt idx="0">
                  <c:v>l(t)</c:v>
                </c:pt>
              </c:strCache>
            </c:strRef>
          </c:tx>
          <c:marker>
            <c:symbol val="none"/>
          </c:marker>
          <c:xVal>
            <c:numRef>
              <c:f>'Example 2.2'!$B$4:$B$84</c:f>
              <c:numCache>
                <c:formatCode>General</c:formatCode>
                <c:ptCount val="8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</c:numCache>
            </c:numRef>
          </c:xVal>
          <c:yVal>
            <c:numRef>
              <c:f>'Example 2.2'!$E$4:$E$84</c:f>
              <c:numCache>
                <c:formatCode>0.0000</c:formatCode>
                <c:ptCount val="81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C-4642-9EC1-A5943363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70088"/>
        <c:axId val="1"/>
      </c:scatterChart>
      <c:valAx>
        <c:axId val="31867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8670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041907261592333"/>
          <c:y val="5.1400554097404488E-2"/>
          <c:w val="0.66631014873140859"/>
          <c:h val="0.798225065616797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'Example 2.5'!$C$3</c:f>
              <c:strCache>
                <c:ptCount val="1"/>
                <c:pt idx="0">
                  <c:v>f(t)</c:v>
                </c:pt>
              </c:strCache>
            </c:strRef>
          </c:tx>
          <c:marker>
            <c:symbol val="none"/>
          </c:marker>
          <c:xVal>
            <c:numRef>
              <c:f>'Example 2.5'!$B$4:$B$84</c:f>
              <c:numCache>
                <c:formatCode>General</c:formatCode>
                <c:ptCount val="81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</c:numCache>
            </c:numRef>
          </c:xVal>
          <c:yVal>
            <c:numRef>
              <c:f>'Example 2.5'!$C$4:$C$84</c:f>
              <c:numCache>
                <c:formatCode>0.0000</c:formatCode>
                <c:ptCount val="81"/>
                <c:pt idx="0">
                  <c:v>4.9999875000156248E-6</c:v>
                </c:pt>
                <c:pt idx="1">
                  <c:v>1.2480484000844879E-4</c:v>
                </c:pt>
                <c:pt idx="2">
                  <c:v>2.484423726558487E-4</c:v>
                </c:pt>
                <c:pt idx="3">
                  <c:v>3.6976346815960391E-4</c:v>
                </c:pt>
                <c:pt idx="4">
                  <c:v>4.8765495601416639E-4</c:v>
                </c:pt>
                <c:pt idx="5">
                  <c:v>6.0105662600339071E-4</c:v>
                </c:pt>
                <c:pt idx="6">
                  <c:v>7.0897708548904451E-4</c:v>
                </c:pt>
                <c:pt idx="7">
                  <c:v>8.1050814166080877E-4</c:v>
                </c:pt>
                <c:pt idx="8">
                  <c:v>9.0483741803595961E-4</c:v>
                </c:pt>
                <c:pt idx="9">
                  <c:v>9.9125896261519834E-4</c:v>
                </c:pt>
                <c:pt idx="10">
                  <c:v>1.069181659134278E-3</c:v>
                </c:pt>
                <c:pt idx="11">
                  <c:v>1.1381353110253528E-3</c:v>
                </c:pt>
                <c:pt idx="12">
                  <c:v>1.1977743281390654E-3</c:v>
                </c:pt>
                <c:pt idx="13">
                  <c:v>1.2478790070668913E-3</c:v>
                </c:pt>
                <c:pt idx="14">
                  <c:v>1.2883544551699506E-3</c:v>
                </c:pt>
                <c:pt idx="15">
                  <c:v>1.3192272643980517E-3</c:v>
                </c:pt>
                <c:pt idx="16">
                  <c:v>1.3406400920712787E-3</c:v>
                </c:pt>
                <c:pt idx="17">
                  <c:v>1.3528443506166518E-3</c:v>
                </c:pt>
                <c:pt idx="18">
                  <c:v>1.3561912456877144E-3</c:v>
                </c:pt>
                <c:pt idx="19">
                  <c:v>1.3511214313219927E-3</c:v>
                </c:pt>
                <c:pt idx="20">
                  <c:v>1.3381535712974754E-3</c:v>
                </c:pt>
                <c:pt idx="21">
                  <c:v>1.317872107437042E-3</c:v>
                </c:pt>
                <c:pt idx="22">
                  <c:v>1.2909145383886596E-3</c:v>
                </c:pt>
                <c:pt idx="23">
                  <c:v>1.2579585067759105E-3</c:v>
                </c:pt>
                <c:pt idx="24">
                  <c:v>1.2197089792217973E-3</c:v>
                </c:pt>
                <c:pt idx="25">
                  <c:v>1.1768857834715013E-3</c:v>
                </c:pt>
                <c:pt idx="26">
                  <c:v>1.1302117407232931E-3</c:v>
                </c:pt>
                <c:pt idx="27">
                  <c:v>1.0804016004929641E-3</c:v>
                </c:pt>
                <c:pt idx="28">
                  <c:v>1.0281519511323649E-3</c:v>
                </c:pt>
                <c:pt idx="29">
                  <c:v>9.7413224276811491E-4</c:v>
                </c:pt>
                <c:pt idx="30">
                  <c:v>9.1897702217072226E-4</c:v>
                </c:pt>
                <c:pt idx="31">
                  <c:v>8.632794420899147E-4</c:v>
                </c:pt>
                <c:pt idx="32">
                  <c:v>8.0758607197862174E-4</c:v>
                </c:pt>
                <c:pt idx="33">
                  <c:v>7.5239300372217813E-4</c:v>
                </c:pt>
                <c:pt idx="34">
                  <c:v>6.9814321578146293E-4</c:v>
                </c:pt>
                <c:pt idx="35">
                  <c:v>6.4522513266872207E-4</c:v>
                </c:pt>
                <c:pt idx="36">
                  <c:v>5.9397229434523591E-4</c:v>
                </c:pt>
                <c:pt idx="37">
                  <c:v>5.4466403222641082E-4</c:v>
                </c:pt>
                <c:pt idx="38">
                  <c:v>4.9752703509848759E-4</c:v>
                </c:pt>
                <c:pt idx="39">
                  <c:v>4.5273767933177333E-4</c:v>
                </c:pt>
                <c:pt idx="40">
                  <c:v>4.1042499311949392E-4</c:v>
                </c:pt>
                <c:pt idx="41">
                  <c:v>3.7067412376333696E-4</c:v>
                </c:pt>
                <c:pt idx="42">
                  <c:v>3.3353017985717263E-4</c:v>
                </c:pt>
                <c:pt idx="43">
                  <c:v>2.9900232611099615E-4</c:v>
                </c:pt>
                <c:pt idx="44">
                  <c:v>2.6706801698505483E-4</c:v>
                </c:pt>
                <c:pt idx="45">
                  <c:v>2.3767726572558189E-4</c:v>
                </c:pt>
                <c:pt idx="46">
                  <c:v>2.1075685726521917E-4</c:v>
                </c:pt>
                <c:pt idx="47">
                  <c:v>1.8621442624916466E-4</c:v>
                </c:pt>
                <c:pt idx="48">
                  <c:v>1.6394233468375538E-4</c:v>
                </c:pt>
                <c:pt idx="49">
                  <c:v>1.4382129693701033E-4</c:v>
                </c:pt>
                <c:pt idx="50">
                  <c:v>1.2572371266713061E-4</c:v>
                </c:pt>
                <c:pt idx="51">
                  <c:v>1.0951668039467589E-4</c:v>
                </c:pt>
                <c:pt idx="52">
                  <c:v>9.5064675612362438E-5</c:v>
                </c:pt>
                <c:pt idx="53">
                  <c:v>8.2231887354062319E-5</c:v>
                </c:pt>
                <c:pt idx="54">
                  <c:v>7.0884215895518281E-5</c:v>
                </c:pt>
                <c:pt idx="55">
                  <c:v>6.089094166591245E-5</c:v>
                </c:pt>
                <c:pt idx="56">
                  <c:v>5.2126081496470402E-5</c:v>
                </c:pt>
                <c:pt idx="57">
                  <c:v>4.4469453049679123E-5</c:v>
                </c:pt>
                <c:pt idx="58">
                  <c:v>3.7807471727787487E-5</c:v>
                </c:pt>
                <c:pt idx="59">
                  <c:v>3.2033706648768238E-5</c:v>
                </c:pt>
                <c:pt idx="60">
                  <c:v>2.7049223520118004E-5</c:v>
                </c:pt>
                <c:pt idx="61">
                  <c:v>2.2762742568095643E-5</c:v>
                </c:pt>
                <c:pt idx="62">
                  <c:v>1.9090639231902029E-5</c:v>
                </c:pt>
                <c:pt idx="63">
                  <c:v>1.5956814249881422E-5</c:v>
                </c:pt>
                <c:pt idx="64">
                  <c:v>1.3292458185391484E-5</c:v>
                </c:pt>
                <c:pt idx="65">
                  <c:v>1.1035733493120209E-5</c:v>
                </c:pt>
                <c:pt idx="66">
                  <c:v>9.1313950310774948E-6</c:v>
                </c:pt>
                <c:pt idx="67">
                  <c:v>7.5303675850291697E-6</c:v>
                </c:pt>
                <c:pt idx="68">
                  <c:v>6.1892965822604176E-6</c:v>
                </c:pt>
                <c:pt idx="69">
                  <c:v>5.0700858069092072E-6</c:v>
                </c:pt>
                <c:pt idx="70">
                  <c:v>4.1394336516112883E-6</c:v>
                </c:pt>
                <c:pt idx="71">
                  <c:v>3.368377297632853E-6</c:v>
                </c:pt>
                <c:pt idx="72">
                  <c:v>2.7318522427098007E-6</c:v>
                </c:pt>
                <c:pt idx="73">
                  <c:v>2.2082728153319677E-6</c:v>
                </c:pt>
                <c:pt idx="74">
                  <c:v>1.7791377387546392E-6</c:v>
                </c:pt>
                <c:pt idx="75">
                  <c:v>1.4286634413914972E-6</c:v>
                </c:pt>
                <c:pt idx="76">
                  <c:v>1.1434466490885271E-6</c:v>
                </c:pt>
                <c:pt idx="77">
                  <c:v>9.1215683011710847E-7</c:v>
                </c:pt>
                <c:pt idx="78">
                  <c:v>7.2525828238236013E-7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2-4B32-ACC6-22D9F7E1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69104"/>
        <c:axId val="1"/>
      </c:scatterChart>
      <c:valAx>
        <c:axId val="31866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866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'Example 2.5'!$D$3</c:f>
              <c:strCache>
                <c:ptCount val="1"/>
                <c:pt idx="0">
                  <c:v>R(t)</c:v>
                </c:pt>
              </c:strCache>
            </c:strRef>
          </c:tx>
          <c:marker>
            <c:symbol val="none"/>
          </c:marker>
          <c:xVal>
            <c:numRef>
              <c:f>'Example 2.5'!$B$4:$B$84</c:f>
              <c:numCache>
                <c:formatCode>General</c:formatCode>
                <c:ptCount val="81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</c:numCache>
            </c:numRef>
          </c:xVal>
          <c:yVal>
            <c:numRef>
              <c:f>'Example 2.5'!$D$4:$D$84</c:f>
              <c:numCache>
                <c:formatCode>0.0000</c:formatCode>
                <c:ptCount val="81"/>
                <c:pt idx="0">
                  <c:v>0.99999750000312504</c:v>
                </c:pt>
                <c:pt idx="1">
                  <c:v>0.99843872006759038</c:v>
                </c:pt>
                <c:pt idx="2">
                  <c:v>0.9937694906233947</c:v>
                </c:pt>
                <c:pt idx="3">
                  <c:v>0.98603591509227717</c:v>
                </c:pt>
                <c:pt idx="4">
                  <c:v>0.97530991202833273</c:v>
                </c:pt>
                <c:pt idx="5">
                  <c:v>0.9616906016054253</c:v>
                </c:pt>
                <c:pt idx="6">
                  <c:v>0.94530278065205953</c:v>
                </c:pt>
                <c:pt idx="7">
                  <c:v>0.92629501904092437</c:v>
                </c:pt>
                <c:pt idx="8">
                  <c:v>0.90483741803595963</c:v>
                </c:pt>
                <c:pt idx="9">
                  <c:v>0.8811190778801764</c:v>
                </c:pt>
                <c:pt idx="10">
                  <c:v>0.85534532730742252</c:v>
                </c:pt>
                <c:pt idx="11">
                  <c:v>0.82773477165480203</c:v>
                </c:pt>
                <c:pt idx="12">
                  <c:v>0.79851621875937706</c:v>
                </c:pt>
                <c:pt idx="13">
                  <c:v>0.76792554281039471</c:v>
                </c:pt>
                <c:pt idx="14">
                  <c:v>0.73620254581140043</c:v>
                </c:pt>
                <c:pt idx="15">
                  <c:v>0.70358787434562764</c:v>
                </c:pt>
                <c:pt idx="16">
                  <c:v>0.67032004603563933</c:v>
                </c:pt>
                <c:pt idx="17">
                  <c:v>0.63663263558430683</c:v>
                </c:pt>
                <c:pt idx="18">
                  <c:v>0.60275166475009534</c:v>
                </c:pt>
                <c:pt idx="19">
                  <c:v>0.56889323424083904</c:v>
                </c:pt>
                <c:pt idx="20">
                  <c:v>0.53526142851899028</c:v>
                </c:pt>
                <c:pt idx="21">
                  <c:v>0.50204651711887316</c:v>
                </c:pt>
                <c:pt idx="22">
                  <c:v>0.46942346850496713</c:v>
                </c:pt>
                <c:pt idx="23">
                  <c:v>0.43755078496553407</c:v>
                </c:pt>
                <c:pt idx="24">
                  <c:v>0.40656965974059917</c:v>
                </c:pt>
                <c:pt idx="25">
                  <c:v>0.37660345071088047</c:v>
                </c:pt>
                <c:pt idx="26">
                  <c:v>0.34775745868409019</c:v>
                </c:pt>
                <c:pt idx="27">
                  <c:v>0.32011899273865607</c:v>
                </c:pt>
                <c:pt idx="28">
                  <c:v>0.29375770032353288</c:v>
                </c:pt>
                <c:pt idx="29">
                  <c:v>0.26872613593603173</c:v>
                </c:pt>
                <c:pt idx="30">
                  <c:v>0.24506053924552595</c:v>
                </c:pt>
                <c:pt idx="31">
                  <c:v>0.22278179150707478</c:v>
                </c:pt>
                <c:pt idx="32">
                  <c:v>0.20189651799465544</c:v>
                </c:pt>
                <c:pt idx="33">
                  <c:v>0.18239830393264927</c:v>
                </c:pt>
                <c:pt idx="34">
                  <c:v>0.16426899194857952</c:v>
                </c:pt>
                <c:pt idx="35">
                  <c:v>0.14748003032427934</c:v>
                </c:pt>
                <c:pt idx="36">
                  <c:v>0.13199384318783022</c:v>
                </c:pt>
                <c:pt idx="37">
                  <c:v>0.11776519615706181</c:v>
                </c:pt>
                <c:pt idx="38">
                  <c:v>0.10474253370494475</c:v>
                </c:pt>
                <c:pt idx="39">
                  <c:v>9.2869267555235557E-2</c:v>
                </c:pt>
                <c:pt idx="40">
                  <c:v>8.20849986238988E-2</c:v>
                </c:pt>
                <c:pt idx="41">
                  <c:v>7.232665829528527E-2</c:v>
                </c:pt>
                <c:pt idx="42">
                  <c:v>6.3529558068032885E-2</c:v>
                </c:pt>
                <c:pt idx="43">
                  <c:v>5.5628339741580685E-2</c:v>
                </c:pt>
                <c:pt idx="44">
                  <c:v>4.8557821270009974E-2</c:v>
                </c:pt>
                <c:pt idx="45">
                  <c:v>4.2253736128992338E-2</c:v>
                </c:pt>
                <c:pt idx="46">
                  <c:v>3.6653366480907681E-2</c:v>
                </c:pt>
                <c:pt idx="47">
                  <c:v>3.1696072553049306E-2</c:v>
                </c:pt>
                <c:pt idx="48">
                  <c:v>2.7323722447292569E-2</c:v>
                </c:pt>
                <c:pt idx="49">
                  <c:v>2.3481028071348626E-2</c:v>
                </c:pt>
                <c:pt idx="50">
                  <c:v>2.0115794026740901E-2</c:v>
                </c:pt>
                <c:pt idx="51">
                  <c:v>1.7179087120733474E-2</c:v>
                </c:pt>
                <c:pt idx="52">
                  <c:v>1.4625334709594222E-2</c:v>
                </c:pt>
                <c:pt idx="53">
                  <c:v>1.2412360355330162E-2</c:v>
                </c:pt>
                <c:pt idx="54">
                  <c:v>1.0501365317854561E-2</c:v>
                </c:pt>
                <c:pt idx="55">
                  <c:v>8.856864242314539E-3</c:v>
                </c:pt>
                <c:pt idx="56">
                  <c:v>7.4465830709243442E-3</c:v>
                </c:pt>
                <c:pt idx="57">
                  <c:v>6.2413267438146142E-3</c:v>
                </c:pt>
                <c:pt idx="58">
                  <c:v>5.2148236865913779E-3</c:v>
                </c:pt>
                <c:pt idx="59">
                  <c:v>4.3435534439007781E-3</c:v>
                </c:pt>
                <c:pt idx="60">
                  <c:v>3.606563136015734E-3</c:v>
                </c:pt>
                <c:pt idx="61">
                  <c:v>2.9852777138486093E-3</c:v>
                </c:pt>
                <c:pt idx="62">
                  <c:v>2.4633082879873588E-3</c:v>
                </c:pt>
                <c:pt idx="63">
                  <c:v>2.0262621269690694E-3</c:v>
                </c:pt>
                <c:pt idx="64">
                  <c:v>1.6615572731739354E-3</c:v>
                </c:pt>
                <c:pt idx="65">
                  <c:v>1.3582441222301797E-3</c:v>
                </c:pt>
                <c:pt idx="66">
                  <c:v>1.1068357613427267E-3</c:v>
                </c:pt>
                <c:pt idx="67">
                  <c:v>8.9914836836169207E-4</c:v>
                </c:pt>
                <c:pt idx="68">
                  <c:v>7.2815253908946104E-4</c:v>
                </c:pt>
                <c:pt idx="69">
                  <c:v>5.8783603558367631E-4</c:v>
                </c:pt>
                <c:pt idx="70">
                  <c:v>4.7307813161271876E-4</c:v>
                </c:pt>
                <c:pt idx="71">
                  <c:v>3.7953547015581447E-4</c:v>
                </c:pt>
                <c:pt idx="72">
                  <c:v>3.0353913807886678E-4</c:v>
                </c:pt>
                <c:pt idx="73">
                  <c:v>2.4200250031035264E-4</c:v>
                </c:pt>
                <c:pt idx="74">
                  <c:v>1.9233921500050154E-4</c:v>
                </c:pt>
                <c:pt idx="75">
                  <c:v>1.5239076708175971E-4</c:v>
                </c:pt>
                <c:pt idx="76">
                  <c:v>1.2036280516721338E-4</c:v>
                </c:pt>
                <c:pt idx="77">
                  <c:v>9.4769540791387894E-5</c:v>
                </c:pt>
                <c:pt idx="78">
                  <c:v>7.4385464859729242E-5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2-43B8-B3C8-0EC79025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35944"/>
        <c:axId val="1"/>
      </c:scatterChart>
      <c:valAx>
        <c:axId val="31993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9935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ym typeface="Symbol"/>
              </a:rPr>
              <a:t></a:t>
            </a:r>
            <a:r>
              <a:rPr lang="en-US"/>
              <a:t>(t)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'Example 2.5'!$E$3</c:f>
              <c:strCache>
                <c:ptCount val="1"/>
                <c:pt idx="0">
                  <c:v>l(t)</c:v>
                </c:pt>
              </c:strCache>
            </c:strRef>
          </c:tx>
          <c:marker>
            <c:symbol val="none"/>
          </c:marker>
          <c:xVal>
            <c:numRef>
              <c:f>'Example 2.5'!$B$4:$B$84</c:f>
              <c:numCache>
                <c:formatCode>General</c:formatCode>
                <c:ptCount val="81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</c:numCache>
            </c:numRef>
          </c:xVal>
          <c:yVal>
            <c:numRef>
              <c:f>'Example 2.5'!$E$4:$E$84</c:f>
              <c:numCache>
                <c:formatCode>0.0000</c:formatCode>
                <c:ptCount val="81"/>
                <c:pt idx="0">
                  <c:v>4.9999999999999996E-6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3.7499999999999995E-4</c:v>
                </c:pt>
                <c:pt idx="4">
                  <c:v>5.0000000000000001E-4</c:v>
                </c:pt>
                <c:pt idx="5">
                  <c:v>6.249999999999999E-4</c:v>
                </c:pt>
                <c:pt idx="6">
                  <c:v>7.4999999999999991E-4</c:v>
                </c:pt>
                <c:pt idx="7">
                  <c:v>8.7499999999999991E-4</c:v>
                </c:pt>
                <c:pt idx="8">
                  <c:v>1E-3</c:v>
                </c:pt>
                <c:pt idx="9">
                  <c:v>1.1249999999999999E-3</c:v>
                </c:pt>
                <c:pt idx="10">
                  <c:v>1.2499999999999998E-3</c:v>
                </c:pt>
                <c:pt idx="11">
                  <c:v>1.3749999999999999E-3</c:v>
                </c:pt>
                <c:pt idx="12">
                  <c:v>1.4999999999999998E-3</c:v>
                </c:pt>
                <c:pt idx="13">
                  <c:v>1.6249999999999997E-3</c:v>
                </c:pt>
                <c:pt idx="14">
                  <c:v>1.7499999999999998E-3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2.1249999999999997E-3</c:v>
                </c:pt>
                <c:pt idx="18">
                  <c:v>2.2499999999999998E-3</c:v>
                </c:pt>
                <c:pt idx="19">
                  <c:v>2.3749999999999999E-3</c:v>
                </c:pt>
                <c:pt idx="20">
                  <c:v>2.4999999999999996E-3</c:v>
                </c:pt>
                <c:pt idx="21">
                  <c:v>2.6249999999999997E-3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2.9999999999999996E-3</c:v>
                </c:pt>
                <c:pt idx="25">
                  <c:v>3.1249999999999997E-3</c:v>
                </c:pt>
                <c:pt idx="26">
                  <c:v>3.2499999999999999E-3</c:v>
                </c:pt>
                <c:pt idx="27">
                  <c:v>3.3749999999999995E-3</c:v>
                </c:pt>
                <c:pt idx="28">
                  <c:v>3.4999999999999992E-3</c:v>
                </c:pt>
                <c:pt idx="29">
                  <c:v>3.6249999999999998E-3</c:v>
                </c:pt>
                <c:pt idx="30">
                  <c:v>3.7499999999999999E-3</c:v>
                </c:pt>
                <c:pt idx="31">
                  <c:v>3.8749999999999995E-3</c:v>
                </c:pt>
                <c:pt idx="32">
                  <c:v>4.0000000000000001E-3</c:v>
                </c:pt>
                <c:pt idx="33">
                  <c:v>4.1249999999999993E-3</c:v>
                </c:pt>
                <c:pt idx="34">
                  <c:v>4.2499999999999994E-3</c:v>
                </c:pt>
                <c:pt idx="35">
                  <c:v>4.3749999999999995E-3</c:v>
                </c:pt>
                <c:pt idx="36">
                  <c:v>4.4999999999999997E-3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4.9999999999999992E-3</c:v>
                </c:pt>
                <c:pt idx="41">
                  <c:v>5.1249999999999993E-3</c:v>
                </c:pt>
                <c:pt idx="42">
                  <c:v>5.2499999999999995E-3</c:v>
                </c:pt>
                <c:pt idx="43">
                  <c:v>5.3749999999999996E-3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5.8749999999999991E-3</c:v>
                </c:pt>
                <c:pt idx="48">
                  <c:v>5.9999999999999993E-3</c:v>
                </c:pt>
                <c:pt idx="49">
                  <c:v>6.1250000000000002E-3</c:v>
                </c:pt>
                <c:pt idx="50">
                  <c:v>6.2499999999999986E-3</c:v>
                </c:pt>
                <c:pt idx="51">
                  <c:v>6.3749999999999996E-3</c:v>
                </c:pt>
                <c:pt idx="52">
                  <c:v>6.4999999999999997E-3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6.8749999999999992E-3</c:v>
                </c:pt>
                <c:pt idx="56">
                  <c:v>6.9999999999999993E-3</c:v>
                </c:pt>
                <c:pt idx="57">
                  <c:v>7.1249999999999994E-3</c:v>
                </c:pt>
                <c:pt idx="58">
                  <c:v>7.2499999999999995E-3</c:v>
                </c:pt>
                <c:pt idx="59">
                  <c:v>7.3749999999999996E-3</c:v>
                </c:pt>
                <c:pt idx="60">
                  <c:v>7.4999999999999997E-3</c:v>
                </c:pt>
                <c:pt idx="61">
                  <c:v>7.624999999999999E-3</c:v>
                </c:pt>
                <c:pt idx="62">
                  <c:v>7.7499999999999991E-3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8.1249999999999985E-3</c:v>
                </c:pt>
                <c:pt idx="66">
                  <c:v>8.2499999999999987E-3</c:v>
                </c:pt>
                <c:pt idx="67">
                  <c:v>8.3749999999999988E-3</c:v>
                </c:pt>
                <c:pt idx="68">
                  <c:v>8.4999999999999989E-3</c:v>
                </c:pt>
                <c:pt idx="69">
                  <c:v>8.624999999999999E-3</c:v>
                </c:pt>
                <c:pt idx="70">
                  <c:v>8.7499999999999991E-3</c:v>
                </c:pt>
                <c:pt idx="71">
                  <c:v>8.8749999999999992E-3</c:v>
                </c:pt>
                <c:pt idx="72">
                  <c:v>8.9999999999999993E-3</c:v>
                </c:pt>
                <c:pt idx="73">
                  <c:v>9.1249999999999994E-3</c:v>
                </c:pt>
                <c:pt idx="74">
                  <c:v>9.2499999999999995E-3</c:v>
                </c:pt>
                <c:pt idx="75">
                  <c:v>9.3749999999999997E-3</c:v>
                </c:pt>
                <c:pt idx="76">
                  <c:v>9.4999999999999998E-3</c:v>
                </c:pt>
                <c:pt idx="77">
                  <c:v>9.6249999999999999E-3</c:v>
                </c:pt>
                <c:pt idx="78">
                  <c:v>9.75E-3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F-411F-9EF9-837942DF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40536"/>
        <c:axId val="1"/>
      </c:scatterChart>
      <c:valAx>
        <c:axId val="31994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9940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91440</xdr:rowOff>
    </xdr:from>
    <xdr:to>
      <xdr:col>12</xdr:col>
      <xdr:colOff>335280</xdr:colOff>
      <xdr:row>20</xdr:row>
      <xdr:rowOff>76200</xdr:rowOff>
    </xdr:to>
    <xdr:graphicFrame macro="">
      <xdr:nvGraphicFramePr>
        <xdr:cNvPr id="6179" name="Chart 1">
          <a:extLst>
            <a:ext uri="{FF2B5EF4-FFF2-40B4-BE49-F238E27FC236}">
              <a16:creationId xmlns:a16="http://schemas.microsoft.com/office/drawing/2014/main" id="{EB789AD9-CCA6-48E1-8F1B-3A66261DE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20</xdr:row>
      <xdr:rowOff>38100</xdr:rowOff>
    </xdr:from>
    <xdr:to>
      <xdr:col>12</xdr:col>
      <xdr:colOff>327660</xdr:colOff>
      <xdr:row>37</xdr:row>
      <xdr:rowOff>30480</xdr:rowOff>
    </xdr:to>
    <xdr:graphicFrame macro="">
      <xdr:nvGraphicFramePr>
        <xdr:cNvPr id="6180" name="Chart 2">
          <a:extLst>
            <a:ext uri="{FF2B5EF4-FFF2-40B4-BE49-F238E27FC236}">
              <a16:creationId xmlns:a16="http://schemas.microsoft.com/office/drawing/2014/main" id="{FC4B721A-ECA0-46A3-BBC3-9FDCDC60A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37</xdr:row>
      <xdr:rowOff>144780</xdr:rowOff>
    </xdr:from>
    <xdr:to>
      <xdr:col>12</xdr:col>
      <xdr:colOff>342900</xdr:colOff>
      <xdr:row>54</xdr:row>
      <xdr:rowOff>137160</xdr:rowOff>
    </xdr:to>
    <xdr:graphicFrame macro="">
      <xdr:nvGraphicFramePr>
        <xdr:cNvPr id="6181" name="Chart 3">
          <a:extLst>
            <a:ext uri="{FF2B5EF4-FFF2-40B4-BE49-F238E27FC236}">
              <a16:creationId xmlns:a16="http://schemas.microsoft.com/office/drawing/2014/main" id="{E1B7D960-841A-40E7-911D-787E3AE6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0</xdr:row>
          <xdr:rowOff>53340</xdr:rowOff>
        </xdr:from>
        <xdr:to>
          <xdr:col>11</xdr:col>
          <xdr:colOff>45720</xdr:colOff>
          <xdr:row>3</xdr:row>
          <xdr:rowOff>68580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4476061B-40B5-4AA6-A7ED-88568245B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91440</xdr:rowOff>
    </xdr:from>
    <xdr:to>
      <xdr:col>12</xdr:col>
      <xdr:colOff>335280</xdr:colOff>
      <xdr:row>20</xdr:row>
      <xdr:rowOff>76200</xdr:rowOff>
    </xdr:to>
    <xdr:graphicFrame macro="">
      <xdr:nvGraphicFramePr>
        <xdr:cNvPr id="22560" name="Chart 1">
          <a:extLst>
            <a:ext uri="{FF2B5EF4-FFF2-40B4-BE49-F238E27FC236}">
              <a16:creationId xmlns:a16="http://schemas.microsoft.com/office/drawing/2014/main" id="{F0072F70-1056-4969-B63A-9C12E1C7E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20</xdr:row>
      <xdr:rowOff>99060</xdr:rowOff>
    </xdr:from>
    <xdr:to>
      <xdr:col>12</xdr:col>
      <xdr:colOff>335280</xdr:colOff>
      <xdr:row>37</xdr:row>
      <xdr:rowOff>91440</xdr:rowOff>
    </xdr:to>
    <xdr:graphicFrame macro="">
      <xdr:nvGraphicFramePr>
        <xdr:cNvPr id="22561" name="Chart 2">
          <a:extLst>
            <a:ext uri="{FF2B5EF4-FFF2-40B4-BE49-F238E27FC236}">
              <a16:creationId xmlns:a16="http://schemas.microsoft.com/office/drawing/2014/main" id="{C94C35F5-89E6-419E-9A2B-9B43530A3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37</xdr:row>
      <xdr:rowOff>144780</xdr:rowOff>
    </xdr:from>
    <xdr:to>
      <xdr:col>12</xdr:col>
      <xdr:colOff>342900</xdr:colOff>
      <xdr:row>54</xdr:row>
      <xdr:rowOff>137160</xdr:rowOff>
    </xdr:to>
    <xdr:graphicFrame macro="">
      <xdr:nvGraphicFramePr>
        <xdr:cNvPr id="22562" name="Chart 3">
          <a:extLst>
            <a:ext uri="{FF2B5EF4-FFF2-40B4-BE49-F238E27FC236}">
              <a16:creationId xmlns:a16="http://schemas.microsoft.com/office/drawing/2014/main" id="{9C99E24F-BB07-4775-A5CB-DDDE15356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0</xdr:row>
          <xdr:rowOff>83820</xdr:rowOff>
        </xdr:from>
        <xdr:to>
          <xdr:col>10</xdr:col>
          <xdr:colOff>563880</xdr:colOff>
          <xdr:row>3</xdr:row>
          <xdr:rowOff>30480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796856D8-880B-4A23-B642-ABB61D7C9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60960</xdr:rowOff>
    </xdr:from>
    <xdr:to>
      <xdr:col>13</xdr:col>
      <xdr:colOff>495300</xdr:colOff>
      <xdr:row>22</xdr:row>
      <xdr:rowOff>45720</xdr:rowOff>
    </xdr:to>
    <xdr:graphicFrame macro="">
      <xdr:nvGraphicFramePr>
        <xdr:cNvPr id="56350" name="Chart 1">
          <a:extLst>
            <a:ext uri="{FF2B5EF4-FFF2-40B4-BE49-F238E27FC236}">
              <a16:creationId xmlns:a16="http://schemas.microsoft.com/office/drawing/2014/main" id="{F5A3BB6A-9176-4A63-A12E-77E4E4F96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22</xdr:row>
      <xdr:rowOff>99060</xdr:rowOff>
    </xdr:from>
    <xdr:to>
      <xdr:col>13</xdr:col>
      <xdr:colOff>495300</xdr:colOff>
      <xdr:row>39</xdr:row>
      <xdr:rowOff>91440</xdr:rowOff>
    </xdr:to>
    <xdr:graphicFrame macro="">
      <xdr:nvGraphicFramePr>
        <xdr:cNvPr id="56351" name="Chart 2">
          <a:extLst>
            <a:ext uri="{FF2B5EF4-FFF2-40B4-BE49-F238E27FC236}">
              <a16:creationId xmlns:a16="http://schemas.microsoft.com/office/drawing/2014/main" id="{B3F81768-FAFA-4D0E-AE13-1A3C13D0D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39</xdr:row>
      <xdr:rowOff>91440</xdr:rowOff>
    </xdr:from>
    <xdr:to>
      <xdr:col>13</xdr:col>
      <xdr:colOff>502920</xdr:colOff>
      <xdr:row>56</xdr:row>
      <xdr:rowOff>76200</xdr:rowOff>
    </xdr:to>
    <xdr:graphicFrame macro="">
      <xdr:nvGraphicFramePr>
        <xdr:cNvPr id="56352" name="Chart 3">
          <a:extLst>
            <a:ext uri="{FF2B5EF4-FFF2-40B4-BE49-F238E27FC236}">
              <a16:creationId xmlns:a16="http://schemas.microsoft.com/office/drawing/2014/main" id="{F3A62AD7-975E-4375-93EC-510AE5271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56</xdr:row>
      <xdr:rowOff>121920</xdr:rowOff>
    </xdr:from>
    <xdr:to>
      <xdr:col>13</xdr:col>
      <xdr:colOff>495300</xdr:colOff>
      <xdr:row>73</xdr:row>
      <xdr:rowOff>106680</xdr:rowOff>
    </xdr:to>
    <xdr:graphicFrame macro="">
      <xdr:nvGraphicFramePr>
        <xdr:cNvPr id="56353" name="Chart 4">
          <a:extLst>
            <a:ext uri="{FF2B5EF4-FFF2-40B4-BE49-F238E27FC236}">
              <a16:creationId xmlns:a16="http://schemas.microsoft.com/office/drawing/2014/main" id="{4DFCB2E2-DDC4-4828-81D1-A629FE702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106680</xdr:colOff>
          <xdr:row>0</xdr:row>
          <xdr:rowOff>83820</xdr:rowOff>
        </xdr:from>
        <xdr:to>
          <xdr:col>19</xdr:col>
          <xdr:colOff>182880</xdr:colOff>
          <xdr:row>4</xdr:row>
          <xdr:rowOff>7620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  <a:ext uri="{FF2B5EF4-FFF2-40B4-BE49-F238E27FC236}">
                  <a16:creationId xmlns:a16="http://schemas.microsoft.com/office/drawing/2014/main" id="{F060B24F-7272-47A8-A862-7326A46AE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60960</xdr:rowOff>
    </xdr:from>
    <xdr:to>
      <xdr:col>13</xdr:col>
      <xdr:colOff>495300</xdr:colOff>
      <xdr:row>22</xdr:row>
      <xdr:rowOff>45720</xdr:rowOff>
    </xdr:to>
    <xdr:graphicFrame macro="">
      <xdr:nvGraphicFramePr>
        <xdr:cNvPr id="31781" name="Chart 1">
          <a:extLst>
            <a:ext uri="{FF2B5EF4-FFF2-40B4-BE49-F238E27FC236}">
              <a16:creationId xmlns:a16="http://schemas.microsoft.com/office/drawing/2014/main" id="{2A0A6332-715E-438C-A629-5EDE78DAC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22</xdr:row>
      <xdr:rowOff>99060</xdr:rowOff>
    </xdr:from>
    <xdr:to>
      <xdr:col>13</xdr:col>
      <xdr:colOff>495300</xdr:colOff>
      <xdr:row>39</xdr:row>
      <xdr:rowOff>91440</xdr:rowOff>
    </xdr:to>
    <xdr:graphicFrame macro="">
      <xdr:nvGraphicFramePr>
        <xdr:cNvPr id="31782" name="Chart 2">
          <a:extLst>
            <a:ext uri="{FF2B5EF4-FFF2-40B4-BE49-F238E27FC236}">
              <a16:creationId xmlns:a16="http://schemas.microsoft.com/office/drawing/2014/main" id="{1286E38F-320C-4232-B860-4F00B0461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39</xdr:row>
      <xdr:rowOff>91440</xdr:rowOff>
    </xdr:from>
    <xdr:to>
      <xdr:col>13</xdr:col>
      <xdr:colOff>502920</xdr:colOff>
      <xdr:row>56</xdr:row>
      <xdr:rowOff>76200</xdr:rowOff>
    </xdr:to>
    <xdr:graphicFrame macro="">
      <xdr:nvGraphicFramePr>
        <xdr:cNvPr id="31783" name="Chart 3">
          <a:extLst>
            <a:ext uri="{FF2B5EF4-FFF2-40B4-BE49-F238E27FC236}">
              <a16:creationId xmlns:a16="http://schemas.microsoft.com/office/drawing/2014/main" id="{B5E23CE1-A414-4BCA-B8A2-DE0C1A306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56</xdr:row>
      <xdr:rowOff>121920</xdr:rowOff>
    </xdr:from>
    <xdr:to>
      <xdr:col>13</xdr:col>
      <xdr:colOff>495300</xdr:colOff>
      <xdr:row>73</xdr:row>
      <xdr:rowOff>106680</xdr:rowOff>
    </xdr:to>
    <xdr:graphicFrame macro="">
      <xdr:nvGraphicFramePr>
        <xdr:cNvPr id="31784" name="Chart 4">
          <a:extLst>
            <a:ext uri="{FF2B5EF4-FFF2-40B4-BE49-F238E27FC236}">
              <a16:creationId xmlns:a16="http://schemas.microsoft.com/office/drawing/2014/main" id="{4D4D13B9-71AB-4B36-8D84-E20C1BA6B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213360</xdr:colOff>
          <xdr:row>0</xdr:row>
          <xdr:rowOff>76200</xdr:rowOff>
        </xdr:from>
        <xdr:to>
          <xdr:col>15</xdr:col>
          <xdr:colOff>99060</xdr:colOff>
          <xdr:row>4</xdr:row>
          <xdr:rowOff>68580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F020213F-BDC6-4F16-95B8-691E5C802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53340</xdr:rowOff>
    </xdr:from>
    <xdr:to>
      <xdr:col>13</xdr:col>
      <xdr:colOff>342900</xdr:colOff>
      <xdr:row>26</xdr:row>
      <xdr:rowOff>137160</xdr:rowOff>
    </xdr:to>
    <xdr:graphicFrame macro="">
      <xdr:nvGraphicFramePr>
        <xdr:cNvPr id="1045" name="Chart 1">
          <a:extLst>
            <a:ext uri="{FF2B5EF4-FFF2-40B4-BE49-F238E27FC236}">
              <a16:creationId xmlns:a16="http://schemas.microsoft.com/office/drawing/2014/main" id="{39AB3388-6131-46C9-A834-F59B0C8DB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137160</xdr:rowOff>
    </xdr:from>
    <xdr:to>
      <xdr:col>12</xdr:col>
      <xdr:colOff>693420</xdr:colOff>
      <xdr:row>22</xdr:row>
      <xdr:rowOff>60960</xdr:rowOff>
    </xdr:to>
    <xdr:graphicFrame macro="">
      <xdr:nvGraphicFramePr>
        <xdr:cNvPr id="8210" name="Chart 1">
          <a:extLst>
            <a:ext uri="{FF2B5EF4-FFF2-40B4-BE49-F238E27FC236}">
              <a16:creationId xmlns:a16="http://schemas.microsoft.com/office/drawing/2014/main" id="{03686EFF-EE57-46D9-B98F-5E22F5C70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289560</xdr:colOff>
          <xdr:row>23</xdr:row>
          <xdr:rowOff>30480</xdr:rowOff>
        </xdr:from>
        <xdr:to>
          <xdr:col>11</xdr:col>
          <xdr:colOff>30480</xdr:colOff>
          <xdr:row>33</xdr:row>
          <xdr:rowOff>137160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B9613394-A1C9-47AF-800A-AAF4086604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144780</xdr:colOff>
          <xdr:row>0</xdr:row>
          <xdr:rowOff>0</xdr:rowOff>
        </xdr:from>
        <xdr:to>
          <xdr:col>12</xdr:col>
          <xdr:colOff>289560</xdr:colOff>
          <xdr:row>5</xdr:row>
          <xdr:rowOff>129540</xdr:rowOff>
        </xdr:to>
        <xdr:sp macro="" textlink="">
          <xdr:nvSpPr>
            <xdr:cNvPr id="8195" name="Object 18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4DDDC581-C06E-43A8-9A0D-F8FD36AEA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C4709A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333333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6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4"/>
  <sheetViews>
    <sheetView workbookViewId="0">
      <selection sqref="A1:E1"/>
    </sheetView>
  </sheetViews>
  <sheetFormatPr defaultRowHeight="13.2" x14ac:dyDescent="0.25"/>
  <cols>
    <col min="1" max="1" width="3.33203125" customWidth="1"/>
  </cols>
  <sheetData>
    <row r="1" spans="1:5" ht="13.8" x14ac:dyDescent="0.25">
      <c r="A1" s="76"/>
      <c r="B1" s="73" t="s">
        <v>15</v>
      </c>
      <c r="C1" s="74"/>
      <c r="D1" s="74"/>
      <c r="E1" s="75"/>
    </row>
    <row r="3" spans="1:5" x14ac:dyDescent="0.25">
      <c r="B3" s="61" t="s">
        <v>0</v>
      </c>
      <c r="C3" s="44" t="s">
        <v>23</v>
      </c>
      <c r="D3" s="44" t="s">
        <v>24</v>
      </c>
      <c r="E3" s="44" t="s">
        <v>25</v>
      </c>
    </row>
    <row r="4" spans="1:5" x14ac:dyDescent="0.25">
      <c r="B4" s="59">
        <v>1</v>
      </c>
      <c r="C4" s="11">
        <f>0.001/(0.001*B4+1)^2</f>
        <v>9.9800299600499441E-4</v>
      </c>
      <c r="D4" s="11">
        <f>1/(0.001*B4+1)</f>
        <v>0.99900099900099915</v>
      </c>
      <c r="E4" s="11">
        <f>C4/D4</f>
        <v>9.9900099900099922E-4</v>
      </c>
    </row>
    <row r="5" spans="1:5" x14ac:dyDescent="0.25">
      <c r="B5" s="59">
        <v>50</v>
      </c>
      <c r="C5" s="11">
        <f t="shared" ref="C5:C68" si="0">0.001/(0.001*B5+1)^2</f>
        <v>9.0702947845804982E-4</v>
      </c>
      <c r="D5" s="11">
        <f>1/(0.001*B5+1)</f>
        <v>0.95238095238095233</v>
      </c>
      <c r="E5" s="11">
        <f>C5/D5</f>
        <v>9.5238095238095238E-4</v>
      </c>
    </row>
    <row r="6" spans="1:5" x14ac:dyDescent="0.25">
      <c r="B6" s="59">
        <v>100</v>
      </c>
      <c r="C6" s="11">
        <f t="shared" si="0"/>
        <v>8.2644628099173541E-4</v>
      </c>
      <c r="D6" s="11">
        <f>1/(0.001*B6+1)</f>
        <v>0.90909090909090906</v>
      </c>
      <c r="E6" s="11">
        <f>C6/D6</f>
        <v>9.0909090909090898E-4</v>
      </c>
    </row>
    <row r="7" spans="1:5" x14ac:dyDescent="0.25">
      <c r="B7" s="59">
        <v>150</v>
      </c>
      <c r="C7" s="11">
        <f t="shared" si="0"/>
        <v>7.5614366729678654E-4</v>
      </c>
      <c r="D7" s="11">
        <f>1/(0.001*B7+1)</f>
        <v>0.86956521739130443</v>
      </c>
      <c r="E7" s="11">
        <f>C7/D7</f>
        <v>8.6956521739130438E-4</v>
      </c>
    </row>
    <row r="8" spans="1:5" x14ac:dyDescent="0.25">
      <c r="B8" s="59">
        <v>200</v>
      </c>
      <c r="C8" s="11">
        <f t="shared" si="0"/>
        <v>6.9444444444444447E-4</v>
      </c>
      <c r="D8" s="11">
        <f>1/(0.001*B8+1)</f>
        <v>0.83333333333333337</v>
      </c>
      <c r="E8" s="11">
        <f>C8/D8</f>
        <v>8.3333333333333328E-4</v>
      </c>
    </row>
    <row r="9" spans="1:5" x14ac:dyDescent="0.25">
      <c r="B9" s="59">
        <v>250</v>
      </c>
      <c r="C9" s="11">
        <f t="shared" si="0"/>
        <v>6.4000000000000005E-4</v>
      </c>
      <c r="D9" s="11">
        <f t="shared" ref="D9:D28" si="1">1/(0.001*B9+1)</f>
        <v>0.8</v>
      </c>
      <c r="E9" s="11">
        <f t="shared" ref="E9:E28" si="2">C9/D9</f>
        <v>8.0000000000000004E-4</v>
      </c>
    </row>
    <row r="10" spans="1:5" x14ac:dyDescent="0.25">
      <c r="B10" s="59">
        <v>300</v>
      </c>
      <c r="C10" s="11">
        <f t="shared" si="0"/>
        <v>5.9171597633136085E-4</v>
      </c>
      <c r="D10" s="11">
        <f t="shared" si="1"/>
        <v>0.76923076923076916</v>
      </c>
      <c r="E10" s="11">
        <f t="shared" si="2"/>
        <v>7.6923076923076912E-4</v>
      </c>
    </row>
    <row r="11" spans="1:5" x14ac:dyDescent="0.25">
      <c r="B11" s="59">
        <v>350</v>
      </c>
      <c r="C11" s="11">
        <f t="shared" si="0"/>
        <v>5.4869684499314121E-4</v>
      </c>
      <c r="D11" s="11">
        <f t="shared" si="1"/>
        <v>0.7407407407407407</v>
      </c>
      <c r="E11" s="11">
        <f t="shared" si="2"/>
        <v>7.407407407407407E-4</v>
      </c>
    </row>
    <row r="12" spans="1:5" x14ac:dyDescent="0.25">
      <c r="B12" s="59">
        <v>400</v>
      </c>
      <c r="C12" s="11">
        <f t="shared" si="0"/>
        <v>5.1020408163265311E-4</v>
      </c>
      <c r="D12" s="11">
        <f t="shared" si="1"/>
        <v>0.7142857142857143</v>
      </c>
      <c r="E12" s="11">
        <f t="shared" si="2"/>
        <v>7.1428571428571429E-4</v>
      </c>
    </row>
    <row r="13" spans="1:5" x14ac:dyDescent="0.25">
      <c r="B13" s="59">
        <v>450</v>
      </c>
      <c r="C13" s="11">
        <f t="shared" si="0"/>
        <v>4.7562425683709869E-4</v>
      </c>
      <c r="D13" s="11">
        <f t="shared" si="1"/>
        <v>0.68965517241379315</v>
      </c>
      <c r="E13" s="11">
        <f t="shared" si="2"/>
        <v>6.8965517241379305E-4</v>
      </c>
    </row>
    <row r="14" spans="1:5" x14ac:dyDescent="0.25">
      <c r="B14" s="59">
        <v>500</v>
      </c>
      <c r="C14" s="11">
        <f t="shared" si="0"/>
        <v>4.4444444444444447E-4</v>
      </c>
      <c r="D14" s="11">
        <f t="shared" si="1"/>
        <v>0.66666666666666663</v>
      </c>
      <c r="E14" s="11">
        <f t="shared" si="2"/>
        <v>6.6666666666666675E-4</v>
      </c>
    </row>
    <row r="15" spans="1:5" x14ac:dyDescent="0.25">
      <c r="B15" s="59">
        <v>550</v>
      </c>
      <c r="C15" s="11">
        <f t="shared" si="0"/>
        <v>4.1623309053069715E-4</v>
      </c>
      <c r="D15" s="11">
        <f t="shared" si="1"/>
        <v>0.64516129032258063</v>
      </c>
      <c r="E15" s="11">
        <f t="shared" si="2"/>
        <v>6.4516129032258064E-4</v>
      </c>
    </row>
    <row r="16" spans="1:5" x14ac:dyDescent="0.25">
      <c r="B16" s="59">
        <v>600</v>
      </c>
      <c r="C16" s="11">
        <f t="shared" si="0"/>
        <v>3.9062499999999991E-4</v>
      </c>
      <c r="D16" s="11">
        <f t="shared" si="1"/>
        <v>0.625</v>
      </c>
      <c r="E16" s="11">
        <f t="shared" si="2"/>
        <v>6.249999999999999E-4</v>
      </c>
    </row>
    <row r="17" spans="2:5" x14ac:dyDescent="0.25">
      <c r="B17" s="59">
        <v>650</v>
      </c>
      <c r="C17" s="11">
        <f t="shared" si="0"/>
        <v>3.6730945821854917E-4</v>
      </c>
      <c r="D17" s="11">
        <f t="shared" si="1"/>
        <v>0.60606060606060608</v>
      </c>
      <c r="E17" s="11">
        <f t="shared" si="2"/>
        <v>6.0606060606060606E-4</v>
      </c>
    </row>
    <row r="18" spans="2:5" x14ac:dyDescent="0.25">
      <c r="B18" s="59">
        <v>700</v>
      </c>
      <c r="C18" s="11">
        <f t="shared" si="0"/>
        <v>3.4602076124567468E-4</v>
      </c>
      <c r="D18" s="11">
        <f t="shared" si="1"/>
        <v>0.58823529411764697</v>
      </c>
      <c r="E18" s="11">
        <f t="shared" si="2"/>
        <v>5.8823529411764701E-4</v>
      </c>
    </row>
    <row r="19" spans="2:5" x14ac:dyDescent="0.25">
      <c r="B19" s="59">
        <v>750</v>
      </c>
      <c r="C19" s="11">
        <f t="shared" si="0"/>
        <v>3.2653061224489796E-4</v>
      </c>
      <c r="D19" s="11">
        <f t="shared" si="1"/>
        <v>0.5714285714285714</v>
      </c>
      <c r="E19" s="11">
        <f t="shared" si="2"/>
        <v>5.7142857142857147E-4</v>
      </c>
    </row>
    <row r="20" spans="2:5" x14ac:dyDescent="0.25">
      <c r="B20" s="59">
        <v>800</v>
      </c>
      <c r="C20" s="11">
        <f t="shared" si="0"/>
        <v>3.0864197530864197E-4</v>
      </c>
      <c r="D20" s="11">
        <f t="shared" si="1"/>
        <v>0.55555555555555558</v>
      </c>
      <c r="E20" s="11">
        <f t="shared" si="2"/>
        <v>5.5555555555555556E-4</v>
      </c>
    </row>
    <row r="21" spans="2:5" x14ac:dyDescent="0.25">
      <c r="B21" s="59">
        <v>850</v>
      </c>
      <c r="C21" s="11">
        <f t="shared" si="0"/>
        <v>2.9218407596785974E-4</v>
      </c>
      <c r="D21" s="11">
        <f t="shared" si="1"/>
        <v>0.54054054054054046</v>
      </c>
      <c r="E21" s="11">
        <f t="shared" si="2"/>
        <v>5.4054054054054055E-4</v>
      </c>
    </row>
    <row r="22" spans="2:5" x14ac:dyDescent="0.25">
      <c r="B22" s="59">
        <v>900</v>
      </c>
      <c r="C22" s="11">
        <f t="shared" si="0"/>
        <v>2.770083102493075E-4</v>
      </c>
      <c r="D22" s="11">
        <f t="shared" si="1"/>
        <v>0.52631578947368418</v>
      </c>
      <c r="E22" s="11">
        <f t="shared" si="2"/>
        <v>5.2631578947368431E-4</v>
      </c>
    </row>
    <row r="23" spans="2:5" x14ac:dyDescent="0.25">
      <c r="B23" s="59">
        <v>950</v>
      </c>
      <c r="C23" s="11">
        <f t="shared" si="0"/>
        <v>2.6298487836949369E-4</v>
      </c>
      <c r="D23" s="11">
        <f t="shared" si="1"/>
        <v>0.51282051282051277</v>
      </c>
      <c r="E23" s="11">
        <f t="shared" si="2"/>
        <v>5.1282051282051271E-4</v>
      </c>
    </row>
    <row r="24" spans="2:5" x14ac:dyDescent="0.25">
      <c r="B24" s="59">
        <v>1000</v>
      </c>
      <c r="C24" s="11">
        <f t="shared" si="0"/>
        <v>2.5000000000000001E-4</v>
      </c>
      <c r="D24" s="11">
        <f t="shared" si="1"/>
        <v>0.5</v>
      </c>
      <c r="E24" s="11">
        <f t="shared" si="2"/>
        <v>5.0000000000000001E-4</v>
      </c>
    </row>
    <row r="25" spans="2:5" x14ac:dyDescent="0.25">
      <c r="B25" s="59">
        <v>1050</v>
      </c>
      <c r="C25" s="11">
        <f t="shared" si="0"/>
        <v>2.3795359904818563E-4</v>
      </c>
      <c r="D25" s="11">
        <f t="shared" si="1"/>
        <v>0.48780487804878053</v>
      </c>
      <c r="E25" s="11">
        <f t="shared" si="2"/>
        <v>4.8780487804878049E-4</v>
      </c>
    </row>
    <row r="26" spans="2:5" x14ac:dyDescent="0.25">
      <c r="B26" s="59">
        <v>1100</v>
      </c>
      <c r="C26" s="11">
        <f t="shared" si="0"/>
        <v>2.2675736961451246E-4</v>
      </c>
      <c r="D26" s="11">
        <f t="shared" si="1"/>
        <v>0.47619047619047616</v>
      </c>
      <c r="E26" s="11">
        <f t="shared" si="2"/>
        <v>4.7619047619047619E-4</v>
      </c>
    </row>
    <row r="27" spans="2:5" x14ac:dyDescent="0.25">
      <c r="B27" s="59">
        <v>1150</v>
      </c>
      <c r="C27" s="11">
        <f t="shared" si="0"/>
        <v>2.1633315305570573E-4</v>
      </c>
      <c r="D27" s="11">
        <f t="shared" si="1"/>
        <v>0.46511627906976738</v>
      </c>
      <c r="E27" s="11">
        <f t="shared" si="2"/>
        <v>4.6511627906976736E-4</v>
      </c>
    </row>
    <row r="28" spans="2:5" x14ac:dyDescent="0.25">
      <c r="B28" s="59">
        <v>1200</v>
      </c>
      <c r="C28" s="11">
        <f t="shared" si="0"/>
        <v>2.0661157024793385E-4</v>
      </c>
      <c r="D28" s="11">
        <f t="shared" si="1"/>
        <v>0.45454545454545453</v>
      </c>
      <c r="E28" s="11">
        <f t="shared" si="2"/>
        <v>4.5454545454545449E-4</v>
      </c>
    </row>
    <row r="29" spans="2:5" x14ac:dyDescent="0.25">
      <c r="B29" s="59">
        <v>1250</v>
      </c>
      <c r="C29" s="11">
        <f t="shared" si="0"/>
        <v>1.9753086419753088E-4</v>
      </c>
      <c r="D29" s="11">
        <f t="shared" ref="D29:D44" si="3">1/(0.001*B29+1)</f>
        <v>0.44444444444444442</v>
      </c>
      <c r="E29" s="11">
        <f t="shared" ref="E29:E44" si="4">C29/D29</f>
        <v>4.4444444444444452E-4</v>
      </c>
    </row>
    <row r="30" spans="2:5" x14ac:dyDescent="0.25">
      <c r="B30" s="59">
        <v>1300</v>
      </c>
      <c r="C30" s="11">
        <f t="shared" si="0"/>
        <v>1.8903591682419664E-4</v>
      </c>
      <c r="D30" s="11">
        <f t="shared" si="3"/>
        <v>0.43478260869565222</v>
      </c>
      <c r="E30" s="11">
        <f t="shared" si="4"/>
        <v>4.3478260869565219E-4</v>
      </c>
    </row>
    <row r="31" spans="2:5" x14ac:dyDescent="0.25">
      <c r="B31" s="59">
        <v>1350</v>
      </c>
      <c r="C31" s="11">
        <f t="shared" si="0"/>
        <v>1.8107741059302849E-4</v>
      </c>
      <c r="D31" s="11">
        <f t="shared" si="3"/>
        <v>0.42553191489361702</v>
      </c>
      <c r="E31" s="11">
        <f t="shared" si="4"/>
        <v>4.2553191489361696E-4</v>
      </c>
    </row>
    <row r="32" spans="2:5" x14ac:dyDescent="0.25">
      <c r="B32" s="59">
        <v>1400</v>
      </c>
      <c r="C32" s="11">
        <f t="shared" si="0"/>
        <v>1.7361111111111106E-4</v>
      </c>
      <c r="D32" s="11">
        <f t="shared" si="3"/>
        <v>0.41666666666666663</v>
      </c>
      <c r="E32" s="11">
        <f t="shared" si="4"/>
        <v>4.1666666666666658E-4</v>
      </c>
    </row>
    <row r="33" spans="2:5" x14ac:dyDescent="0.25">
      <c r="B33" s="59">
        <v>1450</v>
      </c>
      <c r="C33" s="11">
        <f t="shared" si="0"/>
        <v>1.6659725114535608E-4</v>
      </c>
      <c r="D33" s="11">
        <f t="shared" si="3"/>
        <v>0.4081632653061224</v>
      </c>
      <c r="E33" s="11">
        <f t="shared" si="4"/>
        <v>4.0816326530612241E-4</v>
      </c>
    </row>
    <row r="34" spans="2:5" x14ac:dyDescent="0.25">
      <c r="B34" s="59">
        <v>1500</v>
      </c>
      <c r="C34" s="11">
        <f t="shared" si="0"/>
        <v>1.6000000000000001E-4</v>
      </c>
      <c r="D34" s="11">
        <f t="shared" si="3"/>
        <v>0.4</v>
      </c>
      <c r="E34" s="11">
        <f t="shared" si="4"/>
        <v>4.0000000000000002E-4</v>
      </c>
    </row>
    <row r="35" spans="2:5" x14ac:dyDescent="0.25">
      <c r="B35" s="59">
        <v>1550</v>
      </c>
      <c r="C35" s="11">
        <f t="shared" si="0"/>
        <v>1.5378700499807767E-4</v>
      </c>
      <c r="D35" s="11">
        <f t="shared" si="3"/>
        <v>0.39215686274509809</v>
      </c>
      <c r="E35" s="11">
        <f t="shared" si="4"/>
        <v>3.9215686274509802E-4</v>
      </c>
    </row>
    <row r="36" spans="2:5" x14ac:dyDescent="0.25">
      <c r="B36" s="59">
        <v>1600</v>
      </c>
      <c r="C36" s="11">
        <f t="shared" si="0"/>
        <v>1.4792899408284021E-4</v>
      </c>
      <c r="D36" s="11">
        <f t="shared" si="3"/>
        <v>0.38461538461538458</v>
      </c>
      <c r="E36" s="11">
        <f t="shared" si="4"/>
        <v>3.8461538461538456E-4</v>
      </c>
    </row>
    <row r="37" spans="2:5" x14ac:dyDescent="0.25">
      <c r="B37" s="59">
        <v>1650</v>
      </c>
      <c r="C37" s="11">
        <f t="shared" si="0"/>
        <v>1.4239943040227836E-4</v>
      </c>
      <c r="D37" s="11">
        <f t="shared" si="3"/>
        <v>0.37735849056603771</v>
      </c>
      <c r="E37" s="11">
        <f t="shared" si="4"/>
        <v>3.7735849056603766E-4</v>
      </c>
    </row>
    <row r="38" spans="2:5" x14ac:dyDescent="0.25">
      <c r="B38" s="59">
        <v>1700</v>
      </c>
      <c r="C38" s="11">
        <f t="shared" si="0"/>
        <v>1.371742112482853E-4</v>
      </c>
      <c r="D38" s="11">
        <f t="shared" si="3"/>
        <v>0.37037037037037035</v>
      </c>
      <c r="E38" s="11">
        <f t="shared" si="4"/>
        <v>3.7037037037037035E-4</v>
      </c>
    </row>
    <row r="39" spans="2:5" x14ac:dyDescent="0.25">
      <c r="B39" s="59">
        <v>1750</v>
      </c>
      <c r="C39" s="11">
        <f t="shared" si="0"/>
        <v>1.3223140495867769E-4</v>
      </c>
      <c r="D39" s="11">
        <f t="shared" si="3"/>
        <v>0.36363636363636365</v>
      </c>
      <c r="E39" s="11">
        <f t="shared" si="4"/>
        <v>3.6363636363636361E-4</v>
      </c>
    </row>
    <row r="40" spans="2:5" x14ac:dyDescent="0.25">
      <c r="B40" s="59">
        <v>1800</v>
      </c>
      <c r="C40" s="11">
        <f t="shared" si="0"/>
        <v>1.2755102040816328E-4</v>
      </c>
      <c r="D40" s="11">
        <f t="shared" si="3"/>
        <v>0.35714285714285715</v>
      </c>
      <c r="E40" s="11">
        <f t="shared" si="4"/>
        <v>3.5714285714285714E-4</v>
      </c>
    </row>
    <row r="41" spans="2:5" x14ac:dyDescent="0.25">
      <c r="B41" s="59">
        <v>1850</v>
      </c>
      <c r="C41" s="11">
        <f t="shared" si="0"/>
        <v>1.2311480455524777E-4</v>
      </c>
      <c r="D41" s="11">
        <f t="shared" si="3"/>
        <v>0.35087719298245612</v>
      </c>
      <c r="E41" s="11">
        <f t="shared" si="4"/>
        <v>3.5087719298245617E-4</v>
      </c>
    </row>
    <row r="42" spans="2:5" x14ac:dyDescent="0.25">
      <c r="B42" s="59">
        <v>1900</v>
      </c>
      <c r="C42" s="11">
        <f t="shared" si="0"/>
        <v>1.1890606420927465E-4</v>
      </c>
      <c r="D42" s="11">
        <f t="shared" si="3"/>
        <v>0.34482758620689652</v>
      </c>
      <c r="E42" s="11">
        <f t="shared" si="4"/>
        <v>3.4482758620689653E-4</v>
      </c>
    </row>
    <row r="43" spans="2:5" x14ac:dyDescent="0.25">
      <c r="B43" s="59">
        <v>1950</v>
      </c>
      <c r="C43" s="11">
        <f t="shared" si="0"/>
        <v>1.1490950876185004E-4</v>
      </c>
      <c r="D43" s="11">
        <f t="shared" si="3"/>
        <v>0.33898305084745761</v>
      </c>
      <c r="E43" s="11">
        <f t="shared" si="4"/>
        <v>3.3898305084745765E-4</v>
      </c>
    </row>
    <row r="44" spans="2:5" x14ac:dyDescent="0.25">
      <c r="B44" s="59">
        <v>2000</v>
      </c>
      <c r="C44" s="11">
        <f t="shared" si="0"/>
        <v>1.1111111111111112E-4</v>
      </c>
      <c r="D44" s="11">
        <f t="shared" si="3"/>
        <v>0.33333333333333331</v>
      </c>
      <c r="E44" s="11">
        <f t="shared" si="4"/>
        <v>3.3333333333333338E-4</v>
      </c>
    </row>
    <row r="45" spans="2:5" x14ac:dyDescent="0.25">
      <c r="B45" s="59">
        <v>2050</v>
      </c>
      <c r="C45" s="11">
        <f t="shared" si="0"/>
        <v>1.0749798441279228E-4</v>
      </c>
      <c r="D45" s="11">
        <f t="shared" ref="D45:D80" si="5">1/(0.001*B45+1)</f>
        <v>0.32786885245901642</v>
      </c>
      <c r="E45" s="11">
        <f t="shared" ref="E45:E80" si="6">C45/D45</f>
        <v>3.2786885245901645E-4</v>
      </c>
    </row>
    <row r="46" spans="2:5" x14ac:dyDescent="0.25">
      <c r="B46" s="59">
        <v>2100</v>
      </c>
      <c r="C46" s="11">
        <f t="shared" si="0"/>
        <v>1.0405827263267429E-4</v>
      </c>
      <c r="D46" s="11">
        <f t="shared" si="5"/>
        <v>0.32258064516129031</v>
      </c>
      <c r="E46" s="11">
        <f t="shared" si="6"/>
        <v>3.2258064516129032E-4</v>
      </c>
    </row>
    <row r="47" spans="2:5" x14ac:dyDescent="0.25">
      <c r="B47" s="59">
        <v>2150</v>
      </c>
      <c r="C47" s="11">
        <f t="shared" si="0"/>
        <v>1.0078105316200556E-4</v>
      </c>
      <c r="D47" s="11">
        <f t="shared" si="5"/>
        <v>0.31746031746031744</v>
      </c>
      <c r="E47" s="11">
        <f t="shared" si="6"/>
        <v>3.1746031746031751E-4</v>
      </c>
    </row>
    <row r="48" spans="2:5" x14ac:dyDescent="0.25">
      <c r="B48" s="59">
        <v>2200</v>
      </c>
      <c r="C48" s="11">
        <f t="shared" si="0"/>
        <v>9.7656249999999978E-5</v>
      </c>
      <c r="D48" s="11">
        <f t="shared" si="5"/>
        <v>0.3125</v>
      </c>
      <c r="E48" s="11">
        <f t="shared" si="6"/>
        <v>3.1249999999999995E-4</v>
      </c>
    </row>
    <row r="49" spans="2:5" x14ac:dyDescent="0.25">
      <c r="B49" s="59">
        <v>2250</v>
      </c>
      <c r="C49" s="11">
        <f t="shared" si="0"/>
        <v>9.4674556213017751E-5</v>
      </c>
      <c r="D49" s="11">
        <f t="shared" si="5"/>
        <v>0.30769230769230771</v>
      </c>
      <c r="E49" s="11">
        <f t="shared" si="6"/>
        <v>3.0769230769230765E-4</v>
      </c>
    </row>
    <row r="50" spans="2:5" x14ac:dyDescent="0.25">
      <c r="B50" s="59">
        <v>2300</v>
      </c>
      <c r="C50" s="11">
        <f t="shared" si="0"/>
        <v>9.1827364554637265E-5</v>
      </c>
      <c r="D50" s="11">
        <f t="shared" si="5"/>
        <v>0.30303030303030298</v>
      </c>
      <c r="E50" s="11">
        <f t="shared" si="6"/>
        <v>3.0303030303030303E-4</v>
      </c>
    </row>
    <row r="51" spans="2:5" x14ac:dyDescent="0.25">
      <c r="B51" s="59">
        <v>2350</v>
      </c>
      <c r="C51" s="11">
        <f t="shared" si="0"/>
        <v>8.910670527957229E-5</v>
      </c>
      <c r="D51" s="11">
        <f t="shared" si="5"/>
        <v>0.29850746268656714</v>
      </c>
      <c r="E51" s="11">
        <f t="shared" si="6"/>
        <v>2.9850746268656722E-4</v>
      </c>
    </row>
    <row r="52" spans="2:5" x14ac:dyDescent="0.25">
      <c r="B52" s="59">
        <v>2400</v>
      </c>
      <c r="C52" s="11">
        <f t="shared" si="0"/>
        <v>8.6505190311418696E-5</v>
      </c>
      <c r="D52" s="11">
        <f t="shared" si="5"/>
        <v>0.29411764705882354</v>
      </c>
      <c r="E52" s="11">
        <f t="shared" si="6"/>
        <v>2.9411764705882356E-4</v>
      </c>
    </row>
    <row r="53" spans="2:5" x14ac:dyDescent="0.25">
      <c r="B53" s="59">
        <v>2450</v>
      </c>
      <c r="C53" s="11">
        <f t="shared" si="0"/>
        <v>8.4015963032976255E-5</v>
      </c>
      <c r="D53" s="11">
        <f t="shared" si="5"/>
        <v>0.28985507246376813</v>
      </c>
      <c r="E53" s="11">
        <f t="shared" si="6"/>
        <v>2.8985507246376805E-4</v>
      </c>
    </row>
    <row r="54" spans="2:5" x14ac:dyDescent="0.25">
      <c r="B54" s="59">
        <v>2500</v>
      </c>
      <c r="C54" s="11">
        <f t="shared" si="0"/>
        <v>8.163265306122449E-5</v>
      </c>
      <c r="D54" s="11">
        <f t="shared" si="5"/>
        <v>0.2857142857142857</v>
      </c>
      <c r="E54" s="11">
        <f t="shared" si="6"/>
        <v>2.8571428571428574E-4</v>
      </c>
    </row>
    <row r="55" spans="2:5" x14ac:dyDescent="0.25">
      <c r="B55" s="59">
        <v>2550</v>
      </c>
      <c r="C55" s="11">
        <f t="shared" si="0"/>
        <v>7.9349335449315598E-5</v>
      </c>
      <c r="D55" s="11">
        <f t="shared" si="5"/>
        <v>0.28169014084507038</v>
      </c>
      <c r="E55" s="11">
        <f t="shared" si="6"/>
        <v>2.8169014084507044E-4</v>
      </c>
    </row>
    <row r="56" spans="2:5" x14ac:dyDescent="0.25">
      <c r="B56" s="59">
        <v>2600</v>
      </c>
      <c r="C56" s="11">
        <f t="shared" si="0"/>
        <v>7.7160493827160492E-5</v>
      </c>
      <c r="D56" s="11">
        <f t="shared" si="5"/>
        <v>0.27777777777777779</v>
      </c>
      <c r="E56" s="11">
        <f t="shared" si="6"/>
        <v>2.7777777777777778E-4</v>
      </c>
    </row>
    <row r="57" spans="2:5" x14ac:dyDescent="0.25">
      <c r="B57" s="59">
        <v>2650</v>
      </c>
      <c r="C57" s="11">
        <f t="shared" si="0"/>
        <v>7.5060987051979732E-5</v>
      </c>
      <c r="D57" s="11">
        <f t="shared" si="5"/>
        <v>0.27397260273972601</v>
      </c>
      <c r="E57" s="11">
        <f t="shared" si="6"/>
        <v>2.7397260273972606E-4</v>
      </c>
    </row>
    <row r="58" spans="2:5" x14ac:dyDescent="0.25">
      <c r="B58" s="59">
        <v>2700</v>
      </c>
      <c r="C58" s="11">
        <f t="shared" si="0"/>
        <v>7.3046018991964934E-5</v>
      </c>
      <c r="D58" s="11">
        <f t="shared" si="5"/>
        <v>0.27027027027027023</v>
      </c>
      <c r="E58" s="11">
        <f t="shared" si="6"/>
        <v>2.7027027027027027E-4</v>
      </c>
    </row>
    <row r="59" spans="2:5" x14ac:dyDescent="0.25">
      <c r="B59" s="59">
        <v>2750</v>
      </c>
      <c r="C59" s="11">
        <f t="shared" si="0"/>
        <v>7.1111111111111106E-5</v>
      </c>
      <c r="D59" s="11">
        <f t="shared" si="5"/>
        <v>0.26666666666666666</v>
      </c>
      <c r="E59" s="11">
        <f t="shared" si="6"/>
        <v>2.6666666666666668E-4</v>
      </c>
    </row>
    <row r="60" spans="2:5" x14ac:dyDescent="0.25">
      <c r="B60" s="59">
        <v>2800</v>
      </c>
      <c r="C60" s="11">
        <f t="shared" si="0"/>
        <v>6.9252077562326862E-5</v>
      </c>
      <c r="D60" s="11">
        <f t="shared" si="5"/>
        <v>0.26315789473684209</v>
      </c>
      <c r="E60" s="11">
        <f t="shared" si="6"/>
        <v>2.631578947368421E-4</v>
      </c>
    </row>
    <row r="61" spans="2:5" x14ac:dyDescent="0.25">
      <c r="B61" s="59">
        <v>2850</v>
      </c>
      <c r="C61" s="11">
        <f t="shared" si="0"/>
        <v>6.7465002529937596E-5</v>
      </c>
      <c r="D61" s="11">
        <f t="shared" si="5"/>
        <v>0.25974025974025972</v>
      </c>
      <c r="E61" s="11">
        <f t="shared" si="6"/>
        <v>2.5974025974025979E-4</v>
      </c>
    </row>
    <row r="62" spans="2:5" x14ac:dyDescent="0.25">
      <c r="B62" s="59">
        <v>2900</v>
      </c>
      <c r="C62" s="11">
        <f t="shared" si="0"/>
        <v>6.574621959237345E-5</v>
      </c>
      <c r="D62" s="11">
        <f t="shared" si="5"/>
        <v>0.25641025641025644</v>
      </c>
      <c r="E62" s="11">
        <f t="shared" si="6"/>
        <v>2.5641025641025641E-4</v>
      </c>
    </row>
    <row r="63" spans="2:5" x14ac:dyDescent="0.25">
      <c r="B63" s="59">
        <v>2950</v>
      </c>
      <c r="C63" s="11">
        <f t="shared" si="0"/>
        <v>6.4092292901778565E-5</v>
      </c>
      <c r="D63" s="11">
        <f t="shared" si="5"/>
        <v>0.25316455696202528</v>
      </c>
      <c r="E63" s="11">
        <f t="shared" si="6"/>
        <v>2.5316455696202539E-4</v>
      </c>
    </row>
    <row r="64" spans="2:5" x14ac:dyDescent="0.25">
      <c r="B64" s="59">
        <v>3000</v>
      </c>
      <c r="C64" s="11">
        <f t="shared" si="0"/>
        <v>6.2500000000000001E-5</v>
      </c>
      <c r="D64" s="11">
        <f t="shared" si="5"/>
        <v>0.25</v>
      </c>
      <c r="E64" s="11">
        <f t="shared" si="6"/>
        <v>2.5000000000000001E-4</v>
      </c>
    </row>
    <row r="65" spans="2:5" x14ac:dyDescent="0.25">
      <c r="B65" s="59">
        <v>3050</v>
      </c>
      <c r="C65" s="11">
        <f t="shared" si="0"/>
        <v>6.0966316110349009E-5</v>
      </c>
      <c r="D65" s="11">
        <f t="shared" si="5"/>
        <v>0.24691358024691354</v>
      </c>
      <c r="E65" s="11">
        <f t="shared" si="6"/>
        <v>2.4691358024691353E-4</v>
      </c>
    </row>
    <row r="66" spans="2:5" x14ac:dyDescent="0.25">
      <c r="B66" s="59">
        <v>3100</v>
      </c>
      <c r="C66" s="11">
        <f t="shared" si="0"/>
        <v>5.9488399762046407E-5</v>
      </c>
      <c r="D66" s="11">
        <f t="shared" si="5"/>
        <v>0.24390243902439027</v>
      </c>
      <c r="E66" s="11">
        <f t="shared" si="6"/>
        <v>2.4390243902439024E-4</v>
      </c>
    </row>
    <row r="67" spans="2:5" x14ac:dyDescent="0.25">
      <c r="B67" s="59">
        <v>3150</v>
      </c>
      <c r="C67" s="11">
        <f t="shared" si="0"/>
        <v>5.8063579619683544E-5</v>
      </c>
      <c r="D67" s="11">
        <f t="shared" si="5"/>
        <v>0.24096385542168672</v>
      </c>
      <c r="E67" s="11">
        <f t="shared" si="6"/>
        <v>2.4096385542168674E-4</v>
      </c>
    </row>
    <row r="68" spans="2:5" x14ac:dyDescent="0.25">
      <c r="B68" s="59">
        <v>3200</v>
      </c>
      <c r="C68" s="11">
        <f t="shared" si="0"/>
        <v>5.6689342403628114E-5</v>
      </c>
      <c r="D68" s="11">
        <f t="shared" si="5"/>
        <v>0.23809523809523808</v>
      </c>
      <c r="E68" s="11">
        <f t="shared" si="6"/>
        <v>2.380952380952381E-4</v>
      </c>
    </row>
    <row r="69" spans="2:5" x14ac:dyDescent="0.25">
      <c r="B69" s="59">
        <v>3250</v>
      </c>
      <c r="C69" s="11">
        <f t="shared" ref="C69:C84" si="7">0.001/(0.001*B69+1)^2</f>
        <v>5.5363321799307956E-5</v>
      </c>
      <c r="D69" s="11">
        <f t="shared" si="5"/>
        <v>0.23529411764705882</v>
      </c>
      <c r="E69" s="11">
        <f t="shared" si="6"/>
        <v>2.3529411764705883E-4</v>
      </c>
    </row>
    <row r="70" spans="2:5" x14ac:dyDescent="0.25">
      <c r="B70" s="59">
        <v>3300</v>
      </c>
      <c r="C70" s="11">
        <f t="shared" si="7"/>
        <v>5.4083288263926432E-5</v>
      </c>
      <c r="D70" s="11">
        <f t="shared" si="5"/>
        <v>0.23255813953488369</v>
      </c>
      <c r="E70" s="11">
        <f t="shared" si="6"/>
        <v>2.3255813953488368E-4</v>
      </c>
    </row>
    <row r="71" spans="2:5" x14ac:dyDescent="0.25">
      <c r="B71" s="59">
        <v>3350</v>
      </c>
      <c r="C71" s="11">
        <f t="shared" si="7"/>
        <v>5.2847139648566532E-5</v>
      </c>
      <c r="D71" s="11">
        <f t="shared" si="5"/>
        <v>0.22988505747126439</v>
      </c>
      <c r="E71" s="11">
        <f t="shared" si="6"/>
        <v>2.2988505747126439E-4</v>
      </c>
    </row>
    <row r="72" spans="2:5" x14ac:dyDescent="0.25">
      <c r="B72" s="59">
        <v>3400</v>
      </c>
      <c r="C72" s="11">
        <f t="shared" si="7"/>
        <v>5.1652892561983463E-5</v>
      </c>
      <c r="D72" s="11">
        <f t="shared" si="5"/>
        <v>0.22727272727272727</v>
      </c>
      <c r="E72" s="11">
        <f t="shared" si="6"/>
        <v>2.2727272727272725E-4</v>
      </c>
    </row>
    <row r="73" spans="2:5" x14ac:dyDescent="0.25">
      <c r="B73" s="59">
        <v>3450</v>
      </c>
      <c r="C73" s="11">
        <f t="shared" si="7"/>
        <v>5.0498674409796736E-5</v>
      </c>
      <c r="D73" s="11">
        <f t="shared" si="5"/>
        <v>0.2247191011235955</v>
      </c>
      <c r="E73" s="11">
        <f t="shared" si="6"/>
        <v>2.2471910112359549E-4</v>
      </c>
    </row>
    <row r="74" spans="2:5" x14ac:dyDescent="0.25">
      <c r="B74" s="59">
        <v>3500</v>
      </c>
      <c r="C74" s="11">
        <f t="shared" si="7"/>
        <v>4.938271604938272E-5</v>
      </c>
      <c r="D74" s="11">
        <f t="shared" si="5"/>
        <v>0.22222222222222221</v>
      </c>
      <c r="E74" s="11">
        <f t="shared" si="6"/>
        <v>2.2222222222222226E-4</v>
      </c>
    </row>
    <row r="75" spans="2:5" x14ac:dyDescent="0.25">
      <c r="B75" s="59">
        <v>3550</v>
      </c>
      <c r="C75" s="11">
        <f t="shared" si="7"/>
        <v>4.8303345006641692E-5</v>
      </c>
      <c r="D75" s="11">
        <f t="shared" si="5"/>
        <v>0.21978021978021975</v>
      </c>
      <c r="E75" s="11">
        <f t="shared" si="6"/>
        <v>2.1978021978021973E-4</v>
      </c>
    </row>
    <row r="76" spans="2:5" x14ac:dyDescent="0.25">
      <c r="B76" s="59">
        <v>3600</v>
      </c>
      <c r="C76" s="11">
        <f t="shared" si="7"/>
        <v>4.7258979206049159E-5</v>
      </c>
      <c r="D76" s="11">
        <f t="shared" si="5"/>
        <v>0.21739130434782611</v>
      </c>
      <c r="E76" s="11">
        <f t="shared" si="6"/>
        <v>2.173913043478261E-4</v>
      </c>
    </row>
    <row r="77" spans="2:5" x14ac:dyDescent="0.25">
      <c r="B77" s="59">
        <v>3650</v>
      </c>
      <c r="C77" s="11">
        <f t="shared" si="7"/>
        <v>4.6248121170077459E-5</v>
      </c>
      <c r="D77" s="11">
        <f t="shared" si="5"/>
        <v>0.21505376344086019</v>
      </c>
      <c r="E77" s="11">
        <f t="shared" si="6"/>
        <v>2.1505376344086021E-4</v>
      </c>
    </row>
    <row r="78" spans="2:5" x14ac:dyDescent="0.25">
      <c r="B78" s="59">
        <v>3700</v>
      </c>
      <c r="C78" s="11">
        <f t="shared" si="7"/>
        <v>4.5269352648257123E-5</v>
      </c>
      <c r="D78" s="11">
        <f t="shared" si="5"/>
        <v>0.21276595744680851</v>
      </c>
      <c r="E78" s="11">
        <f t="shared" si="6"/>
        <v>2.1276595744680848E-4</v>
      </c>
    </row>
    <row r="79" spans="2:5" x14ac:dyDescent="0.25">
      <c r="B79" s="59">
        <v>3750</v>
      </c>
      <c r="C79" s="11">
        <f t="shared" si="7"/>
        <v>4.4321329639889195E-5</v>
      </c>
      <c r="D79" s="11">
        <f t="shared" si="5"/>
        <v>0.21052631578947367</v>
      </c>
      <c r="E79" s="11">
        <f t="shared" si="6"/>
        <v>2.105263157894737E-4</v>
      </c>
    </row>
    <row r="80" spans="2:5" x14ac:dyDescent="0.25">
      <c r="B80" s="59">
        <v>3800</v>
      </c>
      <c r="C80" s="11">
        <f t="shared" si="7"/>
        <v>4.3402777777777766E-5</v>
      </c>
      <c r="D80" s="11">
        <f t="shared" si="5"/>
        <v>0.20833333333333331</v>
      </c>
      <c r="E80" s="11">
        <f t="shared" si="6"/>
        <v>2.0833333333333329E-4</v>
      </c>
    </row>
    <row r="81" spans="2:5" x14ac:dyDescent="0.25">
      <c r="B81" s="59">
        <v>3850</v>
      </c>
      <c r="C81" s="11">
        <f t="shared" si="7"/>
        <v>4.2512488043362744E-5</v>
      </c>
      <c r="D81" s="11">
        <f>1/(0.001*B81+1)</f>
        <v>0.2061855670103093</v>
      </c>
      <c r="E81" s="11">
        <f>C81/D81</f>
        <v>2.0618556701030929E-4</v>
      </c>
    </row>
    <row r="82" spans="2:5" x14ac:dyDescent="0.25">
      <c r="B82" s="59">
        <v>3900</v>
      </c>
      <c r="C82" s="11">
        <f t="shared" si="7"/>
        <v>4.1649312786339019E-5</v>
      </c>
      <c r="D82" s="11">
        <f>1/(0.001*B82+1)</f>
        <v>0.2040816326530612</v>
      </c>
      <c r="E82" s="11">
        <f>C82/D82</f>
        <v>2.040816326530612E-4</v>
      </c>
    </row>
    <row r="83" spans="2:5" x14ac:dyDescent="0.25">
      <c r="B83" s="59">
        <v>3950</v>
      </c>
      <c r="C83" s="11">
        <f t="shared" si="7"/>
        <v>4.0812162024283233E-5</v>
      </c>
      <c r="D83" s="11">
        <f>1/(0.001*B83+1)</f>
        <v>0.20202020202020202</v>
      </c>
      <c r="E83" s="11">
        <f>C83/D83</f>
        <v>2.0202020202020202E-4</v>
      </c>
    </row>
    <row r="84" spans="2:5" x14ac:dyDescent="0.25">
      <c r="B84" s="60">
        <v>4000</v>
      </c>
      <c r="C84" s="11">
        <f t="shared" si="7"/>
        <v>4.0000000000000003E-5</v>
      </c>
      <c r="D84" s="11">
        <f>1/(0.001*B84+1)</f>
        <v>0.2</v>
      </c>
      <c r="E84" s="11">
        <f>C84/D84</f>
        <v>2.0000000000000001E-4</v>
      </c>
    </row>
  </sheetData>
  <sheetProtection password="DC2F" sheet="1" formatCells="0"/>
  <protectedRanges>
    <protectedRange sqref="B4:B84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>
              <from>
                <xdr:col>5</xdr:col>
                <xdr:colOff>144780</xdr:colOff>
                <xdr:row>0</xdr:row>
                <xdr:rowOff>53340</xdr:rowOff>
              </from>
              <to>
                <xdr:col>11</xdr:col>
                <xdr:colOff>45720</xdr:colOff>
                <xdr:row>3</xdr:row>
                <xdr:rowOff>68580</xdr:rowOff>
              </to>
            </anchor>
          </objectPr>
        </oleObject>
      </mc:Choice>
      <mc:Fallback>
        <oleObject progId="Equation.DSMT4" shapeId="614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4"/>
  <sheetViews>
    <sheetView topLeftCell="A32" workbookViewId="0">
      <selection activeCell="B5" sqref="B5:B84"/>
    </sheetView>
  </sheetViews>
  <sheetFormatPr defaultRowHeight="13.2" x14ac:dyDescent="0.25"/>
  <cols>
    <col min="1" max="1" width="3.33203125" customWidth="1"/>
  </cols>
  <sheetData>
    <row r="1" spans="1:5" ht="13.8" x14ac:dyDescent="0.25">
      <c r="A1" s="76"/>
      <c r="B1" s="73" t="s">
        <v>15</v>
      </c>
      <c r="C1" s="74"/>
      <c r="D1" s="74"/>
      <c r="E1" s="75"/>
    </row>
    <row r="3" spans="1:5" x14ac:dyDescent="0.25">
      <c r="B3" s="62" t="s">
        <v>0</v>
      </c>
      <c r="C3" s="77" t="s">
        <v>23</v>
      </c>
      <c r="D3" s="77" t="s">
        <v>24</v>
      </c>
      <c r="E3" s="77" t="s">
        <v>25</v>
      </c>
    </row>
    <row r="4" spans="1:5" x14ac:dyDescent="0.25">
      <c r="B4" s="59">
        <v>10</v>
      </c>
      <c r="C4" s="11">
        <f>0.002*EXP(-0.002*B4)</f>
        <v>1.9603973466135105E-3</v>
      </c>
      <c r="D4" s="11">
        <f>EXP(-0.002*B4)</f>
        <v>0.98019867330675525</v>
      </c>
      <c r="E4" s="11">
        <f>C4/D4</f>
        <v>2E-3</v>
      </c>
    </row>
    <row r="5" spans="1:5" x14ac:dyDescent="0.25">
      <c r="B5" s="59">
        <f>B4+10</f>
        <v>20</v>
      </c>
      <c r="C5" s="11">
        <f t="shared" ref="C5:C68" si="0">0.002*EXP(-0.002*B5)</f>
        <v>1.9215788783046464E-3</v>
      </c>
      <c r="D5" s="11">
        <f t="shared" ref="D5:D68" si="1">EXP(-0.002*B5)</f>
        <v>0.96078943915232318</v>
      </c>
      <c r="E5" s="11">
        <f t="shared" ref="E5:E68" si="2">C5/D5</f>
        <v>2E-3</v>
      </c>
    </row>
    <row r="6" spans="1:5" x14ac:dyDescent="0.25">
      <c r="B6" s="80">
        <f t="shared" ref="B6:B69" si="3">B5+10</f>
        <v>30</v>
      </c>
      <c r="C6" s="11">
        <f t="shared" si="0"/>
        <v>1.8835290671684974E-3</v>
      </c>
      <c r="D6" s="11">
        <f t="shared" si="1"/>
        <v>0.94176453358424872</v>
      </c>
      <c r="E6" s="11">
        <f t="shared" si="2"/>
        <v>2E-3</v>
      </c>
    </row>
    <row r="7" spans="1:5" x14ac:dyDescent="0.25">
      <c r="B7" s="80">
        <f t="shared" si="3"/>
        <v>40</v>
      </c>
      <c r="C7" s="11">
        <f t="shared" si="0"/>
        <v>1.8462326927732716E-3</v>
      </c>
      <c r="D7" s="11">
        <f t="shared" si="1"/>
        <v>0.92311634638663576</v>
      </c>
      <c r="E7" s="11">
        <f t="shared" si="2"/>
        <v>2E-3</v>
      </c>
    </row>
    <row r="8" spans="1:5" x14ac:dyDescent="0.25">
      <c r="B8" s="80">
        <f t="shared" si="3"/>
        <v>50</v>
      </c>
      <c r="C8" s="11">
        <f t="shared" si="0"/>
        <v>1.809674836071919E-3</v>
      </c>
      <c r="D8" s="11">
        <f t="shared" si="1"/>
        <v>0.90483741803595952</v>
      </c>
      <c r="E8" s="11">
        <f t="shared" si="2"/>
        <v>2E-3</v>
      </c>
    </row>
    <row r="9" spans="1:5" x14ac:dyDescent="0.25">
      <c r="B9" s="80">
        <f t="shared" si="3"/>
        <v>60</v>
      </c>
      <c r="C9" s="11">
        <f t="shared" si="0"/>
        <v>1.7738408734343149E-3</v>
      </c>
      <c r="D9" s="11">
        <f t="shared" si="1"/>
        <v>0.88692043671715748</v>
      </c>
      <c r="E9" s="11">
        <f t="shared" si="2"/>
        <v>2E-3</v>
      </c>
    </row>
    <row r="10" spans="1:5" x14ac:dyDescent="0.25">
      <c r="B10" s="80">
        <f t="shared" si="3"/>
        <v>70</v>
      </c>
      <c r="C10" s="11">
        <f t="shared" si="0"/>
        <v>1.7387164707976118E-3</v>
      </c>
      <c r="D10" s="11">
        <f t="shared" si="1"/>
        <v>0.86935823539880586</v>
      </c>
      <c r="E10" s="11">
        <f t="shared" si="2"/>
        <v>2E-3</v>
      </c>
    </row>
    <row r="11" spans="1:5" x14ac:dyDescent="0.25">
      <c r="B11" s="80">
        <f t="shared" si="3"/>
        <v>80</v>
      </c>
      <c r="C11" s="11">
        <f t="shared" si="0"/>
        <v>1.7042875779324227E-3</v>
      </c>
      <c r="D11" s="11">
        <f t="shared" si="1"/>
        <v>0.85214378896621135</v>
      </c>
      <c r="E11" s="11">
        <f t="shared" si="2"/>
        <v>2E-3</v>
      </c>
    </row>
    <row r="12" spans="1:5" x14ac:dyDescent="0.25">
      <c r="B12" s="80">
        <f t="shared" si="3"/>
        <v>90</v>
      </c>
      <c r="C12" s="11">
        <f t="shared" si="0"/>
        <v>1.670540422822544E-3</v>
      </c>
      <c r="D12" s="11">
        <f t="shared" si="1"/>
        <v>0.835270211411272</v>
      </c>
      <c r="E12" s="11">
        <f t="shared" si="2"/>
        <v>2E-3</v>
      </c>
    </row>
    <row r="13" spans="1:5" x14ac:dyDescent="0.25">
      <c r="B13" s="80">
        <f t="shared" si="3"/>
        <v>100</v>
      </c>
      <c r="C13" s="11">
        <f t="shared" si="0"/>
        <v>1.6374615061559637E-3</v>
      </c>
      <c r="D13" s="11">
        <f t="shared" si="1"/>
        <v>0.81873075307798182</v>
      </c>
      <c r="E13" s="11">
        <f t="shared" si="2"/>
        <v>2E-3</v>
      </c>
    </row>
    <row r="14" spans="1:5" x14ac:dyDescent="0.25">
      <c r="B14" s="80">
        <f t="shared" si="3"/>
        <v>110</v>
      </c>
      <c r="C14" s="11">
        <f t="shared" si="0"/>
        <v>1.6050375959249571E-3</v>
      </c>
      <c r="D14" s="11">
        <f t="shared" si="1"/>
        <v>0.80251879796247849</v>
      </c>
      <c r="E14" s="11">
        <f t="shared" si="2"/>
        <v>2E-3</v>
      </c>
    </row>
    <row r="15" spans="1:5" x14ac:dyDescent="0.25">
      <c r="B15" s="80">
        <f t="shared" si="3"/>
        <v>120</v>
      </c>
      <c r="C15" s="11">
        <f t="shared" si="0"/>
        <v>1.573255722133107E-3</v>
      </c>
      <c r="D15" s="11">
        <f t="shared" si="1"/>
        <v>0.78662786106655347</v>
      </c>
      <c r="E15" s="11">
        <f t="shared" si="2"/>
        <v>2E-3</v>
      </c>
    </row>
    <row r="16" spans="1:5" x14ac:dyDescent="0.25">
      <c r="B16" s="80">
        <f t="shared" si="3"/>
        <v>130</v>
      </c>
      <c r="C16" s="11">
        <f t="shared" si="0"/>
        <v>1.5421031716071325E-3</v>
      </c>
      <c r="D16" s="11">
        <f t="shared" si="1"/>
        <v>0.77105158580356625</v>
      </c>
      <c r="E16" s="11">
        <f t="shared" si="2"/>
        <v>2E-3</v>
      </c>
    </row>
    <row r="17" spans="2:5" x14ac:dyDescent="0.25">
      <c r="B17" s="80">
        <f t="shared" si="3"/>
        <v>140</v>
      </c>
      <c r="C17" s="11">
        <f t="shared" si="0"/>
        <v>1.511567482911451E-3</v>
      </c>
      <c r="D17" s="11">
        <f t="shared" si="1"/>
        <v>0.75578374145572547</v>
      </c>
      <c r="E17" s="11">
        <f t="shared" si="2"/>
        <v>2E-3</v>
      </c>
    </row>
    <row r="18" spans="2:5" x14ac:dyDescent="0.25">
      <c r="B18" s="80">
        <f t="shared" si="3"/>
        <v>150</v>
      </c>
      <c r="C18" s="11">
        <f t="shared" si="0"/>
        <v>1.4816364413634358E-3</v>
      </c>
      <c r="D18" s="11">
        <f t="shared" si="1"/>
        <v>0.74081822068171788</v>
      </c>
      <c r="E18" s="11">
        <f t="shared" si="2"/>
        <v>2E-3</v>
      </c>
    </row>
    <row r="19" spans="2:5" x14ac:dyDescent="0.25">
      <c r="B19" s="80">
        <f t="shared" si="3"/>
        <v>160</v>
      </c>
      <c r="C19" s="11">
        <f t="shared" si="0"/>
        <v>1.4522980741473819E-3</v>
      </c>
      <c r="D19" s="11">
        <f t="shared" si="1"/>
        <v>0.72614903707369094</v>
      </c>
      <c r="E19" s="11">
        <f t="shared" si="2"/>
        <v>2E-3</v>
      </c>
    </row>
    <row r="20" spans="2:5" x14ac:dyDescent="0.25">
      <c r="B20" s="80">
        <f t="shared" si="3"/>
        <v>170</v>
      </c>
      <c r="C20" s="11">
        <f t="shared" si="0"/>
        <v>1.4235406455252193E-3</v>
      </c>
      <c r="D20" s="11">
        <f t="shared" si="1"/>
        <v>0.71177032276260965</v>
      </c>
      <c r="E20" s="11">
        <f t="shared" si="2"/>
        <v>2E-3</v>
      </c>
    </row>
    <row r="21" spans="2:5" x14ac:dyDescent="0.25">
      <c r="B21" s="80">
        <f t="shared" si="3"/>
        <v>180</v>
      </c>
      <c r="C21" s="11">
        <f t="shared" si="0"/>
        <v>1.395352652142062E-3</v>
      </c>
      <c r="D21" s="11">
        <f t="shared" si="1"/>
        <v>0.69767632607103103</v>
      </c>
      <c r="E21" s="11">
        <f t="shared" si="2"/>
        <v>2E-3</v>
      </c>
    </row>
    <row r="22" spans="2:5" x14ac:dyDescent="0.25">
      <c r="B22" s="80">
        <f t="shared" si="3"/>
        <v>190</v>
      </c>
      <c r="C22" s="11">
        <f t="shared" si="0"/>
        <v>1.3677228184247117E-3</v>
      </c>
      <c r="D22" s="11">
        <f t="shared" si="1"/>
        <v>0.68386140921235583</v>
      </c>
      <c r="E22" s="11">
        <f t="shared" si="2"/>
        <v>2E-3</v>
      </c>
    </row>
    <row r="23" spans="2:5" x14ac:dyDescent="0.25">
      <c r="B23" s="80">
        <f t="shared" si="3"/>
        <v>200</v>
      </c>
      <c r="C23" s="11">
        <f t="shared" si="0"/>
        <v>1.3406400920712787E-3</v>
      </c>
      <c r="D23" s="11">
        <f t="shared" si="1"/>
        <v>0.67032004603563933</v>
      </c>
      <c r="E23" s="11">
        <f t="shared" si="2"/>
        <v>2E-3</v>
      </c>
    </row>
    <row r="24" spans="2:5" x14ac:dyDescent="0.25">
      <c r="B24" s="80">
        <f t="shared" si="3"/>
        <v>210</v>
      </c>
      <c r="C24" s="11">
        <f t="shared" si="0"/>
        <v>1.3140936396301135E-3</v>
      </c>
      <c r="D24" s="11">
        <f t="shared" si="1"/>
        <v>0.65704681981505675</v>
      </c>
      <c r="E24" s="11">
        <f t="shared" si="2"/>
        <v>2E-3</v>
      </c>
    </row>
    <row r="25" spans="2:5" x14ac:dyDescent="0.25">
      <c r="B25" s="80">
        <f t="shared" si="3"/>
        <v>220</v>
      </c>
      <c r="C25" s="11">
        <f t="shared" si="0"/>
        <v>1.2880728421662828E-3</v>
      </c>
      <c r="D25" s="11">
        <f t="shared" si="1"/>
        <v>0.64403642108314141</v>
      </c>
      <c r="E25" s="11">
        <f t="shared" si="2"/>
        <v>2E-3</v>
      </c>
    </row>
    <row r="26" spans="2:5" x14ac:dyDescent="0.25">
      <c r="B26" s="80">
        <f t="shared" si="3"/>
        <v>230</v>
      </c>
      <c r="C26" s="11">
        <f t="shared" si="0"/>
        <v>1.2625672910138519E-3</v>
      </c>
      <c r="D26" s="11">
        <f t="shared" si="1"/>
        <v>0.63128364550692595</v>
      </c>
      <c r="E26" s="11">
        <f t="shared" si="2"/>
        <v>2E-3</v>
      </c>
    </row>
    <row r="27" spans="2:5" x14ac:dyDescent="0.25">
      <c r="B27" s="80">
        <f t="shared" si="3"/>
        <v>240</v>
      </c>
      <c r="C27" s="11">
        <f t="shared" si="0"/>
        <v>1.2375667836122817E-3</v>
      </c>
      <c r="D27" s="11">
        <f t="shared" si="1"/>
        <v>0.61878339180614084</v>
      </c>
      <c r="E27" s="11">
        <f t="shared" si="2"/>
        <v>2E-3</v>
      </c>
    </row>
    <row r="28" spans="2:5" x14ac:dyDescent="0.25">
      <c r="B28" s="80">
        <f t="shared" si="3"/>
        <v>250</v>
      </c>
      <c r="C28" s="11">
        <f t="shared" si="0"/>
        <v>1.2130613194252669E-3</v>
      </c>
      <c r="D28" s="11">
        <f t="shared" si="1"/>
        <v>0.60653065971263342</v>
      </c>
      <c r="E28" s="11">
        <f t="shared" si="2"/>
        <v>2E-3</v>
      </c>
    </row>
    <row r="29" spans="2:5" x14ac:dyDescent="0.25">
      <c r="B29" s="80">
        <f t="shared" si="3"/>
        <v>260</v>
      </c>
      <c r="C29" s="11">
        <f t="shared" si="0"/>
        <v>1.1890410959403887E-3</v>
      </c>
      <c r="D29" s="11">
        <f t="shared" si="1"/>
        <v>0.59452054797019438</v>
      </c>
      <c r="E29" s="11">
        <f t="shared" si="2"/>
        <v>2E-3</v>
      </c>
    </row>
    <row r="30" spans="2:5" x14ac:dyDescent="0.25">
      <c r="B30" s="80">
        <f t="shared" si="3"/>
        <v>270</v>
      </c>
      <c r="C30" s="11">
        <f t="shared" si="0"/>
        <v>1.1654965047479793E-3</v>
      </c>
      <c r="D30" s="11">
        <f t="shared" si="1"/>
        <v>0.58274825237398964</v>
      </c>
      <c r="E30" s="11">
        <f t="shared" si="2"/>
        <v>2E-3</v>
      </c>
    </row>
    <row r="31" spans="2:5" x14ac:dyDescent="0.25">
      <c r="B31" s="80">
        <f t="shared" si="3"/>
        <v>280</v>
      </c>
      <c r="C31" s="11">
        <f t="shared" si="0"/>
        <v>1.1424181276976297E-3</v>
      </c>
      <c r="D31" s="11">
        <f t="shared" si="1"/>
        <v>0.57120906384881487</v>
      </c>
      <c r="E31" s="11">
        <f t="shared" si="2"/>
        <v>2E-3</v>
      </c>
    </row>
    <row r="32" spans="2:5" x14ac:dyDescent="0.25">
      <c r="B32" s="80">
        <f t="shared" si="3"/>
        <v>290</v>
      </c>
      <c r="C32" s="11">
        <f t="shared" si="0"/>
        <v>1.1197967331308041E-3</v>
      </c>
      <c r="D32" s="11">
        <f t="shared" si="1"/>
        <v>0.55989836656540204</v>
      </c>
      <c r="E32" s="11">
        <f t="shared" si="2"/>
        <v>2E-3</v>
      </c>
    </row>
    <row r="33" spans="2:5" x14ac:dyDescent="0.25">
      <c r="B33" s="80">
        <f t="shared" si="3"/>
        <v>300</v>
      </c>
      <c r="C33" s="11">
        <f t="shared" si="0"/>
        <v>1.0976232721880527E-3</v>
      </c>
      <c r="D33" s="11">
        <f t="shared" si="1"/>
        <v>0.54881163609402639</v>
      </c>
      <c r="E33" s="11">
        <f t="shared" si="2"/>
        <v>2E-3</v>
      </c>
    </row>
    <row r="34" spans="2:5" x14ac:dyDescent="0.25">
      <c r="B34" s="80">
        <f t="shared" si="3"/>
        <v>310</v>
      </c>
      <c r="C34" s="11">
        <f t="shared" si="0"/>
        <v>1.075888875189349E-3</v>
      </c>
      <c r="D34" s="11">
        <f t="shared" si="1"/>
        <v>0.53794443759467447</v>
      </c>
      <c r="E34" s="11">
        <f t="shared" si="2"/>
        <v>2E-3</v>
      </c>
    </row>
    <row r="35" spans="2:5" x14ac:dyDescent="0.25">
      <c r="B35" s="80">
        <f t="shared" si="3"/>
        <v>320</v>
      </c>
      <c r="C35" s="11">
        <f t="shared" si="0"/>
        <v>1.0545848480860971E-3</v>
      </c>
      <c r="D35" s="11">
        <f t="shared" si="1"/>
        <v>0.52729242404304855</v>
      </c>
      <c r="E35" s="11">
        <f t="shared" si="2"/>
        <v>2E-3</v>
      </c>
    </row>
    <row r="36" spans="2:5" x14ac:dyDescent="0.25">
      <c r="B36" s="80">
        <f t="shared" si="3"/>
        <v>330</v>
      </c>
      <c r="C36" s="11">
        <f t="shared" si="0"/>
        <v>1.0337026689833985E-3</v>
      </c>
      <c r="D36" s="11">
        <f t="shared" si="1"/>
        <v>0.51685133449169918</v>
      </c>
      <c r="E36" s="11">
        <f t="shared" si="2"/>
        <v>2E-3</v>
      </c>
    </row>
    <row r="37" spans="2:5" x14ac:dyDescent="0.25">
      <c r="B37" s="80">
        <f t="shared" si="3"/>
        <v>340</v>
      </c>
      <c r="C37" s="11">
        <f t="shared" si="0"/>
        <v>1.0132339847311791E-3</v>
      </c>
      <c r="D37" s="11">
        <f t="shared" si="1"/>
        <v>0.50661699236558955</v>
      </c>
      <c r="E37" s="11">
        <f t="shared" si="2"/>
        <v>2E-3</v>
      </c>
    </row>
    <row r="38" spans="2:5" x14ac:dyDescent="0.25">
      <c r="B38" s="80">
        <f t="shared" si="3"/>
        <v>350</v>
      </c>
      <c r="C38" s="11">
        <f t="shared" si="0"/>
        <v>9.9317060758281894E-4</v>
      </c>
      <c r="D38" s="11">
        <f t="shared" si="1"/>
        <v>0.49658530379140947</v>
      </c>
      <c r="E38" s="11">
        <f t="shared" si="2"/>
        <v>2E-3</v>
      </c>
    </row>
    <row r="39" spans="2:5" x14ac:dyDescent="0.25">
      <c r="B39" s="80">
        <f t="shared" si="3"/>
        <v>360</v>
      </c>
      <c r="C39" s="11">
        <f t="shared" si="0"/>
        <v>9.7350451191994343E-4</v>
      </c>
      <c r="D39" s="11">
        <f t="shared" si="1"/>
        <v>0.48675225595997168</v>
      </c>
      <c r="E39" s="11">
        <f t="shared" si="2"/>
        <v>2E-3</v>
      </c>
    </row>
    <row r="40" spans="2:5" x14ac:dyDescent="0.25">
      <c r="B40" s="80">
        <f t="shared" si="3"/>
        <v>370</v>
      </c>
      <c r="C40" s="11">
        <f t="shared" si="0"/>
        <v>9.542278310420688E-4</v>
      </c>
      <c r="D40" s="11">
        <f t="shared" si="1"/>
        <v>0.47711391552103438</v>
      </c>
      <c r="E40" s="11">
        <f t="shared" si="2"/>
        <v>2E-3</v>
      </c>
    </row>
    <row r="41" spans="2:5" x14ac:dyDescent="0.25">
      <c r="B41" s="80">
        <f t="shared" si="3"/>
        <v>380</v>
      </c>
      <c r="C41" s="11">
        <f t="shared" si="0"/>
        <v>9.353328540198185E-4</v>
      </c>
      <c r="D41" s="11">
        <f t="shared" si="1"/>
        <v>0.46766642700990924</v>
      </c>
      <c r="E41" s="11">
        <f t="shared" si="2"/>
        <v>2E-3</v>
      </c>
    </row>
    <row r="42" spans="2:5" x14ac:dyDescent="0.25">
      <c r="B42" s="80">
        <f t="shared" si="3"/>
        <v>390</v>
      </c>
      <c r="C42" s="11">
        <f t="shared" si="0"/>
        <v>9.1681202261044707E-4</v>
      </c>
      <c r="D42" s="11">
        <f t="shared" si="1"/>
        <v>0.45840601130522352</v>
      </c>
      <c r="E42" s="11">
        <f t="shared" si="2"/>
        <v>2E-3</v>
      </c>
    </row>
    <row r="43" spans="2:5" x14ac:dyDescent="0.25">
      <c r="B43" s="80">
        <f t="shared" si="3"/>
        <v>400</v>
      </c>
      <c r="C43" s="11">
        <f t="shared" si="0"/>
        <v>8.9865792823444317E-4</v>
      </c>
      <c r="D43" s="11">
        <f t="shared" si="1"/>
        <v>0.44932896411722156</v>
      </c>
      <c r="E43" s="11">
        <f t="shared" si="2"/>
        <v>2E-3</v>
      </c>
    </row>
    <row r="44" spans="2:5" x14ac:dyDescent="0.25">
      <c r="B44" s="80">
        <f t="shared" si="3"/>
        <v>410</v>
      </c>
      <c r="C44" s="11">
        <f t="shared" si="0"/>
        <v>8.8086330901199857E-4</v>
      </c>
      <c r="D44" s="11">
        <f t="shared" si="1"/>
        <v>0.44043165450599925</v>
      </c>
      <c r="E44" s="11">
        <f t="shared" si="2"/>
        <v>2E-3</v>
      </c>
    </row>
    <row r="45" spans="2:5" x14ac:dyDescent="0.25">
      <c r="B45" s="80">
        <f t="shared" si="3"/>
        <v>420</v>
      </c>
      <c r="C45" s="11">
        <f t="shared" si="0"/>
        <v>8.6342104685815946E-4</v>
      </c>
      <c r="D45" s="11">
        <f t="shared" si="1"/>
        <v>0.43171052342907973</v>
      </c>
      <c r="E45" s="11">
        <f t="shared" si="2"/>
        <v>2E-3</v>
      </c>
    </row>
    <row r="46" spans="2:5" x14ac:dyDescent="0.25">
      <c r="B46" s="80">
        <f t="shared" si="3"/>
        <v>430</v>
      </c>
      <c r="C46" s="11">
        <f t="shared" si="0"/>
        <v>8.463241646354977E-4</v>
      </c>
      <c r="D46" s="11">
        <f t="shared" si="1"/>
        <v>0.42316208231774882</v>
      </c>
      <c r="E46" s="11">
        <f t="shared" si="2"/>
        <v>2E-3</v>
      </c>
    </row>
    <row r="47" spans="2:5" x14ac:dyDescent="0.25">
      <c r="B47" s="80">
        <f t="shared" si="3"/>
        <v>440</v>
      </c>
      <c r="C47" s="11">
        <f t="shared" si="0"/>
        <v>8.295658233631628E-4</v>
      </c>
      <c r="D47" s="11">
        <f t="shared" si="1"/>
        <v>0.41478291168158138</v>
      </c>
      <c r="E47" s="11">
        <f t="shared" si="2"/>
        <v>2E-3</v>
      </c>
    </row>
    <row r="48" spans="2:5" x14ac:dyDescent="0.25">
      <c r="B48" s="80">
        <f t="shared" si="3"/>
        <v>450</v>
      </c>
      <c r="C48" s="11">
        <f t="shared" si="0"/>
        <v>8.1313931948119827E-4</v>
      </c>
      <c r="D48" s="11">
        <f t="shared" si="1"/>
        <v>0.40656965974059911</v>
      </c>
      <c r="E48" s="11">
        <f t="shared" si="2"/>
        <v>2E-3</v>
      </c>
    </row>
    <row r="49" spans="2:5" x14ac:dyDescent="0.25">
      <c r="B49" s="80">
        <f t="shared" si="3"/>
        <v>460</v>
      </c>
      <c r="C49" s="11">
        <f t="shared" si="0"/>
        <v>7.9703808216902833E-4</v>
      </c>
      <c r="D49" s="11">
        <f t="shared" si="1"/>
        <v>0.39851904108451414</v>
      </c>
      <c r="E49" s="11">
        <f t="shared" si="2"/>
        <v>2E-3</v>
      </c>
    </row>
    <row r="50" spans="2:5" x14ac:dyDescent="0.25">
      <c r="B50" s="80">
        <f t="shared" si="3"/>
        <v>470</v>
      </c>
      <c r="C50" s="11">
        <f t="shared" si="0"/>
        <v>7.8125567071704214E-4</v>
      </c>
      <c r="D50" s="11">
        <f t="shared" si="1"/>
        <v>0.39062783535852108</v>
      </c>
      <c r="E50" s="11">
        <f t="shared" si="2"/>
        <v>2E-3</v>
      </c>
    </row>
    <row r="51" spans="2:5" x14ac:dyDescent="0.25">
      <c r="B51" s="80">
        <f t="shared" si="3"/>
        <v>480</v>
      </c>
      <c r="C51" s="11">
        <f t="shared" si="0"/>
        <v>7.6578577195022418E-4</v>
      </c>
      <c r="D51" s="11">
        <f t="shared" si="1"/>
        <v>0.38289288597511206</v>
      </c>
      <c r="E51" s="11">
        <f t="shared" si="2"/>
        <v>2E-3</v>
      </c>
    </row>
    <row r="52" spans="2:5" x14ac:dyDescent="0.25">
      <c r="B52" s="80">
        <f t="shared" si="3"/>
        <v>490</v>
      </c>
      <c r="C52" s="11">
        <f t="shared" si="0"/>
        <v>7.5062219770279917E-4</v>
      </c>
      <c r="D52" s="11">
        <f t="shared" si="1"/>
        <v>0.37531109885139957</v>
      </c>
      <c r="E52" s="11">
        <f t="shared" si="2"/>
        <v>2E-3</v>
      </c>
    </row>
    <row r="53" spans="2:5" x14ac:dyDescent="0.25">
      <c r="B53" s="80">
        <f t="shared" si="3"/>
        <v>500</v>
      </c>
      <c r="C53" s="11">
        <f t="shared" si="0"/>
        <v>7.3575888234288472E-4</v>
      </c>
      <c r="D53" s="11">
        <f t="shared" si="1"/>
        <v>0.36787944117144233</v>
      </c>
      <c r="E53" s="11">
        <f t="shared" si="2"/>
        <v>2E-3</v>
      </c>
    </row>
    <row r="54" spans="2:5" x14ac:dyDescent="0.25">
      <c r="B54" s="80">
        <f t="shared" si="3"/>
        <v>510</v>
      </c>
      <c r="C54" s="11">
        <f t="shared" si="0"/>
        <v>7.2118988034615666E-4</v>
      </c>
      <c r="D54" s="11">
        <f t="shared" si="1"/>
        <v>0.3605949401730783</v>
      </c>
      <c r="E54" s="11">
        <f t="shared" si="2"/>
        <v>2E-3</v>
      </c>
    </row>
    <row r="55" spans="2:5" x14ac:dyDescent="0.25">
      <c r="B55" s="80">
        <f t="shared" si="3"/>
        <v>520</v>
      </c>
      <c r="C55" s="11">
        <f t="shared" si="0"/>
        <v>7.0690936391756029E-4</v>
      </c>
      <c r="D55" s="11">
        <f t="shared" si="1"/>
        <v>0.35345468195878016</v>
      </c>
      <c r="E55" s="11">
        <f t="shared" si="2"/>
        <v>2E-3</v>
      </c>
    </row>
    <row r="56" spans="2:5" x14ac:dyDescent="0.25">
      <c r="B56" s="80">
        <f t="shared" si="3"/>
        <v>530</v>
      </c>
      <c r="C56" s="11">
        <f t="shared" si="0"/>
        <v>6.9291162066011482E-4</v>
      </c>
      <c r="D56" s="11">
        <f t="shared" si="1"/>
        <v>0.3464558103300574</v>
      </c>
      <c r="E56" s="11">
        <f t="shared" si="2"/>
        <v>2E-3</v>
      </c>
    </row>
    <row r="57" spans="2:5" x14ac:dyDescent="0.25">
      <c r="B57" s="80">
        <f t="shared" si="3"/>
        <v>540</v>
      </c>
      <c r="C57" s="11">
        <f t="shared" si="0"/>
        <v>6.7919105128987827E-4</v>
      </c>
      <c r="D57" s="11">
        <f t="shared" si="1"/>
        <v>0.33959552564493911</v>
      </c>
      <c r="E57" s="11">
        <f t="shared" si="2"/>
        <v>2E-3</v>
      </c>
    </row>
    <row r="58" spans="2:5" x14ac:dyDescent="0.25">
      <c r="B58" s="80">
        <f t="shared" si="3"/>
        <v>550</v>
      </c>
      <c r="C58" s="11">
        <f t="shared" si="0"/>
        <v>6.6574216739615909E-4</v>
      </c>
      <c r="D58" s="11">
        <f t="shared" si="1"/>
        <v>0.33287108369807955</v>
      </c>
      <c r="E58" s="11">
        <f t="shared" si="2"/>
        <v>2E-3</v>
      </c>
    </row>
    <row r="59" spans="2:5" x14ac:dyDescent="0.25">
      <c r="B59" s="80">
        <f t="shared" si="3"/>
        <v>560</v>
      </c>
      <c r="C59" s="11">
        <f t="shared" si="0"/>
        <v>6.5255958924607894E-4</v>
      </c>
      <c r="D59" s="11">
        <f t="shared" si="1"/>
        <v>0.32627979462303947</v>
      </c>
      <c r="E59" s="11">
        <f t="shared" si="2"/>
        <v>2E-3</v>
      </c>
    </row>
    <row r="60" spans="2:5" x14ac:dyDescent="0.25">
      <c r="B60" s="80">
        <f t="shared" si="3"/>
        <v>570</v>
      </c>
      <c r="C60" s="11">
        <f t="shared" si="0"/>
        <v>6.3963804363260772E-4</v>
      </c>
      <c r="D60" s="11">
        <f t="shared" si="1"/>
        <v>0.31981902181630384</v>
      </c>
      <c r="E60" s="11">
        <f t="shared" si="2"/>
        <v>2E-3</v>
      </c>
    </row>
    <row r="61" spans="2:5" x14ac:dyDescent="0.25">
      <c r="B61" s="80">
        <f t="shared" si="3"/>
        <v>580</v>
      </c>
      <c r="C61" s="11">
        <f t="shared" si="0"/>
        <v>6.2697236176521062E-4</v>
      </c>
      <c r="D61" s="11">
        <f t="shared" si="1"/>
        <v>0.31348618088260533</v>
      </c>
      <c r="E61" s="11">
        <f t="shared" si="2"/>
        <v>2E-3</v>
      </c>
    </row>
    <row r="62" spans="2:5" x14ac:dyDescent="0.25">
      <c r="B62" s="80">
        <f t="shared" si="3"/>
        <v>590</v>
      </c>
      <c r="C62" s="11">
        <f t="shared" si="0"/>
        <v>6.1455747720226247E-4</v>
      </c>
      <c r="D62" s="11">
        <f t="shared" si="1"/>
        <v>0.30727873860113125</v>
      </c>
      <c r="E62" s="11">
        <f t="shared" si="2"/>
        <v>2E-3</v>
      </c>
    </row>
    <row r="63" spans="2:5" x14ac:dyDescent="0.25">
      <c r="B63" s="80">
        <f t="shared" si="3"/>
        <v>600</v>
      </c>
      <c r="C63" s="11">
        <f t="shared" si="0"/>
        <v>6.0238842382440432E-4</v>
      </c>
      <c r="D63" s="11">
        <f t="shared" si="1"/>
        <v>0.30119421191220214</v>
      </c>
      <c r="E63" s="11">
        <f t="shared" si="2"/>
        <v>2E-3</v>
      </c>
    </row>
    <row r="64" spans="2:5" x14ac:dyDescent="0.25">
      <c r="B64" s="80">
        <f t="shared" si="3"/>
        <v>610</v>
      </c>
      <c r="C64" s="11">
        <f t="shared" si="0"/>
        <v>5.9046033384802844E-4</v>
      </c>
      <c r="D64" s="11">
        <f t="shared" si="1"/>
        <v>0.29523016692401421</v>
      </c>
      <c r="E64" s="11">
        <f t="shared" si="2"/>
        <v>2E-3</v>
      </c>
    </row>
    <row r="65" spans="2:5" x14ac:dyDescent="0.25">
      <c r="B65" s="80">
        <f t="shared" si="3"/>
        <v>620</v>
      </c>
      <c r="C65" s="11">
        <f t="shared" si="0"/>
        <v>5.787684358781012E-4</v>
      </c>
      <c r="D65" s="11">
        <f t="shared" si="1"/>
        <v>0.28938421793905061</v>
      </c>
      <c r="E65" s="11">
        <f t="shared" si="2"/>
        <v>2E-3</v>
      </c>
    </row>
    <row r="66" spans="2:5" x14ac:dyDescent="0.25">
      <c r="B66" s="80">
        <f t="shared" si="3"/>
        <v>630</v>
      </c>
      <c r="C66" s="11">
        <f t="shared" si="0"/>
        <v>5.6730805299954083E-4</v>
      </c>
      <c r="D66" s="11">
        <f t="shared" si="1"/>
        <v>0.2836540264997704</v>
      </c>
      <c r="E66" s="11">
        <f t="shared" si="2"/>
        <v>2E-3</v>
      </c>
    </row>
    <row r="67" spans="2:5" x14ac:dyDescent="0.25">
      <c r="B67" s="80">
        <f t="shared" si="3"/>
        <v>640</v>
      </c>
      <c r="C67" s="11">
        <f t="shared" si="0"/>
        <v>5.5607460090638828E-4</v>
      </c>
      <c r="D67" s="11">
        <f t="shared" si="1"/>
        <v>0.27803730045319414</v>
      </c>
      <c r="E67" s="11">
        <f t="shared" si="2"/>
        <v>2E-3</v>
      </c>
    </row>
    <row r="68" spans="2:5" x14ac:dyDescent="0.25">
      <c r="B68" s="80">
        <f t="shared" si="3"/>
        <v>650</v>
      </c>
      <c r="C68" s="11">
        <f t="shared" si="0"/>
        <v>5.450635860680252E-4</v>
      </c>
      <c r="D68" s="11">
        <f t="shared" si="1"/>
        <v>0.27253179303401259</v>
      </c>
      <c r="E68" s="11">
        <f t="shared" si="2"/>
        <v>2E-3</v>
      </c>
    </row>
    <row r="69" spans="2:5" x14ac:dyDescent="0.25">
      <c r="B69" s="80">
        <f t="shared" si="3"/>
        <v>660</v>
      </c>
      <c r="C69" s="11">
        <f t="shared" ref="C69:C84" si="4">0.002*EXP(-0.002*B69)</f>
        <v>5.3427060393170065E-4</v>
      </c>
      <c r="D69" s="11">
        <f t="shared" ref="D69:D84" si="5">EXP(-0.002*B69)</f>
        <v>0.26713530196585034</v>
      </c>
      <c r="E69" s="11">
        <f t="shared" ref="E69:E84" si="6">C69/D69</f>
        <v>2E-3</v>
      </c>
    </row>
    <row r="70" spans="2:5" x14ac:dyDescent="0.25">
      <c r="B70" s="80">
        <f t="shared" ref="B70:B84" si="7">B69+10</f>
        <v>670</v>
      </c>
      <c r="C70" s="11">
        <f t="shared" si="4"/>
        <v>5.23691337160652E-4</v>
      </c>
      <c r="D70" s="11">
        <f t="shared" si="5"/>
        <v>0.26184566858032599</v>
      </c>
      <c r="E70" s="11">
        <f t="shared" si="6"/>
        <v>2E-3</v>
      </c>
    </row>
    <row r="71" spans="2:5" x14ac:dyDescent="0.25">
      <c r="B71" s="80">
        <f t="shared" si="7"/>
        <v>680</v>
      </c>
      <c r="C71" s="11">
        <f t="shared" si="4"/>
        <v>5.1332155390711176E-4</v>
      </c>
      <c r="D71" s="11">
        <f t="shared" si="5"/>
        <v>0.25666077695355588</v>
      </c>
      <c r="E71" s="11">
        <f t="shared" si="6"/>
        <v>2E-3</v>
      </c>
    </row>
    <row r="72" spans="2:5" x14ac:dyDescent="0.25">
      <c r="B72" s="80">
        <f t="shared" si="7"/>
        <v>690</v>
      </c>
      <c r="C72" s="11">
        <f t="shared" si="4"/>
        <v>5.0315710611951298E-4</v>
      </c>
      <c r="D72" s="11">
        <f t="shared" si="5"/>
        <v>0.25157855305975646</v>
      </c>
      <c r="E72" s="11">
        <f t="shared" si="6"/>
        <v>2E-3</v>
      </c>
    </row>
    <row r="73" spans="2:5" x14ac:dyDescent="0.25">
      <c r="B73" s="80">
        <f t="shared" si="7"/>
        <v>700</v>
      </c>
      <c r="C73" s="11">
        <f t="shared" si="4"/>
        <v>4.9319392788321292E-4</v>
      </c>
      <c r="D73" s="11">
        <f t="shared" si="5"/>
        <v>0.24659696394160643</v>
      </c>
      <c r="E73" s="11">
        <f t="shared" si="6"/>
        <v>2E-3</v>
      </c>
    </row>
    <row r="74" spans="2:5" x14ac:dyDescent="0.25">
      <c r="B74" s="80">
        <f t="shared" si="7"/>
        <v>710</v>
      </c>
      <c r="C74" s="11">
        <f t="shared" si="4"/>
        <v>4.8342803379407289E-4</v>
      </c>
      <c r="D74" s="11">
        <f t="shared" si="5"/>
        <v>0.24171401689703645</v>
      </c>
      <c r="E74" s="11">
        <f t="shared" si="6"/>
        <v>2E-3</v>
      </c>
    </row>
    <row r="75" spans="2:5" x14ac:dyDescent="0.25">
      <c r="B75" s="80">
        <f t="shared" si="7"/>
        <v>720</v>
      </c>
      <c r="C75" s="11">
        <f t="shared" si="4"/>
        <v>4.7385551736424354E-4</v>
      </c>
      <c r="D75" s="11">
        <f t="shared" si="5"/>
        <v>0.23692775868212176</v>
      </c>
      <c r="E75" s="11">
        <f t="shared" si="6"/>
        <v>2E-3</v>
      </c>
    </row>
    <row r="76" spans="2:5" x14ac:dyDescent="0.25">
      <c r="B76" s="80">
        <f t="shared" si="7"/>
        <v>730</v>
      </c>
      <c r="C76" s="11">
        <f t="shared" si="4"/>
        <v>4.6447254945951766E-4</v>
      </c>
      <c r="D76" s="11">
        <f t="shared" si="5"/>
        <v>0.23223627472975883</v>
      </c>
      <c r="E76" s="11">
        <f t="shared" si="6"/>
        <v>2E-3</v>
      </c>
    </row>
    <row r="77" spans="2:5" x14ac:dyDescent="0.25">
      <c r="B77" s="80">
        <f t="shared" si="7"/>
        <v>740</v>
      </c>
      <c r="C77" s="11">
        <f t="shared" si="4"/>
        <v>4.552753767676255E-4</v>
      </c>
      <c r="D77" s="11">
        <f t="shared" si="5"/>
        <v>0.22763768838381274</v>
      </c>
      <c r="E77" s="11">
        <f t="shared" si="6"/>
        <v>2E-3</v>
      </c>
    </row>
    <row r="78" spans="2:5" x14ac:dyDescent="0.25">
      <c r="B78" s="80">
        <f t="shared" si="7"/>
        <v>750</v>
      </c>
      <c r="C78" s="11">
        <f t="shared" si="4"/>
        <v>4.4626032029685965E-4</v>
      </c>
      <c r="D78" s="11">
        <f t="shared" si="5"/>
        <v>0.22313016014842982</v>
      </c>
      <c r="E78" s="11">
        <f t="shared" si="6"/>
        <v>2E-3</v>
      </c>
    </row>
    <row r="79" spans="2:5" x14ac:dyDescent="0.25">
      <c r="B79" s="80">
        <f t="shared" si="7"/>
        <v>760</v>
      </c>
      <c r="C79" s="11">
        <f t="shared" si="4"/>
        <v>4.3742377390442952E-4</v>
      </c>
      <c r="D79" s="11">
        <f t="shared" si="5"/>
        <v>0.21871188695221475</v>
      </c>
      <c r="E79" s="11">
        <f t="shared" si="6"/>
        <v>2E-3</v>
      </c>
    </row>
    <row r="80" spans="2:5" x14ac:dyDescent="0.25">
      <c r="B80" s="80">
        <f t="shared" si="7"/>
        <v>770</v>
      </c>
      <c r="C80" s="11">
        <f t="shared" si="4"/>
        <v>4.2876220285395592E-4</v>
      </c>
      <c r="D80" s="11">
        <f t="shared" si="5"/>
        <v>0.21438110142697794</v>
      </c>
      <c r="E80" s="11">
        <f t="shared" si="6"/>
        <v>2E-3</v>
      </c>
    </row>
    <row r="81" spans="2:5" x14ac:dyDescent="0.25">
      <c r="B81" s="80">
        <f t="shared" si="7"/>
        <v>780</v>
      </c>
      <c r="C81" s="11">
        <f t="shared" si="4"/>
        <v>4.2027214240152944E-4</v>
      </c>
      <c r="D81" s="11">
        <f t="shared" si="5"/>
        <v>0.21013607120076472</v>
      </c>
      <c r="E81" s="11">
        <f t="shared" si="6"/>
        <v>2E-3</v>
      </c>
    </row>
    <row r="82" spans="2:5" x14ac:dyDescent="0.25">
      <c r="B82" s="80">
        <f t="shared" si="7"/>
        <v>790</v>
      </c>
      <c r="C82" s="11">
        <f t="shared" si="4"/>
        <v>4.1195019640976688E-4</v>
      </c>
      <c r="D82" s="11">
        <f t="shared" si="5"/>
        <v>0.20597509820488344</v>
      </c>
      <c r="E82" s="11">
        <f t="shared" si="6"/>
        <v>2E-3</v>
      </c>
    </row>
    <row r="83" spans="2:5" x14ac:dyDescent="0.25">
      <c r="B83" s="80">
        <f t="shared" si="7"/>
        <v>800</v>
      </c>
      <c r="C83" s="11">
        <f t="shared" si="4"/>
        <v>4.0379303598931076E-4</v>
      </c>
      <c r="D83" s="11">
        <f t="shared" si="5"/>
        <v>0.20189651799465538</v>
      </c>
      <c r="E83" s="11">
        <f t="shared" si="6"/>
        <v>2E-3</v>
      </c>
    </row>
    <row r="84" spans="2:5" x14ac:dyDescent="0.25">
      <c r="B84" s="80">
        <f t="shared" si="7"/>
        <v>810</v>
      </c>
      <c r="C84" s="11">
        <f t="shared" si="4"/>
        <v>3.9579739816722931E-4</v>
      </c>
      <c r="D84" s="11">
        <f t="shared" si="5"/>
        <v>0.19789869908361465</v>
      </c>
      <c r="E84" s="11">
        <f t="shared" si="6"/>
        <v>2E-3</v>
      </c>
    </row>
  </sheetData>
  <sheetProtection password="DC2F" sheet="1" formatCells="0"/>
  <protectedRanges>
    <protectedRange sqref="B4:B84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2529" r:id="rId4">
          <objectPr defaultSize="0" autoPict="0" r:id="rId5">
            <anchor moveWithCells="1">
              <from>
                <xdr:col>5</xdr:col>
                <xdr:colOff>83820</xdr:colOff>
                <xdr:row>0</xdr:row>
                <xdr:rowOff>83820</xdr:rowOff>
              </from>
              <to>
                <xdr:col>10</xdr:col>
                <xdr:colOff>563880</xdr:colOff>
                <xdr:row>3</xdr:row>
                <xdr:rowOff>30480</xdr:rowOff>
              </to>
            </anchor>
          </objectPr>
        </oleObject>
      </mc:Choice>
      <mc:Fallback>
        <oleObject progId="Equation.DSMT4" shapeId="225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4"/>
  <sheetViews>
    <sheetView topLeftCell="B24" workbookViewId="0">
      <selection activeCell="F2" sqref="F2"/>
    </sheetView>
  </sheetViews>
  <sheetFormatPr defaultRowHeight="13.2" x14ac:dyDescent="0.25"/>
  <cols>
    <col min="1" max="1" width="3.33203125" customWidth="1"/>
    <col min="4" max="4" width="10.109375" customWidth="1"/>
  </cols>
  <sheetData>
    <row r="1" spans="1:6" ht="13.8" x14ac:dyDescent="0.25">
      <c r="A1" s="2"/>
      <c r="B1" s="78" t="s">
        <v>27</v>
      </c>
      <c r="C1" s="74"/>
      <c r="D1" s="74"/>
      <c r="E1" s="75"/>
      <c r="F1" s="53"/>
    </row>
    <row r="2" spans="1:6" x14ac:dyDescent="0.25">
      <c r="A2" s="47"/>
      <c r="B2" s="58"/>
      <c r="C2" s="56"/>
      <c r="D2" s="57"/>
      <c r="E2" s="6"/>
      <c r="F2" s="54"/>
    </row>
    <row r="3" spans="1:6" x14ac:dyDescent="0.25">
      <c r="A3" s="50"/>
      <c r="B3" s="62" t="s">
        <v>0</v>
      </c>
      <c r="C3" s="9" t="s">
        <v>23</v>
      </c>
      <c r="D3" s="9" t="s">
        <v>24</v>
      </c>
      <c r="E3" s="52" t="s">
        <v>25</v>
      </c>
      <c r="F3" s="55" t="s">
        <v>28</v>
      </c>
    </row>
    <row r="4" spans="1:6" x14ac:dyDescent="0.25">
      <c r="B4" s="59">
        <v>1</v>
      </c>
      <c r="C4" s="11">
        <f>2*2.5*10^-6*B4*EXP(-(2.5*10^-6*B4^2))</f>
        <v>4.9999875000156248E-6</v>
      </c>
      <c r="D4" s="11">
        <f>EXP(-(2.5*10^-6*B4^2))</f>
        <v>0.99999750000312504</v>
      </c>
      <c r="E4" s="11">
        <f>C4/D4</f>
        <v>4.9999999999999996E-6</v>
      </c>
      <c r="F4" s="11">
        <f>2.5*10^-6*B4</f>
        <v>2.4999999999999998E-6</v>
      </c>
    </row>
    <row r="5" spans="1:6" x14ac:dyDescent="0.25">
      <c r="B5" s="59">
        <v>25</v>
      </c>
      <c r="C5" s="11">
        <f t="shared" ref="C5:C68" si="0">2*2.5*10^-6*B5*EXP(-(2.5*10^-6*B5^2))</f>
        <v>1.2480484000844879E-4</v>
      </c>
      <c r="D5" s="11">
        <f t="shared" ref="D5:D68" si="1">EXP(-(2.5*10^-6*B5^2))</f>
        <v>0.99843872006759038</v>
      </c>
      <c r="E5" s="11">
        <f t="shared" ref="E5:E68" si="2">C5/D5</f>
        <v>1.25E-4</v>
      </c>
      <c r="F5" s="11">
        <f t="shared" ref="F5:F68" si="3">2.5*10^-6*B5</f>
        <v>6.2500000000000001E-5</v>
      </c>
    </row>
    <row r="6" spans="1:6" x14ac:dyDescent="0.25">
      <c r="B6" s="59">
        <v>50</v>
      </c>
      <c r="C6" s="11">
        <f t="shared" si="0"/>
        <v>2.484423726558487E-4</v>
      </c>
      <c r="D6" s="11">
        <f t="shared" si="1"/>
        <v>0.9937694906233947</v>
      </c>
      <c r="E6" s="11">
        <f t="shared" si="2"/>
        <v>2.5000000000000001E-4</v>
      </c>
      <c r="F6" s="11">
        <f t="shared" si="3"/>
        <v>1.25E-4</v>
      </c>
    </row>
    <row r="7" spans="1:6" x14ac:dyDescent="0.25">
      <c r="B7" s="59">
        <v>75</v>
      </c>
      <c r="C7" s="11">
        <f t="shared" si="0"/>
        <v>3.6976346815960391E-4</v>
      </c>
      <c r="D7" s="11">
        <f t="shared" si="1"/>
        <v>0.98603591509227717</v>
      </c>
      <c r="E7" s="11">
        <f t="shared" si="2"/>
        <v>3.7499999999999995E-4</v>
      </c>
      <c r="F7" s="11">
        <f t="shared" si="3"/>
        <v>1.8749999999999998E-4</v>
      </c>
    </row>
    <row r="8" spans="1:6" x14ac:dyDescent="0.25">
      <c r="B8" s="59">
        <v>100</v>
      </c>
      <c r="C8" s="11">
        <f t="shared" si="0"/>
        <v>4.8765495601416639E-4</v>
      </c>
      <c r="D8" s="11">
        <f t="shared" si="1"/>
        <v>0.97530991202833273</v>
      </c>
      <c r="E8" s="11">
        <f t="shared" si="2"/>
        <v>5.0000000000000001E-4</v>
      </c>
      <c r="F8" s="11">
        <f t="shared" si="3"/>
        <v>2.5000000000000001E-4</v>
      </c>
    </row>
    <row r="9" spans="1:6" x14ac:dyDescent="0.25">
      <c r="B9" s="59">
        <v>125</v>
      </c>
      <c r="C9" s="11">
        <f t="shared" si="0"/>
        <v>6.0105662600339071E-4</v>
      </c>
      <c r="D9" s="11">
        <f t="shared" si="1"/>
        <v>0.9616906016054253</v>
      </c>
      <c r="E9" s="11">
        <f t="shared" si="2"/>
        <v>6.249999999999999E-4</v>
      </c>
      <c r="F9" s="11">
        <f t="shared" si="3"/>
        <v>3.1249999999999995E-4</v>
      </c>
    </row>
    <row r="10" spans="1:6" x14ac:dyDescent="0.25">
      <c r="B10" s="59">
        <v>150</v>
      </c>
      <c r="C10" s="11">
        <f t="shared" si="0"/>
        <v>7.0897708548904451E-4</v>
      </c>
      <c r="D10" s="11">
        <f t="shared" si="1"/>
        <v>0.94530278065205953</v>
      </c>
      <c r="E10" s="11">
        <f t="shared" si="2"/>
        <v>7.4999999999999991E-4</v>
      </c>
      <c r="F10" s="11">
        <f t="shared" si="3"/>
        <v>3.7499999999999995E-4</v>
      </c>
    </row>
    <row r="11" spans="1:6" x14ac:dyDescent="0.25">
      <c r="B11" s="59">
        <v>175</v>
      </c>
      <c r="C11" s="11">
        <f t="shared" si="0"/>
        <v>8.1050814166080877E-4</v>
      </c>
      <c r="D11" s="11">
        <f t="shared" si="1"/>
        <v>0.92629501904092437</v>
      </c>
      <c r="E11" s="11">
        <f t="shared" si="2"/>
        <v>8.7499999999999991E-4</v>
      </c>
      <c r="F11" s="11">
        <f t="shared" si="3"/>
        <v>4.3749999999999995E-4</v>
      </c>
    </row>
    <row r="12" spans="1:6" x14ac:dyDescent="0.25">
      <c r="B12" s="59">
        <v>200</v>
      </c>
      <c r="C12" s="11">
        <f t="shared" si="0"/>
        <v>9.0483741803595961E-4</v>
      </c>
      <c r="D12" s="11">
        <f t="shared" si="1"/>
        <v>0.90483741803595963</v>
      </c>
      <c r="E12" s="11">
        <f t="shared" si="2"/>
        <v>1E-3</v>
      </c>
      <c r="F12" s="11">
        <f t="shared" si="3"/>
        <v>5.0000000000000001E-4</v>
      </c>
    </row>
    <row r="13" spans="1:6" x14ac:dyDescent="0.25">
      <c r="B13" s="59">
        <v>225</v>
      </c>
      <c r="C13" s="11">
        <f t="shared" si="0"/>
        <v>9.9125896261519834E-4</v>
      </c>
      <c r="D13" s="11">
        <f t="shared" si="1"/>
        <v>0.8811190778801764</v>
      </c>
      <c r="E13" s="11">
        <f t="shared" si="2"/>
        <v>1.1249999999999999E-3</v>
      </c>
      <c r="F13" s="11">
        <f t="shared" si="3"/>
        <v>5.6249999999999996E-4</v>
      </c>
    </row>
    <row r="14" spans="1:6" x14ac:dyDescent="0.25">
      <c r="B14" s="59">
        <v>250</v>
      </c>
      <c r="C14" s="11">
        <f t="shared" si="0"/>
        <v>1.069181659134278E-3</v>
      </c>
      <c r="D14" s="11">
        <f t="shared" si="1"/>
        <v>0.85534532730742252</v>
      </c>
      <c r="E14" s="11">
        <f t="shared" si="2"/>
        <v>1.2499999999999998E-3</v>
      </c>
      <c r="F14" s="11">
        <f t="shared" si="3"/>
        <v>6.249999999999999E-4</v>
      </c>
    </row>
    <row r="15" spans="1:6" x14ac:dyDescent="0.25">
      <c r="B15" s="59">
        <v>275</v>
      </c>
      <c r="C15" s="11">
        <f t="shared" si="0"/>
        <v>1.1381353110253528E-3</v>
      </c>
      <c r="D15" s="11">
        <f t="shared" si="1"/>
        <v>0.82773477165480203</v>
      </c>
      <c r="E15" s="11">
        <f t="shared" si="2"/>
        <v>1.3749999999999999E-3</v>
      </c>
      <c r="F15" s="11">
        <f t="shared" si="3"/>
        <v>6.8749999999999996E-4</v>
      </c>
    </row>
    <row r="16" spans="1:6" x14ac:dyDescent="0.25">
      <c r="B16" s="59">
        <v>300</v>
      </c>
      <c r="C16" s="11">
        <f t="shared" si="0"/>
        <v>1.1977743281390654E-3</v>
      </c>
      <c r="D16" s="11">
        <f t="shared" si="1"/>
        <v>0.79851621875937706</v>
      </c>
      <c r="E16" s="11">
        <f t="shared" si="2"/>
        <v>1.4999999999999998E-3</v>
      </c>
      <c r="F16" s="11">
        <f t="shared" si="3"/>
        <v>7.4999999999999991E-4</v>
      </c>
    </row>
    <row r="17" spans="2:6" x14ac:dyDescent="0.25">
      <c r="B17" s="59">
        <v>325</v>
      </c>
      <c r="C17" s="11">
        <f t="shared" si="0"/>
        <v>1.2478790070668913E-3</v>
      </c>
      <c r="D17" s="11">
        <f t="shared" si="1"/>
        <v>0.76792554281039471</v>
      </c>
      <c r="E17" s="11">
        <f t="shared" si="2"/>
        <v>1.6249999999999997E-3</v>
      </c>
      <c r="F17" s="11">
        <f t="shared" si="3"/>
        <v>8.1249999999999996E-4</v>
      </c>
    </row>
    <row r="18" spans="2:6" x14ac:dyDescent="0.25">
      <c r="B18" s="59">
        <v>350</v>
      </c>
      <c r="C18" s="11">
        <f t="shared" si="0"/>
        <v>1.2883544551699506E-3</v>
      </c>
      <c r="D18" s="11">
        <f t="shared" si="1"/>
        <v>0.73620254581140043</v>
      </c>
      <c r="E18" s="11">
        <f t="shared" si="2"/>
        <v>1.7499999999999998E-3</v>
      </c>
      <c r="F18" s="11">
        <f t="shared" si="3"/>
        <v>8.7499999999999991E-4</v>
      </c>
    </row>
    <row r="19" spans="2:6" x14ac:dyDescent="0.25">
      <c r="B19" s="59">
        <v>375</v>
      </c>
      <c r="C19" s="11">
        <f t="shared" si="0"/>
        <v>1.3192272643980517E-3</v>
      </c>
      <c r="D19" s="11">
        <f t="shared" si="1"/>
        <v>0.70358787434562764</v>
      </c>
      <c r="E19" s="11">
        <f t="shared" si="2"/>
        <v>1.8749999999999999E-3</v>
      </c>
      <c r="F19" s="11">
        <f t="shared" si="3"/>
        <v>9.3749999999999997E-4</v>
      </c>
    </row>
    <row r="20" spans="2:6" x14ac:dyDescent="0.25">
      <c r="B20" s="59">
        <v>400</v>
      </c>
      <c r="C20" s="11">
        <f t="shared" si="0"/>
        <v>1.3406400920712787E-3</v>
      </c>
      <c r="D20" s="11">
        <f t="shared" si="1"/>
        <v>0.67032004603563933</v>
      </c>
      <c r="E20" s="11">
        <f t="shared" si="2"/>
        <v>2E-3</v>
      </c>
      <c r="F20" s="11">
        <f t="shared" si="3"/>
        <v>1E-3</v>
      </c>
    </row>
    <row r="21" spans="2:6" x14ac:dyDescent="0.25">
      <c r="B21" s="59">
        <v>425</v>
      </c>
      <c r="C21" s="11">
        <f t="shared" si="0"/>
        <v>1.3528443506166518E-3</v>
      </c>
      <c r="D21" s="11">
        <f t="shared" si="1"/>
        <v>0.63663263558430683</v>
      </c>
      <c r="E21" s="11">
        <f t="shared" si="2"/>
        <v>2.1249999999999997E-3</v>
      </c>
      <c r="F21" s="11">
        <f t="shared" si="3"/>
        <v>1.0624999999999999E-3</v>
      </c>
    </row>
    <row r="22" spans="2:6" x14ac:dyDescent="0.25">
      <c r="B22" s="59">
        <v>450</v>
      </c>
      <c r="C22" s="11">
        <f t="shared" si="0"/>
        <v>1.3561912456877144E-3</v>
      </c>
      <c r="D22" s="11">
        <f t="shared" si="1"/>
        <v>0.60275166475009534</v>
      </c>
      <c r="E22" s="11">
        <f t="shared" si="2"/>
        <v>2.2499999999999998E-3</v>
      </c>
      <c r="F22" s="11">
        <f t="shared" si="3"/>
        <v>1.1249999999999999E-3</v>
      </c>
    </row>
    <row r="23" spans="2:6" x14ac:dyDescent="0.25">
      <c r="B23" s="59">
        <v>475</v>
      </c>
      <c r="C23" s="11">
        <f t="shared" si="0"/>
        <v>1.3511214313219927E-3</v>
      </c>
      <c r="D23" s="11">
        <f t="shared" si="1"/>
        <v>0.56889323424083904</v>
      </c>
      <c r="E23" s="11">
        <f t="shared" si="2"/>
        <v>2.3749999999999999E-3</v>
      </c>
      <c r="F23" s="11">
        <f t="shared" si="3"/>
        <v>1.1875E-3</v>
      </c>
    </row>
    <row r="24" spans="2:6" x14ac:dyDescent="0.25">
      <c r="B24" s="59">
        <v>500</v>
      </c>
      <c r="C24" s="11">
        <f t="shared" si="0"/>
        <v>1.3381535712974754E-3</v>
      </c>
      <c r="D24" s="11">
        <f t="shared" si="1"/>
        <v>0.53526142851899028</v>
      </c>
      <c r="E24" s="11">
        <f t="shared" si="2"/>
        <v>2.4999999999999996E-3</v>
      </c>
      <c r="F24" s="11">
        <f t="shared" si="3"/>
        <v>1.2499999999999998E-3</v>
      </c>
    </row>
    <row r="25" spans="2:6" x14ac:dyDescent="0.25">
      <c r="B25" s="59">
        <v>525</v>
      </c>
      <c r="C25" s="11">
        <f t="shared" si="0"/>
        <v>1.317872107437042E-3</v>
      </c>
      <c r="D25" s="11">
        <f t="shared" si="1"/>
        <v>0.50204651711887316</v>
      </c>
      <c r="E25" s="11">
        <f t="shared" si="2"/>
        <v>2.6249999999999997E-3</v>
      </c>
      <c r="F25" s="11">
        <f t="shared" si="3"/>
        <v>1.3124999999999999E-3</v>
      </c>
    </row>
    <row r="26" spans="2:6" x14ac:dyDescent="0.25">
      <c r="B26" s="59">
        <v>550</v>
      </c>
      <c r="C26" s="11">
        <f t="shared" si="0"/>
        <v>1.2909145383886596E-3</v>
      </c>
      <c r="D26" s="11">
        <f t="shared" si="1"/>
        <v>0.46942346850496713</v>
      </c>
      <c r="E26" s="11">
        <f t="shared" si="2"/>
        <v>2.7499999999999998E-3</v>
      </c>
      <c r="F26" s="11">
        <f t="shared" si="3"/>
        <v>1.3749999999999999E-3</v>
      </c>
    </row>
    <row r="27" spans="2:6" x14ac:dyDescent="0.25">
      <c r="B27" s="59">
        <v>575</v>
      </c>
      <c r="C27" s="11">
        <f t="shared" si="0"/>
        <v>1.2579585067759105E-3</v>
      </c>
      <c r="D27" s="11">
        <f t="shared" si="1"/>
        <v>0.43755078496553407</v>
      </c>
      <c r="E27" s="11">
        <f t="shared" si="2"/>
        <v>2.875E-3</v>
      </c>
      <c r="F27" s="11">
        <f t="shared" si="3"/>
        <v>1.4375E-3</v>
      </c>
    </row>
    <row r="28" spans="2:6" x14ac:dyDescent="0.25">
      <c r="B28" s="59">
        <v>600</v>
      </c>
      <c r="C28" s="11">
        <f t="shared" si="0"/>
        <v>1.2197089792217973E-3</v>
      </c>
      <c r="D28" s="11">
        <f t="shared" si="1"/>
        <v>0.40656965974059917</v>
      </c>
      <c r="E28" s="11">
        <f t="shared" si="2"/>
        <v>2.9999999999999996E-3</v>
      </c>
      <c r="F28" s="11">
        <f t="shared" si="3"/>
        <v>1.4999999999999998E-3</v>
      </c>
    </row>
    <row r="29" spans="2:6" x14ac:dyDescent="0.25">
      <c r="B29" s="59">
        <v>625</v>
      </c>
      <c r="C29" s="11">
        <f t="shared" si="0"/>
        <v>1.1768857834715013E-3</v>
      </c>
      <c r="D29" s="11">
        <f t="shared" si="1"/>
        <v>0.37660345071088047</v>
      </c>
      <c r="E29" s="11">
        <f t="shared" si="2"/>
        <v>3.1249999999999997E-3</v>
      </c>
      <c r="F29" s="11">
        <f t="shared" si="3"/>
        <v>1.5624999999999999E-3</v>
      </c>
    </row>
    <row r="30" spans="2:6" x14ac:dyDescent="0.25">
      <c r="B30" s="59">
        <v>650</v>
      </c>
      <c r="C30" s="11">
        <f t="shared" si="0"/>
        <v>1.1302117407232931E-3</v>
      </c>
      <c r="D30" s="11">
        <f t="shared" si="1"/>
        <v>0.34775745868409019</v>
      </c>
      <c r="E30" s="11">
        <f t="shared" si="2"/>
        <v>3.2499999999999999E-3</v>
      </c>
      <c r="F30" s="11">
        <f t="shared" si="3"/>
        <v>1.6249999999999999E-3</v>
      </c>
    </row>
    <row r="31" spans="2:6" x14ac:dyDescent="0.25">
      <c r="B31" s="59">
        <v>675</v>
      </c>
      <c r="C31" s="11">
        <f t="shared" si="0"/>
        <v>1.0804016004929641E-3</v>
      </c>
      <c r="D31" s="11">
        <f t="shared" si="1"/>
        <v>0.32011899273865607</v>
      </c>
      <c r="E31" s="11">
        <f t="shared" si="2"/>
        <v>3.3749999999999995E-3</v>
      </c>
      <c r="F31" s="11">
        <f t="shared" si="3"/>
        <v>1.6874999999999998E-3</v>
      </c>
    </row>
    <row r="32" spans="2:6" x14ac:dyDescent="0.25">
      <c r="B32" s="59">
        <v>700</v>
      </c>
      <c r="C32" s="11">
        <f t="shared" si="0"/>
        <v>1.0281519511323649E-3</v>
      </c>
      <c r="D32" s="11">
        <f t="shared" si="1"/>
        <v>0.29375770032353288</v>
      </c>
      <c r="E32" s="11">
        <f t="shared" si="2"/>
        <v>3.4999999999999992E-3</v>
      </c>
      <c r="F32" s="11">
        <f t="shared" si="3"/>
        <v>1.7499999999999998E-3</v>
      </c>
    </row>
    <row r="33" spans="2:6" x14ac:dyDescent="0.25">
      <c r="B33" s="59">
        <v>725</v>
      </c>
      <c r="C33" s="11">
        <f t="shared" si="0"/>
        <v>9.7413224276811491E-4</v>
      </c>
      <c r="D33" s="11">
        <f t="shared" si="1"/>
        <v>0.26872613593603173</v>
      </c>
      <c r="E33" s="11">
        <f t="shared" si="2"/>
        <v>3.6249999999999998E-3</v>
      </c>
      <c r="F33" s="11">
        <f t="shared" si="3"/>
        <v>1.8124999999999999E-3</v>
      </c>
    </row>
    <row r="34" spans="2:6" x14ac:dyDescent="0.25">
      <c r="B34" s="59">
        <v>750</v>
      </c>
      <c r="C34" s="11">
        <f t="shared" si="0"/>
        <v>9.1897702217072226E-4</v>
      </c>
      <c r="D34" s="11">
        <f t="shared" si="1"/>
        <v>0.24506053924552595</v>
      </c>
      <c r="E34" s="11">
        <f t="shared" si="2"/>
        <v>3.7499999999999999E-3</v>
      </c>
      <c r="F34" s="11">
        <f t="shared" si="3"/>
        <v>1.8749999999999999E-3</v>
      </c>
    </row>
    <row r="35" spans="2:6" x14ac:dyDescent="0.25">
      <c r="B35" s="59">
        <v>775</v>
      </c>
      <c r="C35" s="11">
        <f t="shared" si="0"/>
        <v>8.632794420899147E-4</v>
      </c>
      <c r="D35" s="11">
        <f t="shared" si="1"/>
        <v>0.22278179150707478</v>
      </c>
      <c r="E35" s="11">
        <f t="shared" si="2"/>
        <v>3.8749999999999995E-3</v>
      </c>
      <c r="F35" s="11">
        <f t="shared" si="3"/>
        <v>1.9374999999999998E-3</v>
      </c>
    </row>
    <row r="36" spans="2:6" x14ac:dyDescent="0.25">
      <c r="B36" s="59">
        <v>800</v>
      </c>
      <c r="C36" s="11">
        <f t="shared" si="0"/>
        <v>8.0758607197862174E-4</v>
      </c>
      <c r="D36" s="11">
        <f t="shared" si="1"/>
        <v>0.20189651799465544</v>
      </c>
      <c r="E36" s="11">
        <f t="shared" si="2"/>
        <v>4.0000000000000001E-3</v>
      </c>
      <c r="F36" s="11">
        <f t="shared" si="3"/>
        <v>2E-3</v>
      </c>
    </row>
    <row r="37" spans="2:6" x14ac:dyDescent="0.25">
      <c r="B37" s="59">
        <v>825</v>
      </c>
      <c r="C37" s="11">
        <f t="shared" si="0"/>
        <v>7.5239300372217813E-4</v>
      </c>
      <c r="D37" s="11">
        <f t="shared" si="1"/>
        <v>0.18239830393264927</v>
      </c>
      <c r="E37" s="11">
        <f t="shared" si="2"/>
        <v>4.1249999999999993E-3</v>
      </c>
      <c r="F37" s="11">
        <f t="shared" si="3"/>
        <v>2.0624999999999997E-3</v>
      </c>
    </row>
    <row r="38" spans="2:6" x14ac:dyDescent="0.25">
      <c r="B38" s="59">
        <v>850</v>
      </c>
      <c r="C38" s="11">
        <f t="shared" si="0"/>
        <v>6.9814321578146293E-4</v>
      </c>
      <c r="D38" s="11">
        <f t="shared" si="1"/>
        <v>0.16426899194857952</v>
      </c>
      <c r="E38" s="11">
        <f t="shared" si="2"/>
        <v>4.2499999999999994E-3</v>
      </c>
      <c r="F38" s="11">
        <f t="shared" si="3"/>
        <v>2.1249999999999997E-3</v>
      </c>
    </row>
    <row r="39" spans="2:6" x14ac:dyDescent="0.25">
      <c r="B39" s="59">
        <v>875</v>
      </c>
      <c r="C39" s="11">
        <f t="shared" si="0"/>
        <v>6.4522513266872207E-4</v>
      </c>
      <c r="D39" s="11">
        <f t="shared" si="1"/>
        <v>0.14748003032427934</v>
      </c>
      <c r="E39" s="11">
        <f t="shared" si="2"/>
        <v>4.3749999999999995E-3</v>
      </c>
      <c r="F39" s="11">
        <f t="shared" si="3"/>
        <v>2.1874999999999998E-3</v>
      </c>
    </row>
    <row r="40" spans="2:6" x14ac:dyDescent="0.25">
      <c r="B40" s="59">
        <v>900</v>
      </c>
      <c r="C40" s="11">
        <f t="shared" si="0"/>
        <v>5.9397229434523591E-4</v>
      </c>
      <c r="D40" s="11">
        <f t="shared" si="1"/>
        <v>0.13199384318783022</v>
      </c>
      <c r="E40" s="11">
        <f t="shared" si="2"/>
        <v>4.4999999999999997E-3</v>
      </c>
      <c r="F40" s="11">
        <f t="shared" si="3"/>
        <v>2.2499999999999998E-3</v>
      </c>
    </row>
    <row r="41" spans="2:6" x14ac:dyDescent="0.25">
      <c r="B41" s="59">
        <v>925</v>
      </c>
      <c r="C41" s="11">
        <f t="shared" si="0"/>
        <v>5.4466403222641082E-4</v>
      </c>
      <c r="D41" s="11">
        <f t="shared" si="1"/>
        <v>0.11776519615706181</v>
      </c>
      <c r="E41" s="11">
        <f t="shared" si="2"/>
        <v>4.6249999999999998E-3</v>
      </c>
      <c r="F41" s="11">
        <f t="shared" si="3"/>
        <v>2.3124999999999999E-3</v>
      </c>
    </row>
    <row r="42" spans="2:6" x14ac:dyDescent="0.25">
      <c r="B42" s="59">
        <v>950</v>
      </c>
      <c r="C42" s="11">
        <f t="shared" si="0"/>
        <v>4.9752703509848759E-4</v>
      </c>
      <c r="D42" s="11">
        <f t="shared" si="1"/>
        <v>0.10474253370494475</v>
      </c>
      <c r="E42" s="11">
        <f t="shared" si="2"/>
        <v>4.7499999999999999E-3</v>
      </c>
      <c r="F42" s="11">
        <f t="shared" si="3"/>
        <v>2.3749999999999999E-3</v>
      </c>
    </row>
    <row r="43" spans="2:6" x14ac:dyDescent="0.25">
      <c r="B43" s="59">
        <v>975</v>
      </c>
      <c r="C43" s="11">
        <f t="shared" si="0"/>
        <v>4.5273767933177333E-4</v>
      </c>
      <c r="D43" s="11">
        <f t="shared" si="1"/>
        <v>9.2869267555235557E-2</v>
      </c>
      <c r="E43" s="11">
        <f t="shared" si="2"/>
        <v>4.875E-3</v>
      </c>
      <c r="F43" s="11">
        <f t="shared" si="3"/>
        <v>2.4375E-3</v>
      </c>
    </row>
    <row r="44" spans="2:6" x14ac:dyDescent="0.25">
      <c r="B44" s="59">
        <v>1000</v>
      </c>
      <c r="C44" s="11">
        <f t="shared" si="0"/>
        <v>4.1042499311949392E-4</v>
      </c>
      <c r="D44" s="11">
        <f t="shared" si="1"/>
        <v>8.20849986238988E-2</v>
      </c>
      <c r="E44" s="11">
        <f t="shared" si="2"/>
        <v>4.9999999999999992E-3</v>
      </c>
      <c r="F44" s="11">
        <f t="shared" si="3"/>
        <v>2.4999999999999996E-3</v>
      </c>
    </row>
    <row r="45" spans="2:6" x14ac:dyDescent="0.25">
      <c r="B45" s="59">
        <v>1025</v>
      </c>
      <c r="C45" s="11">
        <f t="shared" si="0"/>
        <v>3.7067412376333696E-4</v>
      </c>
      <c r="D45" s="11">
        <f t="shared" si="1"/>
        <v>7.232665829528527E-2</v>
      </c>
      <c r="E45" s="11">
        <f t="shared" si="2"/>
        <v>5.1249999999999993E-3</v>
      </c>
      <c r="F45" s="11">
        <f t="shared" si="3"/>
        <v>2.5624999999999997E-3</v>
      </c>
    </row>
    <row r="46" spans="2:6" x14ac:dyDescent="0.25">
      <c r="B46" s="59">
        <v>1050</v>
      </c>
      <c r="C46" s="11">
        <f t="shared" si="0"/>
        <v>3.3353017985717263E-4</v>
      </c>
      <c r="D46" s="11">
        <f t="shared" si="1"/>
        <v>6.3529558068032885E-2</v>
      </c>
      <c r="E46" s="11">
        <f t="shared" si="2"/>
        <v>5.2499999999999995E-3</v>
      </c>
      <c r="F46" s="11">
        <f t="shared" si="3"/>
        <v>2.6249999999999997E-3</v>
      </c>
    </row>
    <row r="47" spans="2:6" x14ac:dyDescent="0.25">
      <c r="B47" s="59">
        <v>1075</v>
      </c>
      <c r="C47" s="11">
        <f t="shared" si="0"/>
        <v>2.9900232611099615E-4</v>
      </c>
      <c r="D47" s="11">
        <f t="shared" si="1"/>
        <v>5.5628339741580685E-2</v>
      </c>
      <c r="E47" s="11">
        <f t="shared" si="2"/>
        <v>5.3749999999999996E-3</v>
      </c>
      <c r="F47" s="11">
        <f t="shared" si="3"/>
        <v>2.6874999999999998E-3</v>
      </c>
    </row>
    <row r="48" spans="2:6" x14ac:dyDescent="0.25">
      <c r="B48" s="59">
        <v>1100</v>
      </c>
      <c r="C48" s="11">
        <f t="shared" si="0"/>
        <v>2.6706801698505483E-4</v>
      </c>
      <c r="D48" s="11">
        <f t="shared" si="1"/>
        <v>4.8557821270009974E-2</v>
      </c>
      <c r="E48" s="11">
        <f t="shared" si="2"/>
        <v>5.4999999999999997E-3</v>
      </c>
      <c r="F48" s="11">
        <f t="shared" si="3"/>
        <v>2.7499999999999998E-3</v>
      </c>
    </row>
    <row r="49" spans="2:6" x14ac:dyDescent="0.25">
      <c r="B49" s="59">
        <v>1125</v>
      </c>
      <c r="C49" s="11">
        <f t="shared" si="0"/>
        <v>2.3767726572558189E-4</v>
      </c>
      <c r="D49" s="11">
        <f t="shared" si="1"/>
        <v>4.2253736128992338E-2</v>
      </c>
      <c r="E49" s="11">
        <f t="shared" si="2"/>
        <v>5.6249999999999998E-3</v>
      </c>
      <c r="F49" s="11">
        <f t="shared" si="3"/>
        <v>2.8124999999999999E-3</v>
      </c>
    </row>
    <row r="50" spans="2:6" x14ac:dyDescent="0.25">
      <c r="B50" s="59">
        <v>1150</v>
      </c>
      <c r="C50" s="11">
        <f t="shared" si="0"/>
        <v>2.1075685726521917E-4</v>
      </c>
      <c r="D50" s="11">
        <f t="shared" si="1"/>
        <v>3.6653366480907681E-2</v>
      </c>
      <c r="E50" s="11">
        <f t="shared" si="2"/>
        <v>5.7499999999999999E-3</v>
      </c>
      <c r="F50" s="11">
        <f t="shared" si="3"/>
        <v>2.875E-3</v>
      </c>
    </row>
    <row r="51" spans="2:6" x14ac:dyDescent="0.25">
      <c r="B51" s="59">
        <v>1175</v>
      </c>
      <c r="C51" s="11">
        <f t="shared" si="0"/>
        <v>1.8621442624916466E-4</v>
      </c>
      <c r="D51" s="11">
        <f t="shared" si="1"/>
        <v>3.1696072553049306E-2</v>
      </c>
      <c r="E51" s="11">
        <f t="shared" si="2"/>
        <v>5.8749999999999991E-3</v>
      </c>
      <c r="F51" s="11">
        <f t="shared" si="3"/>
        <v>2.9374999999999996E-3</v>
      </c>
    </row>
    <row r="52" spans="2:6" x14ac:dyDescent="0.25">
      <c r="B52" s="59">
        <v>1200</v>
      </c>
      <c r="C52" s="11">
        <f t="shared" si="0"/>
        <v>1.6394233468375538E-4</v>
      </c>
      <c r="D52" s="11">
        <f t="shared" si="1"/>
        <v>2.7323722447292569E-2</v>
      </c>
      <c r="E52" s="11">
        <f t="shared" si="2"/>
        <v>5.9999999999999993E-3</v>
      </c>
      <c r="F52" s="11">
        <f t="shared" si="3"/>
        <v>2.9999999999999996E-3</v>
      </c>
    </row>
    <row r="53" spans="2:6" x14ac:dyDescent="0.25">
      <c r="B53" s="59">
        <v>1225</v>
      </c>
      <c r="C53" s="11">
        <f t="shared" si="0"/>
        <v>1.4382129693701033E-4</v>
      </c>
      <c r="D53" s="11">
        <f t="shared" si="1"/>
        <v>2.3481028071348626E-2</v>
      </c>
      <c r="E53" s="11">
        <f t="shared" si="2"/>
        <v>6.1250000000000002E-3</v>
      </c>
      <c r="F53" s="11">
        <f t="shared" si="3"/>
        <v>3.0624999999999997E-3</v>
      </c>
    </row>
    <row r="54" spans="2:6" x14ac:dyDescent="0.25">
      <c r="B54" s="59">
        <v>1250</v>
      </c>
      <c r="C54" s="11">
        <f t="shared" si="0"/>
        <v>1.2572371266713061E-4</v>
      </c>
      <c r="D54" s="11">
        <f t="shared" si="1"/>
        <v>2.0115794026740901E-2</v>
      </c>
      <c r="E54" s="11">
        <f t="shared" si="2"/>
        <v>6.2499999999999986E-3</v>
      </c>
      <c r="F54" s="11">
        <f t="shared" si="3"/>
        <v>3.1249999999999997E-3</v>
      </c>
    </row>
    <row r="55" spans="2:6" x14ac:dyDescent="0.25">
      <c r="B55" s="59">
        <v>1275</v>
      </c>
      <c r="C55" s="11">
        <f t="shared" si="0"/>
        <v>1.0951668039467589E-4</v>
      </c>
      <c r="D55" s="11">
        <f t="shared" si="1"/>
        <v>1.7179087120733474E-2</v>
      </c>
      <c r="E55" s="11">
        <f t="shared" si="2"/>
        <v>6.3749999999999996E-3</v>
      </c>
      <c r="F55" s="11">
        <f t="shared" si="3"/>
        <v>3.1874999999999998E-3</v>
      </c>
    </row>
    <row r="56" spans="2:6" x14ac:dyDescent="0.25">
      <c r="B56" s="59">
        <v>1300</v>
      </c>
      <c r="C56" s="11">
        <f t="shared" si="0"/>
        <v>9.5064675612362438E-5</v>
      </c>
      <c r="D56" s="11">
        <f t="shared" si="1"/>
        <v>1.4625334709594222E-2</v>
      </c>
      <c r="E56" s="11">
        <f t="shared" si="2"/>
        <v>6.4999999999999997E-3</v>
      </c>
      <c r="F56" s="11">
        <f t="shared" si="3"/>
        <v>3.2499999999999999E-3</v>
      </c>
    </row>
    <row r="57" spans="2:6" x14ac:dyDescent="0.25">
      <c r="B57" s="59">
        <v>1325</v>
      </c>
      <c r="C57" s="11">
        <f t="shared" si="0"/>
        <v>8.2231887354062319E-5</v>
      </c>
      <c r="D57" s="11">
        <f t="shared" si="1"/>
        <v>1.2412360355330162E-2</v>
      </c>
      <c r="E57" s="11">
        <f t="shared" si="2"/>
        <v>6.6249999999999998E-3</v>
      </c>
      <c r="F57" s="11">
        <f t="shared" si="3"/>
        <v>3.3124999999999999E-3</v>
      </c>
    </row>
    <row r="58" spans="2:6" x14ac:dyDescent="0.25">
      <c r="B58" s="59">
        <v>1350</v>
      </c>
      <c r="C58" s="11">
        <f t="shared" si="0"/>
        <v>7.0884215895518281E-5</v>
      </c>
      <c r="D58" s="11">
        <f t="shared" si="1"/>
        <v>1.0501365317854561E-2</v>
      </c>
      <c r="E58" s="11">
        <f t="shared" si="2"/>
        <v>6.7499999999999999E-3</v>
      </c>
      <c r="F58" s="11">
        <f t="shared" si="3"/>
        <v>3.3749999999999995E-3</v>
      </c>
    </row>
    <row r="59" spans="2:6" x14ac:dyDescent="0.25">
      <c r="B59" s="59">
        <v>1375</v>
      </c>
      <c r="C59" s="11">
        <f t="shared" si="0"/>
        <v>6.089094166591245E-5</v>
      </c>
      <c r="D59" s="11">
        <f t="shared" si="1"/>
        <v>8.856864242314539E-3</v>
      </c>
      <c r="E59" s="11">
        <f t="shared" si="2"/>
        <v>6.8749999999999992E-3</v>
      </c>
      <c r="F59" s="11">
        <f t="shared" si="3"/>
        <v>3.4374999999999996E-3</v>
      </c>
    </row>
    <row r="60" spans="2:6" x14ac:dyDescent="0.25">
      <c r="B60" s="59">
        <v>1400</v>
      </c>
      <c r="C60" s="11">
        <f t="shared" si="0"/>
        <v>5.2126081496470402E-5</v>
      </c>
      <c r="D60" s="11">
        <f t="shared" si="1"/>
        <v>7.4465830709243442E-3</v>
      </c>
      <c r="E60" s="11">
        <f t="shared" si="2"/>
        <v>6.9999999999999993E-3</v>
      </c>
      <c r="F60" s="11">
        <f t="shared" si="3"/>
        <v>3.4999999999999996E-3</v>
      </c>
    </row>
    <row r="61" spans="2:6" x14ac:dyDescent="0.25">
      <c r="B61" s="59">
        <v>1425</v>
      </c>
      <c r="C61" s="11">
        <f t="shared" si="0"/>
        <v>4.4469453049679123E-5</v>
      </c>
      <c r="D61" s="11">
        <f t="shared" si="1"/>
        <v>6.2413267438146142E-3</v>
      </c>
      <c r="E61" s="11">
        <f t="shared" si="2"/>
        <v>7.1249999999999994E-3</v>
      </c>
      <c r="F61" s="11">
        <f t="shared" si="3"/>
        <v>3.5624999999999997E-3</v>
      </c>
    </row>
    <row r="62" spans="2:6" x14ac:dyDescent="0.25">
      <c r="B62" s="59">
        <v>1450</v>
      </c>
      <c r="C62" s="11">
        <f t="shared" si="0"/>
        <v>3.7807471727787487E-5</v>
      </c>
      <c r="D62" s="11">
        <f t="shared" si="1"/>
        <v>5.2148236865913779E-3</v>
      </c>
      <c r="E62" s="11">
        <f t="shared" si="2"/>
        <v>7.2499999999999995E-3</v>
      </c>
      <c r="F62" s="11">
        <f t="shared" si="3"/>
        <v>3.6249999999999998E-3</v>
      </c>
    </row>
    <row r="63" spans="2:6" x14ac:dyDescent="0.25">
      <c r="B63" s="59">
        <v>1475</v>
      </c>
      <c r="C63" s="11">
        <f t="shared" si="0"/>
        <v>3.2033706648768238E-5</v>
      </c>
      <c r="D63" s="11">
        <f t="shared" si="1"/>
        <v>4.3435534439007781E-3</v>
      </c>
      <c r="E63" s="11">
        <f t="shared" si="2"/>
        <v>7.3749999999999996E-3</v>
      </c>
      <c r="F63" s="11">
        <f t="shared" si="3"/>
        <v>3.6874999999999998E-3</v>
      </c>
    </row>
    <row r="64" spans="2:6" x14ac:dyDescent="0.25">
      <c r="B64" s="59">
        <v>1500</v>
      </c>
      <c r="C64" s="11">
        <f t="shared" si="0"/>
        <v>2.7049223520118004E-5</v>
      </c>
      <c r="D64" s="11">
        <f t="shared" si="1"/>
        <v>3.606563136015734E-3</v>
      </c>
      <c r="E64" s="11">
        <f t="shared" si="2"/>
        <v>7.4999999999999997E-3</v>
      </c>
      <c r="F64" s="11">
        <f t="shared" si="3"/>
        <v>3.7499999999999999E-3</v>
      </c>
    </row>
    <row r="65" spans="2:6" x14ac:dyDescent="0.25">
      <c r="B65" s="59">
        <v>1525</v>
      </c>
      <c r="C65" s="11">
        <f t="shared" si="0"/>
        <v>2.2762742568095643E-5</v>
      </c>
      <c r="D65" s="11">
        <f t="shared" si="1"/>
        <v>2.9852777138486093E-3</v>
      </c>
      <c r="E65" s="11">
        <f t="shared" si="2"/>
        <v>7.624999999999999E-3</v>
      </c>
      <c r="F65" s="11">
        <f t="shared" si="3"/>
        <v>3.8124999999999995E-3</v>
      </c>
    </row>
    <row r="66" spans="2:6" x14ac:dyDescent="0.25">
      <c r="B66" s="59">
        <v>1550</v>
      </c>
      <c r="C66" s="11">
        <f t="shared" si="0"/>
        <v>1.9090639231902029E-5</v>
      </c>
      <c r="D66" s="11">
        <f t="shared" si="1"/>
        <v>2.4633082879873588E-3</v>
      </c>
      <c r="E66" s="11">
        <f t="shared" si="2"/>
        <v>7.7499999999999991E-3</v>
      </c>
      <c r="F66" s="11">
        <f t="shared" si="3"/>
        <v>3.8749999999999995E-3</v>
      </c>
    </row>
    <row r="67" spans="2:6" x14ac:dyDescent="0.25">
      <c r="B67" s="59">
        <v>1575</v>
      </c>
      <c r="C67" s="11">
        <f t="shared" si="0"/>
        <v>1.5956814249881422E-5</v>
      </c>
      <c r="D67" s="11">
        <f t="shared" si="1"/>
        <v>2.0262621269690694E-3</v>
      </c>
      <c r="E67" s="11">
        <f t="shared" si="2"/>
        <v>7.8750000000000001E-3</v>
      </c>
      <c r="F67" s="11">
        <f t="shared" si="3"/>
        <v>3.9375E-3</v>
      </c>
    </row>
    <row r="68" spans="2:6" x14ac:dyDescent="0.25">
      <c r="B68" s="59">
        <v>1600</v>
      </c>
      <c r="C68" s="11">
        <f t="shared" si="0"/>
        <v>1.3292458185391484E-5</v>
      </c>
      <c r="D68" s="11">
        <f t="shared" si="1"/>
        <v>1.6615572731739354E-3</v>
      </c>
      <c r="E68" s="11">
        <f t="shared" si="2"/>
        <v>8.0000000000000002E-3</v>
      </c>
      <c r="F68" s="11">
        <f t="shared" si="3"/>
        <v>4.0000000000000001E-3</v>
      </c>
    </row>
    <row r="69" spans="2:6" x14ac:dyDescent="0.25">
      <c r="B69" s="59">
        <v>1625</v>
      </c>
      <c r="C69" s="11">
        <f t="shared" ref="C69:C82" si="4">2*2.5*10^-6*B69*EXP(-(2.5*10^-6*B69^2))</f>
        <v>1.1035733493120209E-5</v>
      </c>
      <c r="D69" s="11">
        <f t="shared" ref="D69:D82" si="5">EXP(-(2.5*10^-6*B69^2))</f>
        <v>1.3582441222301797E-3</v>
      </c>
      <c r="E69" s="11">
        <f t="shared" ref="E69:E82" si="6">C69/D69</f>
        <v>8.1249999999999985E-3</v>
      </c>
      <c r="F69" s="11">
        <f t="shared" ref="F69:F82" si="7">2.5*10^-6*B69</f>
        <v>4.0624999999999993E-3</v>
      </c>
    </row>
    <row r="70" spans="2:6" x14ac:dyDescent="0.25">
      <c r="B70" s="59">
        <v>1650</v>
      </c>
      <c r="C70" s="11">
        <f t="shared" si="4"/>
        <v>9.1313950310774948E-6</v>
      </c>
      <c r="D70" s="11">
        <f t="shared" si="5"/>
        <v>1.1068357613427267E-3</v>
      </c>
      <c r="E70" s="11">
        <f t="shared" si="6"/>
        <v>8.2499999999999987E-3</v>
      </c>
      <c r="F70" s="11">
        <f t="shared" si="7"/>
        <v>4.1249999999999993E-3</v>
      </c>
    </row>
    <row r="71" spans="2:6" x14ac:dyDescent="0.25">
      <c r="B71" s="59">
        <v>1675</v>
      </c>
      <c r="C71" s="11">
        <f t="shared" si="4"/>
        <v>7.5303675850291697E-6</v>
      </c>
      <c r="D71" s="11">
        <f t="shared" si="5"/>
        <v>8.9914836836169207E-4</v>
      </c>
      <c r="E71" s="11">
        <f t="shared" si="6"/>
        <v>8.3749999999999988E-3</v>
      </c>
      <c r="F71" s="11">
        <f t="shared" si="7"/>
        <v>4.1874999999999994E-3</v>
      </c>
    </row>
    <row r="72" spans="2:6" x14ac:dyDescent="0.25">
      <c r="B72" s="59">
        <v>1700</v>
      </c>
      <c r="C72" s="11">
        <f t="shared" si="4"/>
        <v>6.1892965822604176E-6</v>
      </c>
      <c r="D72" s="11">
        <f t="shared" si="5"/>
        <v>7.2815253908946104E-4</v>
      </c>
      <c r="E72" s="11">
        <f t="shared" si="6"/>
        <v>8.4999999999999989E-3</v>
      </c>
      <c r="F72" s="11">
        <f t="shared" si="7"/>
        <v>4.2499999999999994E-3</v>
      </c>
    </row>
    <row r="73" spans="2:6" x14ac:dyDescent="0.25">
      <c r="B73" s="59">
        <v>1725</v>
      </c>
      <c r="C73" s="11">
        <f t="shared" si="4"/>
        <v>5.0700858069092072E-6</v>
      </c>
      <c r="D73" s="11">
        <f t="shared" si="5"/>
        <v>5.8783603558367631E-4</v>
      </c>
      <c r="E73" s="11">
        <f t="shared" si="6"/>
        <v>8.624999999999999E-3</v>
      </c>
      <c r="F73" s="11">
        <f t="shared" si="7"/>
        <v>4.3124999999999995E-3</v>
      </c>
    </row>
    <row r="74" spans="2:6" x14ac:dyDescent="0.25">
      <c r="B74" s="59">
        <v>1750</v>
      </c>
      <c r="C74" s="11">
        <f t="shared" si="4"/>
        <v>4.1394336516112883E-6</v>
      </c>
      <c r="D74" s="11">
        <f t="shared" si="5"/>
        <v>4.7307813161271876E-4</v>
      </c>
      <c r="E74" s="11">
        <f t="shared" si="6"/>
        <v>8.7499999999999991E-3</v>
      </c>
      <c r="F74" s="11">
        <f t="shared" si="7"/>
        <v>4.3749999999999995E-3</v>
      </c>
    </row>
    <row r="75" spans="2:6" x14ac:dyDescent="0.25">
      <c r="B75" s="59">
        <v>1775</v>
      </c>
      <c r="C75" s="11">
        <f t="shared" si="4"/>
        <v>3.368377297632853E-6</v>
      </c>
      <c r="D75" s="11">
        <f t="shared" si="5"/>
        <v>3.7953547015581447E-4</v>
      </c>
      <c r="E75" s="11">
        <f t="shared" si="6"/>
        <v>8.8749999999999992E-3</v>
      </c>
      <c r="F75" s="11">
        <f t="shared" si="7"/>
        <v>4.4374999999999996E-3</v>
      </c>
    </row>
    <row r="76" spans="2:6" x14ac:dyDescent="0.25">
      <c r="B76" s="59">
        <v>1800</v>
      </c>
      <c r="C76" s="11">
        <f t="shared" si="4"/>
        <v>2.7318522427098007E-6</v>
      </c>
      <c r="D76" s="11">
        <f t="shared" si="5"/>
        <v>3.0353913807886678E-4</v>
      </c>
      <c r="E76" s="11">
        <f t="shared" si="6"/>
        <v>8.9999999999999993E-3</v>
      </c>
      <c r="F76" s="11">
        <f t="shared" si="7"/>
        <v>4.4999999999999997E-3</v>
      </c>
    </row>
    <row r="77" spans="2:6" x14ac:dyDescent="0.25">
      <c r="B77" s="59">
        <v>1825</v>
      </c>
      <c r="C77" s="11">
        <f t="shared" si="4"/>
        <v>2.2082728153319677E-6</v>
      </c>
      <c r="D77" s="11">
        <f t="shared" si="5"/>
        <v>2.4200250031035264E-4</v>
      </c>
      <c r="E77" s="11">
        <f t="shared" si="6"/>
        <v>9.1249999999999994E-3</v>
      </c>
      <c r="F77" s="11">
        <f t="shared" si="7"/>
        <v>4.5624999999999997E-3</v>
      </c>
    </row>
    <row r="78" spans="2:6" x14ac:dyDescent="0.25">
      <c r="B78" s="59">
        <v>1850</v>
      </c>
      <c r="C78" s="11">
        <f t="shared" si="4"/>
        <v>1.7791377387546392E-6</v>
      </c>
      <c r="D78" s="11">
        <f t="shared" si="5"/>
        <v>1.9233921500050154E-4</v>
      </c>
      <c r="E78" s="11">
        <f t="shared" si="6"/>
        <v>9.2499999999999995E-3</v>
      </c>
      <c r="F78" s="11">
        <f t="shared" si="7"/>
        <v>4.6249999999999998E-3</v>
      </c>
    </row>
    <row r="79" spans="2:6" x14ac:dyDescent="0.25">
      <c r="B79" s="59">
        <v>1875</v>
      </c>
      <c r="C79" s="11">
        <f t="shared" si="4"/>
        <v>1.4286634413914972E-6</v>
      </c>
      <c r="D79" s="11">
        <f t="shared" si="5"/>
        <v>1.5239076708175971E-4</v>
      </c>
      <c r="E79" s="11">
        <f t="shared" si="6"/>
        <v>9.3749999999999997E-3</v>
      </c>
      <c r="F79" s="11">
        <f t="shared" si="7"/>
        <v>4.6874999999999998E-3</v>
      </c>
    </row>
    <row r="80" spans="2:6" x14ac:dyDescent="0.25">
      <c r="B80" s="59">
        <v>1900</v>
      </c>
      <c r="C80" s="11">
        <f t="shared" si="4"/>
        <v>1.1434466490885271E-6</v>
      </c>
      <c r="D80" s="11">
        <f t="shared" si="5"/>
        <v>1.2036280516721338E-4</v>
      </c>
      <c r="E80" s="11">
        <f t="shared" si="6"/>
        <v>9.4999999999999998E-3</v>
      </c>
      <c r="F80" s="11">
        <f t="shared" si="7"/>
        <v>4.7499999999999999E-3</v>
      </c>
    </row>
    <row r="81" spans="2:6" x14ac:dyDescent="0.25">
      <c r="B81" s="59">
        <v>1925</v>
      </c>
      <c r="C81" s="11">
        <f t="shared" si="4"/>
        <v>9.1215683011710847E-7</v>
      </c>
      <c r="D81" s="11">
        <f t="shared" si="5"/>
        <v>9.4769540791387894E-5</v>
      </c>
      <c r="E81" s="11">
        <f t="shared" si="6"/>
        <v>9.6249999999999999E-3</v>
      </c>
      <c r="F81" s="11">
        <f t="shared" si="7"/>
        <v>4.8124999999999999E-3</v>
      </c>
    </row>
    <row r="82" spans="2:6" x14ac:dyDescent="0.25">
      <c r="B82" s="60">
        <v>1950</v>
      </c>
      <c r="C82" s="11">
        <f t="shared" si="4"/>
        <v>7.2525828238236013E-7</v>
      </c>
      <c r="D82" s="11">
        <f t="shared" si="5"/>
        <v>7.4385464859729242E-5</v>
      </c>
      <c r="E82" s="11">
        <f t="shared" si="6"/>
        <v>9.75E-3</v>
      </c>
      <c r="F82" s="11">
        <f t="shared" si="7"/>
        <v>4.875E-3</v>
      </c>
    </row>
    <row r="83" spans="2:6" x14ac:dyDescent="0.25">
      <c r="C83" s="11"/>
      <c r="D83" s="11"/>
      <c r="E83" s="11"/>
    </row>
    <row r="84" spans="2:6" x14ac:dyDescent="0.25">
      <c r="C84" s="11"/>
      <c r="D84" s="11"/>
      <c r="E84" s="11"/>
    </row>
  </sheetData>
  <sheetProtection password="DC2F" sheet="1" formatCells="0"/>
  <protectedRanges>
    <protectedRange sqref="B4:B82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6321" r:id="rId4">
          <objectPr defaultSize="0" autoPict="0" r:id="rId5">
            <anchor moveWithCells="1">
              <from>
                <xdr:col>6</xdr:col>
                <xdr:colOff>106680</xdr:colOff>
                <xdr:row>0</xdr:row>
                <xdr:rowOff>83820</xdr:rowOff>
              </from>
              <to>
                <xdr:col>19</xdr:col>
                <xdr:colOff>182880</xdr:colOff>
                <xdr:row>4</xdr:row>
                <xdr:rowOff>7620</xdr:rowOff>
              </to>
            </anchor>
          </objectPr>
        </oleObject>
      </mc:Choice>
      <mc:Fallback>
        <oleObject progId="Equation.DSMT4" shapeId="563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4"/>
  <sheetViews>
    <sheetView workbookViewId="0">
      <selection sqref="A1:E1"/>
    </sheetView>
  </sheetViews>
  <sheetFormatPr defaultRowHeight="13.2" x14ac:dyDescent="0.25"/>
  <cols>
    <col min="1" max="1" width="3.33203125" customWidth="1"/>
    <col min="4" max="4" width="10.109375" customWidth="1"/>
  </cols>
  <sheetData>
    <row r="1" spans="1:6" ht="13.8" x14ac:dyDescent="0.25">
      <c r="A1" s="76"/>
      <c r="B1" s="73" t="s">
        <v>27</v>
      </c>
      <c r="C1" s="74"/>
      <c r="D1" s="74"/>
      <c r="E1" s="75"/>
      <c r="F1" s="53"/>
    </row>
    <row r="2" spans="1:6" x14ac:dyDescent="0.25">
      <c r="A2" s="47"/>
      <c r="B2" s="48"/>
      <c r="C2" s="45" t="s">
        <v>26</v>
      </c>
      <c r="D2" s="46">
        <v>100</v>
      </c>
      <c r="E2" s="49"/>
      <c r="F2" s="54"/>
    </row>
    <row r="3" spans="1:6" x14ac:dyDescent="0.25">
      <c r="A3" s="50"/>
      <c r="B3" s="51" t="s">
        <v>0</v>
      </c>
      <c r="C3" s="9" t="s">
        <v>23</v>
      </c>
      <c r="D3" s="9" t="s">
        <v>24</v>
      </c>
      <c r="E3" s="52" t="s">
        <v>25</v>
      </c>
      <c r="F3" s="55" t="s">
        <v>28</v>
      </c>
    </row>
    <row r="4" spans="1:6" x14ac:dyDescent="0.25">
      <c r="B4">
        <v>1</v>
      </c>
      <c r="C4" s="11">
        <f>2*B4/$D$2^2</f>
        <v>2.0000000000000001E-4</v>
      </c>
      <c r="D4" s="11">
        <f>1-B4^2/$D$2^2</f>
        <v>0.99990000000000001</v>
      </c>
      <c r="E4" s="11">
        <f>C4/D4</f>
        <v>2.0002000200020003E-4</v>
      </c>
      <c r="F4" s="11">
        <f>(-LN(1-B4^2/$D$2^2))/B4</f>
        <v>1.0000500033334732E-4</v>
      </c>
    </row>
    <row r="5" spans="1:6" x14ac:dyDescent="0.25">
      <c r="B5">
        <f>IF(B4+$D$2/80&lt;$D$2,B4+$D$2/80,B4)</f>
        <v>2.25</v>
      </c>
      <c r="C5" s="11">
        <f t="shared" ref="C5:C68" si="0">2*B5/$D$2^2</f>
        <v>4.4999999999999999E-4</v>
      </c>
      <c r="D5" s="11">
        <f t="shared" ref="D5:D68" si="1">1-B5^2/$D$2^2</f>
        <v>0.99949374999999996</v>
      </c>
      <c r="E5" s="11">
        <f t="shared" ref="E5:E68" si="2">C5/D5</f>
        <v>4.5022792788849356E-4</v>
      </c>
      <c r="F5" s="11">
        <f t="shared" ref="F5:F68" si="3">(-LN(1-B5^2/$D$2^2))/B5</f>
        <v>2.2505697235399925E-4</v>
      </c>
    </row>
    <row r="6" spans="1:6" x14ac:dyDescent="0.25">
      <c r="B6">
        <f t="shared" ref="B6:B69" si="4">IF(B5+$D$2/80&lt;$D$2,B5+$D$2/80,B5)</f>
        <v>3.5</v>
      </c>
      <c r="C6" s="11">
        <f t="shared" si="0"/>
        <v>6.9999999999999999E-4</v>
      </c>
      <c r="D6" s="11">
        <f t="shared" si="1"/>
        <v>0.99877499999999997</v>
      </c>
      <c r="E6" s="11">
        <f t="shared" si="2"/>
        <v>7.0085855172586416E-4</v>
      </c>
      <c r="F6" s="11">
        <f t="shared" si="3"/>
        <v>3.5021455023393177E-4</v>
      </c>
    </row>
    <row r="7" spans="1:6" x14ac:dyDescent="0.25">
      <c r="B7">
        <f t="shared" si="4"/>
        <v>4.75</v>
      </c>
      <c r="C7" s="11">
        <f t="shared" si="0"/>
        <v>9.5E-4</v>
      </c>
      <c r="D7" s="11">
        <f t="shared" si="1"/>
        <v>0.99774375000000004</v>
      </c>
      <c r="E7" s="11">
        <f t="shared" si="2"/>
        <v>9.5214828456705437E-4</v>
      </c>
      <c r="F7" s="11">
        <f t="shared" si="3"/>
        <v>4.7553666676320794E-4</v>
      </c>
    </row>
    <row r="8" spans="1:6" x14ac:dyDescent="0.25">
      <c r="B8">
        <f t="shared" si="4"/>
        <v>6</v>
      </c>
      <c r="C8" s="11">
        <f t="shared" si="0"/>
        <v>1.1999999999999999E-3</v>
      </c>
      <c r="D8" s="11">
        <f t="shared" si="1"/>
        <v>0.99639999999999995</v>
      </c>
      <c r="E8" s="11">
        <f t="shared" si="2"/>
        <v>1.204335608189482E-3</v>
      </c>
      <c r="F8" s="11">
        <f t="shared" si="3"/>
        <v>6.0108259901862405E-4</v>
      </c>
    </row>
    <row r="9" spans="1:6" x14ac:dyDescent="0.25">
      <c r="B9">
        <f t="shared" si="4"/>
        <v>7.25</v>
      </c>
      <c r="C9" s="11">
        <f t="shared" si="0"/>
        <v>1.4499999999999999E-3</v>
      </c>
      <c r="D9" s="11">
        <f t="shared" si="1"/>
        <v>0.99474375000000004</v>
      </c>
      <c r="E9" s="11">
        <f t="shared" si="2"/>
        <v>1.4576618350203255E-3</v>
      </c>
      <c r="F9" s="11">
        <f t="shared" si="3"/>
        <v>7.2691209386370004E-4</v>
      </c>
    </row>
    <row r="10" spans="1:6" x14ac:dyDescent="0.25">
      <c r="B10">
        <f t="shared" si="4"/>
        <v>8.5</v>
      </c>
      <c r="C10" s="11">
        <f t="shared" si="0"/>
        <v>1.6999999999999999E-3</v>
      </c>
      <c r="D10" s="11">
        <f t="shared" si="1"/>
        <v>0.99277499999999996</v>
      </c>
      <c r="E10" s="11">
        <f t="shared" si="2"/>
        <v>1.7123718868827277E-3</v>
      </c>
      <c r="F10" s="11">
        <f t="shared" si="3"/>
        <v>8.5308549578740013E-4</v>
      </c>
    </row>
    <row r="11" spans="1:6" x14ac:dyDescent="0.25">
      <c r="B11">
        <f t="shared" si="4"/>
        <v>9.75</v>
      </c>
      <c r="C11" s="11">
        <f t="shared" si="0"/>
        <v>1.9499999999999999E-3</v>
      </c>
      <c r="D11" s="11">
        <f t="shared" si="1"/>
        <v>0.99049374999999995</v>
      </c>
      <c r="E11" s="11">
        <f t="shared" si="2"/>
        <v>1.9687150978994063E-3</v>
      </c>
      <c r="F11" s="11">
        <f t="shared" si="3"/>
        <v>9.7966387773453889E-4</v>
      </c>
    </row>
    <row r="12" spans="1:6" x14ac:dyDescent="0.25">
      <c r="B12">
        <f t="shared" si="4"/>
        <v>11</v>
      </c>
      <c r="C12" s="11">
        <f t="shared" si="0"/>
        <v>2.2000000000000001E-3</v>
      </c>
      <c r="D12" s="11">
        <f t="shared" si="1"/>
        <v>0.9879</v>
      </c>
      <c r="E12" s="11">
        <f t="shared" si="2"/>
        <v>2.2269460471707665E-3</v>
      </c>
      <c r="F12" s="11">
        <f t="shared" si="3"/>
        <v>1.1067091756098875E-3</v>
      </c>
    </row>
    <row r="13" spans="1:6" x14ac:dyDescent="0.25">
      <c r="B13">
        <f t="shared" si="4"/>
        <v>12.25</v>
      </c>
      <c r="C13" s="11">
        <f t="shared" si="0"/>
        <v>2.4499999999999999E-3</v>
      </c>
      <c r="D13" s="11">
        <f t="shared" si="1"/>
        <v>0.98499375</v>
      </c>
      <c r="E13" s="11">
        <f t="shared" si="2"/>
        <v>2.487325427191797E-3</v>
      </c>
      <c r="F13" s="11">
        <f t="shared" si="3"/>
        <v>1.2342843271709281E-3</v>
      </c>
    </row>
    <row r="14" spans="1:6" x14ac:dyDescent="0.25">
      <c r="B14">
        <f t="shared" si="4"/>
        <v>13.5</v>
      </c>
      <c r="C14" s="11">
        <f t="shared" si="0"/>
        <v>2.7000000000000001E-3</v>
      </c>
      <c r="D14" s="11">
        <f t="shared" si="1"/>
        <v>0.98177499999999995</v>
      </c>
      <c r="E14" s="11">
        <f t="shared" si="2"/>
        <v>2.7501209543938279E-3</v>
      </c>
      <c r="F14" s="11">
        <f t="shared" si="3"/>
        <v>1.3624534160660577E-3</v>
      </c>
    </row>
    <row r="15" spans="1:6" x14ac:dyDescent="0.25">
      <c r="B15">
        <f t="shared" si="4"/>
        <v>14.75</v>
      </c>
      <c r="C15" s="11">
        <f t="shared" si="0"/>
        <v>2.9499999999999999E-3</v>
      </c>
      <c r="D15" s="11">
        <f t="shared" si="1"/>
        <v>0.97824374999999997</v>
      </c>
      <c r="E15" s="11">
        <f t="shared" si="2"/>
        <v>3.0156083287013078E-3</v>
      </c>
      <c r="F15" s="11">
        <f t="shared" si="3"/>
        <v>1.4912818218238688E-3</v>
      </c>
    </row>
    <row r="16" spans="1:6" x14ac:dyDescent="0.25">
      <c r="B16">
        <f t="shared" si="4"/>
        <v>16</v>
      </c>
      <c r="C16" s="11">
        <f t="shared" si="0"/>
        <v>3.2000000000000002E-3</v>
      </c>
      <c r="D16" s="11">
        <f t="shared" si="1"/>
        <v>0.97440000000000004</v>
      </c>
      <c r="E16" s="11">
        <f t="shared" si="2"/>
        <v>3.2840722495894909E-3</v>
      </c>
      <c r="F16" s="11">
        <f t="shared" si="3"/>
        <v>1.6208363766565268E-3</v>
      </c>
    </row>
    <row r="17" spans="2:6" x14ac:dyDescent="0.25">
      <c r="B17">
        <f t="shared" si="4"/>
        <v>17.25</v>
      </c>
      <c r="C17" s="11">
        <f t="shared" si="0"/>
        <v>3.4499999999999999E-3</v>
      </c>
      <c r="D17" s="11">
        <f t="shared" si="1"/>
        <v>0.97024374999999996</v>
      </c>
      <c r="E17" s="11">
        <f t="shared" si="2"/>
        <v>3.5558074968274726E-3</v>
      </c>
      <c r="F17" s="11">
        <f t="shared" si="3"/>
        <v>1.7511855300070579E-3</v>
      </c>
    </row>
    <row r="18" spans="2:6" x14ac:dyDescent="0.25">
      <c r="B18">
        <f t="shared" si="4"/>
        <v>18.5</v>
      </c>
      <c r="C18" s="11">
        <f t="shared" si="0"/>
        <v>3.7000000000000002E-3</v>
      </c>
      <c r="D18" s="11">
        <f t="shared" si="1"/>
        <v>0.96577500000000005</v>
      </c>
      <c r="E18" s="11">
        <f t="shared" si="2"/>
        <v>3.8311200849059047E-3</v>
      </c>
      <c r="F18" s="11">
        <f t="shared" si="3"/>
        <v>1.8823995218475559E-3</v>
      </c>
    </row>
    <row r="19" spans="2:6" x14ac:dyDescent="0.25">
      <c r="B19">
        <f t="shared" si="4"/>
        <v>19.75</v>
      </c>
      <c r="C19" s="11">
        <f t="shared" si="0"/>
        <v>3.9500000000000004E-3</v>
      </c>
      <c r="D19" s="11">
        <f t="shared" si="1"/>
        <v>0.96099374999999998</v>
      </c>
      <c r="E19" s="11">
        <f t="shared" si="2"/>
        <v>4.1103285010958713E-3</v>
      </c>
      <c r="F19" s="11">
        <f t="shared" si="3"/>
        <v>2.0145505658244502E-3</v>
      </c>
    </row>
    <row r="20" spans="2:6" x14ac:dyDescent="0.25">
      <c r="B20">
        <f t="shared" si="4"/>
        <v>21</v>
      </c>
      <c r="C20" s="11">
        <f t="shared" si="0"/>
        <v>4.1999999999999997E-3</v>
      </c>
      <c r="D20" s="11">
        <f t="shared" si="1"/>
        <v>0.95589999999999997</v>
      </c>
      <c r="E20" s="11">
        <f t="shared" si="2"/>
        <v>4.39376503818391E-3</v>
      </c>
      <c r="F20" s="11">
        <f t="shared" si="3"/>
        <v>2.1477130434485801E-3</v>
      </c>
    </row>
    <row r="21" spans="2:6" x14ac:dyDescent="0.25">
      <c r="B21">
        <f t="shared" si="4"/>
        <v>22.25</v>
      </c>
      <c r="C21" s="11">
        <f t="shared" si="0"/>
        <v>4.45E-3</v>
      </c>
      <c r="D21" s="11">
        <f t="shared" si="1"/>
        <v>0.95049375000000003</v>
      </c>
      <c r="E21" s="11">
        <f t="shared" si="2"/>
        <v>4.6817772342006457E-3</v>
      </c>
      <c r="F21" s="11">
        <f t="shared" si="3"/>
        <v>2.2819637106452936E-3</v>
      </c>
    </row>
    <row r="22" spans="2:6" x14ac:dyDescent="0.25">
      <c r="B22">
        <f t="shared" si="4"/>
        <v>23.5</v>
      </c>
      <c r="C22" s="11">
        <f t="shared" si="0"/>
        <v>4.7000000000000002E-3</v>
      </c>
      <c r="D22" s="11">
        <f t="shared" si="1"/>
        <v>0.94477500000000003</v>
      </c>
      <c r="E22" s="11">
        <f t="shared" si="2"/>
        <v>4.9747294329337676E-3</v>
      </c>
      <c r="F22" s="11">
        <f t="shared" si="3"/>
        <v>2.4173819181132197E-3</v>
      </c>
    </row>
    <row r="23" spans="2:6" x14ac:dyDescent="0.25">
      <c r="B23">
        <f t="shared" si="4"/>
        <v>24.75</v>
      </c>
      <c r="C23" s="11">
        <f t="shared" si="0"/>
        <v>4.9500000000000004E-3</v>
      </c>
      <c r="D23" s="11">
        <f t="shared" si="1"/>
        <v>0.93874374999999999</v>
      </c>
      <c r="E23" s="11">
        <f t="shared" si="2"/>
        <v>5.2730044807222419E-3</v>
      </c>
      <c r="F23" s="11">
        <f t="shared" si="3"/>
        <v>2.5540498470937212E-3</v>
      </c>
    </row>
    <row r="24" spans="2:6" x14ac:dyDescent="0.25">
      <c r="B24">
        <f t="shared" si="4"/>
        <v>26</v>
      </c>
      <c r="C24" s="11">
        <f t="shared" si="0"/>
        <v>5.1999999999999998E-3</v>
      </c>
      <c r="D24" s="11">
        <f t="shared" si="1"/>
        <v>0.93240000000000001</v>
      </c>
      <c r="E24" s="11">
        <f t="shared" si="2"/>
        <v>5.5770055770055765E-3</v>
      </c>
      <c r="F24" s="11">
        <f t="shared" si="3"/>
        <v>2.6920527623282681E-3</v>
      </c>
    </row>
    <row r="25" spans="2:6" x14ac:dyDescent="0.25">
      <c r="B25">
        <f t="shared" si="4"/>
        <v>27.25</v>
      </c>
      <c r="C25" s="11">
        <f t="shared" si="0"/>
        <v>5.45E-3</v>
      </c>
      <c r="D25" s="11">
        <f t="shared" si="1"/>
        <v>0.92574374999999998</v>
      </c>
      <c r="E25" s="11">
        <f t="shared" si="2"/>
        <v>5.8871582983952096E-3</v>
      </c>
      <c r="F25" s="11">
        <f t="shared" si="3"/>
        <v>2.8314792841816049E-3</v>
      </c>
    </row>
    <row r="26" spans="2:6" x14ac:dyDescent="0.25">
      <c r="B26">
        <f t="shared" si="4"/>
        <v>28.5</v>
      </c>
      <c r="C26" s="11">
        <f t="shared" si="0"/>
        <v>5.7000000000000002E-3</v>
      </c>
      <c r="D26" s="11">
        <f t="shared" si="1"/>
        <v>0.91877500000000001</v>
      </c>
      <c r="E26" s="11">
        <f t="shared" si="2"/>
        <v>6.2039128186988108E-3</v>
      </c>
      <c r="F26" s="11">
        <f t="shared" si="3"/>
        <v>2.9724216821384653E-3</v>
      </c>
    </row>
    <row r="27" spans="2:6" x14ac:dyDescent="0.25">
      <c r="B27">
        <f t="shared" si="4"/>
        <v>29.75</v>
      </c>
      <c r="C27" s="11">
        <f t="shared" si="0"/>
        <v>5.9500000000000004E-3</v>
      </c>
      <c r="D27" s="11">
        <f t="shared" si="1"/>
        <v>0.91149374999999999</v>
      </c>
      <c r="E27" s="11">
        <f t="shared" si="2"/>
        <v>6.5277463504275265E-3</v>
      </c>
      <c r="F27" s="11">
        <f t="shared" si="3"/>
        <v>3.1149761921455319E-3</v>
      </c>
    </row>
    <row r="28" spans="2:6" x14ac:dyDescent="0.25">
      <c r="B28">
        <f t="shared" si="4"/>
        <v>31</v>
      </c>
      <c r="C28" s="11">
        <f t="shared" si="0"/>
        <v>6.1999999999999998E-3</v>
      </c>
      <c r="D28" s="11">
        <f t="shared" si="1"/>
        <v>0.90390000000000004</v>
      </c>
      <c r="E28" s="11">
        <f t="shared" si="2"/>
        <v>6.8591658369288634E-3</v>
      </c>
      <c r="F28" s="11">
        <f t="shared" si="3"/>
        <v>3.2592433605732832E-3</v>
      </c>
    </row>
    <row r="29" spans="2:6" x14ac:dyDescent="0.25">
      <c r="B29">
        <f t="shared" si="4"/>
        <v>32.25</v>
      </c>
      <c r="C29" s="11">
        <f t="shared" si="0"/>
        <v>6.45E-3</v>
      </c>
      <c r="D29" s="11">
        <f t="shared" si="1"/>
        <v>0.89599375000000003</v>
      </c>
      <c r="E29" s="11">
        <f t="shared" si="2"/>
        <v>7.1987109285081502E-3</v>
      </c>
      <c r="F29" s="11">
        <f t="shared" si="3"/>
        <v>3.4053284179213538E-3</v>
      </c>
    </row>
    <row r="30" spans="2:6" x14ac:dyDescent="0.25">
      <c r="B30">
        <f t="shared" si="4"/>
        <v>33.5</v>
      </c>
      <c r="C30" s="11">
        <f t="shared" si="0"/>
        <v>6.7000000000000002E-3</v>
      </c>
      <c r="D30" s="11">
        <f t="shared" si="1"/>
        <v>0.88777499999999998</v>
      </c>
      <c r="E30" s="11">
        <f t="shared" si="2"/>
        <v>7.5469572808425566E-3</v>
      </c>
      <c r="F30" s="11">
        <f t="shared" si="3"/>
        <v>3.5533416857931369E-3</v>
      </c>
    </row>
    <row r="31" spans="2:6" x14ac:dyDescent="0.25">
      <c r="B31">
        <f t="shared" si="4"/>
        <v>34.75</v>
      </c>
      <c r="C31" s="11">
        <f t="shared" si="0"/>
        <v>6.9499999999999996E-3</v>
      </c>
      <c r="D31" s="11">
        <f t="shared" si="1"/>
        <v>0.87924374999999999</v>
      </c>
      <c r="E31" s="11">
        <f t="shared" si="2"/>
        <v>7.9045202197911557E-3</v>
      </c>
      <c r="F31" s="11">
        <f t="shared" si="3"/>
        <v>3.7033990211301701E-3</v>
      </c>
    </row>
    <row r="32" spans="2:6" x14ac:dyDescent="0.25">
      <c r="B32">
        <f t="shared" si="4"/>
        <v>36</v>
      </c>
      <c r="C32" s="11">
        <f t="shared" si="0"/>
        <v>7.1999999999999998E-3</v>
      </c>
      <c r="D32" s="11">
        <f t="shared" si="1"/>
        <v>0.87040000000000006</v>
      </c>
      <c r="E32" s="11">
        <f t="shared" si="2"/>
        <v>8.2720588235294101E-3</v>
      </c>
      <c r="F32" s="11">
        <f t="shared" si="3"/>
        <v>3.855622302234967E-3</v>
      </c>
    </row>
    <row r="33" spans="2:6" x14ac:dyDescent="0.25">
      <c r="B33">
        <f t="shared" si="4"/>
        <v>37.25</v>
      </c>
      <c r="C33" s="11">
        <f t="shared" si="0"/>
        <v>7.45E-3</v>
      </c>
      <c r="D33" s="11">
        <f t="shared" si="1"/>
        <v>0.86124374999999997</v>
      </c>
      <c r="E33" s="11">
        <f t="shared" si="2"/>
        <v>8.6502804809904278E-3</v>
      </c>
      <c r="F33" s="11">
        <f t="shared" si="3"/>
        <v>4.0101399617355569E-3</v>
      </c>
    </row>
    <row r="34" spans="2:6" x14ac:dyDescent="0.25">
      <c r="B34">
        <f t="shared" si="4"/>
        <v>38.5</v>
      </c>
      <c r="C34" s="11">
        <f t="shared" si="0"/>
        <v>7.7000000000000002E-3</v>
      </c>
      <c r="D34" s="11">
        <f t="shared" si="1"/>
        <v>0.85177499999999995</v>
      </c>
      <c r="E34" s="11">
        <f t="shared" si="2"/>
        <v>9.0399459951278228E-3</v>
      </c>
      <c r="F34" s="11">
        <f t="shared" si="3"/>
        <v>4.1670875723718807E-3</v>
      </c>
    </row>
    <row r="35" spans="2:6" x14ac:dyDescent="0.25">
      <c r="B35">
        <f t="shared" si="4"/>
        <v>39.75</v>
      </c>
      <c r="C35" s="11">
        <f t="shared" si="0"/>
        <v>7.9500000000000005E-3</v>
      </c>
      <c r="D35" s="11">
        <f t="shared" si="1"/>
        <v>0.84199374999999999</v>
      </c>
      <c r="E35" s="11">
        <f t="shared" si="2"/>
        <v>9.4418753108321766E-3</v>
      </c>
      <c r="F35" s="11">
        <f t="shared" si="3"/>
        <v>4.3266084923323234E-3</v>
      </c>
    </row>
    <row r="36" spans="2:6" x14ac:dyDescent="0.25">
      <c r="B36">
        <f t="shared" si="4"/>
        <v>41</v>
      </c>
      <c r="C36" s="11">
        <f t="shared" si="0"/>
        <v>8.2000000000000007E-3</v>
      </c>
      <c r="D36" s="11">
        <f t="shared" si="1"/>
        <v>0.83189999999999997</v>
      </c>
      <c r="E36" s="11">
        <f t="shared" si="2"/>
        <v>9.8569539608125995E-3</v>
      </c>
      <c r="F36" s="11">
        <f t="shared" si="3"/>
        <v>4.4888545778608551E-3</v>
      </c>
    </row>
    <row r="37" spans="2:6" x14ac:dyDescent="0.25">
      <c r="B37">
        <f t="shared" si="4"/>
        <v>42.25</v>
      </c>
      <c r="C37" s="11">
        <f t="shared" si="0"/>
        <v>8.4499999999999992E-3</v>
      </c>
      <c r="D37" s="11">
        <f t="shared" si="1"/>
        <v>0.82149375000000002</v>
      </c>
      <c r="E37" s="11">
        <f t="shared" si="2"/>
        <v>1.0286140338864415E-2</v>
      </c>
      <c r="F37" s="11">
        <f t="shared" si="3"/>
        <v>4.6539869720198697E-3</v>
      </c>
    </row>
    <row r="38" spans="2:6" x14ac:dyDescent="0.25">
      <c r="B38">
        <f t="shared" si="4"/>
        <v>43.5</v>
      </c>
      <c r="C38" s="11">
        <f t="shared" si="0"/>
        <v>8.6999999999999994E-3</v>
      </c>
      <c r="D38" s="11">
        <f t="shared" si="1"/>
        <v>0.81077500000000002</v>
      </c>
      <c r="E38" s="11">
        <f t="shared" si="2"/>
        <v>1.0730473929265209E-2</v>
      </c>
      <c r="F38" s="11">
        <f t="shared" si="3"/>
        <v>4.8221769798646357E-3</v>
      </c>
    </row>
    <row r="39" spans="2:6" x14ac:dyDescent="0.25">
      <c r="B39">
        <f t="shared" si="4"/>
        <v>44.75</v>
      </c>
      <c r="C39" s="11">
        <f t="shared" si="0"/>
        <v>8.9499999999999996E-3</v>
      </c>
      <c r="D39" s="11">
        <f t="shared" si="1"/>
        <v>0.79974374999999998</v>
      </c>
      <c r="E39" s="11">
        <f t="shared" si="2"/>
        <v>1.1191084644300128E-2</v>
      </c>
      <c r="F39" s="11">
        <f t="shared" si="3"/>
        <v>4.9936070419042662E-3</v>
      </c>
    </row>
    <row r="40" spans="2:6" x14ac:dyDescent="0.25">
      <c r="B40">
        <f t="shared" si="4"/>
        <v>46</v>
      </c>
      <c r="C40" s="11">
        <f t="shared" si="0"/>
        <v>9.1999999999999998E-3</v>
      </c>
      <c r="D40" s="11">
        <f t="shared" si="1"/>
        <v>0.78839999999999999</v>
      </c>
      <c r="E40" s="11">
        <f t="shared" si="2"/>
        <v>1.1669203450025367E-2</v>
      </c>
      <c r="F40" s="11">
        <f t="shared" si="3"/>
        <v>5.1684718196428683E-3</v>
      </c>
    </row>
    <row r="41" spans="2:6" x14ac:dyDescent="0.25">
      <c r="B41">
        <f t="shared" si="4"/>
        <v>47.25</v>
      </c>
      <c r="C41" s="11">
        <f t="shared" si="0"/>
        <v>9.4500000000000001E-3</v>
      </c>
      <c r="D41" s="11">
        <f t="shared" si="1"/>
        <v>0.77674375000000007</v>
      </c>
      <c r="E41" s="11">
        <f t="shared" si="2"/>
        <v>1.2166174494484185E-2</v>
      </c>
      <c r="F41" s="11">
        <f t="shared" si="3"/>
        <v>5.3469794092764165E-3</v>
      </c>
    </row>
    <row r="42" spans="2:6" x14ac:dyDescent="0.25">
      <c r="B42">
        <f t="shared" si="4"/>
        <v>48.5</v>
      </c>
      <c r="C42" s="11">
        <f t="shared" si="0"/>
        <v>9.7000000000000003E-3</v>
      </c>
      <c r="D42" s="11">
        <f t="shared" si="1"/>
        <v>0.76477499999999998</v>
      </c>
      <c r="E42" s="11">
        <f t="shared" si="2"/>
        <v>1.2683468994148607E-2</v>
      </c>
      <c r="F42" s="11">
        <f t="shared" si="3"/>
        <v>5.529352702345113E-3</v>
      </c>
    </row>
    <row r="43" spans="2:6" x14ac:dyDescent="0.25">
      <c r="B43">
        <f t="shared" si="4"/>
        <v>49.75</v>
      </c>
      <c r="C43" s="11">
        <f t="shared" si="0"/>
        <v>9.9500000000000005E-3</v>
      </c>
      <c r="D43" s="11">
        <f t="shared" si="1"/>
        <v>0.75249374999999996</v>
      </c>
      <c r="E43" s="11">
        <f t="shared" si="2"/>
        <v>1.3222701185225793E-2</v>
      </c>
      <c r="F43" s="11">
        <f t="shared" si="3"/>
        <v>5.7158309154058074E-3</v>
      </c>
    </row>
    <row r="44" spans="2:6" x14ac:dyDescent="0.25">
      <c r="B44">
        <f t="shared" si="4"/>
        <v>51</v>
      </c>
      <c r="C44" s="11">
        <f t="shared" si="0"/>
        <v>1.0200000000000001E-2</v>
      </c>
      <c r="D44" s="11">
        <f t="shared" si="1"/>
        <v>0.7399</v>
      </c>
      <c r="E44" s="11">
        <f t="shared" si="2"/>
        <v>1.3785646709014733E-2</v>
      </c>
      <c r="F44" s="11">
        <f t="shared" si="3"/>
        <v>5.9066713147182702E-3</v>
      </c>
    </row>
    <row r="45" spans="2:6" x14ac:dyDescent="0.25">
      <c r="B45">
        <f t="shared" si="4"/>
        <v>52.25</v>
      </c>
      <c r="C45" s="11">
        <f t="shared" si="0"/>
        <v>1.0449999999999999E-2</v>
      </c>
      <c r="D45" s="11">
        <f t="shared" si="1"/>
        <v>0.72699374999999999</v>
      </c>
      <c r="E45" s="11">
        <f t="shared" si="2"/>
        <v>1.4374263877784368E-2</v>
      </c>
      <c r="F45" s="11">
        <f t="shared" si="3"/>
        <v>6.1021511666877913E-3</v>
      </c>
    </row>
    <row r="46" spans="2:6" x14ac:dyDescent="0.25">
      <c r="B46">
        <f t="shared" si="4"/>
        <v>53.5</v>
      </c>
      <c r="C46" s="11">
        <f t="shared" si="0"/>
        <v>1.0699999999999999E-2</v>
      </c>
      <c r="D46" s="11">
        <f t="shared" si="1"/>
        <v>0.71377500000000005</v>
      </c>
      <c r="E46" s="11">
        <f t="shared" si="2"/>
        <v>1.4990718363629994E-2</v>
      </c>
      <c r="F46" s="11">
        <f t="shared" si="3"/>
        <v>6.3025699505723396E-3</v>
      </c>
    </row>
    <row r="47" spans="2:6" x14ac:dyDescent="0.25">
      <c r="B47">
        <f t="shared" si="4"/>
        <v>54.75</v>
      </c>
      <c r="C47" s="11">
        <f t="shared" si="0"/>
        <v>1.095E-2</v>
      </c>
      <c r="D47" s="11">
        <f t="shared" si="1"/>
        <v>0.70024375000000005</v>
      </c>
      <c r="E47" s="11">
        <f t="shared" si="2"/>
        <v>1.5637411972616675E-2</v>
      </c>
      <c r="F47" s="11">
        <f t="shared" si="3"/>
        <v>6.5082518769962018E-3</v>
      </c>
    </row>
    <row r="48" spans="2:6" x14ac:dyDescent="0.25">
      <c r="B48">
        <f t="shared" si="4"/>
        <v>56</v>
      </c>
      <c r="C48" s="11">
        <f t="shared" si="0"/>
        <v>1.12E-2</v>
      </c>
      <c r="D48" s="11">
        <f t="shared" si="1"/>
        <v>0.68640000000000001</v>
      </c>
      <c r="E48" s="11">
        <f t="shared" si="2"/>
        <v>1.6317016317016316E-2</v>
      </c>
      <c r="F48" s="11">
        <f t="shared" si="3"/>
        <v>6.7195487644354374E-3</v>
      </c>
    </row>
    <row r="49" spans="2:6" x14ac:dyDescent="0.25">
      <c r="B49">
        <f t="shared" si="4"/>
        <v>57.25</v>
      </c>
      <c r="C49" s="11">
        <f t="shared" si="0"/>
        <v>1.145E-2</v>
      </c>
      <c r="D49" s="11">
        <f t="shared" si="1"/>
        <v>0.67224375000000003</v>
      </c>
      <c r="E49" s="11">
        <f t="shared" si="2"/>
        <v>1.7032512388549539E-2</v>
      </c>
      <c r="F49" s="11">
        <f t="shared" si="3"/>
        <v>6.9368433364692325E-3</v>
      </c>
    </row>
    <row r="50" spans="2:6" x14ac:dyDescent="0.25">
      <c r="B50">
        <f t="shared" si="4"/>
        <v>58.5</v>
      </c>
      <c r="C50" s="11">
        <f t="shared" si="0"/>
        <v>1.17E-2</v>
      </c>
      <c r="D50" s="11">
        <f t="shared" si="1"/>
        <v>0.657775</v>
      </c>
      <c r="E50" s="11">
        <f t="shared" si="2"/>
        <v>1.7787237277184446E-2</v>
      </c>
      <c r="F50" s="11">
        <f t="shared" si="3"/>
        <v>7.1605530157640143E-3</v>
      </c>
    </row>
    <row r="51" spans="2:6" x14ac:dyDescent="0.25">
      <c r="B51">
        <f t="shared" si="4"/>
        <v>59.75</v>
      </c>
      <c r="C51" s="11">
        <f t="shared" si="0"/>
        <v>1.1950000000000001E-2</v>
      </c>
      <c r="D51" s="11">
        <f t="shared" si="1"/>
        <v>0.64299375000000003</v>
      </c>
      <c r="E51" s="11">
        <f t="shared" si="2"/>
        <v>1.858493958922618E-2</v>
      </c>
      <c r="F51" s="11">
        <f t="shared" si="3"/>
        <v>7.3911343071793485E-3</v>
      </c>
    </row>
    <row r="52" spans="2:6" x14ac:dyDescent="0.25">
      <c r="B52">
        <f t="shared" si="4"/>
        <v>61</v>
      </c>
      <c r="C52" s="11">
        <f t="shared" si="0"/>
        <v>1.2200000000000001E-2</v>
      </c>
      <c r="D52" s="11">
        <f t="shared" si="1"/>
        <v>0.62790000000000001</v>
      </c>
      <c r="E52" s="11">
        <f t="shared" si="2"/>
        <v>1.942984551680204E-2</v>
      </c>
      <c r="F52" s="11">
        <f t="shared" si="3"/>
        <v>7.6290878829848082E-3</v>
      </c>
    </row>
    <row r="53" spans="2:6" x14ac:dyDescent="0.25">
      <c r="B53">
        <f t="shared" si="4"/>
        <v>62.25</v>
      </c>
      <c r="C53" s="11">
        <f t="shared" si="0"/>
        <v>1.2449999999999999E-2</v>
      </c>
      <c r="D53" s="11">
        <f t="shared" si="1"/>
        <v>0.61249375000000006</v>
      </c>
      <c r="E53" s="11">
        <f t="shared" si="2"/>
        <v>2.0326738027939058E-2</v>
      </c>
      <c r="F53" s="11">
        <f t="shared" si="3"/>
        <v>7.8749645091879435E-3</v>
      </c>
    </row>
    <row r="54" spans="2:6" x14ac:dyDescent="0.25">
      <c r="B54">
        <f t="shared" si="4"/>
        <v>63.5</v>
      </c>
      <c r="C54" s="11">
        <f t="shared" si="0"/>
        <v>1.2699999999999999E-2</v>
      </c>
      <c r="D54" s="11">
        <f t="shared" si="1"/>
        <v>0.59677500000000006</v>
      </c>
      <c r="E54" s="11">
        <f t="shared" si="2"/>
        <v>2.1281052322902262E-2</v>
      </c>
      <c r="F54" s="11">
        <f t="shared" si="3"/>
        <v>8.1293719850461226E-3</v>
      </c>
    </row>
    <row r="55" spans="2:6" x14ac:dyDescent="0.25">
      <c r="B55">
        <f t="shared" si="4"/>
        <v>64.75</v>
      </c>
      <c r="C55" s="11">
        <f t="shared" si="0"/>
        <v>1.295E-2</v>
      </c>
      <c r="D55" s="11">
        <f t="shared" si="1"/>
        <v>0.58074375</v>
      </c>
      <c r="E55" s="11">
        <f t="shared" si="2"/>
        <v>2.2298991594829905E-2</v>
      </c>
      <c r="F55" s="11">
        <f t="shared" si="3"/>
        <v>8.3929833101975063E-3</v>
      </c>
    </row>
    <row r="56" spans="2:6" x14ac:dyDescent="0.25">
      <c r="B56">
        <f t="shared" si="4"/>
        <v>66</v>
      </c>
      <c r="C56" s="11">
        <f t="shared" si="0"/>
        <v>1.32E-2</v>
      </c>
      <c r="D56" s="11">
        <f t="shared" si="1"/>
        <v>0.56440000000000001</v>
      </c>
      <c r="E56" s="11">
        <f t="shared" si="2"/>
        <v>2.3387668320340185E-2</v>
      </c>
      <c r="F56" s="11">
        <f t="shared" si="3"/>
        <v>8.6665463485375467E-3</v>
      </c>
    </row>
    <row r="57" spans="2:6" x14ac:dyDescent="0.25">
      <c r="B57">
        <f t="shared" si="4"/>
        <v>67.25</v>
      </c>
      <c r="C57" s="11">
        <f t="shared" si="0"/>
        <v>1.345E-2</v>
      </c>
      <c r="D57" s="11">
        <f t="shared" si="1"/>
        <v>0.54774374999999997</v>
      </c>
      <c r="E57" s="11">
        <f t="shared" si="2"/>
        <v>2.4555277901390934E-2</v>
      </c>
      <c r="F57" s="11">
        <f t="shared" si="3"/>
        <v>8.9508953291685366E-3</v>
      </c>
    </row>
    <row r="58" spans="2:6" x14ac:dyDescent="0.25">
      <c r="B58">
        <f t="shared" si="4"/>
        <v>68.5</v>
      </c>
      <c r="C58" s="11">
        <f t="shared" si="0"/>
        <v>1.37E-2</v>
      </c>
      <c r="D58" s="11">
        <f t="shared" si="1"/>
        <v>0.530775</v>
      </c>
      <c r="E58" s="11">
        <f t="shared" si="2"/>
        <v>2.581131364514154E-2</v>
      </c>
      <c r="F58" s="11">
        <f t="shared" si="3"/>
        <v>9.2469646182799844E-3</v>
      </c>
    </row>
    <row r="59" spans="2:6" x14ac:dyDescent="0.25">
      <c r="B59">
        <f t="shared" si="4"/>
        <v>69.75</v>
      </c>
      <c r="C59" s="11">
        <f t="shared" si="0"/>
        <v>1.3950000000000001E-2</v>
      </c>
      <c r="D59" s="11">
        <f t="shared" si="1"/>
        <v>0.51349375000000008</v>
      </c>
      <c r="E59" s="11">
        <f t="shared" si="2"/>
        <v>2.7166835039374868E-2</v>
      </c>
      <c r="F59" s="11">
        <f t="shared" si="3"/>
        <v>9.5558053198641808E-3</v>
      </c>
    </row>
    <row r="60" spans="2:6" x14ac:dyDescent="0.25">
      <c r="B60">
        <f t="shared" si="4"/>
        <v>71</v>
      </c>
      <c r="C60" s="11">
        <f t="shared" si="0"/>
        <v>1.4200000000000001E-2</v>
      </c>
      <c r="D60" s="11">
        <f t="shared" si="1"/>
        <v>0.49590000000000001</v>
      </c>
      <c r="E60" s="11">
        <f t="shared" si="2"/>
        <v>2.8634805404315386E-2</v>
      </c>
      <c r="F60" s="11">
        <f t="shared" si="3"/>
        <v>9.8786054293950546E-3</v>
      </c>
    </row>
    <row r="61" spans="2:6" x14ac:dyDescent="0.25">
      <c r="B61">
        <f t="shared" si="4"/>
        <v>72.25</v>
      </c>
      <c r="C61" s="11">
        <f t="shared" si="0"/>
        <v>1.4449999999999999E-2</v>
      </c>
      <c r="D61" s="11">
        <f t="shared" si="1"/>
        <v>0.47799375</v>
      </c>
      <c r="E61" s="11">
        <f t="shared" si="2"/>
        <v>3.0230520796558531E-2</v>
      </c>
      <c r="F61" s="11">
        <f t="shared" si="3"/>
        <v>1.0216714489826592E-2</v>
      </c>
    </row>
    <row r="62" spans="2:6" x14ac:dyDescent="0.25">
      <c r="B62">
        <f t="shared" si="4"/>
        <v>73.5</v>
      </c>
      <c r="C62" s="11">
        <f t="shared" si="0"/>
        <v>1.47E-2</v>
      </c>
      <c r="D62" s="11">
        <f t="shared" si="1"/>
        <v>0.45977500000000004</v>
      </c>
      <c r="E62" s="11">
        <f t="shared" si="2"/>
        <v>3.1972160295796852E-2</v>
      </c>
      <c r="F62" s="11">
        <f t="shared" si="3"/>
        <v>1.0571674008123704E-2</v>
      </c>
    </row>
    <row r="63" spans="2:6" x14ac:dyDescent="0.25">
      <c r="B63">
        <f t="shared" si="4"/>
        <v>74.75</v>
      </c>
      <c r="C63" s="11">
        <f t="shared" si="0"/>
        <v>1.495E-2</v>
      </c>
      <c r="D63" s="11">
        <f t="shared" si="1"/>
        <v>0.44124375000000005</v>
      </c>
      <c r="E63" s="11">
        <f t="shared" si="2"/>
        <v>3.3881499737956622E-2</v>
      </c>
      <c r="F63" s="11">
        <f t="shared" si="3"/>
        <v>1.0945255319610624E-2</v>
      </c>
    </row>
    <row r="64" spans="2:6" x14ac:dyDescent="0.25">
      <c r="B64">
        <f t="shared" si="4"/>
        <v>76</v>
      </c>
      <c r="C64" s="11">
        <f t="shared" si="0"/>
        <v>1.52E-2</v>
      </c>
      <c r="D64" s="11">
        <f t="shared" si="1"/>
        <v>0.4224</v>
      </c>
      <c r="E64" s="11">
        <f t="shared" si="2"/>
        <v>3.5984848484848488E-2</v>
      </c>
      <c r="F64" s="11">
        <f t="shared" si="3"/>
        <v>1.1339507191974808E-2</v>
      </c>
    </row>
    <row r="65" spans="2:6" x14ac:dyDescent="0.25">
      <c r="B65">
        <f t="shared" si="4"/>
        <v>77.25</v>
      </c>
      <c r="C65" s="11">
        <f t="shared" si="0"/>
        <v>1.545E-2</v>
      </c>
      <c r="D65" s="11">
        <f t="shared" si="1"/>
        <v>0.40324375000000001</v>
      </c>
      <c r="E65" s="11">
        <f t="shared" si="2"/>
        <v>3.8314295013871881E-2</v>
      </c>
      <c r="F65" s="11">
        <f t="shared" si="3"/>
        <v>1.1756816325786233E-2</v>
      </c>
    </row>
    <row r="66" spans="2:6" x14ac:dyDescent="0.25">
      <c r="B66">
        <f t="shared" si="4"/>
        <v>78.5</v>
      </c>
      <c r="C66" s="11">
        <f t="shared" si="0"/>
        <v>1.5699999999999999E-2</v>
      </c>
      <c r="D66" s="11">
        <f t="shared" si="1"/>
        <v>0.38377499999999998</v>
      </c>
      <c r="E66" s="11">
        <f t="shared" si="2"/>
        <v>4.0909387010618199E-2</v>
      </c>
      <c r="F66" s="11">
        <f t="shared" si="3"/>
        <v>1.2199985167170344E-2</v>
      </c>
    </row>
    <row r="67" spans="2:6" x14ac:dyDescent="0.25">
      <c r="B67">
        <f t="shared" si="4"/>
        <v>79.75</v>
      </c>
      <c r="C67" s="11">
        <f t="shared" si="0"/>
        <v>1.5949999999999999E-2</v>
      </c>
      <c r="D67" s="11">
        <f t="shared" si="1"/>
        <v>0.36399375</v>
      </c>
      <c r="E67" s="11">
        <f t="shared" si="2"/>
        <v>4.3819433712804133E-2</v>
      </c>
      <c r="F67" s="11">
        <f t="shared" si="3"/>
        <v>1.2672333314388445E-2</v>
      </c>
    </row>
    <row r="68" spans="2:6" x14ac:dyDescent="0.25">
      <c r="B68">
        <f t="shared" si="4"/>
        <v>81</v>
      </c>
      <c r="C68" s="11">
        <f t="shared" si="0"/>
        <v>1.6199999999999999E-2</v>
      </c>
      <c r="D68" s="11">
        <f t="shared" si="1"/>
        <v>0.34389999999999998</v>
      </c>
      <c r="E68" s="11">
        <f t="shared" si="2"/>
        <v>4.710671706891538E-2</v>
      </c>
      <c r="F68" s="11">
        <f t="shared" si="3"/>
        <v>1.317783162399897E-2</v>
      </c>
    </row>
    <row r="69" spans="2:6" x14ac:dyDescent="0.25">
      <c r="B69">
        <f t="shared" si="4"/>
        <v>82.25</v>
      </c>
      <c r="C69" s="11">
        <f t="shared" ref="C69:C82" si="5">2*B69/$D$2^2</f>
        <v>1.6449999999999999E-2</v>
      </c>
      <c r="D69" s="11">
        <f t="shared" ref="D69:D82" si="6">1-B69^2/$D$2^2</f>
        <v>0.32349375000000002</v>
      </c>
      <c r="E69" s="11">
        <f t="shared" ref="E69:E82" si="7">C69/D69</f>
        <v>5.0851059719082665E-2</v>
      </c>
      <c r="F69" s="11">
        <f t="shared" ref="F69:F82" si="8">(-LN(1-B69^2/$D$2^2))/B69</f>
        <v>1.3721282494419337E-2</v>
      </c>
    </row>
    <row r="70" spans="2:6" x14ac:dyDescent="0.25">
      <c r="B70">
        <f t="shared" ref="B70:B82" si="9">IF(B69+$D$2/80&lt;$D$2,B69+$D$2/80,B69)</f>
        <v>83.5</v>
      </c>
      <c r="C70" s="11">
        <f t="shared" si="5"/>
        <v>1.67E-2</v>
      </c>
      <c r="D70" s="11">
        <f t="shared" si="6"/>
        <v>0.30277500000000002</v>
      </c>
      <c r="E70" s="11">
        <f t="shared" si="7"/>
        <v>5.5156469325406653E-2</v>
      </c>
      <c r="F70" s="11">
        <f t="shared" si="8"/>
        <v>1.4308566749401471E-2</v>
      </c>
    </row>
    <row r="71" spans="2:6" x14ac:dyDescent="0.25">
      <c r="B71">
        <f t="shared" si="9"/>
        <v>84.75</v>
      </c>
      <c r="C71" s="11">
        <f t="shared" si="5"/>
        <v>1.695E-2</v>
      </c>
      <c r="D71" s="11">
        <f t="shared" si="6"/>
        <v>0.28174374999999996</v>
      </c>
      <c r="E71" s="11">
        <f t="shared" si="7"/>
        <v>6.0161050600057685E-2</v>
      </c>
      <c r="F71" s="11">
        <f t="shared" si="8"/>
        <v>1.4946988897869629E-2</v>
      </c>
    </row>
    <row r="72" spans="2:6" x14ac:dyDescent="0.25">
      <c r="B72">
        <f t="shared" si="9"/>
        <v>86</v>
      </c>
      <c r="C72" s="11">
        <f t="shared" si="5"/>
        <v>1.72E-2</v>
      </c>
      <c r="D72" s="11">
        <f t="shared" si="6"/>
        <v>0.26039999999999996</v>
      </c>
      <c r="E72" s="11">
        <f t="shared" si="7"/>
        <v>6.6052227342549938E-2</v>
      </c>
      <c r="F72" s="11">
        <f t="shared" si="8"/>
        <v>1.5645771728461898E-2</v>
      </c>
    </row>
    <row r="73" spans="2:6" x14ac:dyDescent="0.25">
      <c r="B73">
        <f t="shared" si="9"/>
        <v>87.25</v>
      </c>
      <c r="C73" s="11">
        <f t="shared" si="5"/>
        <v>1.745E-2</v>
      </c>
      <c r="D73" s="11">
        <f t="shared" si="6"/>
        <v>0.23874375000000003</v>
      </c>
      <c r="E73" s="11">
        <f t="shared" si="7"/>
        <v>7.3090918610434819E-2</v>
      </c>
      <c r="F73" s="11">
        <f t="shared" si="8"/>
        <v>1.641678484784434E-2</v>
      </c>
    </row>
    <row r="74" spans="2:6" x14ac:dyDescent="0.25">
      <c r="B74">
        <f t="shared" si="9"/>
        <v>88.5</v>
      </c>
      <c r="C74" s="11">
        <f t="shared" si="5"/>
        <v>1.77E-2</v>
      </c>
      <c r="D74" s="11">
        <f t="shared" si="6"/>
        <v>0.21677500000000005</v>
      </c>
      <c r="E74" s="11">
        <f t="shared" si="7"/>
        <v>8.1651481951332011E-2</v>
      </c>
      <c r="F74" s="11">
        <f t="shared" si="8"/>
        <v>1.7275653443151556E-2</v>
      </c>
    </row>
    <row r="75" spans="2:6" x14ac:dyDescent="0.25">
      <c r="B75">
        <f t="shared" si="9"/>
        <v>89.75</v>
      </c>
      <c r="C75" s="11">
        <f t="shared" si="5"/>
        <v>1.7950000000000001E-2</v>
      </c>
      <c r="D75" s="11">
        <f t="shared" si="6"/>
        <v>0.19449375000000002</v>
      </c>
      <c r="E75" s="11">
        <f t="shared" si="7"/>
        <v>9.2290883383142119E-2</v>
      </c>
      <c r="F75" s="11">
        <f t="shared" si="8"/>
        <v>1.8243512536111714E-2</v>
      </c>
    </row>
    <row r="76" spans="2:6" x14ac:dyDescent="0.25">
      <c r="B76">
        <f t="shared" si="9"/>
        <v>91</v>
      </c>
      <c r="C76" s="11">
        <f t="shared" si="5"/>
        <v>1.8200000000000001E-2</v>
      </c>
      <c r="D76" s="11">
        <f t="shared" si="6"/>
        <v>0.17190000000000005</v>
      </c>
      <c r="E76" s="11">
        <f t="shared" si="7"/>
        <v>0.10587550901687025</v>
      </c>
      <c r="F76" s="11">
        <f t="shared" si="8"/>
        <v>1.9349916116410255E-2</v>
      </c>
    </row>
    <row r="77" spans="2:6" x14ac:dyDescent="0.25">
      <c r="B77">
        <f t="shared" si="9"/>
        <v>92.25</v>
      </c>
      <c r="C77" s="11">
        <f t="shared" si="5"/>
        <v>1.8450000000000001E-2</v>
      </c>
      <c r="D77" s="11">
        <f t="shared" si="6"/>
        <v>0.14899375000000004</v>
      </c>
      <c r="E77" s="11">
        <f t="shared" si="7"/>
        <v>0.12383069759637566</v>
      </c>
      <c r="F77" s="11">
        <f t="shared" si="8"/>
        <v>2.0637950354744427E-2</v>
      </c>
    </row>
    <row r="78" spans="2:6" x14ac:dyDescent="0.25">
      <c r="B78">
        <f t="shared" si="9"/>
        <v>93.5</v>
      </c>
      <c r="C78" s="11">
        <f t="shared" si="5"/>
        <v>1.8700000000000001E-2</v>
      </c>
      <c r="D78" s="11">
        <f t="shared" si="6"/>
        <v>0.12577499999999997</v>
      </c>
      <c r="E78" s="11">
        <f t="shared" si="7"/>
        <v>0.14867819518982314</v>
      </c>
      <c r="F78" s="11">
        <f t="shared" si="8"/>
        <v>2.2173911043901127E-2</v>
      </c>
    </row>
    <row r="79" spans="2:6" x14ac:dyDescent="0.25">
      <c r="B79">
        <f t="shared" si="9"/>
        <v>94.75</v>
      </c>
      <c r="C79" s="11">
        <f t="shared" si="5"/>
        <v>1.8950000000000002E-2</v>
      </c>
      <c r="D79" s="11">
        <f t="shared" si="6"/>
        <v>0.10224374999999997</v>
      </c>
      <c r="E79" s="11">
        <f t="shared" si="7"/>
        <v>0.18534140228620338</v>
      </c>
      <c r="F79" s="11">
        <f t="shared" si="8"/>
        <v>2.4067499848251114E-2</v>
      </c>
    </row>
    <row r="80" spans="2:6" x14ac:dyDescent="0.25">
      <c r="B80">
        <f t="shared" si="9"/>
        <v>96</v>
      </c>
      <c r="C80" s="11">
        <f t="shared" si="5"/>
        <v>1.9199999999999998E-2</v>
      </c>
      <c r="D80" s="11">
        <f t="shared" si="6"/>
        <v>7.8400000000000025E-2</v>
      </c>
      <c r="E80" s="11">
        <f t="shared" si="7"/>
        <v>0.24489795918367338</v>
      </c>
      <c r="F80" s="11">
        <f t="shared" si="8"/>
        <v>2.6520118246101818E-2</v>
      </c>
    </row>
    <row r="81" spans="2:6" x14ac:dyDescent="0.25">
      <c r="B81">
        <f t="shared" si="9"/>
        <v>97.25</v>
      </c>
      <c r="C81" s="11">
        <f t="shared" si="5"/>
        <v>1.9449999999999999E-2</v>
      </c>
      <c r="D81" s="11">
        <f t="shared" si="6"/>
        <v>5.4243750000000035E-2</v>
      </c>
      <c r="E81" s="11">
        <f t="shared" si="7"/>
        <v>0.35856665514460168</v>
      </c>
      <c r="F81" s="11">
        <f t="shared" si="8"/>
        <v>2.9966760931328724E-2</v>
      </c>
    </row>
    <row r="82" spans="2:6" x14ac:dyDescent="0.25">
      <c r="B82">
        <f t="shared" si="9"/>
        <v>98.5</v>
      </c>
      <c r="C82" s="11">
        <f t="shared" si="5"/>
        <v>1.9699999999999999E-2</v>
      </c>
      <c r="D82" s="11">
        <f t="shared" si="6"/>
        <v>2.9774999999999996E-2</v>
      </c>
      <c r="E82" s="11">
        <f t="shared" si="7"/>
        <v>0.66162888329135183</v>
      </c>
      <c r="F82" s="11">
        <f t="shared" si="8"/>
        <v>3.5676001662342874E-2</v>
      </c>
    </row>
    <row r="83" spans="2:6" x14ac:dyDescent="0.25">
      <c r="C83" s="11"/>
      <c r="D83" s="11"/>
      <c r="E83" s="11"/>
    </row>
    <row r="84" spans="2:6" x14ac:dyDescent="0.25">
      <c r="C84" s="11"/>
      <c r="D84" s="11"/>
      <c r="E84" s="11"/>
    </row>
  </sheetData>
  <sheetProtection password="DC2F" sheet="1" formatCells="0"/>
  <protectedRanges>
    <protectedRange sqref="D2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31745" r:id="rId4">
          <objectPr defaultSize="0" autoPict="0" r:id="rId5">
            <anchor moveWithCells="1">
              <from>
                <xdr:col>6</xdr:col>
                <xdr:colOff>213360</xdr:colOff>
                <xdr:row>0</xdr:row>
                <xdr:rowOff>76200</xdr:rowOff>
              </from>
              <to>
                <xdr:col>15</xdr:col>
                <xdr:colOff>99060</xdr:colOff>
                <xdr:row>4</xdr:row>
                <xdr:rowOff>68580</xdr:rowOff>
              </to>
            </anchor>
          </objectPr>
        </oleObject>
      </mc:Choice>
      <mc:Fallback>
        <oleObject progId="Equation.DSMT4" shapeId="317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workbookViewId="0">
      <selection sqref="A1:E1"/>
    </sheetView>
  </sheetViews>
  <sheetFormatPr defaultRowHeight="13.2" x14ac:dyDescent="0.25"/>
  <cols>
    <col min="2" max="2" width="12.6640625" customWidth="1"/>
    <col min="3" max="3" width="14.109375" customWidth="1"/>
    <col min="4" max="4" width="10.5546875" bestFit="1" customWidth="1"/>
    <col min="5" max="5" width="12" customWidth="1"/>
    <col min="6" max="6" width="8.88671875" customWidth="1"/>
  </cols>
  <sheetData>
    <row r="1" spans="1:7" ht="13.8" x14ac:dyDescent="0.25">
      <c r="A1" s="76"/>
      <c r="B1" s="73" t="s">
        <v>14</v>
      </c>
      <c r="C1" s="74"/>
      <c r="D1" s="74"/>
      <c r="E1" s="75"/>
    </row>
    <row r="2" spans="1:7" ht="17.399999999999999" x14ac:dyDescent="0.3">
      <c r="A2" s="3"/>
      <c r="B2" s="4" t="s">
        <v>4</v>
      </c>
      <c r="C2" s="5" t="s">
        <v>2</v>
      </c>
      <c r="D2" s="19" t="s">
        <v>3</v>
      </c>
      <c r="E2" s="6"/>
      <c r="G2" s="10"/>
    </row>
    <row r="3" spans="1:7" ht="17.399999999999999" x14ac:dyDescent="0.3">
      <c r="A3" s="3"/>
      <c r="B3" s="7" t="s">
        <v>13</v>
      </c>
      <c r="C3" s="7" t="s">
        <v>6</v>
      </c>
      <c r="D3" s="20" t="s">
        <v>9</v>
      </c>
      <c r="E3" s="6"/>
      <c r="G3" s="10"/>
    </row>
    <row r="4" spans="1:7" ht="17.399999999999999" x14ac:dyDescent="0.3">
      <c r="A4" s="3"/>
      <c r="B4" s="16" t="s">
        <v>10</v>
      </c>
      <c r="C4" s="14"/>
      <c r="D4" s="18" t="s">
        <v>10</v>
      </c>
      <c r="E4" s="6"/>
      <c r="G4" s="10"/>
    </row>
    <row r="5" spans="1:7" ht="17.399999999999999" x14ac:dyDescent="0.3">
      <c r="A5" s="3"/>
      <c r="B5" s="17">
        <v>5</v>
      </c>
      <c r="C5" s="15"/>
      <c r="D5" s="17">
        <v>2</v>
      </c>
      <c r="E5" s="6"/>
      <c r="G5" s="10"/>
    </row>
    <row r="6" spans="1:7" ht="17.399999999999999" x14ac:dyDescent="0.3">
      <c r="A6" s="3"/>
      <c r="B6" s="16" t="s">
        <v>5</v>
      </c>
      <c r="C6" s="16" t="s">
        <v>7</v>
      </c>
      <c r="D6" s="16" t="s">
        <v>8</v>
      </c>
      <c r="E6" s="13"/>
      <c r="G6" s="10"/>
    </row>
    <row r="7" spans="1:7" x14ac:dyDescent="0.25">
      <c r="A7" s="8" t="s">
        <v>1</v>
      </c>
      <c r="B7" s="17">
        <v>0.7</v>
      </c>
      <c r="C7" s="17">
        <v>500</v>
      </c>
      <c r="D7" s="17">
        <v>1.2</v>
      </c>
      <c r="E7" s="13"/>
    </row>
    <row r="8" spans="1:7" x14ac:dyDescent="0.25">
      <c r="A8" s="64" t="s">
        <v>0</v>
      </c>
      <c r="B8" s="9" t="s">
        <v>11</v>
      </c>
      <c r="C8" s="9" t="s">
        <v>11</v>
      </c>
      <c r="D8" s="9" t="s">
        <v>11</v>
      </c>
      <c r="E8" s="9" t="s">
        <v>12</v>
      </c>
    </row>
    <row r="9" spans="1:7" x14ac:dyDescent="0.25">
      <c r="A9" s="63">
        <v>0.1</v>
      </c>
      <c r="B9" s="11">
        <f>$B$5/A9^$B$7</f>
        <v>25.059361681363608</v>
      </c>
      <c r="C9" s="12">
        <f t="shared" ref="C9:C17" si="0">$C$7</f>
        <v>500</v>
      </c>
      <c r="D9" s="12">
        <f>$D$5*A9^$D$7</f>
        <v>0.12619146889603869</v>
      </c>
      <c r="E9" s="11">
        <f t="shared" ref="E9:E44" si="1">B9+C9+D9</f>
        <v>525.18555315025969</v>
      </c>
    </row>
    <row r="10" spans="1:7" x14ac:dyDescent="0.25">
      <c r="A10" s="63">
        <v>0.2</v>
      </c>
      <c r="B10" s="11">
        <f t="shared" ref="B10:B44" si="2">$B$5/A10^$B$7</f>
        <v>15.425846568000241</v>
      </c>
      <c r="C10" s="12">
        <f t="shared" si="0"/>
        <v>500</v>
      </c>
      <c r="D10" s="12">
        <f>$D$5*A10^$D$7</f>
        <v>0.28991186547107828</v>
      </c>
      <c r="E10" s="11">
        <f t="shared" si="1"/>
        <v>515.71575843347125</v>
      </c>
    </row>
    <row r="11" spans="1:7" x14ac:dyDescent="0.25">
      <c r="A11" s="63">
        <v>0.3</v>
      </c>
      <c r="B11" s="11">
        <f t="shared" si="2"/>
        <v>11.614088365599148</v>
      </c>
      <c r="C11" s="12">
        <f t="shared" si="0"/>
        <v>500</v>
      </c>
      <c r="D11" s="12">
        <f t="shared" ref="D11:D44" si="3">$D$5*A11^$D$7</f>
        <v>0.47160185135797361</v>
      </c>
      <c r="E11" s="11">
        <f t="shared" si="1"/>
        <v>512.08569021695712</v>
      </c>
    </row>
    <row r="12" spans="1:7" x14ac:dyDescent="0.25">
      <c r="A12" s="63">
        <v>0.4</v>
      </c>
      <c r="B12" s="11">
        <f t="shared" si="2"/>
        <v>9.4957224116546737</v>
      </c>
      <c r="C12" s="12">
        <f t="shared" si="0"/>
        <v>500</v>
      </c>
      <c r="D12" s="12">
        <f t="shared" si="3"/>
        <v>0.66604256592149857</v>
      </c>
      <c r="E12" s="11">
        <f t="shared" si="1"/>
        <v>510.16176497757618</v>
      </c>
    </row>
    <row r="13" spans="1:7" x14ac:dyDescent="0.25">
      <c r="A13" s="63">
        <v>0.5</v>
      </c>
      <c r="B13" s="11">
        <f t="shared" si="2"/>
        <v>8.1225239635623545</v>
      </c>
      <c r="C13" s="12">
        <f t="shared" si="0"/>
        <v>500</v>
      </c>
      <c r="D13" s="12">
        <f t="shared" si="3"/>
        <v>0.87055056329612412</v>
      </c>
      <c r="E13" s="11">
        <f t="shared" si="1"/>
        <v>508.99307452685849</v>
      </c>
    </row>
    <row r="14" spans="1:7" x14ac:dyDescent="0.25">
      <c r="A14" s="63">
        <v>0.6</v>
      </c>
      <c r="B14" s="11">
        <f t="shared" si="2"/>
        <v>7.1493100037007906</v>
      </c>
      <c r="C14" s="12">
        <f t="shared" si="0"/>
        <v>500</v>
      </c>
      <c r="D14" s="12">
        <f t="shared" si="3"/>
        <v>1.0834565417369211</v>
      </c>
      <c r="E14" s="11">
        <f t="shared" si="1"/>
        <v>508.2327665454377</v>
      </c>
    </row>
    <row r="15" spans="1:7" x14ac:dyDescent="0.25">
      <c r="A15" s="63">
        <v>0.7</v>
      </c>
      <c r="B15" s="11">
        <f t="shared" si="2"/>
        <v>6.4180245842188555</v>
      </c>
      <c r="C15" s="12">
        <f t="shared" si="0"/>
        <v>500</v>
      </c>
      <c r="D15" s="12">
        <f t="shared" si="3"/>
        <v>1.3036098811327728</v>
      </c>
      <c r="E15" s="11">
        <f t="shared" si="1"/>
        <v>507.72163446535166</v>
      </c>
    </row>
    <row r="16" spans="1:7" x14ac:dyDescent="0.25">
      <c r="A16" s="63">
        <v>0.8</v>
      </c>
      <c r="B16" s="11">
        <f t="shared" si="2"/>
        <v>5.8453027988913826</v>
      </c>
      <c r="C16" s="12">
        <f t="shared" si="0"/>
        <v>500</v>
      </c>
      <c r="D16" s="12">
        <f t="shared" si="3"/>
        <v>1.5301639996640592</v>
      </c>
      <c r="E16" s="11">
        <f t="shared" si="1"/>
        <v>507.37546679855546</v>
      </c>
    </row>
    <row r="17" spans="1:5" x14ac:dyDescent="0.25">
      <c r="A17" s="63">
        <v>0.9</v>
      </c>
      <c r="B17" s="11">
        <f t="shared" si="2"/>
        <v>5.3827008955403519</v>
      </c>
      <c r="C17" s="12">
        <f t="shared" si="0"/>
        <v>500</v>
      </c>
      <c r="D17" s="12">
        <f t="shared" si="3"/>
        <v>1.7624670522497583</v>
      </c>
      <c r="E17" s="11">
        <f t="shared" si="1"/>
        <v>507.14516794779007</v>
      </c>
    </row>
    <row r="18" spans="1:5" x14ac:dyDescent="0.25">
      <c r="A18" s="63">
        <v>1</v>
      </c>
      <c r="B18" s="11">
        <f t="shared" si="2"/>
        <v>5</v>
      </c>
      <c r="C18" s="12">
        <f>$C$7</f>
        <v>500</v>
      </c>
      <c r="D18" s="12">
        <f t="shared" si="3"/>
        <v>2</v>
      </c>
      <c r="E18" s="11">
        <f t="shared" si="1"/>
        <v>507</v>
      </c>
    </row>
    <row r="19" spans="1:5" x14ac:dyDescent="0.25">
      <c r="A19" s="63">
        <v>1.1000000000000001</v>
      </c>
      <c r="B19" s="11">
        <f t="shared" si="2"/>
        <v>4.677298906459523</v>
      </c>
      <c r="C19" s="12">
        <f t="shared" ref="C19:C27" si="4">$C$7</f>
        <v>500</v>
      </c>
      <c r="D19" s="12">
        <f t="shared" si="3"/>
        <v>2.2423387282812048</v>
      </c>
      <c r="E19" s="11">
        <f t="shared" si="1"/>
        <v>506.9196376347407</v>
      </c>
    </row>
    <row r="20" spans="1:5" x14ac:dyDescent="0.25">
      <c r="A20" s="63">
        <v>1.2</v>
      </c>
      <c r="B20" s="11">
        <f t="shared" si="2"/>
        <v>4.4009165351635762</v>
      </c>
      <c r="C20" s="12">
        <f t="shared" si="4"/>
        <v>500</v>
      </c>
      <c r="D20" s="12">
        <f t="shared" si="3"/>
        <v>2.4891294944079552</v>
      </c>
      <c r="E20" s="11">
        <f t="shared" si="1"/>
        <v>506.89004602957152</v>
      </c>
    </row>
    <row r="21" spans="1:5" x14ac:dyDescent="0.25">
      <c r="A21" s="63">
        <v>1.3</v>
      </c>
      <c r="B21" s="11">
        <f t="shared" si="2"/>
        <v>4.1611144178635682</v>
      </c>
      <c r="C21" s="12">
        <f t="shared" si="4"/>
        <v>500</v>
      </c>
      <c r="D21" s="12">
        <f t="shared" si="3"/>
        <v>2.740072275360637</v>
      </c>
      <c r="E21" s="11">
        <f t="shared" si="1"/>
        <v>506.90118669322425</v>
      </c>
    </row>
    <row r="22" spans="1:5" x14ac:dyDescent="0.25">
      <c r="A22" s="63">
        <v>1.4</v>
      </c>
      <c r="B22" s="11">
        <f t="shared" si="2"/>
        <v>3.9507575557856867</v>
      </c>
      <c r="C22" s="12">
        <f t="shared" si="4"/>
        <v>500</v>
      </c>
      <c r="D22" s="12">
        <f t="shared" si="3"/>
        <v>2.9949090520301924</v>
      </c>
      <c r="E22" s="11">
        <f t="shared" si="1"/>
        <v>506.94566660781589</v>
      </c>
    </row>
    <row r="23" spans="1:5" x14ac:dyDescent="0.25">
      <c r="A23" s="63">
        <v>1.5</v>
      </c>
      <c r="B23" s="11">
        <f t="shared" si="2"/>
        <v>3.7644897848561851</v>
      </c>
      <c r="C23" s="12">
        <f t="shared" si="4"/>
        <v>500</v>
      </c>
      <c r="D23" s="12">
        <f t="shared" si="3"/>
        <v>3.2534153135930959</v>
      </c>
      <c r="E23" s="11">
        <f t="shared" si="1"/>
        <v>507.01790509844932</v>
      </c>
    </row>
    <row r="24" spans="1:5" x14ac:dyDescent="0.25">
      <c r="A24" s="63">
        <v>1.6</v>
      </c>
      <c r="B24" s="11">
        <f t="shared" si="2"/>
        <v>3.5982059425822643</v>
      </c>
      <c r="C24" s="12">
        <f t="shared" si="4"/>
        <v>500</v>
      </c>
      <c r="D24" s="12">
        <f t="shared" si="3"/>
        <v>3.515393738579577</v>
      </c>
      <c r="E24" s="11">
        <f t="shared" si="1"/>
        <v>507.11359968116182</v>
      </c>
    </row>
    <row r="25" spans="1:5" x14ac:dyDescent="0.25">
      <c r="A25" s="63">
        <v>1.7</v>
      </c>
      <c r="B25" s="11">
        <f t="shared" si="2"/>
        <v>3.4487027184486529</v>
      </c>
      <c r="C25" s="12">
        <f t="shared" si="4"/>
        <v>500</v>
      </c>
      <c r="D25" s="12">
        <f t="shared" si="3"/>
        <v>3.7806693921911676</v>
      </c>
      <c r="E25" s="11">
        <f t="shared" si="1"/>
        <v>507.22937211063982</v>
      </c>
    </row>
    <row r="26" spans="1:5" x14ac:dyDescent="0.25">
      <c r="A26" s="63">
        <v>1.8</v>
      </c>
      <c r="B26" s="11">
        <f t="shared" si="2"/>
        <v>3.313441068125591</v>
      </c>
      <c r="C26" s="12">
        <f t="shared" si="4"/>
        <v>500</v>
      </c>
      <c r="D26" s="12">
        <f t="shared" si="3"/>
        <v>4.0490860073115416</v>
      </c>
      <c r="E26" s="11">
        <f t="shared" si="1"/>
        <v>507.36252707543713</v>
      </c>
    </row>
    <row r="27" spans="1:5" x14ac:dyDescent="0.25">
      <c r="A27" s="63">
        <v>1.9</v>
      </c>
      <c r="B27" s="11">
        <f t="shared" si="2"/>
        <v>3.1903805109525112</v>
      </c>
      <c r="C27" s="12">
        <f t="shared" si="4"/>
        <v>500</v>
      </c>
      <c r="D27" s="12">
        <f t="shared" si="3"/>
        <v>4.3205030574785237</v>
      </c>
      <c r="E27" s="11">
        <f t="shared" si="1"/>
        <v>507.51088356843104</v>
      </c>
    </row>
    <row r="28" spans="1:5" x14ac:dyDescent="0.25">
      <c r="A28" s="63">
        <v>2</v>
      </c>
      <c r="B28" s="11">
        <f t="shared" si="2"/>
        <v>3.0778610333622911</v>
      </c>
      <c r="C28" s="12">
        <f>$C$7</f>
        <v>500</v>
      </c>
      <c r="D28" s="12">
        <f t="shared" si="3"/>
        <v>4.5947934199881404</v>
      </c>
      <c r="E28" s="11">
        <f t="shared" si="1"/>
        <v>507.67265445335045</v>
      </c>
    </row>
    <row r="29" spans="1:5" x14ac:dyDescent="0.25">
      <c r="A29" s="63">
        <v>2.1</v>
      </c>
      <c r="B29" s="11">
        <f t="shared" si="2"/>
        <v>2.9745172922397214</v>
      </c>
      <c r="C29" s="12">
        <f t="shared" ref="C29:C37" si="5">$C$7</f>
        <v>500</v>
      </c>
      <c r="D29" s="12">
        <f t="shared" si="3"/>
        <v>4.8718414863468054</v>
      </c>
      <c r="E29" s="11">
        <f t="shared" si="1"/>
        <v>507.84635877858653</v>
      </c>
    </row>
    <row r="30" spans="1:5" x14ac:dyDescent="0.25">
      <c r="A30" s="63">
        <v>2.2000000000000002</v>
      </c>
      <c r="B30" s="11">
        <f t="shared" si="2"/>
        <v>2.879215209115964</v>
      </c>
      <c r="C30" s="12">
        <f t="shared" si="5"/>
        <v>500</v>
      </c>
      <c r="D30" s="12">
        <f t="shared" si="3"/>
        <v>5.1515416170455266</v>
      </c>
      <c r="E30" s="11">
        <f t="shared" si="1"/>
        <v>508.03075682616151</v>
      </c>
    </row>
    <row r="31" spans="1:5" x14ac:dyDescent="0.25">
      <c r="A31" s="63">
        <v>2.2999999999999998</v>
      </c>
      <c r="B31" s="11">
        <f t="shared" si="2"/>
        <v>2.791004386967979</v>
      </c>
      <c r="C31" s="12">
        <f t="shared" si="5"/>
        <v>500</v>
      </c>
      <c r="D31" s="12">
        <f t="shared" si="3"/>
        <v>5.4337968649982979</v>
      </c>
      <c r="E31" s="11">
        <f t="shared" si="1"/>
        <v>508.22480125196626</v>
      </c>
    </row>
    <row r="32" spans="1:5" x14ac:dyDescent="0.25">
      <c r="A32" s="63">
        <v>2.4</v>
      </c>
      <c r="B32" s="11">
        <f t="shared" si="2"/>
        <v>2.7090819029319513</v>
      </c>
      <c r="C32" s="12">
        <f t="shared" si="5"/>
        <v>500</v>
      </c>
      <c r="D32" s="12">
        <f t="shared" si="3"/>
        <v>5.7185179112020386</v>
      </c>
      <c r="E32" s="11">
        <f t="shared" si="1"/>
        <v>508.42759981413394</v>
      </c>
    </row>
    <row r="33" spans="1:5" x14ac:dyDescent="0.25">
      <c r="A33" s="63">
        <v>2.5</v>
      </c>
      <c r="B33" s="11">
        <f t="shared" si="2"/>
        <v>2.6327644086684749</v>
      </c>
      <c r="C33" s="12">
        <f t="shared" si="5"/>
        <v>500</v>
      </c>
      <c r="D33" s="12">
        <f t="shared" si="3"/>
        <v>6.0056221699071566</v>
      </c>
      <c r="E33" s="11">
        <f t="shared" si="1"/>
        <v>508.63838657857565</v>
      </c>
    </row>
    <row r="34" spans="1:5" x14ac:dyDescent="0.25">
      <c r="A34" s="63">
        <v>2.6</v>
      </c>
      <c r="B34" s="11">
        <f t="shared" si="2"/>
        <v>2.5614663844208581</v>
      </c>
      <c r="C34" s="12">
        <f t="shared" si="5"/>
        <v>500</v>
      </c>
      <c r="D34" s="12">
        <f t="shared" si="3"/>
        <v>6.2950330305594928</v>
      </c>
      <c r="E34" s="11">
        <f t="shared" si="1"/>
        <v>508.85649941498031</v>
      </c>
    </row>
    <row r="35" spans="1:5" x14ac:dyDescent="0.25">
      <c r="A35" s="63">
        <v>2.7</v>
      </c>
      <c r="B35" s="11">
        <f t="shared" si="2"/>
        <v>2.4946830107363507</v>
      </c>
      <c r="C35" s="12">
        <f t="shared" si="5"/>
        <v>500</v>
      </c>
      <c r="D35" s="12">
        <f t="shared" si="3"/>
        <v>6.5866792111214467</v>
      </c>
      <c r="E35" s="11">
        <f t="shared" si="1"/>
        <v>509.08136222185783</v>
      </c>
    </row>
    <row r="36" spans="1:5" x14ac:dyDescent="0.25">
      <c r="A36" s="63">
        <v>2.8</v>
      </c>
      <c r="B36" s="11">
        <f t="shared" si="2"/>
        <v>2.4319765466428827</v>
      </c>
      <c r="C36" s="12">
        <f t="shared" si="5"/>
        <v>500</v>
      </c>
      <c r="D36" s="12">
        <f t="shared" si="3"/>
        <v>6.8804942028656226</v>
      </c>
      <c r="E36" s="11">
        <f t="shared" si="1"/>
        <v>509.31247074950852</v>
      </c>
    </row>
    <row r="37" spans="1:5" x14ac:dyDescent="0.25">
      <c r="A37" s="63">
        <v>2.9</v>
      </c>
      <c r="B37" s="11">
        <f t="shared" si="2"/>
        <v>2.3729653997427946</v>
      </c>
      <c r="C37" s="12">
        <f t="shared" si="5"/>
        <v>500</v>
      </c>
      <c r="D37" s="12">
        <f t="shared" si="3"/>
        <v>7.1764157908801431</v>
      </c>
      <c r="E37" s="11">
        <f t="shared" si="1"/>
        <v>509.54938119062291</v>
      </c>
    </row>
    <row r="38" spans="1:5" x14ac:dyDescent="0.25">
      <c r="A38" s="63">
        <v>3</v>
      </c>
      <c r="B38" s="11">
        <f t="shared" si="2"/>
        <v>2.3173152838598488</v>
      </c>
      <c r="C38" s="12">
        <f t="shared" ref="C38:C44" si="6">$C$7</f>
        <v>500</v>
      </c>
      <c r="D38" s="12">
        <f t="shared" si="3"/>
        <v>7.4743856376931044</v>
      </c>
      <c r="E38" s="11">
        <f t="shared" si="1"/>
        <v>509.79170092155294</v>
      </c>
    </row>
    <row r="39" spans="1:5" x14ac:dyDescent="0.25">
      <c r="A39" s="63">
        <v>4</v>
      </c>
      <c r="B39" s="11">
        <f t="shared" si="2"/>
        <v>1.8946457081379977</v>
      </c>
      <c r="C39" s="12">
        <f t="shared" si="6"/>
        <v>500</v>
      </c>
      <c r="D39" s="12">
        <f t="shared" si="3"/>
        <v>10.556063286183154</v>
      </c>
      <c r="E39" s="11">
        <f t="shared" si="1"/>
        <v>512.45070899432119</v>
      </c>
    </row>
    <row r="40" spans="1:5" x14ac:dyDescent="0.25">
      <c r="A40" s="63">
        <v>5</v>
      </c>
      <c r="B40" s="11">
        <f t="shared" si="2"/>
        <v>1.6206565966927626</v>
      </c>
      <c r="C40" s="12">
        <f t="shared" si="6"/>
        <v>500</v>
      </c>
      <c r="D40" s="12">
        <f t="shared" si="3"/>
        <v>13.797296614612145</v>
      </c>
      <c r="E40" s="11">
        <f t="shared" si="1"/>
        <v>515.41795321130485</v>
      </c>
    </row>
    <row r="41" spans="1:5" x14ac:dyDescent="0.25">
      <c r="A41" s="63">
        <v>6</v>
      </c>
      <c r="B41" s="11">
        <f t="shared" si="2"/>
        <v>1.4264748828414211</v>
      </c>
      <c r="C41" s="12">
        <f t="shared" si="6"/>
        <v>500</v>
      </c>
      <c r="D41" s="12">
        <f t="shared" si="3"/>
        <v>17.171628973263061</v>
      </c>
      <c r="E41" s="11">
        <f t="shared" si="1"/>
        <v>518.59810385610444</v>
      </c>
    </row>
    <row r="42" spans="1:5" x14ac:dyDescent="0.25">
      <c r="A42" s="63">
        <v>7</v>
      </c>
      <c r="B42" s="11">
        <f t="shared" si="2"/>
        <v>1.2805642589435697</v>
      </c>
      <c r="C42" s="12">
        <f t="shared" si="6"/>
        <v>500</v>
      </c>
      <c r="D42" s="12">
        <f t="shared" si="3"/>
        <v>20.660824262323729</v>
      </c>
      <c r="E42" s="11">
        <f t="shared" si="1"/>
        <v>521.9413885212673</v>
      </c>
    </row>
    <row r="43" spans="1:5" x14ac:dyDescent="0.25">
      <c r="A43" s="63">
        <v>8</v>
      </c>
      <c r="B43" s="11">
        <f t="shared" si="2"/>
        <v>1.1662912394210097</v>
      </c>
      <c r="C43" s="12">
        <f t="shared" si="6"/>
        <v>500</v>
      </c>
      <c r="D43" s="12">
        <f t="shared" si="3"/>
        <v>24.251465064166368</v>
      </c>
      <c r="E43" s="11">
        <f t="shared" si="1"/>
        <v>525.41775630358734</v>
      </c>
    </row>
    <row r="44" spans="1:5" x14ac:dyDescent="0.25">
      <c r="A44" s="63">
        <v>9</v>
      </c>
      <c r="B44" s="11">
        <f t="shared" si="2"/>
        <v>1.0739900249620906</v>
      </c>
      <c r="C44" s="12">
        <f t="shared" si="6"/>
        <v>500</v>
      </c>
      <c r="D44" s="12">
        <f t="shared" si="3"/>
        <v>27.933220330476477</v>
      </c>
      <c r="E44" s="11">
        <f t="shared" si="1"/>
        <v>529.00721035543859</v>
      </c>
    </row>
    <row r="45" spans="1:5" x14ac:dyDescent="0.25">
      <c r="C45" s="1"/>
    </row>
    <row r="46" spans="1:5" x14ac:dyDescent="0.25">
      <c r="C46" s="1"/>
    </row>
    <row r="47" spans="1:5" x14ac:dyDescent="0.25">
      <c r="C47" s="1"/>
    </row>
    <row r="48" spans="1:5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</sheetData>
  <sheetProtection password="DC2F" sheet="1" formatCells="0"/>
  <protectedRanges>
    <protectedRange sqref="A9:A44" name="Range3"/>
    <protectedRange sqref="B5:D5" name="Range1"/>
    <protectedRange sqref="B7:D7" name="Range2"/>
  </protectedRanges>
  <phoneticPr fontId="1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workbookViewId="0">
      <selection activeCell="D3" sqref="D3"/>
    </sheetView>
  </sheetViews>
  <sheetFormatPr defaultColWidth="9.109375" defaultRowHeight="13.2" x14ac:dyDescent="0.25"/>
  <cols>
    <col min="1" max="5" width="9.109375" style="21"/>
    <col min="6" max="6" width="11" style="21" customWidth="1"/>
    <col min="7" max="12" width="9.109375" style="21"/>
    <col min="13" max="13" width="11.109375" style="21" customWidth="1"/>
    <col min="14" max="16384" width="9.109375" style="21"/>
  </cols>
  <sheetData>
    <row r="1" spans="1:14" ht="13.8" x14ac:dyDescent="0.25">
      <c r="A1" s="78" t="s">
        <v>19</v>
      </c>
      <c r="B1" s="79"/>
      <c r="C1" s="74"/>
      <c r="D1" s="75"/>
      <c r="E1" s="67"/>
      <c r="F1" s="68"/>
    </row>
    <row r="2" spans="1:14" ht="13.8" thickBot="1" x14ac:dyDescent="0.3">
      <c r="A2" s="25"/>
      <c r="B2" s="26"/>
      <c r="C2" s="24" t="s">
        <v>21</v>
      </c>
      <c r="D2" s="66">
        <v>4</v>
      </c>
      <c r="E2" s="65"/>
      <c r="N2" s="28"/>
    </row>
    <row r="3" spans="1:14" x14ac:dyDescent="0.25">
      <c r="A3" s="27" t="s">
        <v>16</v>
      </c>
      <c r="B3" s="23" t="s">
        <v>17</v>
      </c>
      <c r="C3" s="22" t="s">
        <v>18</v>
      </c>
      <c r="D3" s="72" t="s">
        <v>29</v>
      </c>
      <c r="E3" s="69" t="s">
        <v>20</v>
      </c>
      <c r="N3" s="29" t="s">
        <v>22</v>
      </c>
    </row>
    <row r="4" spans="1:14" x14ac:dyDescent="0.25">
      <c r="A4" s="32">
        <v>0</v>
      </c>
      <c r="B4" s="33">
        <f t="shared" ref="B4:B16" si="0">N4/C4</f>
        <v>6.6666666666666661</v>
      </c>
      <c r="C4" s="34">
        <f>1-A4^2/100</f>
        <v>1</v>
      </c>
      <c r="D4" s="35">
        <f>IF(1-(A4+$D$2)^2/100&gt;0,1-(A4+$D$2)^2/100,0)</f>
        <v>0.84</v>
      </c>
      <c r="E4" s="70">
        <f>D4/C4</f>
        <v>0.84</v>
      </c>
      <c r="N4" s="30">
        <f t="shared" ref="N4:N16" si="1">(10)-((10)^3)/300-A4+A4^3/300</f>
        <v>6.6666666666666661</v>
      </c>
    </row>
    <row r="5" spans="1:14" x14ac:dyDescent="0.25">
      <c r="A5" s="36">
        <v>1</v>
      </c>
      <c r="B5" s="37">
        <f t="shared" si="0"/>
        <v>5.7272727272727266</v>
      </c>
      <c r="C5" s="38">
        <f t="shared" ref="C5:C16" si="2">1-A5^2/100</f>
        <v>0.99</v>
      </c>
      <c r="D5" s="39">
        <f>IF(1-(A5+$D$2)^2/100&gt;0,1-(A5+$D$2)^2/100,0)</f>
        <v>0.75</v>
      </c>
      <c r="E5" s="70">
        <f t="shared" ref="E5:E16" si="3">D5/C5</f>
        <v>0.75757575757575757</v>
      </c>
      <c r="N5" s="30">
        <f t="shared" si="1"/>
        <v>5.669999999999999</v>
      </c>
    </row>
    <row r="6" spans="1:14" x14ac:dyDescent="0.25">
      <c r="A6" s="36">
        <v>2</v>
      </c>
      <c r="B6" s="37">
        <f t="shared" si="0"/>
        <v>4.8888888888888884</v>
      </c>
      <c r="C6" s="38">
        <f t="shared" si="2"/>
        <v>0.96</v>
      </c>
      <c r="D6" s="39">
        <f t="shared" ref="D6:D16" si="4">IF(1-(A6+$D$2)^2/100&gt;0,1-(A6+$D$2)^2/100,0)</f>
        <v>0.64</v>
      </c>
      <c r="E6" s="70">
        <f t="shared" si="3"/>
        <v>0.66666666666666674</v>
      </c>
      <c r="N6" s="30">
        <f t="shared" si="1"/>
        <v>4.6933333333333325</v>
      </c>
    </row>
    <row r="7" spans="1:14" x14ac:dyDescent="0.25">
      <c r="A7" s="36">
        <v>3</v>
      </c>
      <c r="B7" s="37">
        <f t="shared" si="0"/>
        <v>4.1282051282051269</v>
      </c>
      <c r="C7" s="38">
        <f t="shared" si="2"/>
        <v>0.91</v>
      </c>
      <c r="D7" s="39">
        <f t="shared" si="4"/>
        <v>0.51</v>
      </c>
      <c r="E7" s="70">
        <f t="shared" si="3"/>
        <v>0.56043956043956045</v>
      </c>
      <c r="N7" s="30">
        <f t="shared" si="1"/>
        <v>3.7566666666666659</v>
      </c>
    </row>
    <row r="8" spans="1:14" x14ac:dyDescent="0.25">
      <c r="A8" s="36">
        <v>4</v>
      </c>
      <c r="B8" s="37">
        <f t="shared" si="0"/>
        <v>3.4285714285714279</v>
      </c>
      <c r="C8" s="38">
        <f t="shared" si="2"/>
        <v>0.84</v>
      </c>
      <c r="D8" s="39">
        <f t="shared" si="4"/>
        <v>0.36</v>
      </c>
      <c r="E8" s="70">
        <f t="shared" si="3"/>
        <v>0.42857142857142855</v>
      </c>
      <c r="N8" s="30">
        <f t="shared" si="1"/>
        <v>2.8799999999999994</v>
      </c>
    </row>
    <row r="9" spans="1:14" x14ac:dyDescent="0.25">
      <c r="A9" s="36">
        <v>5</v>
      </c>
      <c r="B9" s="37">
        <f t="shared" si="0"/>
        <v>2.7777777777777768</v>
      </c>
      <c r="C9" s="38">
        <f t="shared" si="2"/>
        <v>0.75</v>
      </c>
      <c r="D9" s="39">
        <f t="shared" si="4"/>
        <v>0.18999999999999995</v>
      </c>
      <c r="E9" s="70">
        <f t="shared" si="3"/>
        <v>0.25333333333333324</v>
      </c>
      <c r="N9" s="30">
        <f t="shared" si="1"/>
        <v>2.0833333333333326</v>
      </c>
    </row>
    <row r="10" spans="1:14" x14ac:dyDescent="0.25">
      <c r="A10" s="36">
        <v>6</v>
      </c>
      <c r="B10" s="37">
        <f t="shared" si="0"/>
        <v>2.1666666666666656</v>
      </c>
      <c r="C10" s="38">
        <f t="shared" si="2"/>
        <v>0.64</v>
      </c>
      <c r="D10" s="39">
        <f t="shared" si="4"/>
        <v>0</v>
      </c>
      <c r="E10" s="70">
        <f t="shared" si="3"/>
        <v>0</v>
      </c>
      <c r="N10" s="30">
        <f t="shared" si="1"/>
        <v>1.386666666666666</v>
      </c>
    </row>
    <row r="11" spans="1:14" x14ac:dyDescent="0.25">
      <c r="A11" s="36">
        <v>7</v>
      </c>
      <c r="B11" s="37">
        <f t="shared" si="0"/>
        <v>1.5882352941176459</v>
      </c>
      <c r="C11" s="38">
        <f t="shared" si="2"/>
        <v>0.51</v>
      </c>
      <c r="D11" s="39">
        <f t="shared" si="4"/>
        <v>0</v>
      </c>
      <c r="E11" s="70">
        <f t="shared" si="3"/>
        <v>0</v>
      </c>
      <c r="N11" s="30">
        <f t="shared" si="1"/>
        <v>0.80999999999999939</v>
      </c>
    </row>
    <row r="12" spans="1:14" x14ac:dyDescent="0.25">
      <c r="A12" s="36">
        <v>8</v>
      </c>
      <c r="B12" s="37">
        <f t="shared" si="0"/>
        <v>1.0370370370370356</v>
      </c>
      <c r="C12" s="38">
        <f t="shared" si="2"/>
        <v>0.36</v>
      </c>
      <c r="D12" s="39">
        <f t="shared" si="4"/>
        <v>0</v>
      </c>
      <c r="E12" s="70">
        <f t="shared" si="3"/>
        <v>0</v>
      </c>
      <c r="N12" s="30">
        <f t="shared" si="1"/>
        <v>0.37333333333333285</v>
      </c>
    </row>
    <row r="13" spans="1:14" x14ac:dyDescent="0.25">
      <c r="A13" s="36">
        <v>9</v>
      </c>
      <c r="B13" s="37">
        <f t="shared" si="0"/>
        <v>0.50877192982455932</v>
      </c>
      <c r="C13" s="38">
        <f t="shared" si="2"/>
        <v>0.18999999999999995</v>
      </c>
      <c r="D13" s="39">
        <f t="shared" si="4"/>
        <v>0</v>
      </c>
      <c r="E13" s="70">
        <f t="shared" si="3"/>
        <v>0</v>
      </c>
      <c r="N13" s="30">
        <f t="shared" si="1"/>
        <v>9.6666666666666234E-2</v>
      </c>
    </row>
    <row r="14" spans="1:14" x14ac:dyDescent="0.25">
      <c r="A14" s="36">
        <v>9.3000000000000007</v>
      </c>
      <c r="B14" s="37">
        <f t="shared" si="0"/>
        <v>0.35423143350604186</v>
      </c>
      <c r="C14" s="38">
        <f t="shared" si="2"/>
        <v>0.13509999999999989</v>
      </c>
      <c r="D14" s="39">
        <f t="shared" si="4"/>
        <v>0</v>
      </c>
      <c r="E14" s="70">
        <f t="shared" si="3"/>
        <v>0</v>
      </c>
      <c r="N14" s="30">
        <f t="shared" si="1"/>
        <v>4.7856666666666214E-2</v>
      </c>
    </row>
    <row r="15" spans="1:14" x14ac:dyDescent="0.25">
      <c r="A15" s="36">
        <v>9.5</v>
      </c>
      <c r="B15" s="37">
        <f t="shared" si="0"/>
        <v>0.25213675213674591</v>
      </c>
      <c r="C15" s="38">
        <f t="shared" si="2"/>
        <v>9.7500000000000031E-2</v>
      </c>
      <c r="D15" s="39">
        <f t="shared" si="4"/>
        <v>0</v>
      </c>
      <c r="E15" s="70">
        <f t="shared" si="3"/>
        <v>0</v>
      </c>
      <c r="N15" s="30">
        <f t="shared" si="1"/>
        <v>2.4583333333332735E-2</v>
      </c>
    </row>
    <row r="16" spans="1:14" ht="13.8" thickBot="1" x14ac:dyDescent="0.3">
      <c r="A16" s="40">
        <v>9.6999999999999993</v>
      </c>
      <c r="B16" s="41">
        <f t="shared" si="0"/>
        <v>0.15076142131978484</v>
      </c>
      <c r="C16" s="42">
        <f t="shared" si="2"/>
        <v>5.9100000000000152E-2</v>
      </c>
      <c r="D16" s="43">
        <f t="shared" si="4"/>
        <v>0</v>
      </c>
      <c r="E16" s="71">
        <f t="shared" si="3"/>
        <v>0</v>
      </c>
      <c r="N16" s="31">
        <f t="shared" si="1"/>
        <v>8.9099999999993074E-3</v>
      </c>
    </row>
  </sheetData>
  <sheetProtection password="DC2F" sheet="1" formatCells="0"/>
  <protectedRanges>
    <protectedRange sqref="D2" name="Range1"/>
  </protectedRanges>
  <pageMargins left="0.75" right="0.75" top="1" bottom="1" header="0.5" footer="0.5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8193" r:id="rId4">
          <objectPr defaultSize="0" autoPict="0" r:id="rId5">
            <anchor moveWithCells="1" sizeWithCells="1">
              <from>
                <xdr:col>0</xdr:col>
                <xdr:colOff>289560</xdr:colOff>
                <xdr:row>23</xdr:row>
                <xdr:rowOff>30480</xdr:rowOff>
              </from>
              <to>
                <xdr:col>11</xdr:col>
                <xdr:colOff>30480</xdr:colOff>
                <xdr:row>33</xdr:row>
                <xdr:rowOff>137160</xdr:rowOff>
              </to>
            </anchor>
          </objectPr>
        </oleObject>
      </mc:Choice>
      <mc:Fallback>
        <oleObject progId="Equation.DSMT4" shapeId="8193" r:id="rId4"/>
      </mc:Fallback>
    </mc:AlternateContent>
    <mc:AlternateContent xmlns:mc="http://schemas.openxmlformats.org/markup-compatibility/2006">
      <mc:Choice Requires="x14">
        <oleObject progId="Equation.DSMT4" shapeId="8195" r:id="rId6">
          <objectPr defaultSize="0" autoPict="0" r:id="rId7">
            <anchor moveWithCells="1" sizeWithCells="1">
              <from>
                <xdr:col>5</xdr:col>
                <xdr:colOff>144780</xdr:colOff>
                <xdr:row>0</xdr:row>
                <xdr:rowOff>0</xdr:rowOff>
              </from>
              <to>
                <xdr:col>12</xdr:col>
                <xdr:colOff>289560</xdr:colOff>
                <xdr:row>5</xdr:row>
                <xdr:rowOff>129540</xdr:rowOff>
              </to>
            </anchor>
          </objectPr>
        </oleObject>
      </mc:Choice>
      <mc:Fallback>
        <oleObject progId="Equation.DSMT4" shapeId="8195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2.1</vt:lpstr>
      <vt:lpstr>Example 2.2</vt:lpstr>
      <vt:lpstr>Example 2.5</vt:lpstr>
      <vt:lpstr>Example 2.6</vt:lpstr>
      <vt:lpstr>Bathtub curve</vt:lpstr>
      <vt:lpstr>Conditional Rel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Ebeling</dc:creator>
  <cp:lastModifiedBy>Jason Freels</cp:lastModifiedBy>
  <dcterms:created xsi:type="dcterms:W3CDTF">2004-09-07T22:06:35Z</dcterms:created>
  <dcterms:modified xsi:type="dcterms:W3CDTF">2017-09-17T23:01:23Z</dcterms:modified>
</cp:coreProperties>
</file>