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kelte-my.sharepoint.com/personal/bg_inf_elte_hu/Documents/Inf_kiad/1_Feladatcsoport_vegyes_Excel/Excel/E1/"/>
    </mc:Choice>
  </mc:AlternateContent>
  <xr:revisionPtr revIDLastSave="332" documentId="8_{3EA00480-A1E3-4C39-BA7D-21469E099D05}" xr6:coauthVersionLast="47" xr6:coauthVersionMax="47" xr10:uidLastSave="{350FA542-69A9-4E76-ACC6-9E73CD8124C6}"/>
  <bookViews>
    <workbookView xWindow="-108" yWindow="-108" windowWidth="23256" windowHeight="12456" xr2:uid="{00000000-000D-0000-FFFF-FFFF00000000}"/>
  </bookViews>
  <sheets>
    <sheet name="vallalat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" l="1"/>
  <c r="A13" i="1"/>
  <c r="L16" i="1" s="1"/>
  <c r="C14" i="1"/>
  <c r="O3" i="1"/>
  <c r="O4" i="1"/>
  <c r="O5" i="1"/>
  <c r="O6" i="1"/>
  <c r="O7" i="1"/>
  <c r="O8" i="1"/>
  <c r="O9" i="1"/>
  <c r="O10" i="1"/>
  <c r="O11" i="1"/>
  <c r="O2" i="1"/>
  <c r="M3" i="1"/>
  <c r="M4" i="1"/>
  <c r="M5" i="1"/>
  <c r="M6" i="1"/>
  <c r="M7" i="1"/>
  <c r="M8" i="1"/>
  <c r="M9" i="1"/>
  <c r="M10" i="1"/>
  <c r="M11" i="1"/>
  <c r="M2" i="1"/>
  <c r="L3" i="1" l="1"/>
  <c r="L4" i="1"/>
  <c r="L5" i="1"/>
  <c r="L6" i="1"/>
  <c r="L7" i="1"/>
  <c r="L8" i="1"/>
  <c r="L9" i="1"/>
  <c r="L10" i="1"/>
  <c r="L11" i="1"/>
  <c r="L2" i="1"/>
  <c r="P2" i="1" l="1" a="1"/>
  <c r="P2" i="1" s="1"/>
  <c r="N3" i="1"/>
  <c r="N4" i="1"/>
  <c r="N5" i="1"/>
  <c r="N6" i="1"/>
  <c r="N7" i="1"/>
  <c r="N2" i="1"/>
  <c r="N8" i="1"/>
  <c r="N9" i="1"/>
  <c r="N10" i="1"/>
  <c r="N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<sst xmlns="http://schemas.openxmlformats.org/spreadsheetml/2006/main" count="20" uniqueCount="19">
  <si>
    <t>Cégek neve</t>
  </si>
  <si>
    <t>Összesen</t>
  </si>
  <si>
    <t>Legnagyobb különbség</t>
  </si>
  <si>
    <t>Átlagon felül</t>
  </si>
  <si>
    <t>Növekedés</t>
  </si>
  <si>
    <t>Sorrend</t>
  </si>
  <si>
    <t>ABC Corporation</t>
  </si>
  <si>
    <t>XYZ Industries</t>
  </si>
  <si>
    <t>Acme Corp</t>
  </si>
  <si>
    <t>Global Ventures</t>
  </si>
  <si>
    <t>Tech Innovators</t>
  </si>
  <si>
    <t>Mega Solutions</t>
  </si>
  <si>
    <t>Bright Industrie</t>
  </si>
  <si>
    <t>Star Enterprises</t>
  </si>
  <si>
    <t>Future Systems</t>
  </si>
  <si>
    <t>Quantum Corp</t>
  </si>
  <si>
    <t>Átlag:</t>
  </si>
  <si>
    <t>2023 legnagyobb bevétele</t>
  </si>
  <si>
    <t>2016: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</si>
</sst>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#,##0\ [$€-1]"/>
    <numFmt numFmtId="166" formatCode="#,##0.00\ [$€-1]"/>
    <numFmt numFmtId="167" formatCode="0&quot; db&quot;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4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6" fillId="0" borderId="0" xfId="0" applyFont="1" applyAlignment="1">
      <alignment horizontal="center"/>
    </xf>
    <xf numFmtId="165" fontId="0" fillId="0" borderId="10" xfId="0" applyNumberFormat="1" applyBorder="1"/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right" vertical="center"/>
    </xf>
    <xf numFmtId="46" fontId="16" fillId="0" borderId="0" xfId="0" quotePrefix="1" applyNumberFormat="1" applyFont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</dxf>
    <dxf>
      <fill>
        <patternFill>
          <bgColor rgb="FFFF7F00"/>
        </patternFill>
      </fill>
    </dxf>
  </dxfs>
  <tableStyles count="0" defaultTableStyle="TableStyleMedium2" defaultPivotStyle="PivotStyleLight16"/>
  <colors>
    <mruColors>
      <color rgb="FFFF7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Összehasonlítás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vallalatok!$A$2</c:f>
              <c:strCache>
                <c:ptCount val="1"/>
                <c:pt idx="0">
                  <c:v>ABC Corporation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vallalatok!$B$1:$J$1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vallalatok!$B$2:$J$2</c:f>
              <c:numCache>
                <c:formatCode>#,##0\ [$€-1]</c:formatCode>
                <c:ptCount val="9"/>
                <c:pt idx="0">
                  <c:v>750000</c:v>
                </c:pt>
                <c:pt idx="1">
                  <c:v>800000</c:v>
                </c:pt>
                <c:pt idx="2">
                  <c:v>850000</c:v>
                </c:pt>
                <c:pt idx="3">
                  <c:v>900000</c:v>
                </c:pt>
                <c:pt idx="4">
                  <c:v>950000</c:v>
                </c:pt>
                <c:pt idx="5">
                  <c:v>900000</c:v>
                </c:pt>
                <c:pt idx="6">
                  <c:v>1050000</c:v>
                </c:pt>
                <c:pt idx="7">
                  <c:v>1100000</c:v>
                </c:pt>
                <c:pt idx="8">
                  <c:v>1150000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2E-44BE-9333-C98F507411A1}"/>
            </c:ext>
          </c:extLst>
        </c:ser>
        <c:ser>
          <c:idx val="1"/>
          <c:order val="1"/>
          <c:tx>
            <c:strRef>
              <c:f>vallalatok!$A$3</c:f>
              <c:strCache>
                <c:ptCount val="1"/>
                <c:pt idx="0">
                  <c:v>XYZ Industries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vallalatok!$B$1:$J$1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vallalatok!$B$3:$J$3</c:f>
              <c:numCache>
                <c:formatCode>#,##0\ [$€-1]</c:formatCode>
                <c:ptCount val="9"/>
                <c:pt idx="0">
                  <c:v>450000</c:v>
                </c:pt>
                <c:pt idx="1">
                  <c:v>480000</c:v>
                </c:pt>
                <c:pt idx="2">
                  <c:v>510000</c:v>
                </c:pt>
                <c:pt idx="3">
                  <c:v>540000</c:v>
                </c:pt>
                <c:pt idx="4">
                  <c:v>570000</c:v>
                </c:pt>
                <c:pt idx="5">
                  <c:v>550000</c:v>
                </c:pt>
                <c:pt idx="6">
                  <c:v>630000</c:v>
                </c:pt>
                <c:pt idx="7">
                  <c:v>700000</c:v>
                </c:pt>
                <c:pt idx="8">
                  <c:v>690000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2E-44BE-9333-C98F507411A1}"/>
            </c:ext>
          </c:extLst>
        </c:ser>
        <c:ser>
          <c:idx val="2"/>
          <c:order val="2"/>
          <c:tx>
            <c:strRef>
              <c:f>vallalatok!$A$4</c:f>
              <c:strCache>
                <c:ptCount val="1"/>
                <c:pt idx="0">
                  <c:v>Acme Corp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vallalatok!$B$1:$J$1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vallalatok!$B$4:$J$4</c:f>
              <c:numCache>
                <c:formatCode>#,##0\ [$€-1]</c:formatCode>
                <c:ptCount val="9"/>
                <c:pt idx="0">
                  <c:v>1050000</c:v>
                </c:pt>
                <c:pt idx="1">
                  <c:v>1010000</c:v>
                </c:pt>
                <c:pt idx="2">
                  <c:v>1190000</c:v>
                </c:pt>
                <c:pt idx="3">
                  <c:v>1260000</c:v>
                </c:pt>
                <c:pt idx="4">
                  <c:v>1330000</c:v>
                </c:pt>
                <c:pt idx="5">
                  <c:v>162000</c:v>
                </c:pt>
                <c:pt idx="6">
                  <c:v>1470000</c:v>
                </c:pt>
                <c:pt idx="7">
                  <c:v>1490000</c:v>
                </c:pt>
                <c:pt idx="8">
                  <c:v>1610000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2E-44BE-9333-C98F507411A1}"/>
            </c:ext>
          </c:extLst>
        </c:ser>
        <c:ser>
          <c:idx val="3"/>
          <c:order val="3"/>
          <c:tx>
            <c:strRef>
              <c:f>vallalatok!$A$5</c:f>
              <c:strCache>
                <c:ptCount val="1"/>
                <c:pt idx="0">
                  <c:v>Global Ventures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vallalatok!$B$1:$J$1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vallalatok!$B$5:$J$5</c:f>
              <c:numCache>
                <c:formatCode>#,##0\ [$€-1]</c:formatCode>
                <c:ptCount val="9"/>
                <c:pt idx="0">
                  <c:v>675000</c:v>
                </c:pt>
                <c:pt idx="1">
                  <c:v>720000</c:v>
                </c:pt>
                <c:pt idx="2">
                  <c:v>765000</c:v>
                </c:pt>
                <c:pt idx="3">
                  <c:v>810000</c:v>
                </c:pt>
                <c:pt idx="4">
                  <c:v>855000</c:v>
                </c:pt>
                <c:pt idx="5">
                  <c:v>900000</c:v>
                </c:pt>
                <c:pt idx="6">
                  <c:v>945000</c:v>
                </c:pt>
                <c:pt idx="7">
                  <c:v>970000</c:v>
                </c:pt>
                <c:pt idx="8">
                  <c:v>1035000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2E-44BE-9333-C98F507411A1}"/>
            </c:ext>
          </c:extLst>
        </c:ser>
        <c:ser>
          <c:idx val="4"/>
          <c:order val="4"/>
          <c:tx>
            <c:strRef>
              <c:f>vallalatok!$A$6</c:f>
              <c:strCache>
                <c:ptCount val="1"/>
                <c:pt idx="0">
                  <c:v>Tech Innovators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vallalatok!$B$1:$J$1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vallalatok!$B$6:$J$6</c:f>
              <c:numCache>
                <c:formatCode>#,##0\ [$€-1]</c:formatCode>
                <c:ptCount val="9"/>
                <c:pt idx="0">
                  <c:v>900000</c:v>
                </c:pt>
                <c:pt idx="1">
                  <c:v>960000</c:v>
                </c:pt>
                <c:pt idx="2">
                  <c:v>1020000</c:v>
                </c:pt>
                <c:pt idx="3">
                  <c:v>1080000</c:v>
                </c:pt>
                <c:pt idx="4">
                  <c:v>1140000</c:v>
                </c:pt>
                <c:pt idx="5">
                  <c:v>1200000</c:v>
                </c:pt>
                <c:pt idx="6">
                  <c:v>1260000</c:v>
                </c:pt>
                <c:pt idx="7">
                  <c:v>1320000</c:v>
                </c:pt>
                <c:pt idx="8">
                  <c:v>1310000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2E-44BE-9333-C98F507411A1}"/>
            </c:ext>
          </c:extLst>
        </c:ser>
        <c:ser>
          <c:idx val="5"/>
          <c:order val="5"/>
          <c:tx>
            <c:strRef>
              <c:f>vallalatok!$A$7</c:f>
              <c:strCache>
                <c:ptCount val="1"/>
                <c:pt idx="0">
                  <c:v>Mega Solutions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vallalatok!$B$1:$J$1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vallalatok!$B$7:$J$7</c:f>
              <c:numCache>
                <c:formatCode>#,##0\ [$€-1]</c:formatCode>
                <c:ptCount val="9"/>
                <c:pt idx="0">
                  <c:v>1200000</c:v>
                </c:pt>
                <c:pt idx="1">
                  <c:v>1280000</c:v>
                </c:pt>
                <c:pt idx="2">
                  <c:v>1360000</c:v>
                </c:pt>
                <c:pt idx="3">
                  <c:v>1440000</c:v>
                </c:pt>
                <c:pt idx="4">
                  <c:v>1520000</c:v>
                </c:pt>
                <c:pt idx="5">
                  <c:v>1950000</c:v>
                </c:pt>
                <c:pt idx="6">
                  <c:v>1680000</c:v>
                </c:pt>
                <c:pt idx="7">
                  <c:v>1660000</c:v>
                </c:pt>
                <c:pt idx="8">
                  <c:v>1840000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2E-44BE-9333-C98F507411A1}"/>
            </c:ext>
          </c:extLst>
        </c:ser>
        <c:ser>
          <c:idx val="6"/>
          <c:order val="6"/>
          <c:tx>
            <c:strRef>
              <c:f>vallalatok!$A$8</c:f>
              <c:strCache>
                <c:ptCount val="1"/>
                <c:pt idx="0">
                  <c:v>Bright Industrie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vallalatok!$B$1:$J$1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vallalatok!$B$8:$J$8</c:f>
              <c:numCache>
                <c:formatCode>#,##0\ [$€-1]</c:formatCode>
                <c:ptCount val="9"/>
                <c:pt idx="0">
                  <c:v>525000</c:v>
                </c:pt>
                <c:pt idx="1">
                  <c:v>560000</c:v>
                </c:pt>
                <c:pt idx="2">
                  <c:v>595000</c:v>
                </c:pt>
                <c:pt idx="3">
                  <c:v>630000</c:v>
                </c:pt>
                <c:pt idx="4">
                  <c:v>665000</c:v>
                </c:pt>
                <c:pt idx="5">
                  <c:v>700000</c:v>
                </c:pt>
                <c:pt idx="6">
                  <c:v>690000</c:v>
                </c:pt>
                <c:pt idx="7">
                  <c:v>850000</c:v>
                </c:pt>
                <c:pt idx="8">
                  <c:v>805000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2E-44BE-9333-C98F507411A1}"/>
            </c:ext>
          </c:extLst>
        </c:ser>
        <c:ser>
          <c:idx val="7"/>
          <c:order val="7"/>
          <c:tx>
            <c:strRef>
              <c:f>vallalatok!$A$9</c:f>
              <c:strCache>
                <c:ptCount val="1"/>
                <c:pt idx="0">
                  <c:v>Star Enterprises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vallalatok!$B$1:$J$1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vallalatok!$B$9:$J$9</c:f>
              <c:numCache>
                <c:formatCode>#,##0\ [$€-1]</c:formatCode>
                <c:ptCount val="9"/>
                <c:pt idx="0">
                  <c:v>825000</c:v>
                </c:pt>
                <c:pt idx="1">
                  <c:v>880000</c:v>
                </c:pt>
                <c:pt idx="2">
                  <c:v>835000</c:v>
                </c:pt>
                <c:pt idx="3">
                  <c:v>1310000</c:v>
                </c:pt>
                <c:pt idx="4">
                  <c:v>1045000</c:v>
                </c:pt>
                <c:pt idx="5">
                  <c:v>1100000</c:v>
                </c:pt>
                <c:pt idx="6">
                  <c:v>1155000</c:v>
                </c:pt>
                <c:pt idx="7">
                  <c:v>1270000</c:v>
                </c:pt>
                <c:pt idx="8">
                  <c:v>1265000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42E-44BE-9333-C98F507411A1}"/>
            </c:ext>
          </c:extLst>
        </c:ser>
        <c:ser>
          <c:idx val="8"/>
          <c:order val="8"/>
          <c:tx>
            <c:strRef>
              <c:f>vallalatok!$A$10</c:f>
              <c:strCache>
                <c:ptCount val="1"/>
                <c:pt idx="0">
                  <c:v>Future Systems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vallalatok!$B$1:$J$1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vallalatok!$B$10:$J$10</c:f>
              <c:numCache>
                <c:formatCode>#,##0\ [$€-1]</c:formatCode>
                <c:ptCount val="9"/>
                <c:pt idx="0">
                  <c:v>600000</c:v>
                </c:pt>
                <c:pt idx="1">
                  <c:v>640000</c:v>
                </c:pt>
                <c:pt idx="2">
                  <c:v>680000</c:v>
                </c:pt>
                <c:pt idx="3">
                  <c:v>720000</c:v>
                </c:pt>
                <c:pt idx="4">
                  <c:v>760000</c:v>
                </c:pt>
                <c:pt idx="5">
                  <c:v>800000</c:v>
                </c:pt>
                <c:pt idx="6">
                  <c:v>840000</c:v>
                </c:pt>
                <c:pt idx="7">
                  <c:v>855500</c:v>
                </c:pt>
                <c:pt idx="8">
                  <c:v>920000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2E-44BE-9333-C98F507411A1}"/>
            </c:ext>
          </c:extLst>
        </c:ser>
        <c:ser>
          <c:idx val="9"/>
          <c:order val="9"/>
          <c:tx>
            <c:strRef>
              <c:f>vallalatok!$A$11</c:f>
              <c:strCache>
                <c:ptCount val="1"/>
                <c:pt idx="0">
                  <c:v>Quantum Corp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vallalatok!$B$11:$J$11</c:f>
              <c:numCache>
                <c:formatCode>#,##0\ [$€-1]</c:formatCode>
                <c:ptCount val="9"/>
                <c:pt idx="0">
                  <c:v>975000</c:v>
                </c:pt>
                <c:pt idx="1">
                  <c:v>1040000</c:v>
                </c:pt>
                <c:pt idx="2">
                  <c:v>1105000</c:v>
                </c:pt>
                <c:pt idx="3">
                  <c:v>1170000</c:v>
                </c:pt>
                <c:pt idx="4">
                  <c:v>1235000</c:v>
                </c:pt>
                <c:pt idx="5">
                  <c:v>1300000</c:v>
                </c:pt>
                <c:pt idx="6">
                  <c:v>1365000</c:v>
                </c:pt>
                <c:pt idx="7">
                  <c:v>1430000</c:v>
                </c:pt>
                <c:pt idx="8">
                  <c:v>1495150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2E-44BE-9333-C98F50741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7027248"/>
        <c:axId val="2055991712"/>
      </c:barChart>
      <c:catAx>
        <c:axId val="81702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99171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055991712"/>
        <c:scaling>
          <c:orientation val="minMax"/>
          <c:max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02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954405</xdr:colOff>
      <xdr:row>13</xdr:row>
      <xdr:rowOff>30480</xdr:rowOff>
    </xdr:from>
    <xdr:to>
      <xdr:col>9</xdr:col>
      <xdr:colOff>590550</xdr:colOff>
      <xdr:row>27</xdr:row>
      <xdr:rowOff>133350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FC3CAD2-EB65-4BB2-A970-18CC5712B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K16" sqref="K16"/>
    </sheetView>
  </sheetViews>
  <sheetFormatPr defaultRowHeight="14.45"/>
  <cols>
    <col min="1" max="1" width="14.7109375" bestFit="1" customWidth="1"/>
    <col min="2" max="2" width="11.28515625" bestFit="1" customWidth="1"/>
    <col min="3" max="3" width="14.7109375" bestFit="1" customWidth="1"/>
    <col min="4" max="10" width="11.28515625" bestFit="1" customWidth="1"/>
    <col min="11" max="11" width="5.85546875" bestFit="1" customWidth="1"/>
    <col min="12" max="12" width="12.42578125" bestFit="1" customWidth="1"/>
    <col min="13" max="13" width="20.7109375" bestFit="1" customWidth="1"/>
    <col min="14" max="14" width="11.7109375" bestFit="1" customWidth="1"/>
    <col min="15" max="15" width="10.28515625" bestFit="1" customWidth="1"/>
    <col min="16" max="16" width="7.7109375" bestFit="1" customWidth="1"/>
  </cols>
  <sheetData>
    <row r="1" spans="1:16" ht="15" thickBot="1">
      <c r="A1" s="8" t="s">
        <v>0</v>
      </c>
      <c r="B1" s="8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8">
        <v>2023</v>
      </c>
      <c r="K1" s="9"/>
      <c r="L1" s="8" t="s">
        <v>1</v>
      </c>
      <c r="M1" s="8" t="s">
        <v>2</v>
      </c>
      <c r="N1" s="8" t="s">
        <v>3</v>
      </c>
      <c r="O1" s="8" t="s">
        <v>4</v>
      </c>
      <c r="P1" s="8" t="s">
        <v>5</v>
      </c>
    </row>
    <row r="2" spans="1:16" ht="15.6" thickTop="1" thickBot="1">
      <c r="A2" t="s">
        <v>6</v>
      </c>
      <c r="B2" s="6">
        <v>750000</v>
      </c>
      <c r="C2" s="6">
        <v>800000</v>
      </c>
      <c r="D2" s="6">
        <v>850000</v>
      </c>
      <c r="E2" s="6">
        <v>900000</v>
      </c>
      <c r="F2" s="6">
        <v>950000</v>
      </c>
      <c r="G2" s="6">
        <v>900000</v>
      </c>
      <c r="H2" s="6">
        <v>1050000</v>
      </c>
      <c r="I2" s="6">
        <v>1100000</v>
      </c>
      <c r="J2" s="6">
        <v>1150000</v>
      </c>
      <c r="L2" s="2">
        <f>SUM(B2:J2)</f>
        <v>8450000</v>
      </c>
      <c r="M2" s="2">
        <f>MAX(B2:J2)-MIN(B2:J2)</f>
        <v>400000</v>
      </c>
      <c r="N2" s="4">
        <f>COUNTIF(B2:J2,"&gt;"&amp;L$13)</f>
        <v>3</v>
      </c>
      <c r="O2" s="1">
        <f>(J2-I2)/I2</f>
        <v>4.5454545454545456E-2</v>
      </c>
      <c r="P2" cm="1">
        <f t="array" ref="P2:P11">_xlfn.RANK.EQ(L2:L11,L2:L11,0)</f>
        <v>6</v>
      </c>
    </row>
    <row r="3" spans="1:16" ht="15.6" thickTop="1" thickBot="1">
      <c r="A3" t="s">
        <v>7</v>
      </c>
      <c r="B3" s="6">
        <v>450000</v>
      </c>
      <c r="C3" s="6">
        <v>480000</v>
      </c>
      <c r="D3" s="6">
        <v>510000</v>
      </c>
      <c r="E3" s="6">
        <v>540000</v>
      </c>
      <c r="F3" s="6">
        <v>570000</v>
      </c>
      <c r="G3" s="6">
        <v>550000</v>
      </c>
      <c r="H3" s="6">
        <v>630000</v>
      </c>
      <c r="I3" s="6">
        <v>700000</v>
      </c>
      <c r="J3" s="6">
        <v>690000</v>
      </c>
      <c r="L3" s="2">
        <f t="shared" ref="L3:L11" si="0">SUM(B3:J3)</f>
        <v>5120000</v>
      </c>
      <c r="M3" s="2">
        <f t="shared" ref="M3:M11" si="1">MAX(B3:J3)-MIN(B3:J3)</f>
        <v>250000</v>
      </c>
      <c r="N3" s="4">
        <f>COUNTIF(B3:J3,"&gt;"&amp;L$13)</f>
        <v>0</v>
      </c>
      <c r="O3" s="1">
        <f t="shared" ref="O3:O11" si="2">(J3-I3)/I3</f>
        <v>-1.4285714285714285E-2</v>
      </c>
      <c r="P3">
        <v>10</v>
      </c>
    </row>
    <row r="4" spans="1:16" ht="15.6" thickTop="1" thickBot="1">
      <c r="A4" t="s">
        <v>8</v>
      </c>
      <c r="B4" s="6">
        <v>1050000</v>
      </c>
      <c r="C4" s="6">
        <v>1010000</v>
      </c>
      <c r="D4" s="6">
        <v>1190000</v>
      </c>
      <c r="E4" s="6">
        <v>1260000</v>
      </c>
      <c r="F4" s="6">
        <v>1330000</v>
      </c>
      <c r="G4" s="6">
        <v>162000</v>
      </c>
      <c r="H4" s="6">
        <v>1470000</v>
      </c>
      <c r="I4" s="6">
        <v>1490000</v>
      </c>
      <c r="J4" s="6">
        <v>1610000</v>
      </c>
      <c r="L4" s="2">
        <f t="shared" si="0"/>
        <v>10572000</v>
      </c>
      <c r="M4" s="2">
        <f t="shared" si="1"/>
        <v>1448000</v>
      </c>
      <c r="N4" s="4">
        <f>COUNTIF(B4:J4,"&gt;"&amp;L$13)</f>
        <v>8</v>
      </c>
      <c r="O4" s="1">
        <f t="shared" si="2"/>
        <v>8.0536912751677847E-2</v>
      </c>
      <c r="P4">
        <v>3</v>
      </c>
    </row>
    <row r="5" spans="1:16" ht="15.6" thickTop="1" thickBot="1">
      <c r="A5" t="s">
        <v>9</v>
      </c>
      <c r="B5" s="6">
        <v>675000</v>
      </c>
      <c r="C5" s="6">
        <v>720000</v>
      </c>
      <c r="D5" s="6">
        <v>765000</v>
      </c>
      <c r="E5" s="6">
        <v>810000</v>
      </c>
      <c r="F5" s="6">
        <v>855000</v>
      </c>
      <c r="G5" s="6">
        <v>900000</v>
      </c>
      <c r="H5" s="6">
        <v>945000</v>
      </c>
      <c r="I5" s="6">
        <v>970000</v>
      </c>
      <c r="J5" s="6">
        <v>1035000</v>
      </c>
      <c r="L5" s="2">
        <f t="shared" si="0"/>
        <v>7675000</v>
      </c>
      <c r="M5" s="2">
        <f t="shared" si="1"/>
        <v>360000</v>
      </c>
      <c r="N5" s="4">
        <f>COUNTIF(B5:J5,"&gt;"&amp;L$13)</f>
        <v>1</v>
      </c>
      <c r="O5" s="1">
        <f t="shared" si="2"/>
        <v>6.7010309278350513E-2</v>
      </c>
      <c r="P5">
        <v>7</v>
      </c>
    </row>
    <row r="6" spans="1:16" ht="15.6" thickTop="1" thickBot="1">
      <c r="A6" t="s">
        <v>10</v>
      </c>
      <c r="B6" s="6">
        <v>900000</v>
      </c>
      <c r="C6" s="6">
        <v>960000</v>
      </c>
      <c r="D6" s="6">
        <v>1020000</v>
      </c>
      <c r="E6" s="6">
        <v>1080000</v>
      </c>
      <c r="F6" s="6">
        <v>1140000</v>
      </c>
      <c r="G6" s="6">
        <v>1200000</v>
      </c>
      <c r="H6" s="6">
        <v>1260000</v>
      </c>
      <c r="I6" s="6">
        <v>1320000</v>
      </c>
      <c r="J6" s="6">
        <v>1310000</v>
      </c>
      <c r="L6" s="2">
        <f t="shared" si="0"/>
        <v>10190000</v>
      </c>
      <c r="M6" s="2">
        <f t="shared" si="1"/>
        <v>420000</v>
      </c>
      <c r="N6" s="4">
        <f>COUNTIF(B6:J6,"&gt;"&amp;L$13)</f>
        <v>7</v>
      </c>
      <c r="O6" s="1">
        <f t="shared" si="2"/>
        <v>-7.575757575757576E-3</v>
      </c>
      <c r="P6">
        <v>4</v>
      </c>
    </row>
    <row r="7" spans="1:16" ht="15.6" thickTop="1" thickBot="1">
      <c r="A7" t="s">
        <v>11</v>
      </c>
      <c r="B7" s="6">
        <v>1200000</v>
      </c>
      <c r="C7" s="6">
        <v>1280000</v>
      </c>
      <c r="D7" s="6">
        <v>1360000</v>
      </c>
      <c r="E7" s="6">
        <v>1440000</v>
      </c>
      <c r="F7" s="6">
        <v>1520000</v>
      </c>
      <c r="G7" s="6">
        <v>1950000</v>
      </c>
      <c r="H7" s="6">
        <v>1680000</v>
      </c>
      <c r="I7" s="6">
        <v>1660000</v>
      </c>
      <c r="J7" s="6">
        <v>1840000</v>
      </c>
      <c r="L7" s="2">
        <f t="shared" si="0"/>
        <v>13930000</v>
      </c>
      <c r="M7" s="2">
        <f t="shared" si="1"/>
        <v>750000</v>
      </c>
      <c r="N7" s="4">
        <f>COUNTIF(B7:J7,"&gt;"&amp;L$13)</f>
        <v>9</v>
      </c>
      <c r="O7" s="1">
        <f t="shared" si="2"/>
        <v>0.10843373493975904</v>
      </c>
      <c r="P7">
        <v>1</v>
      </c>
    </row>
    <row r="8" spans="1:16" ht="15.6" thickTop="1" thickBot="1">
      <c r="A8" t="s">
        <v>12</v>
      </c>
      <c r="B8" s="6">
        <v>525000</v>
      </c>
      <c r="C8" s="6">
        <v>560000</v>
      </c>
      <c r="D8" s="6">
        <v>595000</v>
      </c>
      <c r="E8" s="6">
        <v>630000</v>
      </c>
      <c r="F8" s="6">
        <v>665000</v>
      </c>
      <c r="G8" s="6">
        <v>700000</v>
      </c>
      <c r="H8" s="6">
        <v>690000</v>
      </c>
      <c r="I8" s="6">
        <v>850000</v>
      </c>
      <c r="J8" s="6">
        <v>805000</v>
      </c>
      <c r="L8" s="2">
        <f t="shared" si="0"/>
        <v>6020000</v>
      </c>
      <c r="M8" s="2">
        <f t="shared" si="1"/>
        <v>325000</v>
      </c>
      <c r="N8" s="4">
        <f>COUNTIF(B8:J8,"&gt;"&amp;L$13)</f>
        <v>0</v>
      </c>
      <c r="O8" s="1">
        <f t="shared" si="2"/>
        <v>-5.2941176470588235E-2</v>
      </c>
      <c r="P8">
        <v>9</v>
      </c>
    </row>
    <row r="9" spans="1:16" ht="15.6" thickTop="1" thickBot="1">
      <c r="A9" t="s">
        <v>13</v>
      </c>
      <c r="B9" s="6">
        <v>825000</v>
      </c>
      <c r="C9" s="6">
        <v>880000</v>
      </c>
      <c r="D9" s="6">
        <v>835000</v>
      </c>
      <c r="E9" s="6">
        <v>1310000</v>
      </c>
      <c r="F9" s="6">
        <v>1045000</v>
      </c>
      <c r="G9" s="6">
        <v>1100000</v>
      </c>
      <c r="H9" s="6">
        <v>1155000</v>
      </c>
      <c r="I9" s="6">
        <v>1270000</v>
      </c>
      <c r="J9" s="6">
        <v>1265000</v>
      </c>
      <c r="L9" s="2">
        <f t="shared" si="0"/>
        <v>9685000</v>
      </c>
      <c r="M9" s="2">
        <f t="shared" si="1"/>
        <v>485000</v>
      </c>
      <c r="N9" s="4">
        <f>COUNTIF(B9:J9,"&gt;"&amp;L$13)</f>
        <v>6</v>
      </c>
      <c r="O9" s="1">
        <f t="shared" si="2"/>
        <v>-3.937007874015748E-3</v>
      </c>
      <c r="P9">
        <v>5</v>
      </c>
    </row>
    <row r="10" spans="1:16" ht="15.6" thickTop="1" thickBot="1">
      <c r="A10" t="s">
        <v>14</v>
      </c>
      <c r="B10" s="6">
        <v>600000</v>
      </c>
      <c r="C10" s="6">
        <v>640000</v>
      </c>
      <c r="D10" s="6">
        <v>680000</v>
      </c>
      <c r="E10" s="6">
        <v>720000</v>
      </c>
      <c r="F10" s="6">
        <v>760000</v>
      </c>
      <c r="G10" s="6">
        <v>800000</v>
      </c>
      <c r="H10" s="6">
        <v>840000</v>
      </c>
      <c r="I10" s="6">
        <v>855500</v>
      </c>
      <c r="J10" s="6">
        <v>920000</v>
      </c>
      <c r="L10" s="2">
        <f t="shared" si="0"/>
        <v>6815500</v>
      </c>
      <c r="M10" s="2">
        <f t="shared" si="1"/>
        <v>320000</v>
      </c>
      <c r="N10" s="4">
        <f>COUNTIF(B10:J10,"&gt;"&amp;L$13)</f>
        <v>0</v>
      </c>
      <c r="O10" s="1">
        <f t="shared" si="2"/>
        <v>7.5394506136762129E-2</v>
      </c>
      <c r="P10">
        <v>8</v>
      </c>
    </row>
    <row r="11" spans="1:16" ht="15.6" thickTop="1" thickBot="1">
      <c r="A11" t="s">
        <v>15</v>
      </c>
      <c r="B11" s="6">
        <v>975000</v>
      </c>
      <c r="C11" s="6">
        <v>1040000</v>
      </c>
      <c r="D11" s="6">
        <v>1105000</v>
      </c>
      <c r="E11" s="6">
        <v>1170000</v>
      </c>
      <c r="F11" s="6">
        <v>1235000</v>
      </c>
      <c r="G11" s="6">
        <v>1300000</v>
      </c>
      <c r="H11" s="6">
        <v>1365000</v>
      </c>
      <c r="I11" s="6">
        <v>1430000</v>
      </c>
      <c r="J11" s="6">
        <v>1495150</v>
      </c>
      <c r="L11" s="2">
        <f t="shared" si="0"/>
        <v>11115150</v>
      </c>
      <c r="M11" s="2">
        <f t="shared" si="1"/>
        <v>520150</v>
      </c>
      <c r="N11" s="4">
        <f>COUNTIF(B11:J11,"&gt;"&amp;L$13)</f>
        <v>8</v>
      </c>
      <c r="O11" s="1">
        <f t="shared" si="2"/>
        <v>4.5559440559440556E-2</v>
      </c>
      <c r="P11">
        <v>2</v>
      </c>
    </row>
    <row r="12" spans="1:16" ht="15" thickTop="1">
      <c r="A12" s="5" t="s">
        <v>0</v>
      </c>
      <c r="B12" s="5">
        <v>2015</v>
      </c>
      <c r="C12" s="5">
        <v>2016</v>
      </c>
      <c r="D12" s="5">
        <v>2017</v>
      </c>
      <c r="E12" s="5">
        <v>2018</v>
      </c>
      <c r="F12" s="5">
        <v>2019</v>
      </c>
      <c r="G12" s="5">
        <v>2020</v>
      </c>
      <c r="H12" s="5">
        <v>2021</v>
      </c>
      <c r="I12" s="5">
        <v>2022</v>
      </c>
      <c r="J12" s="5">
        <v>2023</v>
      </c>
      <c r="L12" s="2"/>
      <c r="M12" s="2"/>
      <c r="N12" s="4"/>
      <c r="O12" s="1"/>
    </row>
    <row r="13" spans="1:16" ht="15">
      <c r="A13" t="str">
        <f>"Global Venture"</f>
        <v>Global Venture</v>
      </c>
      <c r="K13" s="10" t="s">
        <v>16</v>
      </c>
      <c r="L13" s="3">
        <f>ROUND(AVERAGE(B2:J11),2)</f>
        <v>995251.67</v>
      </c>
    </row>
    <row r="14" spans="1:16" ht="15">
      <c r="A14" s="7" t="s">
        <v>17</v>
      </c>
      <c r="B14" s="7"/>
      <c r="C14" t="str">
        <f>INDEX(A2:A11,MATCH(MAX(J2:J11),J2:J11,0))</f>
        <v>Mega Solutions</v>
      </c>
    </row>
    <row r="15" spans="1:16" ht="15"/>
    <row r="16" spans="1:16" ht="15">
      <c r="K16" s="11" t="s">
        <v>18</v>
      </c>
      <c r="L16">
        <f>DGET(A1:J11,"2016",A12:J13)</f>
        <v>720000</v>
      </c>
    </row>
  </sheetData>
  <mergeCells count="1">
    <mergeCell ref="A14:B14"/>
  </mergeCells>
  <conditionalFormatting sqref="A2:A11">
    <cfRule type="expression" dxfId="1" priority="1">
      <formula>AND($N2&gt;3,$N2&lt;7)</formula>
    </cfRule>
  </conditionalFormatting>
  <conditionalFormatting sqref="B2:J11">
    <cfRule type="cellIs" dxfId="0" priority="3" operator="equal">
      <formula>MIN(B$2:B$11)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Gergely Bencsik</dc:creator>
  <cp:keywords/>
  <dc:description/>
  <cp:lastModifiedBy>Bencsik Gergely</cp:lastModifiedBy>
  <cp:revision/>
  <dcterms:created xsi:type="dcterms:W3CDTF">2023-09-28T08:56:20Z</dcterms:created>
  <dcterms:modified xsi:type="dcterms:W3CDTF">2024-01-15T12:55:27Z</dcterms:modified>
  <cp:category/>
  <cp:contentStatus/>
</cp:coreProperties>
</file>