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kelte-my.sharepoint.com/personal/bg_inf_elte_hu/Documents/Inf_kiad/1_Feladatcsoport_vegyes_Excel/Excel/E2/"/>
    </mc:Choice>
  </mc:AlternateContent>
  <xr:revisionPtr revIDLastSave="699" documentId="8_{F2D730D9-F6B3-4509-A104-125F217F3B75}" xr6:coauthVersionLast="47" xr6:coauthVersionMax="47" xr10:uidLastSave="{9CD36696-5092-477E-B77B-AB927197A21B}"/>
  <bookViews>
    <workbookView xWindow="-108" yWindow="-108" windowWidth="23256" windowHeight="12456" xr2:uid="{00000000-000D-0000-FFFF-FFFF00000000}"/>
  </bookViews>
  <sheets>
    <sheet name="Bevásárlás" sheetId="1" r:id="rId1"/>
  </sheets>
  <definedNames>
    <definedName name="napok">Bevásárlás!$Q$5:$Q$10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N6" i="1"/>
  <c r="K8" i="1"/>
  <c r="K2" i="1"/>
  <c r="Q4" i="1"/>
  <c r="N4" i="1"/>
  <c r="S3" i="1"/>
  <c r="S4" i="1"/>
  <c r="S5" i="1"/>
  <c r="S6" i="1"/>
  <c r="S7" i="1"/>
  <c r="S8" i="1"/>
  <c r="S9" i="1"/>
  <c r="S10" i="1"/>
  <c r="S11" i="1"/>
  <c r="K10" i="1" s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K4" i="1"/>
  <c r="K6" i="1" l="1"/>
  <c r="E28" i="1"/>
  <c r="E29" i="1"/>
  <c r="E30" i="1"/>
  <c r="E3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N2" i="1" l="1"/>
  <c r="M2" i="1"/>
  <c r="P2" i="1"/>
  <c r="L2" i="1"/>
  <c r="O2" i="1"/>
  <c r="Q2" i="1"/>
</calcChain>
</file>

<file path=xl/sharedStrings.xml><?xml version="1.0" encoding="utf-8"?>
<sst xmlns="http://schemas.openxmlformats.org/spreadsheetml/2006/main" count="57" uniqueCount="35">
  <si>
    <t>Árak</t>
  </si>
  <si>
    <t xml:space="preserve"> Dátumok</t>
  </si>
  <si>
    <t xml:space="preserve"> Időpontok</t>
  </si>
  <si>
    <t xml:space="preserve"> Termékcsoport</t>
  </si>
  <si>
    <t>Napok</t>
  </si>
  <si>
    <t>Viszonyítás</t>
  </si>
  <si>
    <t>Hétfő</t>
  </si>
  <si>
    <t>Kedd</t>
  </si>
  <si>
    <t>Szerda</t>
  </si>
  <si>
    <t>Csütörtök</t>
  </si>
  <si>
    <t>Péntek</t>
  </si>
  <si>
    <t>Szombat</t>
  </si>
  <si>
    <t>Vasárnap</t>
  </si>
  <si>
    <t>Háztartási kellék</t>
  </si>
  <si>
    <t>Összesen:</t>
  </si>
  <si>
    <t>Üdítők</t>
  </si>
  <si>
    <t>Pékáruk</t>
  </si>
  <si>
    <t>Átlag:</t>
  </si>
  <si>
    <t>Min:</t>
  </si>
  <si>
    <t>Max:</t>
  </si>
  <si>
    <t>Húsok</t>
  </si>
  <si>
    <t>Délutáni/délelőtti tranzakciók aránya:</t>
  </si>
  <si>
    <t>Pékárú</t>
  </si>
  <si>
    <t>Fűszerek</t>
  </si>
  <si>
    <t>Szombat min. ár ideje:</t>
  </si>
  <si>
    <t>Zöldségek</t>
  </si>
  <si>
    <t>Vásárlás között eltelt legnagyobb idő:</t>
  </si>
  <si>
    <t>Szépségápolás</t>
  </si>
  <si>
    <t>Gyümölcsök</t>
  </si>
  <si>
    <t>Tejtermékek</t>
  </si>
  <si>
    <t>Dátumok</t>
  </si>
  <si>
    <t>Időpontok</t>
  </si>
  <si>
    <t>Termékcsoport</t>
  </si>
  <si>
    <t>Szum:</t>
  </si>
  <si>
    <t>&gt;6000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</si>
</sst>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;@"/>
    <numFmt numFmtId="165" formatCode="h:mm;@"/>
    <numFmt numFmtId="166" formatCode="#\ \F\t"/>
    <numFmt numFmtId="167" formatCode="h\ &quot;óra&quot;\ m\ &quot;perc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1E1E1E"/>
      <name val="Segoe UI"/>
      <family val="2"/>
    </font>
    <font>
      <b/>
      <sz val="11"/>
      <color rgb="FF007F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horizontal="right"/>
    </xf>
    <xf numFmtId="166" fontId="0" fillId="0" borderId="0" xfId="0" applyNumberFormat="1"/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10" xfId="0" applyBorder="1"/>
    <xf numFmtId="164" fontId="19" fillId="0" borderId="12" xfId="0" applyNumberFormat="1" applyFont="1" applyBorder="1" applyAlignment="1">
      <alignment horizontal="center" vertical="center"/>
    </xf>
    <xf numFmtId="164" fontId="0" fillId="0" borderId="12" xfId="0" applyNumberFormat="1" applyBorder="1"/>
    <xf numFmtId="166" fontId="19" fillId="0" borderId="11" xfId="0" applyNumberFormat="1" applyFont="1" applyBorder="1" applyAlignment="1">
      <alignment horizontal="center" vertical="center"/>
    </xf>
    <xf numFmtId="166" fontId="0" fillId="0" borderId="11" xfId="0" applyNumberFormat="1" applyBorder="1"/>
    <xf numFmtId="0" fontId="19" fillId="0" borderId="12" xfId="0" applyFont="1" applyBorder="1" applyAlignment="1">
      <alignment horizontal="center" vertical="center"/>
    </xf>
    <xf numFmtId="0" fontId="0" fillId="0" borderId="12" xfId="0" applyBorder="1"/>
    <xf numFmtId="0" fontId="19" fillId="0" borderId="11" xfId="0" applyFont="1" applyBorder="1" applyAlignment="1">
      <alignment horizontal="center" vertical="center"/>
    </xf>
    <xf numFmtId="167" fontId="0" fillId="0" borderId="11" xfId="0" applyNumberFormat="1" applyBorder="1" applyAlignment="1">
      <alignment horizontal="center"/>
    </xf>
    <xf numFmtId="0" fontId="0" fillId="0" borderId="11" xfId="0" applyBorder="1"/>
    <xf numFmtId="167" fontId="0" fillId="0" borderId="0" xfId="0" applyNumberFormat="1"/>
    <xf numFmtId="167" fontId="0" fillId="0" borderId="0" xfId="0" applyNumberFormat="1" applyAlignment="1">
      <alignment horizontal="center"/>
    </xf>
    <xf numFmtId="166" fontId="16" fillId="0" borderId="0" xfId="0" applyNumberFormat="1" applyFont="1"/>
    <xf numFmtId="164" fontId="16" fillId="0" borderId="0" xfId="0" applyNumberFormat="1" applyFont="1"/>
    <xf numFmtId="165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  <xf numFmtId="0" fontId="16" fillId="0" borderId="13" xfId="0" applyFont="1" applyBorder="1" applyAlignment="1">
      <alignment horizontal="right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3">
    <dxf>
      <fill>
        <patternFill>
          <bgColor rgb="FF00FF7F"/>
        </patternFill>
      </fill>
    </dxf>
    <dxf>
      <fill>
        <patternFill>
          <bgColor rgb="FF00FF7F"/>
        </patternFill>
      </fill>
    </dxf>
    <dxf>
      <fill>
        <patternFill>
          <bgColor rgb="FF00FF7F"/>
        </patternFill>
      </fill>
    </dxf>
  </dxfs>
  <tableStyles count="0" defaultTableStyle="TableStyleMedium2" defaultPivotStyle="PivotStyleLight16"/>
  <colors>
    <mruColors>
      <color rgb="FF00FF7F"/>
      <color rgb="FF007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Napi bevételek</a:t>
            </a:r>
            <a:r>
              <a:rPr lang="hu-HU" baseline="0"/>
              <a:t> eloszlása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9-4A71-94A2-22C08ABBF2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9-4A71-94A2-22C08ABBF2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69-4A71-94A2-22C08ABBF2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69-4A71-94A2-22C08ABBF2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469-4A71-94A2-22C08ABBF2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469-4A71-94A2-22C08ABBF2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469-4A71-94A2-22C08ABBF2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Bevásárlás!$K$1:$Q$1</c:f>
              <c:strCache>
                <c:ptCount val="7"/>
                <c:pt idx="0">
                  <c:v>Hétfő</c:v>
                </c:pt>
                <c:pt idx="1">
                  <c:v>Kedd</c:v>
                </c:pt>
                <c:pt idx="2">
                  <c:v>Szerda</c:v>
                </c:pt>
                <c:pt idx="3">
                  <c:v>Csütörtök</c:v>
                </c:pt>
                <c:pt idx="4">
                  <c:v>Péntek</c:v>
                </c:pt>
                <c:pt idx="5">
                  <c:v>Szombat</c:v>
                </c:pt>
                <c:pt idx="6">
                  <c:v>Vasárnap</c:v>
                </c:pt>
              </c:strCache>
            </c:strRef>
          </c:cat>
          <c:val>
            <c:numRef>
              <c:f>Bevásárlás!$K$2:$Q$2</c:f>
              <c:numCache>
                <c:formatCode>General</c:formatCode>
                <c:ptCount val="7"/>
                <c:pt idx="0">
                  <c:v>17609</c:v>
                </c:pt>
                <c:pt idx="1">
                  <c:v>19620</c:v>
                </c:pt>
                <c:pt idx="2">
                  <c:v>15779</c:v>
                </c:pt>
                <c:pt idx="3">
                  <c:v>30520</c:v>
                </c:pt>
                <c:pt idx="4">
                  <c:v>15167</c:v>
                </c:pt>
                <c:pt idx="5">
                  <c:v>47581</c:v>
                </c:pt>
                <c:pt idx="6">
                  <c:v>21062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5-4034-A5D7-8301522D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11</xdr:row>
      <xdr:rowOff>34290</xdr:rowOff>
    </xdr:from>
    <xdr:to>
      <xdr:col>14</xdr:col>
      <xdr:colOff>434340</xdr:colOff>
      <xdr:row>26</xdr:row>
      <xdr:rowOff>34290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A8ED3F64-BA71-8D90-3C53-22B56F8D1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topLeftCell="A14" workbookViewId="0">
      <selection activeCell="O6" sqref="O6"/>
    </sheetView>
  </sheetViews>
  <sheetFormatPr defaultRowHeight="14.4" x14ac:dyDescent="0.3"/>
  <cols>
    <col min="1" max="1" width="7" style="7" bestFit="1" customWidth="1"/>
    <col min="2" max="2" width="10.5546875" style="1" bestFit="1" customWidth="1"/>
    <col min="3" max="3" width="12.6640625" style="3" bestFit="1" customWidth="1"/>
    <col min="4" max="4" width="16.109375" bestFit="1" customWidth="1"/>
    <col min="5" max="5" width="10.44140625" bestFit="1" customWidth="1"/>
    <col min="6" max="6" width="10.33203125" bestFit="1" customWidth="1"/>
    <col min="7" max="7" width="10.33203125" customWidth="1"/>
    <col min="8" max="8" width="9.109375" bestFit="1" customWidth="1"/>
    <col min="9" max="9" width="9.6640625" bestFit="1" customWidth="1"/>
    <col min="11" max="11" width="12" bestFit="1" customWidth="1"/>
    <col min="17" max="17" width="8.88671875" bestFit="1" customWidth="1"/>
    <col min="19" max="19" width="12.6640625" bestFit="1" customWidth="1"/>
    <col min="22" max="22" width="18.33203125" customWidth="1"/>
  </cols>
  <sheetData>
    <row r="1" spans="1:22" ht="28.95" customHeight="1" x14ac:dyDescent="0.3">
      <c r="A1" s="13" t="s">
        <v>0</v>
      </c>
      <c r="B1" s="11" t="s">
        <v>1</v>
      </c>
      <c r="C1" s="17" t="s">
        <v>2</v>
      </c>
      <c r="D1" s="15" t="s">
        <v>3</v>
      </c>
      <c r="E1" s="9" t="s">
        <v>4</v>
      </c>
      <c r="F1" s="17" t="s">
        <v>5</v>
      </c>
      <c r="G1" s="8"/>
      <c r="J1" s="2"/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</row>
    <row r="2" spans="1:22" x14ac:dyDescent="0.3">
      <c r="A2" s="14">
        <v>4312</v>
      </c>
      <c r="B2" s="12">
        <v>45201</v>
      </c>
      <c r="C2" s="18">
        <v>0.31111111111111112</v>
      </c>
      <c r="D2" s="16" t="s">
        <v>13</v>
      </c>
      <c r="E2" s="10" t="str">
        <f t="shared" ref="E2:E31" si="0">TEXT(B2,"dddd")</f>
        <v>Monday</v>
      </c>
      <c r="F2" s="19" t="str">
        <f t="shared" ref="F2:F31" si="1">IF($K$4&lt;A2,"Nagyobb",IF($K$4&gt;A2,"Kisebb","Egyenlő"))</f>
        <v>Kisebb</v>
      </c>
      <c r="J2" s="6" t="s">
        <v>14</v>
      </c>
      <c r="K2">
        <f>SUMIF($E$2:$E$31,"Monday",$A$2:$A$31)</f>
        <v>17609</v>
      </c>
      <c r="L2">
        <f>SUMIF($E$2:$E$31,$E$5,$A$2:$A$31)</f>
        <v>19620</v>
      </c>
      <c r="M2">
        <f>SUMIF($E$2:$E$31,$E$9,$A$2:$A$31)</f>
        <v>15779</v>
      </c>
      <c r="N2">
        <f>SUMIF($E$2:$E$31,$E$12,$A$2:$A$31)</f>
        <v>30520</v>
      </c>
      <c r="O2">
        <f>SUMIF($E$2:$E$31,$E$18,$A$2:$A$31)</f>
        <v>15167</v>
      </c>
      <c r="P2">
        <f>SUMIF($E$2:$E$31,$E$21,$A$2:$A$31)</f>
        <v>47581</v>
      </c>
      <c r="Q2">
        <f>SUMIF($E$2:$E$31,$E$28,$A$2:$A$31)</f>
        <v>21062</v>
      </c>
      <c r="V2" s="20"/>
    </row>
    <row r="3" spans="1:22" x14ac:dyDescent="0.3">
      <c r="A3" s="14">
        <v>5421</v>
      </c>
      <c r="B3" s="12">
        <v>45201</v>
      </c>
      <c r="C3" s="18">
        <v>0.40972222222222227</v>
      </c>
      <c r="D3" s="16" t="s">
        <v>15</v>
      </c>
      <c r="E3" s="10" t="str">
        <f t="shared" si="0"/>
        <v>Monday</v>
      </c>
      <c r="F3" s="19" t="str">
        <f t="shared" si="1"/>
        <v>Kisebb</v>
      </c>
      <c r="S3" s="20">
        <f t="shared" ref="S3:S31" si="2">ABS(C3-C2)</f>
        <v>9.8611111111111149E-2</v>
      </c>
    </row>
    <row r="4" spans="1:22" x14ac:dyDescent="0.3">
      <c r="A4" s="14">
        <v>7876</v>
      </c>
      <c r="B4" s="12">
        <v>45201</v>
      </c>
      <c r="C4" s="18">
        <v>0.62013888888888891</v>
      </c>
      <c r="D4" s="16" t="s">
        <v>16</v>
      </c>
      <c r="E4" s="10" t="str">
        <f t="shared" si="0"/>
        <v>Monday</v>
      </c>
      <c r="F4" s="19" t="str">
        <f t="shared" si="1"/>
        <v>Nagyobb</v>
      </c>
      <c r="J4" s="6" t="s">
        <v>17</v>
      </c>
      <c r="K4" s="7">
        <f>ROUND(AVERAGE(A2:A31),0)</f>
        <v>5578</v>
      </c>
      <c r="M4" s="6" t="s">
        <v>18</v>
      </c>
      <c r="N4" s="7">
        <f>ROUND(MIN(A2:A31),0)</f>
        <v>2331</v>
      </c>
      <c r="P4" s="6" t="s">
        <v>19</v>
      </c>
      <c r="Q4" s="7">
        <f>ROUND(MAX(A3:A32),0)</f>
        <v>8999</v>
      </c>
      <c r="S4" s="20">
        <f t="shared" si="2"/>
        <v>0.21041666666666664</v>
      </c>
    </row>
    <row r="5" spans="1:22" x14ac:dyDescent="0.3">
      <c r="A5" s="14">
        <v>3333</v>
      </c>
      <c r="B5" s="12">
        <v>45202</v>
      </c>
      <c r="C5" s="18">
        <v>0.44166666666666665</v>
      </c>
      <c r="D5" s="16" t="s">
        <v>20</v>
      </c>
      <c r="E5" s="10" t="str">
        <f t="shared" si="0"/>
        <v>Tuesday</v>
      </c>
      <c r="F5" s="19" t="str">
        <f t="shared" si="1"/>
        <v>Kisebb</v>
      </c>
      <c r="S5" s="20">
        <f t="shared" si="2"/>
        <v>0.17847222222222225</v>
      </c>
    </row>
    <row r="6" spans="1:22" x14ac:dyDescent="0.3">
      <c r="A6" s="14">
        <v>5432</v>
      </c>
      <c r="B6" s="12">
        <v>45202</v>
      </c>
      <c r="C6" s="18">
        <v>0.38680555555555557</v>
      </c>
      <c r="D6" s="16" t="s">
        <v>15</v>
      </c>
      <c r="E6" s="10" t="str">
        <f t="shared" si="0"/>
        <v>Tuesday</v>
      </c>
      <c r="F6" s="19" t="str">
        <f t="shared" si="1"/>
        <v>Kisebb</v>
      </c>
      <c r="G6" s="26" t="s">
        <v>21</v>
      </c>
      <c r="H6" s="26"/>
      <c r="I6" s="26"/>
      <c r="J6" s="26"/>
      <c r="K6">
        <f>COUNTIF(C2:C32,"&lt;=12:00")/COUNTIF(C2:C31,"&gt;12:00")</f>
        <v>1.1428571428571428</v>
      </c>
      <c r="M6" s="6" t="s">
        <v>33</v>
      </c>
      <c r="N6">
        <f>DCOUNT(A1:F31,1,A33:E34)</f>
        <v>2</v>
      </c>
      <c r="S6" s="20">
        <f t="shared" si="2"/>
        <v>5.4861111111111083E-2</v>
      </c>
    </row>
    <row r="7" spans="1:22" ht="15" x14ac:dyDescent="0.35">
      <c r="A7" s="14">
        <v>6543</v>
      </c>
      <c r="B7" s="12">
        <v>45202</v>
      </c>
      <c r="C7" s="18">
        <v>0.84375</v>
      </c>
      <c r="D7" s="16" t="s">
        <v>22</v>
      </c>
      <c r="E7" s="10" t="str">
        <f t="shared" si="0"/>
        <v>Tuesday</v>
      </c>
      <c r="F7" s="19" t="str">
        <f t="shared" si="1"/>
        <v>Nagyobb</v>
      </c>
      <c r="L7" s="4"/>
      <c r="M7" s="4"/>
      <c r="N7" s="4"/>
      <c r="O7" s="4"/>
      <c r="S7" s="20">
        <f t="shared" si="2"/>
        <v>0.45694444444444443</v>
      </c>
    </row>
    <row r="8" spans="1:22" x14ac:dyDescent="0.3">
      <c r="A8" s="14">
        <v>4312</v>
      </c>
      <c r="B8" s="12">
        <v>45202</v>
      </c>
      <c r="C8" s="18">
        <v>0.34027777777777773</v>
      </c>
      <c r="D8" s="16" t="s">
        <v>23</v>
      </c>
      <c r="E8" s="10" t="str">
        <f t="shared" si="0"/>
        <v>Tuesday</v>
      </c>
      <c r="F8" s="19" t="str">
        <f t="shared" si="1"/>
        <v>Kisebb</v>
      </c>
      <c r="H8" s="26" t="s">
        <v>24</v>
      </c>
      <c r="I8" s="26"/>
      <c r="J8" s="26"/>
      <c r="K8" s="21">
        <f>VLOOKUP(_xlfn.MINIFS(A2:A31,E2:E31,E21),A21:C27,3,FALSE)</f>
        <v>0.33680555555555558</v>
      </c>
      <c r="S8" s="20">
        <f t="shared" si="2"/>
        <v>0.50347222222222232</v>
      </c>
    </row>
    <row r="9" spans="1:22" x14ac:dyDescent="0.3">
      <c r="A9" s="14">
        <v>4312</v>
      </c>
      <c r="B9" s="12">
        <v>45203</v>
      </c>
      <c r="C9" s="18">
        <v>0.57430555555555551</v>
      </c>
      <c r="D9" s="16" t="s">
        <v>25</v>
      </c>
      <c r="E9" s="10" t="str">
        <f t="shared" si="0"/>
        <v>Wednesday</v>
      </c>
      <c r="F9" s="19" t="str">
        <f t="shared" si="1"/>
        <v>Kisebb</v>
      </c>
      <c r="K9" s="21"/>
      <c r="S9" s="20">
        <f t="shared" si="2"/>
        <v>0.23402777777777778</v>
      </c>
    </row>
    <row r="10" spans="1:22" x14ac:dyDescent="0.3">
      <c r="A10" s="14">
        <v>8999</v>
      </c>
      <c r="B10" s="12">
        <v>45203</v>
      </c>
      <c r="C10" s="18">
        <v>0.69374999999999998</v>
      </c>
      <c r="D10" s="16" t="s">
        <v>25</v>
      </c>
      <c r="E10" s="10" t="str">
        <f t="shared" si="0"/>
        <v>Wednesday</v>
      </c>
      <c r="F10" s="19" t="str">
        <f t="shared" si="1"/>
        <v>Nagyobb</v>
      </c>
      <c r="G10" s="27" t="s">
        <v>26</v>
      </c>
      <c r="H10" s="26"/>
      <c r="I10" s="26"/>
      <c r="J10" s="26"/>
      <c r="K10" s="20">
        <f>MAX(S3:S31)</f>
        <v>0.50347222222222232</v>
      </c>
      <c r="L10" s="5"/>
      <c r="S10" s="20">
        <f t="shared" si="2"/>
        <v>0.11944444444444446</v>
      </c>
    </row>
    <row r="11" spans="1:22" x14ac:dyDescent="0.3">
      <c r="A11" s="14">
        <v>2468</v>
      </c>
      <c r="B11" s="12">
        <v>45203</v>
      </c>
      <c r="C11" s="18">
        <v>0.78819444444444453</v>
      </c>
      <c r="D11" s="16" t="s">
        <v>13</v>
      </c>
      <c r="E11" s="10" t="str">
        <f t="shared" si="0"/>
        <v>Wednesday</v>
      </c>
      <c r="F11" s="19" t="str">
        <f t="shared" si="1"/>
        <v>Kisebb</v>
      </c>
      <c r="S11" s="20">
        <f t="shared" si="2"/>
        <v>9.4444444444444553E-2</v>
      </c>
    </row>
    <row r="12" spans="1:22" x14ac:dyDescent="0.3">
      <c r="A12" s="14">
        <v>5421</v>
      </c>
      <c r="B12" s="12">
        <v>45204</v>
      </c>
      <c r="C12" s="18">
        <v>0.63888888888888895</v>
      </c>
      <c r="D12" s="16" t="s">
        <v>23</v>
      </c>
      <c r="E12" s="10" t="str">
        <f t="shared" si="0"/>
        <v>Thursday</v>
      </c>
      <c r="F12" s="19" t="str">
        <f t="shared" si="1"/>
        <v>Kisebb</v>
      </c>
      <c r="S12" s="20">
        <f t="shared" si="2"/>
        <v>0.14930555555555558</v>
      </c>
    </row>
    <row r="13" spans="1:22" x14ac:dyDescent="0.3">
      <c r="A13" s="14">
        <v>4000</v>
      </c>
      <c r="B13" s="12">
        <v>45204</v>
      </c>
      <c r="C13" s="18">
        <v>0.35694444444444445</v>
      </c>
      <c r="D13" s="16" t="s">
        <v>27</v>
      </c>
      <c r="E13" s="10" t="str">
        <f t="shared" si="0"/>
        <v>Thursday</v>
      </c>
      <c r="F13" s="19" t="str">
        <f t="shared" si="1"/>
        <v>Kisebb</v>
      </c>
      <c r="S13" s="20">
        <f t="shared" si="2"/>
        <v>0.2819444444444445</v>
      </c>
    </row>
    <row r="14" spans="1:22" x14ac:dyDescent="0.3">
      <c r="A14" s="14">
        <v>7876</v>
      </c>
      <c r="B14" s="12">
        <v>45204</v>
      </c>
      <c r="C14" s="18">
        <v>0.39513888888888887</v>
      </c>
      <c r="D14" s="16" t="s">
        <v>20</v>
      </c>
      <c r="E14" s="10" t="str">
        <f t="shared" si="0"/>
        <v>Thursday</v>
      </c>
      <c r="F14" s="19" t="str">
        <f t="shared" si="1"/>
        <v>Nagyobb</v>
      </c>
      <c r="S14" s="20">
        <f t="shared" si="2"/>
        <v>3.819444444444442E-2</v>
      </c>
    </row>
    <row r="15" spans="1:22" x14ac:dyDescent="0.3">
      <c r="A15" s="14">
        <v>4312</v>
      </c>
      <c r="B15" s="12">
        <v>45204</v>
      </c>
      <c r="C15" s="18">
        <v>0.44513888888888892</v>
      </c>
      <c r="D15" s="16" t="s">
        <v>25</v>
      </c>
      <c r="E15" s="10" t="str">
        <f t="shared" si="0"/>
        <v>Thursday</v>
      </c>
      <c r="F15" s="19" t="str">
        <f t="shared" si="1"/>
        <v>Kisebb</v>
      </c>
      <c r="S15" s="20">
        <f t="shared" si="2"/>
        <v>5.0000000000000044E-2</v>
      </c>
    </row>
    <row r="16" spans="1:22" x14ac:dyDescent="0.3">
      <c r="A16" s="14">
        <v>5578</v>
      </c>
      <c r="B16" s="12">
        <v>45204</v>
      </c>
      <c r="C16" s="18">
        <v>0.32777777777777778</v>
      </c>
      <c r="D16" s="16" t="s">
        <v>13</v>
      </c>
      <c r="E16" s="10" t="str">
        <f t="shared" si="0"/>
        <v>Thursday</v>
      </c>
      <c r="F16" s="19" t="str">
        <f t="shared" si="1"/>
        <v>Egyenlő</v>
      </c>
      <c r="S16" s="20">
        <f t="shared" si="2"/>
        <v>0.11736111111111114</v>
      </c>
    </row>
    <row r="17" spans="1:19" x14ac:dyDescent="0.3">
      <c r="A17" s="14">
        <v>3333</v>
      </c>
      <c r="B17" s="12">
        <v>45204</v>
      </c>
      <c r="C17" s="18">
        <v>0.4680555555555555</v>
      </c>
      <c r="D17" s="16" t="s">
        <v>27</v>
      </c>
      <c r="E17" s="10" t="str">
        <f t="shared" si="0"/>
        <v>Thursday</v>
      </c>
      <c r="F17" s="19" t="str">
        <f t="shared" si="1"/>
        <v>Kisebb</v>
      </c>
      <c r="S17" s="20">
        <f t="shared" si="2"/>
        <v>0.14027777777777772</v>
      </c>
    </row>
    <row r="18" spans="1:19" x14ac:dyDescent="0.3">
      <c r="A18" s="14">
        <v>6543</v>
      </c>
      <c r="B18" s="12">
        <v>45205</v>
      </c>
      <c r="C18" s="18">
        <v>0.58958333333333335</v>
      </c>
      <c r="D18" s="16" t="s">
        <v>13</v>
      </c>
      <c r="E18" s="10" t="str">
        <f t="shared" si="0"/>
        <v>Friday</v>
      </c>
      <c r="F18" s="19" t="str">
        <f t="shared" si="1"/>
        <v>Nagyobb</v>
      </c>
      <c r="S18" s="20">
        <f t="shared" si="2"/>
        <v>0.12152777777777785</v>
      </c>
    </row>
    <row r="19" spans="1:19" x14ac:dyDescent="0.3">
      <c r="A19" s="14">
        <v>4312</v>
      </c>
      <c r="B19" s="12">
        <v>45205</v>
      </c>
      <c r="C19" s="18">
        <v>0.35555555555555557</v>
      </c>
      <c r="D19" s="16" t="s">
        <v>27</v>
      </c>
      <c r="E19" s="10" t="str">
        <f t="shared" si="0"/>
        <v>Friday</v>
      </c>
      <c r="F19" s="19" t="str">
        <f t="shared" si="1"/>
        <v>Kisebb</v>
      </c>
      <c r="S19" s="20">
        <f t="shared" si="2"/>
        <v>0.23402777777777778</v>
      </c>
    </row>
    <row r="20" spans="1:19" x14ac:dyDescent="0.3">
      <c r="A20" s="14">
        <v>4312</v>
      </c>
      <c r="B20" s="12">
        <v>45205</v>
      </c>
      <c r="C20" s="18">
        <v>0.51458333333333328</v>
      </c>
      <c r="D20" s="16" t="s">
        <v>28</v>
      </c>
      <c r="E20" s="10" t="str">
        <f t="shared" si="0"/>
        <v>Friday</v>
      </c>
      <c r="F20" s="19" t="str">
        <f t="shared" si="1"/>
        <v>Kisebb</v>
      </c>
      <c r="S20" s="20">
        <f t="shared" si="2"/>
        <v>0.15902777777777771</v>
      </c>
    </row>
    <row r="21" spans="1:19" x14ac:dyDescent="0.3">
      <c r="A21" s="14">
        <v>6543</v>
      </c>
      <c r="B21" s="12">
        <v>45206</v>
      </c>
      <c r="C21" s="18">
        <v>0.72083333333333333</v>
      </c>
      <c r="D21" s="16" t="s">
        <v>15</v>
      </c>
      <c r="E21" s="10" t="str">
        <f t="shared" si="0"/>
        <v>Saturday</v>
      </c>
      <c r="F21" s="19" t="str">
        <f t="shared" si="1"/>
        <v>Nagyobb</v>
      </c>
      <c r="S21" s="20">
        <f t="shared" si="2"/>
        <v>0.20625000000000004</v>
      </c>
    </row>
    <row r="22" spans="1:19" x14ac:dyDescent="0.3">
      <c r="A22" s="14">
        <v>7876</v>
      </c>
      <c r="B22" s="12">
        <v>45206</v>
      </c>
      <c r="C22" s="18">
        <v>0.7944444444444444</v>
      </c>
      <c r="D22" s="16" t="s">
        <v>25</v>
      </c>
      <c r="E22" s="10" t="str">
        <f t="shared" si="0"/>
        <v>Saturday</v>
      </c>
      <c r="F22" s="19" t="str">
        <f t="shared" si="1"/>
        <v>Nagyobb</v>
      </c>
      <c r="S22" s="20">
        <f t="shared" si="2"/>
        <v>7.3611111111111072E-2</v>
      </c>
    </row>
    <row r="23" spans="1:19" x14ac:dyDescent="0.3">
      <c r="A23" s="14">
        <v>6543</v>
      </c>
      <c r="B23" s="12">
        <v>45206</v>
      </c>
      <c r="C23" s="18">
        <v>0.69444444444444453</v>
      </c>
      <c r="D23" s="16" t="s">
        <v>27</v>
      </c>
      <c r="E23" s="10" t="str">
        <f t="shared" si="0"/>
        <v>Saturday</v>
      </c>
      <c r="F23" s="19" t="str">
        <f t="shared" si="1"/>
        <v>Nagyobb</v>
      </c>
      <c r="S23" s="20">
        <f t="shared" si="2"/>
        <v>9.9999999999999867E-2</v>
      </c>
    </row>
    <row r="24" spans="1:19" x14ac:dyDescent="0.3">
      <c r="A24" s="14">
        <v>7876</v>
      </c>
      <c r="B24" s="12">
        <v>45206</v>
      </c>
      <c r="C24" s="18">
        <v>0.41805555555555557</v>
      </c>
      <c r="D24" s="16" t="s">
        <v>22</v>
      </c>
      <c r="E24" s="10" t="str">
        <f t="shared" si="0"/>
        <v>Saturday</v>
      </c>
      <c r="F24" s="19" t="str">
        <f t="shared" si="1"/>
        <v>Nagyobb</v>
      </c>
      <c r="S24" s="20">
        <f t="shared" si="2"/>
        <v>0.27638888888888896</v>
      </c>
    </row>
    <row r="25" spans="1:19" x14ac:dyDescent="0.3">
      <c r="A25" s="14">
        <v>5432</v>
      </c>
      <c r="B25" s="12">
        <v>45206</v>
      </c>
      <c r="C25" s="18">
        <v>0.60416666666666663</v>
      </c>
      <c r="D25" s="16" t="s">
        <v>13</v>
      </c>
      <c r="E25" s="10" t="str">
        <f t="shared" si="0"/>
        <v>Saturday</v>
      </c>
      <c r="F25" s="19" t="str">
        <f t="shared" si="1"/>
        <v>Kisebb</v>
      </c>
      <c r="S25" s="20">
        <f t="shared" si="2"/>
        <v>0.18611111111111106</v>
      </c>
    </row>
    <row r="26" spans="1:19" x14ac:dyDescent="0.3">
      <c r="A26" s="14">
        <v>4312</v>
      </c>
      <c r="B26" s="12">
        <v>45206</v>
      </c>
      <c r="C26" s="18">
        <v>0.33680555555555558</v>
      </c>
      <c r="D26" s="16" t="s">
        <v>27</v>
      </c>
      <c r="E26" s="10" t="str">
        <f t="shared" si="0"/>
        <v>Saturday</v>
      </c>
      <c r="F26" s="19" t="str">
        <f t="shared" si="1"/>
        <v>Kisebb</v>
      </c>
      <c r="S26" s="20">
        <f t="shared" si="2"/>
        <v>0.26736111111111105</v>
      </c>
    </row>
    <row r="27" spans="1:19" x14ac:dyDescent="0.3">
      <c r="A27" s="14">
        <v>8999</v>
      </c>
      <c r="B27" s="12">
        <v>45206</v>
      </c>
      <c r="C27" s="18">
        <v>0.45763888888888887</v>
      </c>
      <c r="D27" s="16" t="s">
        <v>28</v>
      </c>
      <c r="E27" s="10" t="str">
        <f t="shared" si="0"/>
        <v>Saturday</v>
      </c>
      <c r="F27" s="19" t="str">
        <f t="shared" si="1"/>
        <v>Nagyobb</v>
      </c>
      <c r="S27" s="20">
        <f t="shared" si="2"/>
        <v>0.12083333333333329</v>
      </c>
    </row>
    <row r="28" spans="1:19" x14ac:dyDescent="0.3">
      <c r="A28" s="14">
        <v>4312</v>
      </c>
      <c r="B28" s="12">
        <v>45207</v>
      </c>
      <c r="C28" s="18">
        <v>0.36458333333333331</v>
      </c>
      <c r="D28" s="16" t="s">
        <v>25</v>
      </c>
      <c r="E28" s="10" t="str">
        <f t="shared" si="0"/>
        <v>Sunday</v>
      </c>
      <c r="F28" s="19" t="str">
        <f t="shared" si="1"/>
        <v>Kisebb</v>
      </c>
      <c r="S28" s="20">
        <f t="shared" si="2"/>
        <v>9.3055555555555558E-2</v>
      </c>
    </row>
    <row r="29" spans="1:19" x14ac:dyDescent="0.3">
      <c r="A29" s="14">
        <v>7876</v>
      </c>
      <c r="B29" s="12">
        <v>45207</v>
      </c>
      <c r="C29" s="18">
        <v>0.59861111111111109</v>
      </c>
      <c r="D29" s="16" t="s">
        <v>28</v>
      </c>
      <c r="E29" s="10" t="str">
        <f t="shared" si="0"/>
        <v>Sunday</v>
      </c>
      <c r="F29" s="19" t="str">
        <f t="shared" si="1"/>
        <v>Nagyobb</v>
      </c>
      <c r="S29" s="20">
        <f t="shared" si="2"/>
        <v>0.23402777777777778</v>
      </c>
    </row>
    <row r="30" spans="1:19" x14ac:dyDescent="0.3">
      <c r="A30" s="14">
        <v>2331</v>
      </c>
      <c r="B30" s="12">
        <v>45207</v>
      </c>
      <c r="C30" s="18">
        <v>0.47013888888888888</v>
      </c>
      <c r="D30" s="16" t="s">
        <v>25</v>
      </c>
      <c r="E30" s="10" t="str">
        <f t="shared" si="0"/>
        <v>Sunday</v>
      </c>
      <c r="F30" s="19" t="str">
        <f t="shared" si="1"/>
        <v>Kisebb</v>
      </c>
      <c r="S30" s="20">
        <f t="shared" si="2"/>
        <v>0.12847222222222221</v>
      </c>
    </row>
    <row r="31" spans="1:19" x14ac:dyDescent="0.3">
      <c r="A31" s="14">
        <v>6543</v>
      </c>
      <c r="B31" s="12">
        <v>45207</v>
      </c>
      <c r="C31" s="18">
        <v>0.79375000000000007</v>
      </c>
      <c r="D31" s="16" t="s">
        <v>29</v>
      </c>
      <c r="E31" s="10" t="str">
        <f t="shared" si="0"/>
        <v>Sunday</v>
      </c>
      <c r="F31" s="19" t="str">
        <f t="shared" si="1"/>
        <v>Nagyobb</v>
      </c>
      <c r="S31" s="20">
        <f t="shared" si="2"/>
        <v>0.32361111111111118</v>
      </c>
    </row>
    <row r="33" spans="1:6" x14ac:dyDescent="0.3">
      <c r="A33" s="22" t="s">
        <v>0</v>
      </c>
      <c r="B33" s="23" t="s">
        <v>30</v>
      </c>
      <c r="C33" s="24" t="s">
        <v>31</v>
      </c>
      <c r="D33" s="5" t="s">
        <v>32</v>
      </c>
      <c r="E33" s="5" t="s">
        <v>4</v>
      </c>
      <c r="F33" s="5"/>
    </row>
    <row r="34" spans="1:6" x14ac:dyDescent="0.3">
      <c r="A34" s="7" t="s">
        <v>34</v>
      </c>
      <c r="C34" s="25"/>
      <c r="E34" t="str">
        <f>"Sunday"</f>
        <v>Sunday</v>
      </c>
    </row>
    <row r="35" spans="1:6" x14ac:dyDescent="0.3">
      <c r="C35" s="25"/>
    </row>
  </sheetData>
  <mergeCells count="3">
    <mergeCell ref="G6:J6"/>
    <mergeCell ref="H8:J8"/>
    <mergeCell ref="G10:J10"/>
  </mergeCells>
  <conditionalFormatting sqref="A2:G3 A4:F4 A5:G5 A6:F31 D33:D34">
    <cfRule type="expression" dxfId="2" priority="10">
      <formula>OR($D2="Zöldségek",$D2="Gyümölcsök")</formula>
    </cfRule>
  </conditionalFormatting>
  <conditionalFormatting sqref="J35:J38">
    <cfRule type="expression" dxfId="1" priority="1">
      <formula>OR($D35="Zöldségek",$D35="Gyümölcsök")</formula>
    </cfRule>
  </conditionalFormatting>
  <conditionalFormatting sqref="L2:Q2">
    <cfRule type="iconSet" priority="11">
      <iconSet iconSet="3Arrows">
        <cfvo type="percent" val="0"/>
        <cfvo type="formula" val="INDIRECT(ADDRESS(ROW(),COLUMN()-1))"/>
        <cfvo type="formula" val="INDIRECT(ADDRESS(ROW(),COLUMN()-1))" gte="0"/>
      </iconSet>
    </cfRule>
  </conditionalFormatting>
  <conditionalFormatting sqref="M31:M41">
    <cfRule type="expression" dxfId="0" priority="3">
      <formula>OR($D31="Zöldségek",$D31="Gyümölcsök")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Bevásárlás</vt:lpstr>
      <vt:lpstr>napok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Gergely Bencsik</dc:creator>
  <cp:keywords/>
  <dc:description/>
  <cp:lastModifiedBy>Bencsik Gergely</cp:lastModifiedBy>
  <cp:revision/>
  <dcterms:created xsi:type="dcterms:W3CDTF">2023-10-12T13:19:00Z</dcterms:created>
  <dcterms:modified xsi:type="dcterms:W3CDTF">2024-01-15T19:13:18Z</dcterms:modified>
  <cp:category/>
  <cp:contentStatus/>
</cp:coreProperties>
</file>