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kelte-my.sharepoint.com/personal/bg_inf_elte_hu/Documents/Inf_kiad/1_Feladatcsoport_vegyes_Excel/Excel/E4/"/>
    </mc:Choice>
  </mc:AlternateContent>
  <xr:revisionPtr revIDLastSave="523" documentId="8_{C3C31BD4-75F7-4562-87EC-E0143A8FFC43}" xr6:coauthVersionLast="47" xr6:coauthVersionMax="47" xr10:uidLastSave="{AD4F38E8-534D-4758-8A6C-D70F4498A667}"/>
  <bookViews>
    <workbookView xWindow="-108" yWindow="-108" windowWidth="23256" windowHeight="12456" xr2:uid="{00000000-000D-0000-FFFF-FFFF00000000}"/>
  </bookViews>
  <sheets>
    <sheet name="utazá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E2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J21" i="1"/>
  <c r="J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<sst xmlns="http://schemas.openxmlformats.org/spreadsheetml/2006/main" count="42" uniqueCount="37">
  <si>
    <t>Vonat kódja</t>
  </si>
  <si>
    <t>Indulás dátuma</t>
  </si>
  <si>
    <t>Indulás ideje</t>
  </si>
  <si>
    <t>Érkezés dátuma</t>
  </si>
  <si>
    <t>Érkezés ideje</t>
  </si>
  <si>
    <t>Utazók száma</t>
  </si>
  <si>
    <t>Ár (HUF)</t>
  </si>
  <si>
    <t>Késés (perc)</t>
  </si>
  <si>
    <t>Mennyi az árbevétel</t>
  </si>
  <si>
    <t>Napi utasok száma</t>
  </si>
  <si>
    <t>Mozdony kódja</t>
  </si>
  <si>
    <t>Menetidő</t>
  </si>
  <si>
    <t>Másnapi érkezés?</t>
  </si>
  <si>
    <t>Ár kerekítése</t>
  </si>
  <si>
    <t>K8329J7L</t>
  </si>
  <si>
    <t>P0D3F2S1</t>
  </si>
  <si>
    <t>X3Z4W7O9</t>
  </si>
  <si>
    <t>A47B9N0X</t>
  </si>
  <si>
    <t>H9U1N4G7</t>
  </si>
  <si>
    <t>R5S3T9V8</t>
  </si>
  <si>
    <t>R6T9Y2Z4</t>
  </si>
  <si>
    <t>V5Q8K3M7</t>
  </si>
  <si>
    <t>T1J8C0B6</t>
  </si>
  <si>
    <t>G2H6P9U8</t>
  </si>
  <si>
    <t>L7I4E8T5</t>
  </si>
  <si>
    <t>D2F8W7K6</t>
  </si>
  <si>
    <t>N1M7L4T6</t>
  </si>
  <si>
    <t>B4C3V9X5</t>
  </si>
  <si>
    <t>Q9R5Z2P4</t>
  </si>
  <si>
    <t>L8I5E6T7</t>
  </si>
  <si>
    <t>U3G7H6P2</t>
  </si>
  <si>
    <t>Z4J7K6L1</t>
  </si>
  <si>
    <t>Jelölt vonatok száma:</t>
  </si>
  <si>
    <t>&gt;100</t>
  </si>
  <si>
    <t>&lt;12:00</t>
  </si>
  <si>
    <t>&gt;10:00</t>
  </si>
  <si>
    <t>Legmagasabb: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</si>
</sst>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yyyy/\ m/\ d\.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workbookViewId="0">
      <selection activeCell="I25" sqref="I25"/>
    </sheetView>
  </sheetViews>
  <sheetFormatPr defaultRowHeight="14.4" x14ac:dyDescent="0.3"/>
  <cols>
    <col min="1" max="1" width="11.33203125" bestFit="1" customWidth="1"/>
    <col min="2" max="2" width="14.33203125" style="3" bestFit="1" customWidth="1"/>
    <col min="3" max="3" width="11.6640625" style="3" bestFit="1" customWidth="1"/>
    <col min="4" max="4" width="14.33203125" style="3" bestFit="1" customWidth="1"/>
    <col min="5" max="5" width="11.6640625" style="3" bestFit="1" customWidth="1"/>
    <col min="6" max="6" width="12.5546875" style="3" bestFit="1" customWidth="1"/>
    <col min="7" max="7" width="8.109375" style="3" bestFit="1" customWidth="1"/>
    <col min="8" max="8" width="11.109375" style="3" bestFit="1" customWidth="1"/>
    <col min="9" max="9" width="13.21875" bestFit="1" customWidth="1"/>
    <col min="10" max="10" width="18.33203125" style="1" bestFit="1" customWidth="1"/>
    <col min="11" max="11" width="16.6640625" style="1" bestFit="1" customWidth="1"/>
    <col min="12" max="12" width="16.6640625" style="1" customWidth="1"/>
    <col min="13" max="13" width="9.33203125" style="1" bestFit="1" customWidth="1"/>
    <col min="14" max="14" width="15.88671875" style="1" bestFit="1" customWidth="1"/>
    <col min="15" max="15" width="15" bestFit="1" customWidth="1"/>
    <col min="18" max="18" width="11.88671875" style="1" bestFit="1" customWidth="1"/>
  </cols>
  <sheetData>
    <row r="1" spans="1:1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6" x14ac:dyDescent="0.3">
      <c r="A2" t="s">
        <v>14</v>
      </c>
      <c r="B2" s="6">
        <v>45240</v>
      </c>
      <c r="C2" s="4">
        <v>0.36458333333333331</v>
      </c>
      <c r="D2" s="6">
        <v>45240</v>
      </c>
      <c r="E2" s="4">
        <v>0.51041666666666663</v>
      </c>
      <c r="F2" s="1">
        <v>120</v>
      </c>
      <c r="G2" s="3">
        <v>2331</v>
      </c>
      <c r="H2" s="1">
        <v>30</v>
      </c>
      <c r="J2" s="1">
        <f>F2*G2</f>
        <v>279720</v>
      </c>
      <c r="K2" s="1">
        <f>IF($B2&lt;&gt;$B3,SUMIF($B$1:$B$21,$B2,$F$1:$F$22)," ")</f>
        <v>120</v>
      </c>
      <c r="L2" s="3" t="str">
        <f>LEFT(A2,2)&amp;RIGHT(A2,2)</f>
        <v>K87L</v>
      </c>
      <c r="M2" s="4">
        <f>(D2+E2)-(B2+C2)</f>
        <v>0.14583333332848269</v>
      </c>
      <c r="N2" s="1" t="str">
        <f>IF(D2=B2,"Nem","Igen")</f>
        <v>Nem</v>
      </c>
      <c r="O2" s="1">
        <f t="shared" ref="O2:O21" si="0">IF(OR(_xlfn.NUMBERVALUE(RIGHT(G2,1))=1,_xlfn.NUMBERVALUE(RIGHT(G2,1))=2),ROUND(G2,-1),IF(OR(_xlfn.NUMBERVALUE(RIGHT(G2,1))=3,_xlfn.NUMBERVALUE(RIGHT(G2,1))=4,_xlfn.NUMBERVALUE(RIGHT(G2,1))=5),_xlfn.CEILING.MATH(G2,5),IF(OR(_xlfn.NUMBERVALUE(RIGHT(G2,1))=6,_xlfn.NUMBERVALUE(RIGHT(G2,1))=7),_xlfn.FLOOR.MATH(G2,5),ROUND(G2,-1))))</f>
        <v>2330</v>
      </c>
    </row>
    <row r="3" spans="1:16" x14ac:dyDescent="0.3">
      <c r="A3" t="s">
        <v>15</v>
      </c>
      <c r="B3" s="6">
        <v>45241</v>
      </c>
      <c r="C3" s="4">
        <v>0.43055555555555558</v>
      </c>
      <c r="D3" s="6">
        <v>45241</v>
      </c>
      <c r="E3" s="4">
        <v>0.625</v>
      </c>
      <c r="F3" s="1">
        <v>75</v>
      </c>
      <c r="G3" s="3">
        <v>2463</v>
      </c>
      <c r="H3" s="1"/>
      <c r="J3" s="1">
        <f t="shared" ref="J3:J21" si="1">F3*G3</f>
        <v>184725</v>
      </c>
      <c r="K3" s="1" t="str">
        <f t="shared" ref="K3:K21" si="2">IF($B3&lt;&gt;$B4,SUMIF($B$1:$B$21,$B3,$F$1:$F$22)," ")</f>
        <v xml:space="preserve"> </v>
      </c>
      <c r="L3" s="3" t="str">
        <f t="shared" ref="L3:L21" si="3">LEFT(A3,2)&amp;RIGHT(A3,2)</f>
        <v>P0S1</v>
      </c>
      <c r="M3" s="4">
        <f t="shared" ref="M3:M21" si="4">(D3+E3)-(B3+C3)</f>
        <v>0.19444444444525288</v>
      </c>
      <c r="N3" s="1" t="str">
        <f t="shared" ref="N3:N21" si="5">IF(D3=B3,"Nem","Igen")</f>
        <v>Nem</v>
      </c>
      <c r="O3" s="1">
        <f t="shared" si="0"/>
        <v>2465</v>
      </c>
    </row>
    <row r="4" spans="1:16" x14ac:dyDescent="0.3">
      <c r="A4" t="s">
        <v>16</v>
      </c>
      <c r="B4" s="6">
        <v>45241</v>
      </c>
      <c r="C4" s="4">
        <v>0.55555555555555558</v>
      </c>
      <c r="D4" s="6">
        <v>45241</v>
      </c>
      <c r="E4" s="4">
        <v>0.75347222222222221</v>
      </c>
      <c r="F4" s="1">
        <v>82</v>
      </c>
      <c r="G4" s="3">
        <v>999</v>
      </c>
      <c r="H4" s="1">
        <v>15</v>
      </c>
      <c r="J4" s="1">
        <f t="shared" si="1"/>
        <v>81918</v>
      </c>
      <c r="K4" s="1" t="str">
        <f t="shared" si="2"/>
        <v xml:space="preserve"> </v>
      </c>
      <c r="L4" s="3" t="str">
        <f t="shared" si="3"/>
        <v>X3O9</v>
      </c>
      <c r="M4" s="4">
        <f t="shared" si="4"/>
        <v>0.19791666666424135</v>
      </c>
      <c r="N4" s="1" t="str">
        <f t="shared" si="5"/>
        <v>Nem</v>
      </c>
      <c r="O4" s="1">
        <f t="shared" si="0"/>
        <v>1000</v>
      </c>
    </row>
    <row r="5" spans="1:16" x14ac:dyDescent="0.3">
      <c r="A5" t="s">
        <v>17</v>
      </c>
      <c r="B5" s="6">
        <v>45241</v>
      </c>
      <c r="C5" s="4">
        <v>0.60416666666666663</v>
      </c>
      <c r="D5" s="6">
        <v>45241</v>
      </c>
      <c r="E5" s="4">
        <v>0.78125</v>
      </c>
      <c r="F5" s="1">
        <v>88</v>
      </c>
      <c r="G5" s="3">
        <v>1722</v>
      </c>
      <c r="H5" s="1"/>
      <c r="J5" s="1">
        <f t="shared" si="1"/>
        <v>151536</v>
      </c>
      <c r="K5" s="1">
        <f t="shared" si="2"/>
        <v>245</v>
      </c>
      <c r="L5" s="3" t="str">
        <f t="shared" si="3"/>
        <v>A40X</v>
      </c>
      <c r="M5" s="4">
        <f t="shared" si="4"/>
        <v>0.17708333333575865</v>
      </c>
      <c r="N5" s="1" t="str">
        <f t="shared" si="5"/>
        <v>Nem</v>
      </c>
      <c r="O5" s="1">
        <f t="shared" si="0"/>
        <v>1720</v>
      </c>
      <c r="P5" s="1"/>
    </row>
    <row r="6" spans="1:16" x14ac:dyDescent="0.3">
      <c r="A6" t="s">
        <v>18</v>
      </c>
      <c r="B6" s="6">
        <v>45242</v>
      </c>
      <c r="C6" s="4">
        <v>0.3298611111111111</v>
      </c>
      <c r="D6" s="6">
        <v>45242</v>
      </c>
      <c r="E6" s="4">
        <v>0.47916666666666669</v>
      </c>
      <c r="F6" s="1">
        <v>110</v>
      </c>
      <c r="G6" s="3">
        <v>1190</v>
      </c>
      <c r="H6" s="1"/>
      <c r="J6" s="1">
        <f t="shared" si="1"/>
        <v>130900</v>
      </c>
      <c r="K6" s="1" t="str">
        <f t="shared" si="2"/>
        <v xml:space="preserve"> </v>
      </c>
      <c r="L6" s="3" t="str">
        <f t="shared" si="3"/>
        <v>H9G7</v>
      </c>
      <c r="M6" s="4">
        <f t="shared" si="4"/>
        <v>0.14930555555474712</v>
      </c>
      <c r="N6" s="1" t="str">
        <f t="shared" si="5"/>
        <v>Nem</v>
      </c>
      <c r="O6" s="1">
        <f t="shared" si="0"/>
        <v>1190</v>
      </c>
      <c r="P6" s="1"/>
    </row>
    <row r="7" spans="1:16" x14ac:dyDescent="0.3">
      <c r="A7" t="s">
        <v>19</v>
      </c>
      <c r="B7" s="6">
        <v>45242</v>
      </c>
      <c r="C7" s="4">
        <v>0.85416666666666663</v>
      </c>
      <c r="D7" s="6">
        <v>45243</v>
      </c>
      <c r="E7" s="4">
        <v>0.39583333333333331</v>
      </c>
      <c r="F7" s="1">
        <v>78</v>
      </c>
      <c r="G7" s="3">
        <v>2616</v>
      </c>
      <c r="H7" s="1">
        <v>90</v>
      </c>
      <c r="J7" s="1">
        <f t="shared" si="1"/>
        <v>204048</v>
      </c>
      <c r="K7" s="1">
        <f t="shared" si="2"/>
        <v>188</v>
      </c>
      <c r="L7" s="3" t="str">
        <f t="shared" si="3"/>
        <v>R5V8</v>
      </c>
      <c r="M7" s="4">
        <f t="shared" si="4"/>
        <v>0.54166666667151731</v>
      </c>
      <c r="N7" s="1" t="str">
        <f t="shared" si="5"/>
        <v>Igen</v>
      </c>
      <c r="O7" s="1">
        <f t="shared" si="0"/>
        <v>2615</v>
      </c>
      <c r="P7" s="1"/>
    </row>
    <row r="8" spans="1:16" x14ac:dyDescent="0.3">
      <c r="A8" t="s">
        <v>20</v>
      </c>
      <c r="B8" s="6">
        <v>45243</v>
      </c>
      <c r="C8" s="4">
        <v>0.51041666666666663</v>
      </c>
      <c r="D8" s="6">
        <v>45243</v>
      </c>
      <c r="E8" s="4">
        <v>0.6875</v>
      </c>
      <c r="F8" s="1">
        <v>104</v>
      </c>
      <c r="G8" s="3">
        <v>874</v>
      </c>
      <c r="H8" s="1">
        <v>60</v>
      </c>
      <c r="J8" s="1">
        <f t="shared" si="1"/>
        <v>90896</v>
      </c>
      <c r="K8" s="1">
        <f t="shared" si="2"/>
        <v>104</v>
      </c>
      <c r="L8" s="3" t="str">
        <f t="shared" si="3"/>
        <v>R6Z4</v>
      </c>
      <c r="M8" s="4">
        <f t="shared" si="4"/>
        <v>0.17708333333575865</v>
      </c>
      <c r="N8" s="1" t="str">
        <f t="shared" si="5"/>
        <v>Nem</v>
      </c>
      <c r="O8" s="1">
        <f t="shared" si="0"/>
        <v>875</v>
      </c>
    </row>
    <row r="9" spans="1:16" x14ac:dyDescent="0.3">
      <c r="A9" t="s">
        <v>21</v>
      </c>
      <c r="B9" s="6">
        <v>45244</v>
      </c>
      <c r="C9" s="4">
        <v>0.70138888888888884</v>
      </c>
      <c r="D9" s="6">
        <v>45244</v>
      </c>
      <c r="E9" s="4">
        <v>0.84722222222222221</v>
      </c>
      <c r="F9" s="1">
        <v>63</v>
      </c>
      <c r="G9" s="3">
        <v>2235</v>
      </c>
      <c r="H9" s="1">
        <v>30</v>
      </c>
      <c r="J9" s="1">
        <f t="shared" si="1"/>
        <v>140805</v>
      </c>
      <c r="K9" s="1">
        <f t="shared" si="2"/>
        <v>63</v>
      </c>
      <c r="L9" s="3" t="str">
        <f t="shared" si="3"/>
        <v>V5M7</v>
      </c>
      <c r="M9" s="4">
        <f t="shared" si="4"/>
        <v>0.14583333332848269</v>
      </c>
      <c r="N9" s="1" t="str">
        <f t="shared" si="5"/>
        <v>Nem</v>
      </c>
      <c r="O9" s="1">
        <f t="shared" si="0"/>
        <v>2235</v>
      </c>
    </row>
    <row r="10" spans="1:16" x14ac:dyDescent="0.3">
      <c r="A10" t="s">
        <v>22</v>
      </c>
      <c r="B10" s="6">
        <v>45245</v>
      </c>
      <c r="C10" s="4">
        <v>0.47916666666666669</v>
      </c>
      <c r="D10" s="6">
        <v>45245</v>
      </c>
      <c r="E10" s="4">
        <v>0.65625</v>
      </c>
      <c r="F10" s="1">
        <v>96</v>
      </c>
      <c r="G10" s="3">
        <v>2828</v>
      </c>
      <c r="H10" s="1"/>
      <c r="J10" s="1">
        <f t="shared" si="1"/>
        <v>271488</v>
      </c>
      <c r="K10" s="1" t="str">
        <f t="shared" si="2"/>
        <v xml:space="preserve"> </v>
      </c>
      <c r="L10" s="3" t="str">
        <f t="shared" si="3"/>
        <v>T1B6</v>
      </c>
      <c r="M10" s="4">
        <f t="shared" si="4"/>
        <v>0.17708333333575865</v>
      </c>
      <c r="N10" s="1" t="str">
        <f t="shared" si="5"/>
        <v>Nem</v>
      </c>
      <c r="O10" s="1">
        <f t="shared" si="0"/>
        <v>2830</v>
      </c>
    </row>
    <row r="11" spans="1:16" x14ac:dyDescent="0.3">
      <c r="A11" t="s">
        <v>23</v>
      </c>
      <c r="B11" s="6">
        <v>45245</v>
      </c>
      <c r="C11" s="4">
        <v>0.79513888888888884</v>
      </c>
      <c r="D11" s="6">
        <v>45246</v>
      </c>
      <c r="E11" s="4">
        <v>0.33333333333333331</v>
      </c>
      <c r="F11" s="1">
        <v>89</v>
      </c>
      <c r="G11" s="3">
        <v>736</v>
      </c>
      <c r="H11" s="1">
        <v>15</v>
      </c>
      <c r="J11" s="1">
        <f t="shared" si="1"/>
        <v>65504</v>
      </c>
      <c r="K11" s="1">
        <f t="shared" si="2"/>
        <v>185</v>
      </c>
      <c r="L11" s="3" t="str">
        <f t="shared" si="3"/>
        <v>G2U8</v>
      </c>
      <c r="M11" s="4">
        <f t="shared" si="4"/>
        <v>0.53819444444525288</v>
      </c>
      <c r="N11" s="1" t="str">
        <f t="shared" si="5"/>
        <v>Igen</v>
      </c>
      <c r="O11" s="1">
        <f t="shared" si="0"/>
        <v>735</v>
      </c>
    </row>
    <row r="12" spans="1:16" x14ac:dyDescent="0.3">
      <c r="A12" t="s">
        <v>24</v>
      </c>
      <c r="B12" s="6">
        <v>45246</v>
      </c>
      <c r="C12" s="4">
        <v>0.65277777777777779</v>
      </c>
      <c r="D12" s="6">
        <v>45246</v>
      </c>
      <c r="E12" s="4">
        <v>0.82986111111111116</v>
      </c>
      <c r="F12" s="1">
        <v>75</v>
      </c>
      <c r="G12" s="3">
        <v>2747</v>
      </c>
      <c r="H12" s="1"/>
      <c r="J12" s="1">
        <f t="shared" si="1"/>
        <v>206025</v>
      </c>
      <c r="K12" s="1">
        <f t="shared" si="2"/>
        <v>75</v>
      </c>
      <c r="L12" s="3" t="str">
        <f t="shared" si="3"/>
        <v>L7T5</v>
      </c>
      <c r="M12" s="4">
        <f t="shared" si="4"/>
        <v>0.17708333332848269</v>
      </c>
      <c r="N12" s="1" t="str">
        <f t="shared" si="5"/>
        <v>Nem</v>
      </c>
      <c r="O12" s="1">
        <f t="shared" si="0"/>
        <v>2745</v>
      </c>
    </row>
    <row r="13" spans="1:16" x14ac:dyDescent="0.3">
      <c r="A13" t="s">
        <v>25</v>
      </c>
      <c r="B13" s="6">
        <v>45251</v>
      </c>
      <c r="C13" s="4">
        <v>0.71875</v>
      </c>
      <c r="D13" s="6">
        <v>45251</v>
      </c>
      <c r="E13" s="4">
        <v>0.90277777777777779</v>
      </c>
      <c r="F13" s="1">
        <v>94</v>
      </c>
      <c r="G13" s="3">
        <v>1750</v>
      </c>
      <c r="H13" s="1">
        <v>20</v>
      </c>
      <c r="J13" s="1">
        <f t="shared" si="1"/>
        <v>164500</v>
      </c>
      <c r="K13" s="1">
        <f t="shared" si="2"/>
        <v>94</v>
      </c>
      <c r="L13" s="3" t="str">
        <f t="shared" si="3"/>
        <v>D2K6</v>
      </c>
      <c r="M13" s="4">
        <f t="shared" si="4"/>
        <v>0.18402777778101154</v>
      </c>
      <c r="N13" s="1" t="str">
        <f t="shared" si="5"/>
        <v>Nem</v>
      </c>
      <c r="O13" s="1">
        <f t="shared" si="0"/>
        <v>1750</v>
      </c>
    </row>
    <row r="14" spans="1:16" x14ac:dyDescent="0.3">
      <c r="A14" t="s">
        <v>26</v>
      </c>
      <c r="B14" s="6">
        <v>45252</v>
      </c>
      <c r="C14" s="4">
        <v>0.57986111111111105</v>
      </c>
      <c r="D14" s="6">
        <v>45252</v>
      </c>
      <c r="E14" s="4">
        <v>0.76388888888888884</v>
      </c>
      <c r="F14" s="1">
        <v>102</v>
      </c>
      <c r="G14" s="3">
        <v>1076</v>
      </c>
      <c r="H14" s="1">
        <v>20</v>
      </c>
      <c r="J14" s="1">
        <f t="shared" si="1"/>
        <v>109752</v>
      </c>
      <c r="K14" s="1" t="str">
        <f t="shared" si="2"/>
        <v xml:space="preserve"> </v>
      </c>
      <c r="L14" s="3" t="str">
        <f t="shared" si="3"/>
        <v>N1T6</v>
      </c>
      <c r="M14" s="4">
        <f t="shared" si="4"/>
        <v>0.18402777778101154</v>
      </c>
      <c r="N14" s="1" t="str">
        <f t="shared" si="5"/>
        <v>Nem</v>
      </c>
      <c r="O14" s="1">
        <f t="shared" si="0"/>
        <v>1075</v>
      </c>
    </row>
    <row r="15" spans="1:16" x14ac:dyDescent="0.3">
      <c r="A15" t="s">
        <v>19</v>
      </c>
      <c r="B15" s="6">
        <v>45252</v>
      </c>
      <c r="C15" s="5">
        <v>0.97916666666666663</v>
      </c>
      <c r="D15" s="6">
        <v>45253</v>
      </c>
      <c r="E15" s="4">
        <v>6.25E-2</v>
      </c>
      <c r="F15" s="1">
        <v>56</v>
      </c>
      <c r="G15" s="1">
        <v>1000</v>
      </c>
      <c r="H15" s="1">
        <v>15</v>
      </c>
      <c r="J15" s="1">
        <f t="shared" si="1"/>
        <v>56000</v>
      </c>
      <c r="K15" s="1">
        <f t="shared" si="2"/>
        <v>158</v>
      </c>
      <c r="L15" s="3" t="str">
        <f t="shared" si="3"/>
        <v>R5V8</v>
      </c>
      <c r="M15" s="4">
        <f t="shared" si="4"/>
        <v>8.3333333335758653E-2</v>
      </c>
      <c r="N15" s="1" t="str">
        <f t="shared" si="5"/>
        <v>Igen</v>
      </c>
      <c r="O15" s="1">
        <f t="shared" si="0"/>
        <v>1000</v>
      </c>
    </row>
    <row r="16" spans="1:16" x14ac:dyDescent="0.3">
      <c r="A16" t="s">
        <v>27</v>
      </c>
      <c r="B16" s="6">
        <v>45253</v>
      </c>
      <c r="C16" s="4">
        <v>0.40277777777777773</v>
      </c>
      <c r="D16" s="6">
        <v>45253</v>
      </c>
      <c r="E16" s="4">
        <v>0.58680555555555558</v>
      </c>
      <c r="F16" s="1">
        <v>87</v>
      </c>
      <c r="G16" s="3">
        <v>1030</v>
      </c>
      <c r="H16" s="1">
        <v>30</v>
      </c>
      <c r="J16" s="1">
        <f t="shared" si="1"/>
        <v>89610</v>
      </c>
      <c r="K16" s="1">
        <f t="shared" si="2"/>
        <v>87</v>
      </c>
      <c r="L16" s="3" t="str">
        <f t="shared" si="3"/>
        <v>B4X5</v>
      </c>
      <c r="M16" s="4">
        <f t="shared" si="4"/>
        <v>0.18402777777373558</v>
      </c>
      <c r="N16" s="1" t="str">
        <f t="shared" si="5"/>
        <v>Nem</v>
      </c>
      <c r="O16" s="1">
        <f t="shared" si="0"/>
        <v>1030</v>
      </c>
    </row>
    <row r="17" spans="1:15" x14ac:dyDescent="0.3">
      <c r="A17" t="s">
        <v>28</v>
      </c>
      <c r="B17" s="6">
        <v>45254</v>
      </c>
      <c r="C17" s="4">
        <v>0.67708333333333337</v>
      </c>
      <c r="D17" s="6">
        <v>45255</v>
      </c>
      <c r="E17" s="4">
        <v>0.41666666666666669</v>
      </c>
      <c r="F17" s="1">
        <v>68</v>
      </c>
      <c r="G17" s="3">
        <v>2381</v>
      </c>
      <c r="H17" s="1"/>
      <c r="J17" s="1">
        <f t="shared" si="1"/>
        <v>161908</v>
      </c>
      <c r="K17" s="1">
        <f t="shared" si="2"/>
        <v>68</v>
      </c>
      <c r="L17" s="3" t="str">
        <f t="shared" si="3"/>
        <v>Q9P4</v>
      </c>
      <c r="M17" s="4">
        <f t="shared" si="4"/>
        <v>0.73958333332848269</v>
      </c>
      <c r="N17" s="1" t="str">
        <f t="shared" si="5"/>
        <v>Igen</v>
      </c>
      <c r="O17" s="1">
        <f t="shared" si="0"/>
        <v>2380</v>
      </c>
    </row>
    <row r="18" spans="1:15" x14ac:dyDescent="0.3">
      <c r="A18" t="s">
        <v>29</v>
      </c>
      <c r="B18" s="6">
        <v>45255</v>
      </c>
      <c r="C18" s="4">
        <v>0.67013888888888884</v>
      </c>
      <c r="D18" s="6">
        <v>45255</v>
      </c>
      <c r="E18" s="4">
        <v>0.85416666666666663</v>
      </c>
      <c r="F18" s="1">
        <v>92</v>
      </c>
      <c r="G18" s="3">
        <v>2214</v>
      </c>
      <c r="H18" s="1"/>
      <c r="J18" s="1">
        <f t="shared" si="1"/>
        <v>203688</v>
      </c>
      <c r="K18" s="1">
        <f t="shared" si="2"/>
        <v>92</v>
      </c>
      <c r="L18" s="3" t="str">
        <f t="shared" si="3"/>
        <v>L8T7</v>
      </c>
      <c r="M18" s="4">
        <f t="shared" si="4"/>
        <v>0.18402777777373558</v>
      </c>
      <c r="N18" s="1" t="str">
        <f t="shared" si="5"/>
        <v>Nem</v>
      </c>
      <c r="O18" s="1">
        <f t="shared" si="0"/>
        <v>2215</v>
      </c>
    </row>
    <row r="19" spans="1:15" x14ac:dyDescent="0.3">
      <c r="A19" t="s">
        <v>30</v>
      </c>
      <c r="B19" s="6">
        <v>45256</v>
      </c>
      <c r="C19" s="4">
        <v>0.44791666666666669</v>
      </c>
      <c r="D19" s="6">
        <v>45256</v>
      </c>
      <c r="E19" s="4">
        <v>0.63194444444444442</v>
      </c>
      <c r="F19" s="1">
        <v>80</v>
      </c>
      <c r="G19" s="3">
        <v>673</v>
      </c>
      <c r="H19" s="1"/>
      <c r="J19" s="1">
        <f t="shared" si="1"/>
        <v>53840</v>
      </c>
      <c r="K19" s="1" t="str">
        <f t="shared" si="2"/>
        <v xml:space="preserve"> </v>
      </c>
      <c r="L19" s="3" t="str">
        <f t="shared" si="3"/>
        <v>U3P2</v>
      </c>
      <c r="M19" s="4">
        <f t="shared" si="4"/>
        <v>0.18402777778101154</v>
      </c>
      <c r="N19" s="1" t="str">
        <f t="shared" si="5"/>
        <v>Nem</v>
      </c>
      <c r="O19" s="1">
        <f t="shared" si="0"/>
        <v>675</v>
      </c>
    </row>
    <row r="20" spans="1:15" x14ac:dyDescent="0.3">
      <c r="A20" t="s">
        <v>24</v>
      </c>
      <c r="B20" s="6">
        <v>45256</v>
      </c>
      <c r="C20" s="5">
        <v>0.48958333333333331</v>
      </c>
      <c r="D20" s="6">
        <v>45256</v>
      </c>
      <c r="E20" s="5">
        <v>0.64930555555555558</v>
      </c>
      <c r="F20" s="1">
        <v>103</v>
      </c>
      <c r="G20" s="3">
        <v>785</v>
      </c>
      <c r="J20" s="1">
        <f t="shared" si="1"/>
        <v>80855</v>
      </c>
      <c r="K20" s="1">
        <f t="shared" si="2"/>
        <v>183</v>
      </c>
      <c r="L20" s="3" t="str">
        <f t="shared" si="3"/>
        <v>L7T5</v>
      </c>
      <c r="M20" s="4">
        <f t="shared" si="4"/>
        <v>0.15972222221898846</v>
      </c>
      <c r="N20" s="1" t="str">
        <f t="shared" si="5"/>
        <v>Nem</v>
      </c>
      <c r="O20" s="1">
        <f t="shared" si="0"/>
        <v>785</v>
      </c>
    </row>
    <row r="21" spans="1:15" x14ac:dyDescent="0.3">
      <c r="A21" t="s">
        <v>31</v>
      </c>
      <c r="B21" s="6">
        <v>45257</v>
      </c>
      <c r="C21" s="4">
        <v>0.47222222222222227</v>
      </c>
      <c r="D21" s="6">
        <v>45257</v>
      </c>
      <c r="E21" s="4">
        <v>0.64930555555555558</v>
      </c>
      <c r="F21" s="1">
        <v>105</v>
      </c>
      <c r="G21" s="3">
        <v>529</v>
      </c>
      <c r="H21" s="1">
        <v>10</v>
      </c>
      <c r="J21" s="1">
        <f t="shared" si="1"/>
        <v>55545</v>
      </c>
      <c r="K21" s="1">
        <f t="shared" si="2"/>
        <v>105</v>
      </c>
      <c r="L21" s="3" t="str">
        <f t="shared" si="3"/>
        <v>Z4L1</v>
      </c>
      <c r="M21" s="4">
        <f t="shared" si="4"/>
        <v>0.17708333333575865</v>
      </c>
      <c r="N21" s="1" t="str">
        <f t="shared" si="5"/>
        <v>Nem</v>
      </c>
      <c r="O21" s="1">
        <f t="shared" si="0"/>
        <v>530</v>
      </c>
    </row>
    <row r="22" spans="1:15" x14ac:dyDescent="0.3">
      <c r="J22" s="3"/>
      <c r="K22" s="3"/>
      <c r="L22" s="3"/>
    </row>
    <row r="23" spans="1:15" x14ac:dyDescent="0.3">
      <c r="A23" s="2" t="s">
        <v>2</v>
      </c>
      <c r="B23" s="2" t="s">
        <v>5</v>
      </c>
      <c r="C23" s="2" t="s">
        <v>2</v>
      </c>
      <c r="D23" s="2"/>
      <c r="E23" s="2"/>
      <c r="G23" s="2"/>
      <c r="H23" s="2"/>
    </row>
    <row r="24" spans="1:15" x14ac:dyDescent="0.3">
      <c r="A24" s="3" t="s">
        <v>35</v>
      </c>
      <c r="B24" t="s">
        <v>33</v>
      </c>
      <c r="C24" t="s">
        <v>34</v>
      </c>
      <c r="E24"/>
      <c r="G24"/>
      <c r="I24" s="8" t="s">
        <v>36</v>
      </c>
      <c r="J24" s="1">
        <f>DMAX(A1:H21,"Ár (HUF)",A23:C24)</f>
        <v>785</v>
      </c>
    </row>
    <row r="25" spans="1:15" x14ac:dyDescent="0.3">
      <c r="B25"/>
      <c r="D25"/>
      <c r="E25"/>
      <c r="F25"/>
      <c r="G25"/>
      <c r="H25"/>
    </row>
    <row r="26" spans="1:15" x14ac:dyDescent="0.3">
      <c r="B26"/>
      <c r="C26"/>
      <c r="D26"/>
      <c r="E26"/>
      <c r="F26"/>
      <c r="G26"/>
      <c r="H26"/>
    </row>
    <row r="27" spans="1:15" x14ac:dyDescent="0.3">
      <c r="B27"/>
      <c r="C27" s="7" t="s">
        <v>32</v>
      </c>
      <c r="D27" s="7"/>
      <c r="E27">
        <f>COUNTIFS(E2:E21,"&gt;12:00",F2:F21,"&gt;"&amp;AVERAGE(F2:F21))</f>
        <v>8</v>
      </c>
      <c r="F27"/>
      <c r="G27"/>
      <c r="H27"/>
    </row>
    <row r="28" spans="1:15" x14ac:dyDescent="0.3">
      <c r="B28"/>
      <c r="C28"/>
      <c r="D28"/>
      <c r="E28"/>
      <c r="F28"/>
      <c r="G28"/>
      <c r="H28"/>
    </row>
    <row r="29" spans="1:15" x14ac:dyDescent="0.3">
      <c r="B29"/>
      <c r="C29"/>
      <c r="D29"/>
      <c r="E29"/>
      <c r="F29"/>
      <c r="G29"/>
      <c r="H29"/>
    </row>
    <row r="30" spans="1:15" x14ac:dyDescent="0.3">
      <c r="B30"/>
      <c r="C30"/>
      <c r="D30"/>
      <c r="E30"/>
      <c r="F30"/>
      <c r="G30"/>
      <c r="H30"/>
    </row>
    <row r="31" spans="1:15" x14ac:dyDescent="0.3">
      <c r="B31"/>
      <c r="C31"/>
      <c r="D31"/>
      <c r="E31"/>
      <c r="F31"/>
      <c r="G31"/>
      <c r="H31"/>
    </row>
    <row r="32" spans="1:15" x14ac:dyDescent="0.3">
      <c r="B32"/>
      <c r="C32"/>
      <c r="D32"/>
      <c r="E32"/>
      <c r="F32"/>
      <c r="G32"/>
      <c r="H32"/>
    </row>
    <row r="33" spans="10:18" customFormat="1" x14ac:dyDescent="0.3">
      <c r="J33" s="1"/>
      <c r="K33" s="1"/>
      <c r="L33" s="1"/>
      <c r="M33" s="1"/>
      <c r="N33" s="1"/>
      <c r="R33" s="1"/>
    </row>
    <row r="34" spans="10:18" customFormat="1" x14ac:dyDescent="0.3">
      <c r="J34" s="1"/>
      <c r="K34" s="1"/>
      <c r="L34" s="1"/>
      <c r="M34" s="1"/>
      <c r="N34" s="1"/>
      <c r="R34" s="1"/>
    </row>
    <row r="35" spans="10:18" customFormat="1" x14ac:dyDescent="0.3">
      <c r="J35" s="1"/>
      <c r="K35" s="1"/>
      <c r="L35" s="1"/>
      <c r="M35" s="1"/>
      <c r="N35" s="1"/>
      <c r="R35" s="1"/>
    </row>
    <row r="36" spans="10:18" customFormat="1" x14ac:dyDescent="0.3">
      <c r="J36" s="1"/>
      <c r="K36" s="1"/>
      <c r="L36" s="1"/>
      <c r="M36" s="1"/>
      <c r="N36" s="1"/>
      <c r="R36" s="1"/>
    </row>
    <row r="37" spans="10:18" customFormat="1" x14ac:dyDescent="0.3">
      <c r="J37" s="1"/>
      <c r="K37" s="1"/>
      <c r="L37" s="1"/>
      <c r="M37" s="1"/>
      <c r="N37" s="1"/>
      <c r="R37" s="1"/>
    </row>
    <row r="38" spans="10:18" customFormat="1" x14ac:dyDescent="0.3">
      <c r="J38" s="1"/>
      <c r="K38" s="1"/>
      <c r="L38" s="1"/>
      <c r="M38" s="1"/>
      <c r="N38" s="1"/>
      <c r="R38" s="1"/>
    </row>
    <row r="39" spans="10:18" customFormat="1" x14ac:dyDescent="0.3">
      <c r="J39" s="1"/>
      <c r="K39" s="1"/>
      <c r="L39" s="1"/>
      <c r="M39" s="1"/>
      <c r="N39" s="1"/>
      <c r="R39" s="1"/>
    </row>
    <row r="40" spans="10:18" customFormat="1" x14ac:dyDescent="0.3">
      <c r="J40" s="1"/>
      <c r="K40" s="1"/>
      <c r="L40" s="1"/>
      <c r="M40" s="1"/>
      <c r="N40" s="1"/>
      <c r="R40" s="1"/>
    </row>
  </sheetData>
  <sortState xmlns:xlrd2="http://schemas.microsoft.com/office/spreadsheetml/2017/richdata2" ref="A2:H21">
    <sortCondition ref="B2:B21"/>
    <sortCondition ref="C2:C21"/>
    <sortCondition ref="A2:A21"/>
  </sortState>
  <mergeCells count="1">
    <mergeCell ref="C27:D27"/>
  </mergeCells>
  <conditionalFormatting sqref="A2:A21">
    <cfRule type="expression" dxfId="1" priority="2">
      <formula>NOT(ISBLANK($H2))</formula>
    </cfRule>
  </conditionalFormatting>
  <conditionalFormatting sqref="G2:G21">
    <cfRule type="expression" dxfId="0" priority="1">
      <formula>AND($F2&lt;AVERAGE(F2:F21),$J2&gt;AVERAGE(J2:J21))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utazás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Gergely Bencsik</dc:creator>
  <cp:keywords/>
  <dc:description/>
  <cp:lastModifiedBy>Bencsik Gergely</cp:lastModifiedBy>
  <cp:revision/>
  <dcterms:created xsi:type="dcterms:W3CDTF">2023-10-25T08:41:20Z</dcterms:created>
  <dcterms:modified xsi:type="dcterms:W3CDTF">2023-12-17T21:24:12Z</dcterms:modified>
  <cp:category/>
  <cp:contentStatus/>
</cp:coreProperties>
</file>