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kelte-my.sharepoint.com/personal/bg_inf_elte_hu/Documents/Inf_kiad/1_Feladatcsoport_vegyes_Excel/Excel/E6/"/>
    </mc:Choice>
  </mc:AlternateContent>
  <xr:revisionPtr revIDLastSave="393" documentId="13_ncr:40009_{B40A8D78-3C0F-434B-B99C-F5C103306D20}" xr6:coauthVersionLast="47" xr6:coauthVersionMax="47" xr10:uidLastSave="{0F6BB936-3A1C-48A0-A36B-154F81BAF675}"/>
  <bookViews>
    <workbookView xWindow="-108" yWindow="-108" windowWidth="23256" windowHeight="12456" xr2:uid="{00000000-000D-0000-FFFF-FFFF00000000}"/>
  </bookViews>
  <sheets>
    <sheet name="jegyek" sheetId="1" r:id="rId1"/>
    <sheet name="osztálykimutatás" sheetId="2" r:id="rId2"/>
    <sheet name="diagram" sheetId="3" r:id="rId3"/>
  </sheets>
  <definedNames>
    <definedName name="_xlchart.v1.0" hidden="1">jegyek!$J$3:$J$7</definedName>
    <definedName name="_xlchart.v1.1" hidden="1">jegyek!$K$3:$K$7</definedName>
    <definedName name="_xlcn.WorksheetConnection_jegyekA3G44" hidden="1">jegyek!$A$3:$G$44</definedName>
  </definedNames>
  <calcPr calcId="191028"/>
  <pivotCaches>
    <pivotCache cacheId="16045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rtomány" name="Tartomány" connection="WorksheetConnection_jegyek!$A$3:$G$4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3" i="1"/>
  <c r="K15" i="1" a="1"/>
  <c r="K15" i="1" s="1"/>
  <c r="Q3" i="1" a="1"/>
  <c r="Q3" i="1" s="1"/>
  <c r="S3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3" i="1"/>
  <c r="I4" i="1"/>
  <c r="I5" i="1"/>
  <c r="K7" i="1" s="1"/>
  <c r="I6" i="1"/>
  <c r="K5" i="1" s="1"/>
  <c r="I7" i="1"/>
  <c r="K4" i="1" s="1"/>
  <c r="I8" i="1"/>
  <c r="I9" i="1"/>
  <c r="I10" i="1"/>
  <c r="K3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3" i="1"/>
  <c r="K6" i="1" s="1"/>
  <c r="S7" i="1" l="1"/>
  <c r="S35" i="1"/>
  <c r="S19" i="1"/>
  <c r="S34" i="1"/>
  <c r="S18" i="1"/>
  <c r="S33" i="1"/>
  <c r="S17" i="1"/>
  <c r="S16" i="1"/>
  <c r="S32" i="1"/>
  <c r="S15" i="1"/>
  <c r="S29" i="1"/>
  <c r="S13" i="1"/>
  <c r="S28" i="1"/>
  <c r="S12" i="1"/>
  <c r="S27" i="1"/>
  <c r="S11" i="1"/>
  <c r="S31" i="1"/>
  <c r="S14" i="1"/>
  <c r="S26" i="1"/>
  <c r="S10" i="1"/>
  <c r="S30" i="1"/>
  <c r="S25" i="1"/>
  <c r="S9" i="1"/>
  <c r="S8" i="1"/>
  <c r="S24" i="1"/>
  <c r="S23" i="1"/>
  <c r="S38" i="1"/>
  <c r="S22" i="1"/>
  <c r="S6" i="1"/>
  <c r="S37" i="1"/>
  <c r="S21" i="1"/>
  <c r="S5" i="1"/>
  <c r="S36" i="1"/>
  <c r="S20" i="1"/>
  <c r="S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EE62EB-87B5-488B-9224-928B5209C505}" keepAlive="1" name="ThisWorkbookDataModel" description="Adat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6B53878-727F-47A0-83D2-E02204103833}" name="WorksheetConnection_jegyek!$A$3:$G$44" type="102" refreshedVersion="8" minRefreshableVersion="5">
    <extLst>
      <ext xmlns:x15="http://schemas.microsoft.com/office/spreadsheetml/2010/11/main" uri="{DE250136-89BD-433C-8126-D09CA5730AF9}">
        <x15:connection id="Tartomány" autoDelete="1">
          <x15:rangePr sourceName="_xlcn.WorksheetConnection_jegyekA3G44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<sst xmlns="http://schemas.openxmlformats.org/spreadsheetml/2006/main" count="181" uniqueCount="65">
  <si>
    <t>NÉV</t>
  </si>
  <si>
    <t>OSZTÁLY</t>
  </si>
  <si>
    <t>TANTÁRGY</t>
  </si>
  <si>
    <t>Jegyek</t>
  </si>
  <si>
    <t>Érdemjegy</t>
  </si>
  <si>
    <t>Tantárgyi átlagok</t>
  </si>
  <si>
    <t>Második legjobb</t>
  </si>
  <si>
    <t>Kód</t>
  </si>
  <si>
    <t>9b Átlag</t>
  </si>
  <si>
    <t>Egyedi nevek</t>
  </si>
  <si>
    <t>Osztályok</t>
  </si>
  <si>
    <t>Tantárgy száma</t>
  </si>
  <si>
    <t>01</t>
  </si>
  <si>
    <t>02</t>
  </si>
  <si>
    <t>03</t>
  </si>
  <si>
    <t>04</t>
  </si>
  <si>
    <t>K. Bettina</t>
  </si>
  <si>
    <t>9a</t>
  </si>
  <si>
    <t>Magyar irodalom</t>
  </si>
  <si>
    <t>Biológia</t>
  </si>
  <si>
    <t>P. Gergő</t>
  </si>
  <si>
    <t>9b</t>
  </si>
  <si>
    <t>Fizika</t>
  </si>
  <si>
    <t>V. Anna</t>
  </si>
  <si>
    <t>10a</t>
  </si>
  <si>
    <t>Matematika</t>
  </si>
  <si>
    <t>Informatika</t>
  </si>
  <si>
    <t>N. László</t>
  </si>
  <si>
    <t>10b</t>
  </si>
  <si>
    <t>S. Zsófia</t>
  </si>
  <si>
    <t>11a</t>
  </si>
  <si>
    <t>K. Dávid</t>
  </si>
  <si>
    <t>11b</t>
  </si>
  <si>
    <t>F. Erika</t>
  </si>
  <si>
    <t>12a</t>
  </si>
  <si>
    <t>N. Eszter</t>
  </si>
  <si>
    <t>S. Katalin</t>
  </si>
  <si>
    <t>K. Bence</t>
  </si>
  <si>
    <t>Jegy:</t>
  </si>
  <si>
    <t>V. Dorottya</t>
  </si>
  <si>
    <t>S. Márton</t>
  </si>
  <si>
    <t>K. Lili</t>
  </si>
  <si>
    <t>12b</t>
  </si>
  <si>
    <t>P. Gábor</t>
  </si>
  <si>
    <t>N. Zsuzsa</t>
  </si>
  <si>
    <t>S. Krisztián</t>
  </si>
  <si>
    <t>F. Emese</t>
  </si>
  <si>
    <t>L. Sándor</t>
  </si>
  <si>
    <t>M. Viktória</t>
  </si>
  <si>
    <t>K. Balázs</t>
  </si>
  <si>
    <t>K. Júlia</t>
  </si>
  <si>
    <t>V. Tamás</t>
  </si>
  <si>
    <t>N. Henrietta</t>
  </si>
  <si>
    <t>L. Levente</t>
  </si>
  <si>
    <t>M. Krisztina</t>
  </si>
  <si>
    <t>L. Péter</t>
  </si>
  <si>
    <t>T. Dóra</t>
  </si>
  <si>
    <t>M. Gábor</t>
  </si>
  <si>
    <t>Osztály</t>
  </si>
  <si>
    <t>Sorcímkék</t>
  </si>
  <si>
    <t>Jegy1 átlag</t>
  </si>
  <si>
    <t>Jegy2 átlag</t>
  </si>
  <si>
    <t>Jegy3 átlag</t>
  </si>
  <si>
    <t>Jegy4 átlag</t>
  </si>
  <si>
    <t>Végösszeg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</si>
</sst>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rgb="FF3D00EA"/>
      </left>
      <right/>
      <top style="double">
        <color rgb="FF3D00EA"/>
      </top>
      <bottom/>
      <diagonal/>
    </border>
    <border>
      <left/>
      <right/>
      <top style="double">
        <color rgb="FF3D00EA"/>
      </top>
      <bottom/>
      <diagonal/>
    </border>
    <border>
      <left/>
      <right style="double">
        <color rgb="FF3D00EA"/>
      </right>
      <top style="double">
        <color rgb="FF3D00EA"/>
      </top>
      <bottom/>
      <diagonal/>
    </border>
    <border>
      <left style="double">
        <color rgb="FF3D00EA"/>
      </left>
      <right/>
      <top/>
      <bottom/>
      <diagonal/>
    </border>
    <border>
      <left/>
      <right style="double">
        <color rgb="FF3D00EA"/>
      </right>
      <top/>
      <bottom/>
      <diagonal/>
    </border>
    <border>
      <left style="double">
        <color rgb="FF3D00EA"/>
      </left>
      <right/>
      <top/>
      <bottom style="double">
        <color rgb="FF3D00EA"/>
      </bottom>
      <diagonal/>
    </border>
    <border>
      <left/>
      <right/>
      <top/>
      <bottom style="double">
        <color rgb="FF3D00EA"/>
      </bottom>
      <diagonal/>
    </border>
    <border>
      <left/>
      <right style="double">
        <color rgb="FF3D00EA"/>
      </right>
      <top/>
      <bottom style="double">
        <color rgb="FF3D00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18" fillId="33" borderId="0" xfId="0" quotePrefix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2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C40000"/>
        </patternFill>
      </fill>
    </dxf>
    <dxf>
      <font>
        <b/>
        <i val="0"/>
        <color rgb="FFDC4CC7"/>
      </font>
    </dxf>
  </dxfs>
  <tableStyles count="0" defaultTableStyle="TableStyleMedium2" defaultPivotStyle="PivotStyleLight16"/>
  <colors>
    <mruColors>
      <color rgb="FFDC4CC7"/>
      <color rgb="FFC40000"/>
      <color rgb="FF008000"/>
      <color rgb="FF3D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Tantárgyak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Tantárgyak</a:t>
          </a:r>
        </a:p>
      </cx:txPr>
    </cx:title>
    <cx:plotArea>
      <cx:plotAreaRegion>
        <cx:series layoutId="sunburst" uniqueId="{CDD9FC3D-6283-4632-89B4-B1E37DE45EA7}">
          <cx:dataLabels pos="ctr">
            <cx:visibility seriesName="0" categoryName="0" value="1"/>
            <cx:separator>, </cx:separator>
          </cx:dataLabels>
          <cx:dataId val="0"/>
        </cx:series>
      </cx:plotAreaRegion>
    </cx:plotArea>
    <cx:legend pos="l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7803D8D0-B4AA-4752-A30E-90340206C8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rgely Bencsik" refreshedDate="45232.709892824074" backgroundQuery="1" createdVersion="8" refreshedVersion="8" minRefreshableVersion="3" recordCount="0" supportSubquery="1" supportAdvancedDrill="1" xr:uid="{D03B74C2-8204-4556-A7F0-460ADBAD30F2}">
  <cacheSource type="external" connectionId="1"/>
  <cacheFields count="7">
    <cacheField name="[Tartomány].[9a].[9a]" caption="9a" numFmtId="0" hierarchy="1" level="1">
      <sharedItems count="8">
        <s v="10a"/>
        <s v="10b"/>
        <s v="11a"/>
        <s v="11b"/>
        <s v="12a"/>
        <s v="12b"/>
        <s v="9a"/>
        <s v="9b"/>
      </sharedItems>
    </cacheField>
    <cacheField name="[Tartomány].[Magyar irodalom].[Magyar irodalom]" caption="Magyar irodalom" numFmtId="0" hierarchy="2" level="1">
      <sharedItems count="5">
        <s v="Biológia"/>
        <s v="Informatika"/>
        <s v="Magyar irodalom"/>
        <s v="Matematika"/>
        <s v="Fizika"/>
      </sharedItems>
    </cacheField>
    <cacheField name="[Tartomány].[K. Bettina].[K. Bettina]" caption="K. Bettina" numFmtId="0" level="1">
      <sharedItems count="5">
        <s v="F. Emese"/>
        <s v="S. Krisztián"/>
        <s v="N. Henrietta"/>
        <s v="V. Anna"/>
        <s v="S. Katalin"/>
      </sharedItems>
    </cacheField>
    <cacheField name="[Measures].[Átlag – 5]" caption="Átlag – 5" numFmtId="0" hierarchy="14" level="32767"/>
    <cacheField name="[Measures].[Átlag – 4]" caption="Átlag – 4" numFmtId="0" hierarchy="13" level="32767"/>
    <cacheField name="[Measures].[Átlag – 3]" caption="Átlag – 3" numFmtId="0" hierarchy="15" level="32767"/>
    <cacheField name="[Measures].[Átlag – 4 2]" caption="Átlag – 4 2" numFmtId="0" hierarchy="16" level="32767"/>
  </cacheFields>
  <cacheHierarchies count="17">
    <cacheHierarchy uniqueName="[Tartomány].[K. Bettina]" caption="K. Bettina" attribute="1" defaultMemberUniqueName="[Tartomány].[K. Bettina].[All]" allUniqueName="[Tartomány].[K. Bettina].[All]" dimensionUniqueName="[Tartomány]" displayFolder="" count="2" memberValueDatatype="130" unbalanced="0">
      <fieldsUsage count="2">
        <fieldUsage x="-1"/>
        <fieldUsage x="2"/>
      </fieldsUsage>
    </cacheHierarchy>
    <cacheHierarchy uniqueName="[Tartomány].[9a]" caption="9a" attribute="1" defaultMemberUniqueName="[Tartomány].[9a].[All]" allUniqueName="[Tartomány].[9a].[All]" dimensionUniqueName="[Tartomány]" displayFolder="" count="2" memberValueDatatype="130" unbalanced="0">
      <fieldsUsage count="2">
        <fieldUsage x="-1"/>
        <fieldUsage x="0"/>
      </fieldsUsage>
    </cacheHierarchy>
    <cacheHierarchy uniqueName="[Tartomány].[Magyar irodalom]" caption="Magyar irodalom" attribute="1" defaultMemberUniqueName="[Tartomány].[Magyar irodalom].[All]" allUniqueName="[Tartomány].[Magyar irodalom].[All]" dimensionUniqueName="[Tartomány]" displayFolder="" count="2" memberValueDatatype="130" unbalanced="0">
      <fieldsUsage count="2">
        <fieldUsage x="-1"/>
        <fieldUsage x="1"/>
      </fieldsUsage>
    </cacheHierarchy>
    <cacheHierarchy uniqueName="[Tartomány].[4]" caption="4" attribute="1" defaultMemberUniqueName="[Tartomány].[4].[All]" allUniqueName="[Tartomány].[4].[All]" dimensionUniqueName="[Tartomány]" displayFolder="" count="0" memberValueDatatype="20" unbalanced="0"/>
    <cacheHierarchy uniqueName="[Tartomány].[5]" caption="5" attribute="1" defaultMemberUniqueName="[Tartomány].[5].[All]" allUniqueName="[Tartomány].[5].[All]" dimensionUniqueName="[Tartomány]" displayFolder="" count="0" memberValueDatatype="20" unbalanced="0"/>
    <cacheHierarchy uniqueName="[Tartomány].[3]" caption="3" attribute="1" defaultMemberUniqueName="[Tartomány].[3].[All]" allUniqueName="[Tartomány].[3].[All]" dimensionUniqueName="[Tartomány]" displayFolder="" count="0" memberValueDatatype="20" unbalanced="0"/>
    <cacheHierarchy uniqueName="[Tartomány].[4 2]" caption="4 2" attribute="1" defaultMemberUniqueName="[Tartomány].[4 2].[All]" allUniqueName="[Tartomány].[4 2].[All]" dimensionUniqueName="[Tartomány]" displayFolder="" count="0" memberValueDatatype="20" unbalanced="0"/>
    <cacheHierarchy uniqueName="[Measures].[__XL_Count Tartomány]" caption="__XL_Count Tartomány" measure="1" displayFolder="" measureGroup="Tartomány" count="0" hidden="1"/>
    <cacheHierarchy uniqueName="[Measures].[__No measures defined]" caption="__No measures defined" measure="1" displayFolder="" count="0" hidden="1"/>
    <cacheHierarchy uniqueName="[Measures].[Összeg – 4]" caption="Összeg – 4" measure="1" displayFolder="" measureGroup="Tartomány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Összeg – 5]" caption="Összeg – 5" measure="1" displayFolder="" measureGroup="Tartomány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Összeg – 3]" caption="Összeg – 3" measure="1" displayFolder="" measureGroup="Tartomány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Összeg – 4 2]" caption="Összeg – 4 2" measure="1" displayFolder="" measureGroup="Tartomány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Átlag – 4]" caption="Átlag – 4" measure="1" displayFolder="" measureGroup="Tartomány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Átlag – 5]" caption="Átlag – 5" measure="1" displayFolder="" measureGroup="Tartomány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Átlag – 3]" caption="Átlag – 3" measure="1" displayFolder="" measureGroup="Tartomány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Átlag – 4 2]" caption="Átlag – 4 2" measure="1" displayFolder="" measureGroup="Tartomány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rtomány" uniqueName="[Tartomány]" caption="Tartomány"/>
  </dimensions>
  <measureGroups count="1">
    <measureGroup name="Tartomány" caption="Tartomán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F62FC-AE1A-4598-B890-D880A1199388}" name="Kimutatás1" cacheId="16045" applyNumberFormats="0" applyBorderFormats="0" applyFontFormats="0" applyPatternFormats="0" applyAlignmentFormats="0" applyWidthHeightFormats="1" dataCaption="Értékek" updatedVersion="8" minRefreshableVersion="3" useAutoFormatting="1" subtotalHiddenItems="1" itemPrintTitles="1" createdVersion="8" indent="0" outline="1" outlineData="1" multipleFieldFilters="0">
  <location ref="A1:E24" firstHeaderRow="0" firstDataRow="1" firstDataCol="1"/>
  <pivotFields count="7">
    <pivotField axis="axisRow" allDrilled="1" subtotalTop="0" showAll="0" dataSourceSort="1" defaultSubtotal="0" defaultAttributeDrillState="1">
      <items count="8">
        <item x="0"/>
        <item x="1"/>
        <item x="2" e="0"/>
        <item x="3" e="0"/>
        <item x="4" e="0"/>
        <item x="5" e="0"/>
        <item x="6" e="0"/>
        <item x="7" e="0"/>
      </items>
    </pivotField>
    <pivotField axis="axisRow" allDrilled="1" subtotalTop="0" showAll="0" dataSourceSort="1" defaultSubtotal="0" defaultAttributeDrillState="1">
      <items count="5">
        <item x="0"/>
        <item x="1" e="0"/>
        <item x="2" e="0"/>
        <item x="3"/>
        <item x="4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3">
    <field x="0"/>
    <field x="1"/>
    <field x="2"/>
  </rowFields>
  <rowItems count="23">
    <i>
      <x/>
    </i>
    <i r="1">
      <x/>
    </i>
    <i r="2">
      <x/>
    </i>
    <i r="2">
      <x v="1"/>
    </i>
    <i r="1">
      <x v="1"/>
    </i>
    <i r="1">
      <x v="2"/>
    </i>
    <i r="1">
      <x v="3"/>
    </i>
    <i r="2">
      <x v="2"/>
    </i>
    <i r="2">
      <x v="1"/>
    </i>
    <i r="2">
      <x v="3"/>
    </i>
    <i>
      <x v="1"/>
    </i>
    <i r="1">
      <x v="4"/>
    </i>
    <i r="2">
      <x/>
    </i>
    <i r="1">
      <x v="1"/>
    </i>
    <i r="1">
      <x v="3"/>
    </i>
    <i r="2">
      <x v="4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Jegy1 átlag" fld="4" subtotal="average" baseField="1" baseItem="0"/>
    <dataField name="Jegy2 átlag" fld="3" subtotal="average" baseField="1" baseItem="0"/>
    <dataField name="Jegy3 átlag" fld="5" subtotal="average" baseField="1" baseItem="0"/>
    <dataField name="Jegy4 átlag" fld="6" subtotal="average" baseField="1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Jegy1 átlag"/>
    <pivotHierarchy dragToData="1" caption="Jegy2 átlag"/>
    <pivotHierarchy dragToData="1" caption="Jegy3 átlag"/>
    <pivotHierarchy dragToData="1" caption="Jegy4 átlag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jegyek!$A$3:$G$44">
        <x15:activeTabTopLevelEntity name="[Tartomány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A21" workbookViewId="0">
      <selection activeCell="O4" sqref="O4"/>
    </sheetView>
  </sheetViews>
  <sheetFormatPr defaultRowHeight="14.45"/>
  <cols>
    <col min="1" max="1" width="11" bestFit="1" customWidth="1"/>
    <col min="2" max="2" width="8.140625" style="1" bestFit="1" customWidth="1"/>
    <col min="3" max="3" width="15" bestFit="1" customWidth="1"/>
    <col min="4" max="7" width="3" style="1" bestFit="1" customWidth="1"/>
    <col min="9" max="9" width="10.28515625" bestFit="1" customWidth="1"/>
    <col min="10" max="10" width="15.5703125" bestFit="1" customWidth="1"/>
    <col min="11" max="11" width="12.42578125" bestFit="1" customWidth="1"/>
    <col min="12" max="12" width="15" bestFit="1" customWidth="1"/>
    <col min="14" max="14" width="8.85546875" style="1"/>
    <col min="15" max="15" width="10" style="11" bestFit="1" customWidth="1"/>
    <col min="17" max="17" width="10.7109375" customWidth="1"/>
    <col min="18" max="18" width="8.85546875" style="1"/>
  </cols>
  <sheetData>
    <row r="1" spans="1:19" ht="14.45" customHeight="1">
      <c r="A1" s="22" t="s">
        <v>0</v>
      </c>
      <c r="B1" s="24" t="s">
        <v>1</v>
      </c>
      <c r="C1" s="24" t="s">
        <v>2</v>
      </c>
      <c r="D1" s="25" t="s">
        <v>3</v>
      </c>
      <c r="E1" s="25"/>
      <c r="F1" s="25"/>
      <c r="G1" s="25"/>
      <c r="I1" s="21" t="s">
        <v>4</v>
      </c>
      <c r="J1" s="21" t="s">
        <v>5</v>
      </c>
      <c r="K1" s="21"/>
      <c r="M1" s="20" t="s">
        <v>6</v>
      </c>
      <c r="N1" s="21" t="s">
        <v>7</v>
      </c>
      <c r="O1" s="21" t="s">
        <v>8</v>
      </c>
      <c r="Q1" s="20" t="s">
        <v>9</v>
      </c>
      <c r="R1" s="20" t="s">
        <v>10</v>
      </c>
      <c r="S1" s="20" t="s">
        <v>11</v>
      </c>
    </row>
    <row r="2" spans="1:19" ht="15" thickBot="1">
      <c r="A2" s="23"/>
      <c r="B2" s="21"/>
      <c r="C2" s="21"/>
      <c r="D2" s="10" t="s">
        <v>12</v>
      </c>
      <c r="E2" s="10" t="s">
        <v>13</v>
      </c>
      <c r="F2" s="10" t="s">
        <v>14</v>
      </c>
      <c r="G2" s="10" t="s">
        <v>15</v>
      </c>
      <c r="I2" s="21"/>
      <c r="J2" s="21"/>
      <c r="K2" s="21"/>
      <c r="M2" s="20"/>
      <c r="N2" s="21"/>
      <c r="O2" s="21"/>
      <c r="Q2" s="20"/>
      <c r="R2" s="20"/>
      <c r="S2" s="20"/>
    </row>
    <row r="3" spans="1:19" ht="15" thickTop="1">
      <c r="A3" s="2" t="s">
        <v>16</v>
      </c>
      <c r="B3" s="3" t="s">
        <v>17</v>
      </c>
      <c r="C3" s="4" t="s">
        <v>18</v>
      </c>
      <c r="D3" s="1">
        <v>4</v>
      </c>
      <c r="E3" s="1">
        <v>5</v>
      </c>
      <c r="F3" s="1">
        <v>3</v>
      </c>
      <c r="G3" s="1">
        <v>4</v>
      </c>
      <c r="I3" s="11">
        <f>ROUND(AVERAGE(D3:G3),0)</f>
        <v>4</v>
      </c>
      <c r="J3" s="13" t="s">
        <v>19</v>
      </c>
      <c r="K3" s="12">
        <f>ROUND(AVERAGEIF($C$3:$C$44,J3,$I$3:$I$44),2)</f>
        <v>3.78</v>
      </c>
      <c r="M3" s="1">
        <f>IF(ISNUMBER(LARGE(D3:G3,2)),LARGE(D3:G3,2),"Nincs ilyen")</f>
        <v>4</v>
      </c>
      <c r="N3" s="1" t="str">
        <f>IF(ISBLANK(D3),0,D3)&amp;IF(ISBLANK(E3),0,E3)&amp;IF(ISBLANK(F3),0,F3)&amp;IF(ISBLANK(G3),0,G3)</f>
        <v>4534</v>
      </c>
      <c r="O3" s="11">
        <f>ROUND(AVERAGE(DAVERAGE(A1:G44,4,A46:A47),DAVERAGE(A1:G44,5,A46:A47),DAVERAGE(A1:G44,6,A46:A47),DAVERAGE(A1:G44,7,A46:A47)),2)</f>
        <v>3.54</v>
      </c>
      <c r="Q3" t="str" cm="1">
        <f t="array" ref="Q3:R38">_xlfn.UNIQUE(A3:B44,,FALSE)</f>
        <v>K. Bettina</v>
      </c>
      <c r="R3" s="1" t="str">
        <v>9a</v>
      </c>
      <c r="S3" s="1">
        <f>COUNTIFS(A3:A44,Q3,B3:B44,R3)</f>
        <v>2</v>
      </c>
    </row>
    <row r="4" spans="1:19">
      <c r="A4" s="5" t="s">
        <v>20</v>
      </c>
      <c r="B4" s="1" t="s">
        <v>21</v>
      </c>
      <c r="C4" s="6" t="s">
        <v>19</v>
      </c>
      <c r="D4" s="1">
        <v>5</v>
      </c>
      <c r="F4" s="1">
        <v>2</v>
      </c>
      <c r="G4" s="1">
        <v>3</v>
      </c>
      <c r="I4" s="11">
        <f t="shared" ref="I4:I44" si="0">ROUND(AVERAGE(D4:G4),0)</f>
        <v>3</v>
      </c>
      <c r="J4" s="13" t="s">
        <v>22</v>
      </c>
      <c r="K4" s="12">
        <f t="shared" ref="K4:K7" si="1">ROUND(AVERAGEIF($C$3:$C$44,J4,$I$3:$I$44),2)</f>
        <v>3.75</v>
      </c>
      <c r="M4" s="1">
        <f t="shared" ref="M4:M44" si="2">IF(ISNUMBER(LARGE(D4:G4,2)),LARGE(D4:G4,2),"Nincs ilyen")</f>
        <v>3</v>
      </c>
      <c r="N4" s="1" t="str">
        <f t="shared" ref="N4:N44" si="3">IF(ISBLANK(D4),0,D4)&amp;IF(ISBLANK(E4),0,E4)&amp;IF(ISBLANK(F4),0,F4)&amp;IF(ISBLANK(G4),0,G4)</f>
        <v>5023</v>
      </c>
      <c r="Q4" t="str">
        <v>P. Gergő</v>
      </c>
      <c r="R4" s="1" t="str">
        <v>9b</v>
      </c>
      <c r="S4" s="1">
        <f t="shared" ref="S4:S38" si="4">COUNTIFS(A4:A45,Q4,B4:B45,R4)</f>
        <v>2</v>
      </c>
    </row>
    <row r="5" spans="1:19">
      <c r="A5" s="5" t="s">
        <v>23</v>
      </c>
      <c r="B5" s="1" t="s">
        <v>24</v>
      </c>
      <c r="C5" s="6" t="s">
        <v>25</v>
      </c>
      <c r="D5" s="1">
        <v>1</v>
      </c>
      <c r="E5" s="1">
        <v>2</v>
      </c>
      <c r="F5" s="1">
        <v>1</v>
      </c>
      <c r="G5" s="1">
        <v>1</v>
      </c>
      <c r="I5" s="11">
        <f t="shared" si="0"/>
        <v>1</v>
      </c>
      <c r="J5" s="13" t="s">
        <v>26</v>
      </c>
      <c r="K5" s="12">
        <f t="shared" si="1"/>
        <v>3.56</v>
      </c>
      <c r="M5" s="1">
        <f t="shared" si="2"/>
        <v>1</v>
      </c>
      <c r="N5" s="1" t="str">
        <f t="shared" si="3"/>
        <v>1211</v>
      </c>
      <c r="Q5" t="str">
        <v>V. Anna</v>
      </c>
      <c r="R5" s="1" t="str">
        <v>10a</v>
      </c>
      <c r="S5" s="1">
        <f t="shared" si="4"/>
        <v>1</v>
      </c>
    </row>
    <row r="6" spans="1:19">
      <c r="A6" s="5" t="s">
        <v>27</v>
      </c>
      <c r="B6" s="1" t="s">
        <v>28</v>
      </c>
      <c r="C6" s="6" t="s">
        <v>26</v>
      </c>
      <c r="D6" s="1">
        <v>4</v>
      </c>
      <c r="E6" s="1">
        <v>2</v>
      </c>
      <c r="G6" s="1">
        <v>5</v>
      </c>
      <c r="I6" s="11">
        <f t="shared" si="0"/>
        <v>4</v>
      </c>
      <c r="J6" s="13" t="s">
        <v>18</v>
      </c>
      <c r="K6" s="12">
        <f t="shared" si="1"/>
        <v>3.88</v>
      </c>
      <c r="M6" s="1">
        <f t="shared" si="2"/>
        <v>4</v>
      </c>
      <c r="N6" s="1" t="str">
        <f t="shared" si="3"/>
        <v>4205</v>
      </c>
      <c r="Q6" t="str">
        <v>N. László</v>
      </c>
      <c r="R6" s="1" t="str">
        <v>10b</v>
      </c>
      <c r="S6" s="1">
        <f t="shared" si="4"/>
        <v>1</v>
      </c>
    </row>
    <row r="7" spans="1:19">
      <c r="A7" s="5" t="s">
        <v>29</v>
      </c>
      <c r="B7" s="1" t="s">
        <v>30</v>
      </c>
      <c r="C7" s="6" t="s">
        <v>22</v>
      </c>
      <c r="E7" s="1">
        <v>4</v>
      </c>
      <c r="F7" s="1">
        <v>1</v>
      </c>
      <c r="I7" s="11">
        <f t="shared" si="0"/>
        <v>3</v>
      </c>
      <c r="J7" s="13" t="s">
        <v>25</v>
      </c>
      <c r="K7" s="12">
        <f t="shared" si="1"/>
        <v>3</v>
      </c>
      <c r="M7" s="1">
        <f t="shared" si="2"/>
        <v>1</v>
      </c>
      <c r="N7" s="1" t="str">
        <f t="shared" si="3"/>
        <v>0410</v>
      </c>
      <c r="Q7" t="str">
        <v>S. Zsófia</v>
      </c>
      <c r="R7" s="1" t="str">
        <v>11a</v>
      </c>
      <c r="S7" s="1">
        <f t="shared" si="4"/>
        <v>2</v>
      </c>
    </row>
    <row r="8" spans="1:19">
      <c r="A8" s="5" t="s">
        <v>31</v>
      </c>
      <c r="B8" s="1" t="s">
        <v>32</v>
      </c>
      <c r="C8" s="6" t="s">
        <v>18</v>
      </c>
      <c r="E8" s="1">
        <v>5</v>
      </c>
      <c r="F8" s="1">
        <v>5</v>
      </c>
      <c r="G8" s="1">
        <v>4</v>
      </c>
      <c r="I8" s="11">
        <f t="shared" si="0"/>
        <v>5</v>
      </c>
      <c r="M8" s="1">
        <f t="shared" si="2"/>
        <v>5</v>
      </c>
      <c r="N8" s="1" t="str">
        <f t="shared" si="3"/>
        <v>0554</v>
      </c>
      <c r="Q8" t="str">
        <v>K. Dávid</v>
      </c>
      <c r="R8" s="1" t="str">
        <v>11b</v>
      </c>
      <c r="S8" s="1">
        <f t="shared" si="4"/>
        <v>1</v>
      </c>
    </row>
    <row r="9" spans="1:19">
      <c r="A9" s="5" t="s">
        <v>33</v>
      </c>
      <c r="B9" s="1" t="s">
        <v>34</v>
      </c>
      <c r="C9" s="6" t="s">
        <v>18</v>
      </c>
      <c r="D9" s="1">
        <v>5</v>
      </c>
      <c r="E9" s="1">
        <v>3</v>
      </c>
      <c r="F9" s="1">
        <v>4</v>
      </c>
      <c r="G9" s="1">
        <v>4</v>
      </c>
      <c r="I9" s="11">
        <f t="shared" si="0"/>
        <v>4</v>
      </c>
      <c r="M9" s="1">
        <f t="shared" si="2"/>
        <v>4</v>
      </c>
      <c r="N9" s="1" t="str">
        <f t="shared" si="3"/>
        <v>5344</v>
      </c>
      <c r="Q9" t="str">
        <v>F. Erika</v>
      </c>
      <c r="R9" s="1" t="str">
        <v>12a</v>
      </c>
      <c r="S9" s="1">
        <f t="shared" si="4"/>
        <v>1</v>
      </c>
    </row>
    <row r="10" spans="1:19">
      <c r="A10" s="5" t="s">
        <v>20</v>
      </c>
      <c r="B10" s="1" t="s">
        <v>21</v>
      </c>
      <c r="C10" s="6" t="s">
        <v>19</v>
      </c>
      <c r="D10" s="1">
        <v>2</v>
      </c>
      <c r="E10" s="1">
        <v>4</v>
      </c>
      <c r="F10" s="1">
        <v>3</v>
      </c>
      <c r="G10" s="1">
        <v>5</v>
      </c>
      <c r="I10" s="11">
        <f t="shared" si="0"/>
        <v>4</v>
      </c>
      <c r="M10" s="1">
        <f t="shared" si="2"/>
        <v>4</v>
      </c>
      <c r="N10" s="1" t="str">
        <f t="shared" si="3"/>
        <v>2435</v>
      </c>
      <c r="Q10" t="str">
        <v>N. Eszter</v>
      </c>
      <c r="R10" s="1" t="str">
        <v>9b</v>
      </c>
      <c r="S10" s="1">
        <f t="shared" si="4"/>
        <v>1</v>
      </c>
    </row>
    <row r="11" spans="1:19">
      <c r="A11" s="5" t="s">
        <v>16</v>
      </c>
      <c r="B11" s="1" t="s">
        <v>17</v>
      </c>
      <c r="C11" s="6" t="s">
        <v>26</v>
      </c>
      <c r="D11" s="1">
        <v>4</v>
      </c>
      <c r="E11" s="1">
        <v>3</v>
      </c>
      <c r="I11" s="11">
        <f t="shared" si="0"/>
        <v>4</v>
      </c>
      <c r="M11" s="1">
        <f t="shared" si="2"/>
        <v>3</v>
      </c>
      <c r="N11" s="1" t="str">
        <f t="shared" si="3"/>
        <v>4300</v>
      </c>
      <c r="Q11" t="str">
        <v>K. Bettina</v>
      </c>
      <c r="R11" s="1" t="str">
        <v>10a</v>
      </c>
      <c r="S11" s="1">
        <f t="shared" si="4"/>
        <v>1</v>
      </c>
    </row>
    <row r="12" spans="1:19">
      <c r="A12" s="5" t="s">
        <v>35</v>
      </c>
      <c r="B12" s="1" t="s">
        <v>21</v>
      </c>
      <c r="C12" s="6" t="s">
        <v>22</v>
      </c>
      <c r="D12" s="1">
        <v>5</v>
      </c>
      <c r="E12" s="1">
        <v>3</v>
      </c>
      <c r="G12" s="1">
        <v>4</v>
      </c>
      <c r="I12" s="11">
        <f t="shared" si="0"/>
        <v>4</v>
      </c>
      <c r="K12" t="s">
        <v>36</v>
      </c>
      <c r="M12" s="1">
        <f t="shared" si="2"/>
        <v>4</v>
      </c>
      <c r="N12" s="1" t="str">
        <f t="shared" si="3"/>
        <v>5304</v>
      </c>
      <c r="Q12" t="str">
        <v>S. Katalin</v>
      </c>
      <c r="R12" s="1" t="str">
        <v>10b</v>
      </c>
      <c r="S12" s="1">
        <f t="shared" si="4"/>
        <v>1</v>
      </c>
    </row>
    <row r="13" spans="1:19">
      <c r="A13" s="5" t="s">
        <v>16</v>
      </c>
      <c r="B13" s="1" t="s">
        <v>24</v>
      </c>
      <c r="C13" s="6" t="s">
        <v>18</v>
      </c>
      <c r="D13" s="1">
        <v>1</v>
      </c>
      <c r="F13" s="1">
        <v>1</v>
      </c>
      <c r="G13" s="1">
        <v>5</v>
      </c>
      <c r="I13" s="11">
        <f t="shared" si="0"/>
        <v>2</v>
      </c>
      <c r="K13" t="s">
        <v>28</v>
      </c>
      <c r="M13" s="1">
        <f t="shared" si="2"/>
        <v>1</v>
      </c>
      <c r="N13" s="1" t="str">
        <f t="shared" si="3"/>
        <v>1015</v>
      </c>
      <c r="Q13" t="str">
        <v>K. Bence</v>
      </c>
      <c r="R13" s="1" t="str">
        <v>11a</v>
      </c>
      <c r="S13" s="1">
        <f t="shared" si="4"/>
        <v>1</v>
      </c>
    </row>
    <row r="14" spans="1:19">
      <c r="A14" s="5" t="s">
        <v>36</v>
      </c>
      <c r="B14" s="1" t="s">
        <v>28</v>
      </c>
      <c r="C14" s="6" t="s">
        <v>25</v>
      </c>
      <c r="D14" s="1">
        <v>5</v>
      </c>
      <c r="F14" s="1">
        <v>2</v>
      </c>
      <c r="G14" s="1">
        <v>4</v>
      </c>
      <c r="I14" s="11">
        <f t="shared" si="0"/>
        <v>4</v>
      </c>
      <c r="K14" t="s">
        <v>25</v>
      </c>
      <c r="M14" s="1">
        <f t="shared" si="2"/>
        <v>4</v>
      </c>
      <c r="N14" s="1" t="str">
        <f t="shared" si="3"/>
        <v>5024</v>
      </c>
      <c r="Q14" t="str">
        <v>V. Dorottya</v>
      </c>
      <c r="R14" s="1" t="str">
        <v>11b</v>
      </c>
      <c r="S14" s="1">
        <f t="shared" si="4"/>
        <v>1</v>
      </c>
    </row>
    <row r="15" spans="1:19">
      <c r="A15" s="5" t="s">
        <v>37</v>
      </c>
      <c r="B15" s="1" t="s">
        <v>30</v>
      </c>
      <c r="C15" s="6" t="s">
        <v>19</v>
      </c>
      <c r="D15" s="1">
        <v>4</v>
      </c>
      <c r="E15" s="1">
        <v>2</v>
      </c>
      <c r="G15" s="1">
        <v>3</v>
      </c>
      <c r="I15" s="11">
        <f t="shared" si="0"/>
        <v>3</v>
      </c>
      <c r="J15" s="14" t="s">
        <v>38</v>
      </c>
      <c r="K15" s="15" cm="1">
        <f t="array" ref="K15">IF(ISNUMBER(INDEX(I3:I44,MATCH(K12&amp;K13&amp;K14,A3:A44&amp;B3:B44&amp;C3:C44,0))),INDEX(I3:I44,MATCH(K12&amp;K13&amp;K14,A3:A44&amp;B3:B44&amp;C3:C44,0)),"Nincs ilyen")</f>
        <v>4</v>
      </c>
      <c r="M15" s="1">
        <f t="shared" si="2"/>
        <v>3</v>
      </c>
      <c r="N15" s="1" t="str">
        <f t="shared" si="3"/>
        <v>4203</v>
      </c>
      <c r="Q15" t="str">
        <v>S. Márton</v>
      </c>
      <c r="R15" s="1" t="str">
        <v>12a</v>
      </c>
      <c r="S15" s="1">
        <f t="shared" si="4"/>
        <v>1</v>
      </c>
    </row>
    <row r="16" spans="1:19">
      <c r="A16" s="5" t="s">
        <v>39</v>
      </c>
      <c r="B16" s="1" t="s">
        <v>32</v>
      </c>
      <c r="C16" s="6" t="s">
        <v>26</v>
      </c>
      <c r="E16" s="1">
        <v>5</v>
      </c>
      <c r="F16" s="1">
        <v>4</v>
      </c>
      <c r="G16" s="1">
        <v>4</v>
      </c>
      <c r="I16" s="11">
        <f t="shared" si="0"/>
        <v>4</v>
      </c>
      <c r="M16" s="1">
        <f t="shared" si="2"/>
        <v>4</v>
      </c>
      <c r="N16" s="1" t="str">
        <f t="shared" si="3"/>
        <v>0544</v>
      </c>
      <c r="Q16" t="str">
        <v>K. Lili</v>
      </c>
      <c r="R16" s="1" t="str">
        <v>12b</v>
      </c>
      <c r="S16" s="1">
        <f t="shared" si="4"/>
        <v>2</v>
      </c>
    </row>
    <row r="17" spans="1:19">
      <c r="A17" s="5" t="s">
        <v>40</v>
      </c>
      <c r="B17" s="1" t="s">
        <v>34</v>
      </c>
      <c r="C17" s="6" t="s">
        <v>22</v>
      </c>
      <c r="D17" s="1">
        <v>4</v>
      </c>
      <c r="E17" s="1">
        <v>4</v>
      </c>
      <c r="F17" s="1">
        <v>3</v>
      </c>
      <c r="I17" s="11">
        <f t="shared" si="0"/>
        <v>4</v>
      </c>
      <c r="M17" s="1">
        <f t="shared" si="2"/>
        <v>4</v>
      </c>
      <c r="N17" s="1" t="str">
        <f t="shared" si="3"/>
        <v>4430</v>
      </c>
      <c r="Q17" t="str">
        <v>P. Gábor</v>
      </c>
      <c r="R17" s="1" t="str">
        <v>9a</v>
      </c>
      <c r="S17" s="1">
        <f t="shared" si="4"/>
        <v>1</v>
      </c>
    </row>
    <row r="18" spans="1:19">
      <c r="A18" s="5" t="s">
        <v>41</v>
      </c>
      <c r="B18" s="1" t="s">
        <v>42</v>
      </c>
      <c r="C18" s="6" t="s">
        <v>18</v>
      </c>
      <c r="D18" s="1">
        <v>5</v>
      </c>
      <c r="E18" s="1">
        <v>3</v>
      </c>
      <c r="G18" s="1">
        <v>4</v>
      </c>
      <c r="I18" s="11">
        <f t="shared" si="0"/>
        <v>4</v>
      </c>
      <c r="M18" s="1">
        <f t="shared" si="2"/>
        <v>4</v>
      </c>
      <c r="N18" s="1" t="str">
        <f t="shared" si="3"/>
        <v>5304</v>
      </c>
      <c r="Q18" t="str">
        <v>N. Zsuzsa</v>
      </c>
      <c r="R18" s="1" t="str">
        <v>9b</v>
      </c>
      <c r="S18" s="1">
        <f t="shared" si="4"/>
        <v>1</v>
      </c>
    </row>
    <row r="19" spans="1:19">
      <c r="A19" s="5" t="s">
        <v>43</v>
      </c>
      <c r="B19" s="1" t="s">
        <v>17</v>
      </c>
      <c r="C19" s="6" t="s">
        <v>25</v>
      </c>
      <c r="D19" s="1">
        <v>1</v>
      </c>
      <c r="E19" s="1">
        <v>1</v>
      </c>
      <c r="G19" s="1">
        <v>2</v>
      </c>
      <c r="I19" s="11">
        <f t="shared" si="0"/>
        <v>1</v>
      </c>
      <c r="M19" s="1">
        <f t="shared" si="2"/>
        <v>1</v>
      </c>
      <c r="N19" s="1" t="str">
        <f t="shared" si="3"/>
        <v>1102</v>
      </c>
      <c r="Q19" t="str">
        <v>S. Krisztián</v>
      </c>
      <c r="R19" s="1" t="str">
        <v>10a</v>
      </c>
      <c r="S19" s="1">
        <f t="shared" si="4"/>
        <v>3</v>
      </c>
    </row>
    <row r="20" spans="1:19">
      <c r="A20" s="5" t="s">
        <v>44</v>
      </c>
      <c r="B20" s="1" t="s">
        <v>21</v>
      </c>
      <c r="C20" s="6" t="s">
        <v>19</v>
      </c>
      <c r="E20" s="1">
        <v>4</v>
      </c>
      <c r="G20" s="1">
        <v>4</v>
      </c>
      <c r="I20" s="11">
        <f t="shared" si="0"/>
        <v>4</v>
      </c>
      <c r="M20" s="1">
        <f t="shared" si="2"/>
        <v>4</v>
      </c>
      <c r="N20" s="1" t="str">
        <f t="shared" si="3"/>
        <v>0404</v>
      </c>
      <c r="Q20" t="str">
        <v>F. Emese</v>
      </c>
      <c r="R20" s="1" t="str">
        <v>10b</v>
      </c>
      <c r="S20" s="1">
        <f t="shared" si="4"/>
        <v>1</v>
      </c>
    </row>
    <row r="21" spans="1:19">
      <c r="A21" s="5" t="s">
        <v>45</v>
      </c>
      <c r="B21" s="1" t="s">
        <v>24</v>
      </c>
      <c r="C21" s="6" t="s">
        <v>26</v>
      </c>
      <c r="E21" s="1">
        <v>2</v>
      </c>
      <c r="F21" s="1">
        <v>3</v>
      </c>
      <c r="I21" s="11">
        <f t="shared" si="0"/>
        <v>3</v>
      </c>
      <c r="M21" s="1">
        <f t="shared" si="2"/>
        <v>2</v>
      </c>
      <c r="N21" s="1" t="str">
        <f t="shared" si="3"/>
        <v>0230</v>
      </c>
      <c r="Q21" t="str">
        <v>L. Sándor</v>
      </c>
      <c r="R21" s="1" t="str">
        <v>11a</v>
      </c>
      <c r="S21" s="1">
        <f t="shared" si="4"/>
        <v>1</v>
      </c>
    </row>
    <row r="22" spans="1:19">
      <c r="A22" s="5" t="s">
        <v>46</v>
      </c>
      <c r="B22" s="1" t="s">
        <v>28</v>
      </c>
      <c r="C22" s="6" t="s">
        <v>22</v>
      </c>
      <c r="D22" s="1">
        <v>5</v>
      </c>
      <c r="E22" s="1">
        <v>4</v>
      </c>
      <c r="F22" s="1">
        <v>5</v>
      </c>
      <c r="G22" s="1">
        <v>4</v>
      </c>
      <c r="I22" s="11">
        <f t="shared" si="0"/>
        <v>5</v>
      </c>
      <c r="M22" s="1">
        <f t="shared" si="2"/>
        <v>5</v>
      </c>
      <c r="N22" s="1" t="str">
        <f t="shared" si="3"/>
        <v>5454</v>
      </c>
      <c r="Q22" t="str">
        <v>M. Viktória</v>
      </c>
      <c r="R22" s="1" t="str">
        <v>11b</v>
      </c>
      <c r="S22" s="1">
        <f t="shared" si="4"/>
        <v>1</v>
      </c>
    </row>
    <row r="23" spans="1:19">
      <c r="A23" s="5" t="s">
        <v>47</v>
      </c>
      <c r="B23" s="1" t="s">
        <v>30</v>
      </c>
      <c r="C23" s="6" t="s">
        <v>18</v>
      </c>
      <c r="D23" s="1">
        <v>1</v>
      </c>
      <c r="E23" s="1">
        <v>5</v>
      </c>
      <c r="G23" s="1">
        <v>3</v>
      </c>
      <c r="I23" s="11">
        <f t="shared" si="0"/>
        <v>3</v>
      </c>
      <c r="M23" s="1">
        <f t="shared" si="2"/>
        <v>3</v>
      </c>
      <c r="N23" s="1" t="str">
        <f t="shared" si="3"/>
        <v>1503</v>
      </c>
      <c r="Q23" t="str">
        <v>K. Balázs</v>
      </c>
      <c r="R23" s="1" t="str">
        <v>12a</v>
      </c>
      <c r="S23" s="1">
        <f t="shared" si="4"/>
        <v>1</v>
      </c>
    </row>
    <row r="24" spans="1:19">
      <c r="A24" s="5" t="s">
        <v>48</v>
      </c>
      <c r="B24" s="1" t="s">
        <v>32</v>
      </c>
      <c r="C24" s="6" t="s">
        <v>25</v>
      </c>
      <c r="D24" s="1">
        <v>3</v>
      </c>
      <c r="E24" s="1">
        <v>3</v>
      </c>
      <c r="F24" s="1">
        <v>1</v>
      </c>
      <c r="G24" s="1">
        <v>4</v>
      </c>
      <c r="I24" s="11">
        <f t="shared" si="0"/>
        <v>3</v>
      </c>
      <c r="M24" s="1">
        <f t="shared" si="2"/>
        <v>3</v>
      </c>
      <c r="N24" s="1" t="str">
        <f t="shared" si="3"/>
        <v>3314</v>
      </c>
      <c r="Q24" t="str">
        <v>K. Júlia</v>
      </c>
      <c r="R24" s="1" t="str">
        <v>9a</v>
      </c>
      <c r="S24" s="1">
        <f t="shared" si="4"/>
        <v>1</v>
      </c>
    </row>
    <row r="25" spans="1:19">
      <c r="A25" s="5" t="s">
        <v>49</v>
      </c>
      <c r="B25" s="1" t="s">
        <v>34</v>
      </c>
      <c r="C25" s="6" t="s">
        <v>19</v>
      </c>
      <c r="D25" s="1">
        <v>2</v>
      </c>
      <c r="F25" s="1">
        <v>3</v>
      </c>
      <c r="G25" s="1">
        <v>5</v>
      </c>
      <c r="I25" s="11">
        <f t="shared" si="0"/>
        <v>3</v>
      </c>
      <c r="M25" s="1">
        <f t="shared" si="2"/>
        <v>3</v>
      </c>
      <c r="N25" s="1" t="str">
        <f t="shared" si="3"/>
        <v>2035</v>
      </c>
      <c r="Q25" t="str">
        <v>V. Tamás</v>
      </c>
      <c r="R25" s="1" t="str">
        <v>9b</v>
      </c>
      <c r="S25" s="1">
        <f t="shared" si="4"/>
        <v>1</v>
      </c>
    </row>
    <row r="26" spans="1:19">
      <c r="A26" s="5" t="s">
        <v>41</v>
      </c>
      <c r="B26" s="1" t="s">
        <v>42</v>
      </c>
      <c r="C26" s="6" t="s">
        <v>26</v>
      </c>
      <c r="D26" s="1">
        <v>4</v>
      </c>
      <c r="E26" s="1">
        <v>3</v>
      </c>
      <c r="F26" s="1">
        <v>4</v>
      </c>
      <c r="G26" s="1">
        <v>3</v>
      </c>
      <c r="I26" s="11">
        <f t="shared" si="0"/>
        <v>4</v>
      </c>
      <c r="M26" s="1">
        <f t="shared" si="2"/>
        <v>4</v>
      </c>
      <c r="N26" s="1" t="str">
        <f t="shared" si="3"/>
        <v>4343</v>
      </c>
      <c r="Q26" t="str">
        <v>N. Henrietta</v>
      </c>
      <c r="R26" s="1" t="str">
        <v>10a</v>
      </c>
      <c r="S26" s="1">
        <f t="shared" si="4"/>
        <v>1</v>
      </c>
    </row>
    <row r="27" spans="1:19">
      <c r="A27" s="5" t="s">
        <v>50</v>
      </c>
      <c r="B27" s="1" t="s">
        <v>17</v>
      </c>
      <c r="C27" s="6" t="s">
        <v>22</v>
      </c>
      <c r="D27" s="1">
        <v>5</v>
      </c>
      <c r="E27" s="1">
        <v>3</v>
      </c>
      <c r="G27" s="1">
        <v>4</v>
      </c>
      <c r="I27" s="11">
        <f t="shared" si="0"/>
        <v>4</v>
      </c>
      <c r="M27" s="1">
        <f t="shared" si="2"/>
        <v>4</v>
      </c>
      <c r="N27" s="1" t="str">
        <f t="shared" si="3"/>
        <v>5304</v>
      </c>
      <c r="Q27" t="str">
        <v>L. Levente</v>
      </c>
      <c r="R27" s="1" t="str">
        <v>11a</v>
      </c>
      <c r="S27" s="1">
        <f t="shared" si="4"/>
        <v>1</v>
      </c>
    </row>
    <row r="28" spans="1:19">
      <c r="A28" s="5" t="s">
        <v>51</v>
      </c>
      <c r="B28" s="1" t="s">
        <v>21</v>
      </c>
      <c r="C28" s="6" t="s">
        <v>18</v>
      </c>
      <c r="G28" s="1">
        <v>5</v>
      </c>
      <c r="I28" s="11">
        <f t="shared" si="0"/>
        <v>5</v>
      </c>
      <c r="M28" s="1" t="str">
        <f t="shared" si="2"/>
        <v>Nincs ilyen</v>
      </c>
      <c r="N28" s="1" t="str">
        <f t="shared" si="3"/>
        <v>0005</v>
      </c>
      <c r="Q28" t="str">
        <v>M. Krisztina</v>
      </c>
      <c r="R28" s="1" t="str">
        <v>11b</v>
      </c>
      <c r="S28" s="1">
        <f t="shared" si="4"/>
        <v>1</v>
      </c>
    </row>
    <row r="29" spans="1:19">
      <c r="A29" s="5" t="s">
        <v>52</v>
      </c>
      <c r="B29" s="1" t="s">
        <v>24</v>
      </c>
      <c r="C29" s="6" t="s">
        <v>25</v>
      </c>
      <c r="D29" s="1">
        <v>3</v>
      </c>
      <c r="E29" s="1">
        <v>5</v>
      </c>
      <c r="F29" s="1">
        <v>3</v>
      </c>
      <c r="G29" s="1">
        <v>4</v>
      </c>
      <c r="I29" s="11">
        <f t="shared" si="0"/>
        <v>4</v>
      </c>
      <c r="M29" s="1">
        <f t="shared" si="2"/>
        <v>4</v>
      </c>
      <c r="N29" s="1" t="str">
        <f t="shared" si="3"/>
        <v>3534</v>
      </c>
      <c r="Q29" t="str">
        <v>F. Emese</v>
      </c>
      <c r="R29" s="1" t="str">
        <v>10a</v>
      </c>
      <c r="S29" s="1">
        <f t="shared" si="4"/>
        <v>1</v>
      </c>
    </row>
    <row r="30" spans="1:19">
      <c r="A30" s="5" t="s">
        <v>45</v>
      </c>
      <c r="B30" s="1" t="s">
        <v>24</v>
      </c>
      <c r="C30" s="6" t="s">
        <v>19</v>
      </c>
      <c r="D30" s="1">
        <v>4</v>
      </c>
      <c r="E30" s="1">
        <v>2</v>
      </c>
      <c r="F30" s="1">
        <v>4</v>
      </c>
      <c r="I30" s="11">
        <f t="shared" si="0"/>
        <v>3</v>
      </c>
      <c r="M30" s="1">
        <f t="shared" si="2"/>
        <v>4</v>
      </c>
      <c r="N30" s="1" t="str">
        <f t="shared" si="3"/>
        <v>4240</v>
      </c>
      <c r="Q30" t="str">
        <v>L. Péter</v>
      </c>
      <c r="R30" s="1" t="str">
        <v>12b</v>
      </c>
      <c r="S30" s="1">
        <f t="shared" si="4"/>
        <v>1</v>
      </c>
    </row>
    <row r="31" spans="1:19">
      <c r="A31" s="5" t="s">
        <v>53</v>
      </c>
      <c r="B31" s="1" t="s">
        <v>30</v>
      </c>
      <c r="C31" s="6" t="s">
        <v>26</v>
      </c>
      <c r="D31" s="1">
        <v>5</v>
      </c>
      <c r="E31" s="1">
        <v>4</v>
      </c>
      <c r="F31" s="1">
        <v>3</v>
      </c>
      <c r="I31" s="11">
        <f t="shared" si="0"/>
        <v>4</v>
      </c>
      <c r="M31" s="1">
        <f t="shared" si="2"/>
        <v>4</v>
      </c>
      <c r="N31" s="1" t="str">
        <f t="shared" si="3"/>
        <v>5430</v>
      </c>
      <c r="Q31" t="str">
        <v>K. Dávid</v>
      </c>
      <c r="R31" s="1" t="str">
        <v>9a</v>
      </c>
      <c r="S31" s="1">
        <f t="shared" si="4"/>
        <v>1</v>
      </c>
    </row>
    <row r="32" spans="1:19">
      <c r="A32" s="5" t="s">
        <v>54</v>
      </c>
      <c r="B32" s="1" t="s">
        <v>32</v>
      </c>
      <c r="C32" s="6" t="s">
        <v>22</v>
      </c>
      <c r="D32" s="1">
        <v>4</v>
      </c>
      <c r="F32" s="1">
        <v>4</v>
      </c>
      <c r="G32" s="1">
        <v>5</v>
      </c>
      <c r="I32" s="11">
        <f t="shared" si="0"/>
        <v>4</v>
      </c>
      <c r="M32" s="1">
        <f t="shared" si="2"/>
        <v>4</v>
      </c>
      <c r="N32" s="1" t="str">
        <f t="shared" si="3"/>
        <v>4045</v>
      </c>
      <c r="Q32" t="str">
        <v>T. Dóra</v>
      </c>
      <c r="R32" s="1" t="str">
        <v>11b</v>
      </c>
      <c r="S32" s="1">
        <f t="shared" si="4"/>
        <v>1</v>
      </c>
    </row>
    <row r="33" spans="1:19">
      <c r="A33" s="5" t="s">
        <v>45</v>
      </c>
      <c r="B33" s="1" t="s">
        <v>24</v>
      </c>
      <c r="C33" s="6" t="s">
        <v>25</v>
      </c>
      <c r="D33" s="1">
        <v>5</v>
      </c>
      <c r="F33" s="1">
        <v>2</v>
      </c>
      <c r="G33" s="1">
        <v>4</v>
      </c>
      <c r="I33" s="11">
        <f t="shared" si="0"/>
        <v>4</v>
      </c>
      <c r="M33" s="1">
        <f t="shared" si="2"/>
        <v>4</v>
      </c>
      <c r="N33" s="1" t="str">
        <f t="shared" si="3"/>
        <v>5024</v>
      </c>
      <c r="Q33" t="str">
        <v>N. Zsuzsa</v>
      </c>
      <c r="R33" s="1" t="str">
        <v>12a</v>
      </c>
      <c r="S33" s="1">
        <f t="shared" si="4"/>
        <v>1</v>
      </c>
    </row>
    <row r="34" spans="1:19">
      <c r="A34" s="5" t="s">
        <v>46</v>
      </c>
      <c r="B34" s="1" t="s">
        <v>24</v>
      </c>
      <c r="C34" s="6" t="s">
        <v>19</v>
      </c>
      <c r="D34" s="1">
        <v>4</v>
      </c>
      <c r="E34" s="1">
        <v>2</v>
      </c>
      <c r="F34" s="1">
        <v>5</v>
      </c>
      <c r="G34" s="1">
        <v>3</v>
      </c>
      <c r="I34" s="11">
        <f t="shared" si="0"/>
        <v>4</v>
      </c>
      <c r="M34" s="1">
        <f t="shared" si="2"/>
        <v>4</v>
      </c>
      <c r="N34" s="1" t="str">
        <f t="shared" si="3"/>
        <v>4253</v>
      </c>
      <c r="Q34" t="str">
        <v>N. Henrietta</v>
      </c>
      <c r="R34" s="1" t="str">
        <v>9b</v>
      </c>
      <c r="S34" s="1">
        <f t="shared" si="4"/>
        <v>1</v>
      </c>
    </row>
    <row r="35" spans="1:19">
      <c r="A35" s="5" t="s">
        <v>55</v>
      </c>
      <c r="B35" s="1" t="s">
        <v>42</v>
      </c>
      <c r="C35" s="6" t="s">
        <v>26</v>
      </c>
      <c r="D35" s="1">
        <v>4</v>
      </c>
      <c r="E35" s="1">
        <v>5</v>
      </c>
      <c r="F35" s="1">
        <v>5</v>
      </c>
      <c r="G35" s="1">
        <v>4</v>
      </c>
      <c r="I35" s="11">
        <f t="shared" si="0"/>
        <v>5</v>
      </c>
      <c r="M35" s="1">
        <f t="shared" si="2"/>
        <v>5</v>
      </c>
      <c r="N35" s="1" t="str">
        <f t="shared" si="3"/>
        <v>4554</v>
      </c>
      <c r="Q35" t="str">
        <v>V. Tamás</v>
      </c>
      <c r="R35" s="1" t="str">
        <v>12b</v>
      </c>
      <c r="S35" s="1">
        <f t="shared" si="4"/>
        <v>1</v>
      </c>
    </row>
    <row r="36" spans="1:19">
      <c r="A36" s="5" t="s">
        <v>31</v>
      </c>
      <c r="B36" s="1" t="s">
        <v>17</v>
      </c>
      <c r="C36" s="6" t="s">
        <v>22</v>
      </c>
      <c r="D36" s="1">
        <v>5</v>
      </c>
      <c r="E36" s="1">
        <v>1</v>
      </c>
      <c r="G36" s="1">
        <v>3</v>
      </c>
      <c r="I36" s="11">
        <f t="shared" si="0"/>
        <v>3</v>
      </c>
      <c r="M36" s="1">
        <f t="shared" si="2"/>
        <v>3</v>
      </c>
      <c r="N36" s="1" t="str">
        <f t="shared" si="3"/>
        <v>5103</v>
      </c>
      <c r="Q36" t="str">
        <v>M. Gábor</v>
      </c>
      <c r="R36" s="1" t="str">
        <v>11a</v>
      </c>
      <c r="S36" s="1">
        <f t="shared" si="4"/>
        <v>1</v>
      </c>
    </row>
    <row r="37" spans="1:19">
      <c r="A37" s="5" t="s">
        <v>29</v>
      </c>
      <c r="B37" s="1" t="s">
        <v>30</v>
      </c>
      <c r="C37" s="6" t="s">
        <v>25</v>
      </c>
      <c r="E37" s="1">
        <v>4</v>
      </c>
      <c r="F37" s="1">
        <v>4</v>
      </c>
      <c r="I37" s="11">
        <f t="shared" si="0"/>
        <v>4</v>
      </c>
      <c r="M37" s="1">
        <f t="shared" si="2"/>
        <v>4</v>
      </c>
      <c r="N37" s="1" t="str">
        <f t="shared" si="3"/>
        <v>0440</v>
      </c>
      <c r="Q37" t="str">
        <v>P. Gergő</v>
      </c>
      <c r="R37" s="1" t="str">
        <v>10a</v>
      </c>
      <c r="S37" s="1">
        <f t="shared" si="4"/>
        <v>1</v>
      </c>
    </row>
    <row r="38" spans="1:19">
      <c r="A38" s="5" t="s">
        <v>56</v>
      </c>
      <c r="B38" s="1" t="s">
        <v>32</v>
      </c>
      <c r="C38" s="6" t="s">
        <v>26</v>
      </c>
      <c r="D38" s="1">
        <v>1</v>
      </c>
      <c r="E38" s="1">
        <v>1</v>
      </c>
      <c r="F38" s="1">
        <v>1</v>
      </c>
      <c r="G38" s="1">
        <v>1</v>
      </c>
      <c r="I38" s="11">
        <f t="shared" si="0"/>
        <v>1</v>
      </c>
      <c r="M38" s="1">
        <f t="shared" si="2"/>
        <v>1</v>
      </c>
      <c r="N38" s="1" t="str">
        <f t="shared" si="3"/>
        <v>1111</v>
      </c>
      <c r="Q38" t="str">
        <v>V. Anna</v>
      </c>
      <c r="R38" s="1" t="str">
        <v>9a</v>
      </c>
      <c r="S38" s="1">
        <f t="shared" si="4"/>
        <v>1</v>
      </c>
    </row>
    <row r="39" spans="1:19">
      <c r="A39" s="5" t="s">
        <v>44</v>
      </c>
      <c r="B39" s="1" t="s">
        <v>34</v>
      </c>
      <c r="C39" s="6" t="s">
        <v>19</v>
      </c>
      <c r="G39" s="1">
        <v>5</v>
      </c>
      <c r="I39" s="11">
        <f t="shared" si="0"/>
        <v>5</v>
      </c>
      <c r="M39" s="1" t="str">
        <f t="shared" si="2"/>
        <v>Nincs ilyen</v>
      </c>
      <c r="N39" s="1" t="str">
        <f t="shared" si="3"/>
        <v>0005</v>
      </c>
      <c r="S39" s="1"/>
    </row>
    <row r="40" spans="1:19">
      <c r="A40" s="5" t="s">
        <v>52</v>
      </c>
      <c r="B40" s="1" t="s">
        <v>21</v>
      </c>
      <c r="C40" s="6" t="s">
        <v>22</v>
      </c>
      <c r="D40" s="1">
        <v>2</v>
      </c>
      <c r="E40" s="1">
        <v>3</v>
      </c>
      <c r="F40" s="1">
        <v>4</v>
      </c>
      <c r="G40" s="1">
        <v>4</v>
      </c>
      <c r="I40" s="11">
        <f t="shared" si="0"/>
        <v>3</v>
      </c>
      <c r="M40" s="1">
        <f t="shared" si="2"/>
        <v>4</v>
      </c>
      <c r="N40" s="1" t="str">
        <f t="shared" si="3"/>
        <v>2344</v>
      </c>
      <c r="S40" s="1"/>
    </row>
    <row r="41" spans="1:19">
      <c r="A41" s="5" t="s">
        <v>51</v>
      </c>
      <c r="B41" s="1" t="s">
        <v>42</v>
      </c>
      <c r="C41" s="6" t="s">
        <v>25</v>
      </c>
      <c r="D41" s="1">
        <v>3</v>
      </c>
      <c r="E41" s="1">
        <v>5</v>
      </c>
      <c r="G41" s="1">
        <v>1</v>
      </c>
      <c r="I41" s="11">
        <f t="shared" si="0"/>
        <v>3</v>
      </c>
      <c r="M41" s="1">
        <f t="shared" si="2"/>
        <v>3</v>
      </c>
      <c r="N41" s="1" t="str">
        <f t="shared" si="3"/>
        <v>3501</v>
      </c>
      <c r="S41" s="1"/>
    </row>
    <row r="42" spans="1:19">
      <c r="A42" s="5" t="s">
        <v>57</v>
      </c>
      <c r="B42" s="1" t="s">
        <v>30</v>
      </c>
      <c r="C42" s="6" t="s">
        <v>19</v>
      </c>
      <c r="D42" s="1">
        <v>4</v>
      </c>
      <c r="F42" s="1">
        <v>5</v>
      </c>
      <c r="G42" s="1">
        <v>5</v>
      </c>
      <c r="I42" s="11">
        <f t="shared" si="0"/>
        <v>5</v>
      </c>
      <c r="M42" s="1">
        <f t="shared" si="2"/>
        <v>5</v>
      </c>
      <c r="N42" s="1" t="str">
        <f t="shared" si="3"/>
        <v>4055</v>
      </c>
    </row>
    <row r="43" spans="1:19">
      <c r="A43" s="5" t="s">
        <v>20</v>
      </c>
      <c r="B43" s="1" t="s">
        <v>24</v>
      </c>
      <c r="C43" s="6" t="s">
        <v>26</v>
      </c>
      <c r="E43" s="1">
        <v>1</v>
      </c>
      <c r="G43" s="1">
        <v>5</v>
      </c>
      <c r="I43" s="11">
        <f t="shared" si="0"/>
        <v>3</v>
      </c>
      <c r="M43" s="1">
        <f t="shared" si="2"/>
        <v>1</v>
      </c>
      <c r="N43" s="1" t="str">
        <f t="shared" si="3"/>
        <v>0105</v>
      </c>
    </row>
    <row r="44" spans="1:19" ht="15" thickBot="1">
      <c r="A44" s="7" t="s">
        <v>23</v>
      </c>
      <c r="B44" s="8" t="s">
        <v>17</v>
      </c>
      <c r="C44" s="9" t="s">
        <v>18</v>
      </c>
      <c r="D44" s="1">
        <v>4</v>
      </c>
      <c r="E44" s="1">
        <v>2</v>
      </c>
      <c r="F44" s="1">
        <v>3</v>
      </c>
      <c r="G44" s="1">
        <v>5</v>
      </c>
      <c r="I44" s="11">
        <f t="shared" si="0"/>
        <v>4</v>
      </c>
      <c r="M44" s="1">
        <f t="shared" si="2"/>
        <v>4</v>
      </c>
      <c r="N44" s="1" t="str">
        <f t="shared" si="3"/>
        <v>4235</v>
      </c>
    </row>
    <row r="45" spans="1:19" ht="15" thickTop="1"/>
    <row r="46" spans="1:19">
      <c r="A46" t="s">
        <v>58</v>
      </c>
    </row>
    <row r="47" spans="1:19">
      <c r="A47" t="s">
        <v>21</v>
      </c>
    </row>
  </sheetData>
  <sortState xmlns:xlrd2="http://schemas.microsoft.com/office/spreadsheetml/2017/richdata2" ref="J3:J7">
    <sortCondition ref="J3:J7"/>
  </sortState>
  <mergeCells count="12">
    <mergeCell ref="J1:K2"/>
    <mergeCell ref="A1:A2"/>
    <mergeCell ref="B1:B2"/>
    <mergeCell ref="C1:C2"/>
    <mergeCell ref="D1:G1"/>
    <mergeCell ref="I1:I2"/>
    <mergeCell ref="Q1:Q2"/>
    <mergeCell ref="R1:R2"/>
    <mergeCell ref="S1:S2"/>
    <mergeCell ref="M1:M2"/>
    <mergeCell ref="N1:N2"/>
    <mergeCell ref="O1:O2"/>
  </mergeCells>
  <conditionalFormatting sqref="A3:A44 A46:A47">
    <cfRule type="expression" dxfId="1" priority="1">
      <formula>AVERAGE($D3:$G3)&gt;VLOOKUP($C3,$J$3:$K$7,2,FALSE)</formula>
    </cfRule>
  </conditionalFormatting>
  <conditionalFormatting sqref="C3:C44">
    <cfRule type="expression" dxfId="0" priority="2">
      <formula>COUNT($D3:$G3)&lt;=2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C68D-E4F9-41F5-BF7D-0DD1915BFE07}">
  <dimension ref="A1:E24"/>
  <sheetViews>
    <sheetView workbookViewId="0">
      <selection activeCell="U10" sqref="U10"/>
    </sheetView>
  </sheetViews>
  <sheetFormatPr defaultRowHeight="14.45"/>
  <cols>
    <col min="1" max="1" width="19.5703125" bestFit="1" customWidth="1"/>
    <col min="2" max="2" width="12" bestFit="1" customWidth="1"/>
    <col min="3" max="3" width="10.28515625" bestFit="1" customWidth="1"/>
    <col min="4" max="5" width="12" bestFit="1" customWidth="1"/>
    <col min="6" max="7" width="2" bestFit="1" customWidth="1"/>
    <col min="8" max="8" width="9.7109375" bestFit="1" customWidth="1"/>
    <col min="9" max="10" width="2" bestFit="1" customWidth="1"/>
    <col min="11" max="11" width="5.85546875" bestFit="1" customWidth="1"/>
    <col min="12" max="13" width="2" bestFit="1" customWidth="1"/>
    <col min="14" max="14" width="4" bestFit="1" customWidth="1"/>
    <col min="15" max="15" width="2" bestFit="1" customWidth="1"/>
    <col min="16" max="16" width="5.85546875" bestFit="1" customWidth="1"/>
    <col min="17" max="20" width="2" bestFit="1" customWidth="1"/>
    <col min="21" max="21" width="5.85546875" bestFit="1" customWidth="1"/>
    <col min="22" max="24" width="2" bestFit="1" customWidth="1"/>
    <col min="25" max="25" width="9.7109375" bestFit="1" customWidth="1"/>
  </cols>
  <sheetData>
    <row r="1" spans="1:5">
      <c r="A1" s="16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>
      <c r="A2" s="17" t="s">
        <v>24</v>
      </c>
    </row>
    <row r="3" spans="1:5">
      <c r="A3" s="18" t="s">
        <v>19</v>
      </c>
    </row>
    <row r="4" spans="1:5">
      <c r="A4" s="19" t="s">
        <v>46</v>
      </c>
      <c r="B4">
        <v>4</v>
      </c>
      <c r="C4">
        <v>2</v>
      </c>
      <c r="D4">
        <v>5</v>
      </c>
      <c r="E4">
        <v>3</v>
      </c>
    </row>
    <row r="5" spans="1:5">
      <c r="A5" s="19" t="s">
        <v>45</v>
      </c>
      <c r="B5">
        <v>4</v>
      </c>
      <c r="C5">
        <v>2</v>
      </c>
      <c r="D5">
        <v>4</v>
      </c>
    </row>
    <row r="6" spans="1:5">
      <c r="A6" s="18" t="s">
        <v>26</v>
      </c>
      <c r="C6">
        <v>1.5</v>
      </c>
      <c r="D6">
        <v>3</v>
      </c>
      <c r="E6">
        <v>5</v>
      </c>
    </row>
    <row r="7" spans="1:5">
      <c r="A7" s="18" t="s">
        <v>18</v>
      </c>
      <c r="B7">
        <v>1</v>
      </c>
      <c r="D7">
        <v>1</v>
      </c>
      <c r="E7">
        <v>5</v>
      </c>
    </row>
    <row r="8" spans="1:5">
      <c r="A8" s="18" t="s">
        <v>25</v>
      </c>
    </row>
    <row r="9" spans="1:5">
      <c r="A9" s="19" t="s">
        <v>52</v>
      </c>
      <c r="B9">
        <v>3</v>
      </c>
      <c r="C9">
        <v>5</v>
      </c>
      <c r="D9">
        <v>3</v>
      </c>
      <c r="E9">
        <v>4</v>
      </c>
    </row>
    <row r="10" spans="1:5">
      <c r="A10" s="19" t="s">
        <v>45</v>
      </c>
      <c r="B10">
        <v>5</v>
      </c>
      <c r="D10">
        <v>2</v>
      </c>
      <c r="E10">
        <v>4</v>
      </c>
    </row>
    <row r="11" spans="1:5">
      <c r="A11" s="19" t="s">
        <v>23</v>
      </c>
      <c r="B11">
        <v>1</v>
      </c>
      <c r="C11">
        <v>2</v>
      </c>
      <c r="D11">
        <v>1</v>
      </c>
      <c r="E11">
        <v>1</v>
      </c>
    </row>
    <row r="12" spans="1:5">
      <c r="A12" s="17" t="s">
        <v>28</v>
      </c>
    </row>
    <row r="13" spans="1:5">
      <c r="A13" s="18" t="s">
        <v>22</v>
      </c>
    </row>
    <row r="14" spans="1:5">
      <c r="A14" s="19" t="s">
        <v>46</v>
      </c>
      <c r="B14">
        <v>5</v>
      </c>
      <c r="C14">
        <v>4</v>
      </c>
      <c r="D14">
        <v>5</v>
      </c>
      <c r="E14">
        <v>4</v>
      </c>
    </row>
    <row r="15" spans="1:5">
      <c r="A15" s="18" t="s">
        <v>26</v>
      </c>
      <c r="B15">
        <v>4</v>
      </c>
      <c r="C15">
        <v>2</v>
      </c>
      <c r="E15">
        <v>5</v>
      </c>
    </row>
    <row r="16" spans="1:5">
      <c r="A16" s="18" t="s">
        <v>25</v>
      </c>
    </row>
    <row r="17" spans="1:5">
      <c r="A17" s="19" t="s">
        <v>36</v>
      </c>
      <c r="B17">
        <v>5</v>
      </c>
      <c r="D17">
        <v>2</v>
      </c>
      <c r="E17">
        <v>4</v>
      </c>
    </row>
    <row r="18" spans="1:5">
      <c r="A18" s="17" t="s">
        <v>30</v>
      </c>
      <c r="B18">
        <v>3.5</v>
      </c>
      <c r="C18">
        <v>3.8</v>
      </c>
      <c r="D18">
        <v>3.25</v>
      </c>
      <c r="E18">
        <v>3.6666666666666665</v>
      </c>
    </row>
    <row r="19" spans="1:5">
      <c r="A19" s="17" t="s">
        <v>32</v>
      </c>
      <c r="B19">
        <v>2.6666666666666665</v>
      </c>
      <c r="C19">
        <v>3.5</v>
      </c>
      <c r="D19">
        <v>3</v>
      </c>
      <c r="E19">
        <v>3.6</v>
      </c>
    </row>
    <row r="20" spans="1:5">
      <c r="A20" s="17" t="s">
        <v>34</v>
      </c>
      <c r="B20">
        <v>3.6666666666666665</v>
      </c>
      <c r="C20">
        <v>3.5</v>
      </c>
      <c r="D20">
        <v>3.3333333333333335</v>
      </c>
      <c r="E20">
        <v>4.666666666666667</v>
      </c>
    </row>
    <row r="21" spans="1:5">
      <c r="A21" s="17" t="s">
        <v>42</v>
      </c>
      <c r="B21">
        <v>4</v>
      </c>
      <c r="C21">
        <v>4</v>
      </c>
      <c r="D21">
        <v>4.5</v>
      </c>
      <c r="E21">
        <v>3</v>
      </c>
    </row>
    <row r="22" spans="1:5">
      <c r="A22" s="17" t="s">
        <v>17</v>
      </c>
      <c r="B22">
        <v>3.8</v>
      </c>
      <c r="C22">
        <v>2</v>
      </c>
      <c r="D22">
        <v>3</v>
      </c>
      <c r="E22">
        <v>3.5</v>
      </c>
    </row>
    <row r="23" spans="1:5">
      <c r="A23" s="17" t="s">
        <v>21</v>
      </c>
      <c r="B23">
        <v>3.5</v>
      </c>
      <c r="C23">
        <v>3.5</v>
      </c>
      <c r="D23">
        <v>3</v>
      </c>
      <c r="E23">
        <v>4.166666666666667</v>
      </c>
    </row>
    <row r="24" spans="1:5">
      <c r="A24" s="17" t="s">
        <v>64</v>
      </c>
      <c r="B24">
        <v>3.5625</v>
      </c>
      <c r="C24">
        <v>3.125</v>
      </c>
      <c r="D24">
        <v>3.1481481481481484</v>
      </c>
      <c r="E24">
        <v>3.7941176470588234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04B1-36E0-4E30-8F94-7D384DD1BFC8}">
  <dimension ref="A1"/>
  <sheetViews>
    <sheetView workbookViewId="0">
      <selection activeCell="K15" sqref="K15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Gergely Bencsik</dc:creator>
  <cp:keywords/>
  <dc:description/>
  <cp:lastModifiedBy>Bencsik Gergely</cp:lastModifiedBy>
  <cp:revision/>
  <dcterms:created xsi:type="dcterms:W3CDTF">2023-10-30T17:38:01Z</dcterms:created>
  <dcterms:modified xsi:type="dcterms:W3CDTF">2023-12-21T16:09:49Z</dcterms:modified>
  <cp:category/>
  <cp:contentStatus/>
</cp:coreProperties>
</file>