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ikelte-my.sharepoint.com/personal/bg_inf_elte_hu/Documents/Inf_kiad/1_Feladatcsoport_vegyes_Excel/Excel/E7/"/>
    </mc:Choice>
  </mc:AlternateContent>
  <xr:revisionPtr revIDLastSave="655" documentId="8_{251B1B9B-4E5A-461E-9301-C2A586589FE1}" xr6:coauthVersionLast="47" xr6:coauthVersionMax="47" xr10:uidLastSave="{4538A264-CE60-489F-82B3-2DB1E1700975}"/>
  <bookViews>
    <workbookView xWindow="-108" yWindow="-108" windowWidth="23256" windowHeight="12456" xr2:uid="{00000000-000D-0000-FFFF-FFFF00000000}"/>
  </bookViews>
  <sheets>
    <sheet name="árfolyam" sheetId="1" r:id="rId1"/>
    <sheet name="statisztika" sheetId="5" r:id="rId2"/>
    <sheet name="kódok" sheetId="6" r:id="rId3"/>
    <sheet name="diagramok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6" l="1"/>
  <c r="F3" i="6"/>
  <c r="F2" i="6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C3" i="6"/>
  <c r="C4" i="6"/>
  <c r="C5" i="6"/>
  <c r="C6" i="6"/>
  <c r="C7" i="6"/>
  <c r="C8" i="6"/>
  <c r="C9" i="6"/>
  <c r="C10" i="6"/>
  <c r="C11" i="6"/>
  <c r="C2" i="6"/>
  <c r="B3" i="6"/>
  <c r="B4" i="6"/>
  <c r="B5" i="6"/>
  <c r="B6" i="6"/>
  <c r="B7" i="6"/>
  <c r="B8" i="6"/>
  <c r="B9" i="6"/>
  <c r="B10" i="6"/>
  <c r="B11" i="6"/>
  <c r="B2" i="6"/>
  <c r="E6" i="4"/>
  <c r="E5" i="4"/>
  <c r="E4" i="4"/>
  <c r="E3" i="4"/>
  <c r="B6" i="4"/>
  <c r="B5" i="4"/>
  <c r="B4" i="4"/>
  <c r="B3" i="4"/>
  <c r="E2" i="4"/>
  <c r="B2" i="4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O4" i="5"/>
  <c r="O5" i="5"/>
  <c r="O6" i="5"/>
  <c r="O7" i="5"/>
  <c r="O8" i="5"/>
  <c r="O9" i="5"/>
  <c r="O10" i="5"/>
  <c r="C6" i="4" s="1"/>
  <c r="O11" i="5"/>
  <c r="O12" i="5"/>
  <c r="O13" i="5"/>
  <c r="O14" i="5"/>
  <c r="O15" i="5"/>
  <c r="O16" i="5"/>
  <c r="O17" i="5"/>
  <c r="O18" i="5"/>
  <c r="O19" i="5"/>
  <c r="O20" i="5"/>
  <c r="O21" i="5"/>
  <c r="O22" i="5"/>
  <c r="N4" i="5"/>
  <c r="N5" i="5"/>
  <c r="N6" i="5"/>
  <c r="N7" i="5"/>
  <c r="N8" i="5"/>
  <c r="N9" i="5"/>
  <c r="N10" i="5"/>
  <c r="D6" i="4" s="1"/>
  <c r="N11" i="5"/>
  <c r="N12" i="5"/>
  <c r="N13" i="5"/>
  <c r="N14" i="5"/>
  <c r="N15" i="5"/>
  <c r="N16" i="5"/>
  <c r="N17" i="5"/>
  <c r="N18" i="5"/>
  <c r="N19" i="5"/>
  <c r="N20" i="5"/>
  <c r="N21" i="5"/>
  <c r="N22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L4" i="5"/>
  <c r="L5" i="5"/>
  <c r="L6" i="5"/>
  <c r="L7" i="5"/>
  <c r="L8" i="5"/>
  <c r="L9" i="5"/>
  <c r="L10" i="5"/>
  <c r="C5" i="4" s="1"/>
  <c r="L11" i="5"/>
  <c r="L12" i="5"/>
  <c r="L13" i="5"/>
  <c r="L14" i="5"/>
  <c r="L15" i="5"/>
  <c r="L16" i="5"/>
  <c r="L17" i="5"/>
  <c r="L18" i="5"/>
  <c r="L19" i="5"/>
  <c r="L20" i="5"/>
  <c r="L21" i="5"/>
  <c r="L22" i="5"/>
  <c r="K4" i="5"/>
  <c r="K5" i="5"/>
  <c r="K6" i="5"/>
  <c r="K7" i="5"/>
  <c r="K8" i="5"/>
  <c r="K9" i="5"/>
  <c r="K10" i="5"/>
  <c r="D5" i="4" s="1"/>
  <c r="K11" i="5"/>
  <c r="K12" i="5"/>
  <c r="K13" i="5"/>
  <c r="K14" i="5"/>
  <c r="K15" i="5"/>
  <c r="K16" i="5"/>
  <c r="K17" i="5"/>
  <c r="K18" i="5"/>
  <c r="K19" i="5"/>
  <c r="K20" i="5"/>
  <c r="K21" i="5"/>
  <c r="K22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I4" i="5"/>
  <c r="I5" i="5"/>
  <c r="I6" i="5"/>
  <c r="I7" i="5"/>
  <c r="I8" i="5"/>
  <c r="I9" i="5"/>
  <c r="I10" i="5"/>
  <c r="C4" i="4" s="1"/>
  <c r="I11" i="5"/>
  <c r="I12" i="5"/>
  <c r="I13" i="5"/>
  <c r="I14" i="5"/>
  <c r="I15" i="5"/>
  <c r="I16" i="5"/>
  <c r="I17" i="5"/>
  <c r="I18" i="5"/>
  <c r="I19" i="5"/>
  <c r="I20" i="5"/>
  <c r="I21" i="5"/>
  <c r="I22" i="5"/>
  <c r="H4" i="5"/>
  <c r="H5" i="5"/>
  <c r="H6" i="5"/>
  <c r="H7" i="5"/>
  <c r="H8" i="5"/>
  <c r="H9" i="5"/>
  <c r="H10" i="5"/>
  <c r="D4" i="4" s="1"/>
  <c r="H11" i="5"/>
  <c r="H12" i="5"/>
  <c r="H13" i="5"/>
  <c r="H14" i="5"/>
  <c r="H15" i="5"/>
  <c r="H16" i="5"/>
  <c r="H17" i="5"/>
  <c r="H18" i="5"/>
  <c r="H19" i="5"/>
  <c r="H20" i="5"/>
  <c r="H21" i="5"/>
  <c r="H22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F4" i="5"/>
  <c r="F5" i="5"/>
  <c r="F6" i="5"/>
  <c r="F7" i="5"/>
  <c r="F8" i="5"/>
  <c r="F9" i="5"/>
  <c r="F10" i="5"/>
  <c r="C3" i="4" s="1"/>
  <c r="F11" i="5"/>
  <c r="F12" i="5"/>
  <c r="F13" i="5"/>
  <c r="F14" i="5"/>
  <c r="F15" i="5"/>
  <c r="F16" i="5"/>
  <c r="F17" i="5"/>
  <c r="F18" i="5"/>
  <c r="F19" i="5"/>
  <c r="F20" i="5"/>
  <c r="F21" i="5"/>
  <c r="F22" i="5"/>
  <c r="E4" i="5"/>
  <c r="E5" i="5"/>
  <c r="E6" i="5"/>
  <c r="E7" i="5"/>
  <c r="E8" i="5"/>
  <c r="E9" i="5"/>
  <c r="E10" i="5"/>
  <c r="D3" i="4" s="1"/>
  <c r="E11" i="5"/>
  <c r="E12" i="5"/>
  <c r="E13" i="5"/>
  <c r="E14" i="5"/>
  <c r="E15" i="5"/>
  <c r="E16" i="5"/>
  <c r="E17" i="5"/>
  <c r="E18" i="5"/>
  <c r="E19" i="5"/>
  <c r="E20" i="5"/>
  <c r="E21" i="5"/>
  <c r="E22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C4" i="5"/>
  <c r="C5" i="5"/>
  <c r="C6" i="5"/>
  <c r="C7" i="5"/>
  <c r="C8" i="5"/>
  <c r="C9" i="5"/>
  <c r="C10" i="5"/>
  <c r="C2" i="4" s="1"/>
  <c r="C11" i="5"/>
  <c r="C12" i="5"/>
  <c r="C13" i="5"/>
  <c r="C14" i="5"/>
  <c r="C15" i="5"/>
  <c r="C16" i="5"/>
  <c r="C17" i="5"/>
  <c r="C18" i="5"/>
  <c r="C19" i="5"/>
  <c r="C20" i="5"/>
  <c r="C21" i="5"/>
  <c r="C22" i="5"/>
  <c r="P3" i="5"/>
  <c r="O3" i="5"/>
  <c r="N3" i="5"/>
  <c r="M3" i="5"/>
  <c r="L3" i="5"/>
  <c r="K3" i="5"/>
  <c r="G3" i="5"/>
  <c r="F3" i="5"/>
  <c r="J3" i="5"/>
  <c r="I3" i="5"/>
  <c r="H3" i="5"/>
  <c r="E3" i="5"/>
  <c r="B4" i="5"/>
  <c r="B5" i="5"/>
  <c r="B6" i="5"/>
  <c r="B7" i="5"/>
  <c r="B8" i="5"/>
  <c r="B9" i="5"/>
  <c r="B10" i="5"/>
  <c r="D2" i="4" s="1"/>
  <c r="B11" i="5"/>
  <c r="B12" i="5"/>
  <c r="B13" i="5"/>
  <c r="B14" i="5"/>
  <c r="B15" i="5"/>
  <c r="B16" i="5"/>
  <c r="B17" i="5"/>
  <c r="B18" i="5"/>
  <c r="B19" i="5"/>
  <c r="B20" i="5"/>
  <c r="B21" i="5"/>
  <c r="B22" i="5"/>
  <c r="D3" i="5"/>
  <c r="C3" i="5"/>
  <c r="B3" i="5"/>
</calcChain>
</file>

<file path=xl/sharedStrings.xml><?xml version="1.0" encoding="utf-8"?>
<sst xmlns="http://schemas.openxmlformats.org/spreadsheetml/2006/main" count="109" uniqueCount="30">
  <si>
    <t>Bank neve</t>
  </si>
  <si>
    <t>Pénznem</t>
  </si>
  <si>
    <t>január 10</t>
  </si>
  <si>
    <t>január 11</t>
  </si>
  <si>
    <t>január 12</t>
  </si>
  <si>
    <t>január 13</t>
  </si>
  <si>
    <t>január 14</t>
  </si>
  <si>
    <t>Zöld Pénzügyi Bt.</t>
  </si>
  <si>
    <t xml:space="preserve"> IRB</t>
  </si>
  <si>
    <t>Út Bank</t>
  </si>
  <si>
    <t>Üdvözlet Bank</t>
  </si>
  <si>
    <t>Rejtélyes Bank</t>
  </si>
  <si>
    <t>Mesevilág Bank</t>
  </si>
  <si>
    <t>Gondolat Bank</t>
  </si>
  <si>
    <t>Csoda Pénzintézet</t>
  </si>
  <si>
    <t>Csillagos Bank</t>
  </si>
  <si>
    <t>Arany Pénzintézet</t>
  </si>
  <si>
    <t>Álom Bank</t>
  </si>
  <si>
    <t xml:space="preserve"> IRL</t>
  </si>
  <si>
    <t>Álom bank árfolyamalakulása:</t>
  </si>
  <si>
    <t>Min</t>
  </si>
  <si>
    <t>Max</t>
  </si>
  <si>
    <t>Átlag</t>
  </si>
  <si>
    <t>Kód</t>
  </si>
  <si>
    <t>Cég</t>
  </si>
  <si>
    <t>Bt.-k száma:</t>
  </si>
  <si>
    <t>Rt.-k száma:</t>
  </si>
  <si>
    <t>Kft.k száma:</t>
  </si>
  <si>
    <t>Nyitó</t>
  </si>
  <si>
    <t>Záró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</si>
</sst>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E]mmmm\ d\.;@"/>
    <numFmt numFmtId="165" formatCode=";;;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0">
    <xf numFmtId="0" fontId="0" fillId="0" borderId="0" xfId="0"/>
    <xf numFmtId="0" fontId="16" fillId="0" borderId="0" xfId="0" applyFont="1" applyAlignment="1">
      <alignment horizontal="center" vertical="center"/>
    </xf>
    <xf numFmtId="20" fontId="19" fillId="0" borderId="10" xfId="0" applyNumberFormat="1" applyFont="1" applyBorder="1" applyAlignment="1">
      <alignment horizontal="center" vertical="center"/>
    </xf>
    <xf numFmtId="20" fontId="19" fillId="0" borderId="12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5" xfId="0" applyBorder="1"/>
    <xf numFmtId="0" fontId="0" fillId="0" borderId="18" xfId="0" applyBorder="1"/>
    <xf numFmtId="0" fontId="0" fillId="0" borderId="20" xfId="0" applyBorder="1"/>
    <xf numFmtId="0" fontId="0" fillId="0" borderId="11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164" fontId="0" fillId="0" borderId="0" xfId="0" applyNumberFormat="1"/>
    <xf numFmtId="0" fontId="16" fillId="0" borderId="10" xfId="0" applyFont="1" applyBorder="1" applyAlignment="1">
      <alignment horizontal="center" vertical="center"/>
    </xf>
    <xf numFmtId="2" fontId="0" fillId="0" borderId="0" xfId="0" applyNumberFormat="1"/>
    <xf numFmtId="2" fontId="0" fillId="0" borderId="16" xfId="0" applyNumberFormat="1" applyBorder="1"/>
    <xf numFmtId="2" fontId="0" fillId="0" borderId="17" xfId="0" applyNumberFormat="1" applyBorder="1"/>
    <xf numFmtId="2" fontId="0" fillId="0" borderId="18" xfId="0" applyNumberFormat="1" applyBorder="1"/>
    <xf numFmtId="2" fontId="0" fillId="0" borderId="19" xfId="0" applyNumberFormat="1" applyBorder="1"/>
    <xf numFmtId="2" fontId="0" fillId="0" borderId="21" xfId="0" applyNumberFormat="1" applyBorder="1"/>
    <xf numFmtId="2" fontId="0" fillId="0" borderId="22" xfId="0" applyNumberFormat="1" applyBorder="1"/>
    <xf numFmtId="0" fontId="16" fillId="0" borderId="0" xfId="0" applyFont="1" applyAlignment="1">
      <alignment horizontal="center"/>
    </xf>
    <xf numFmtId="0" fontId="0" fillId="0" borderId="13" xfId="0" applyBorder="1"/>
    <xf numFmtId="0" fontId="16" fillId="0" borderId="12" xfId="0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165" fontId="0" fillId="0" borderId="0" xfId="0" applyNumberFormat="1"/>
    <xf numFmtId="0" fontId="0" fillId="0" borderId="16" xfId="0" applyBorder="1" applyAlignment="1">
      <alignment horizontal="right"/>
    </xf>
    <xf numFmtId="14" fontId="16" fillId="0" borderId="10" xfId="0" applyNumberFormat="1" applyFont="1" applyBorder="1" applyAlignment="1">
      <alignment horizontal="center"/>
    </xf>
    <xf numFmtId="0" fontId="16" fillId="0" borderId="10" xfId="0" applyFont="1" applyBorder="1" applyAlignment="1">
      <alignment horizontal="center" vertical="center"/>
    </xf>
    <xf numFmtId="0" fontId="16" fillId="0" borderId="13" xfId="0" applyFont="1" applyBorder="1" applyAlignment="1">
      <alignment horizontal="center" vertical="center"/>
    </xf>
    <xf numFmtId="14" fontId="16" fillId="0" borderId="12" xfId="0" applyNumberFormat="1" applyFont="1" applyBorder="1" applyAlignment="1">
      <alignment horizontal="center"/>
    </xf>
    <xf numFmtId="0" fontId="16" fillId="0" borderId="24" xfId="0" applyFont="1" applyBorder="1" applyAlignment="1">
      <alignment horizontal="center"/>
    </xf>
    <xf numFmtId="0" fontId="16" fillId="0" borderId="25" xfId="0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16" fillId="0" borderId="26" xfId="0" applyFont="1" applyBorder="1" applyAlignment="1">
      <alignment horizontal="center" vertical="center"/>
    </xf>
    <xf numFmtId="0" fontId="16" fillId="0" borderId="27" xfId="0" applyFont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b/>
        <i/>
      </font>
      <fill>
        <patternFill>
          <bgColor theme="0"/>
        </patternFill>
      </fill>
    </dxf>
    <dxf>
      <fill>
        <patternFill>
          <bgColor rgb="FF7030A0"/>
        </patternFill>
      </fill>
    </dxf>
    <dxf>
      <font>
        <color auto="1"/>
      </font>
      <fill>
        <patternFill>
          <bgColor theme="7" tint="-0.24994659260841701"/>
        </patternFill>
      </fill>
    </dxf>
  </dxfs>
  <tableStyles count="0" defaultTableStyle="TableStyleMedium2" defaultPivotStyle="PivotStyleLight16"/>
  <colors>
    <mruColors>
      <color rgb="FFBF8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Árfolyam</a:t>
            </a:r>
            <a:endParaRPr lang="hu-H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tockChart>
        <c:ser>
          <c:idx val="0"/>
          <c:order val="0"/>
          <c:tx>
            <c:strRef>
              <c:f>diagramok!$B$1</c:f>
              <c:strCache>
                <c:ptCount val="1"/>
                <c:pt idx="0">
                  <c:v>Nyitó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numRef>
              <c:f>diagramok!$A$2:$A$6</c:f>
              <c:numCache>
                <c:formatCode>[$-40E]mmmm\ d\.;@</c:formatCode>
                <c:ptCount val="5"/>
                <c:pt idx="0">
                  <c:v>44936</c:v>
                </c:pt>
                <c:pt idx="1">
                  <c:v>44937</c:v>
                </c:pt>
                <c:pt idx="2">
                  <c:v>44938</c:v>
                </c:pt>
                <c:pt idx="3">
                  <c:v>44939</c:v>
                </c:pt>
                <c:pt idx="4">
                  <c:v>44940</c:v>
                </c:pt>
              </c:numCache>
            </c:numRef>
          </c:cat>
          <c:val>
            <c:numRef>
              <c:f>diagramok!$B$2:$B$6</c:f>
              <c:numCache>
                <c:formatCode>General</c:formatCode>
                <c:ptCount val="5"/>
                <c:pt idx="0">
                  <c:v>251.8</c:v>
                </c:pt>
                <c:pt idx="1">
                  <c:v>252.1</c:v>
                </c:pt>
                <c:pt idx="2">
                  <c:v>250.6</c:v>
                </c:pt>
                <c:pt idx="3">
                  <c:v>251.5</c:v>
                </c:pt>
                <c:pt idx="4">
                  <c:v>251.2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FB-45DE-BF83-03BBE819B1D7}"/>
            </c:ext>
          </c:extLst>
        </c:ser>
        <c:ser>
          <c:idx val="1"/>
          <c:order val="1"/>
          <c:tx>
            <c:strRef>
              <c:f>diagramok!$C$1</c:f>
              <c:strCache>
                <c:ptCount val="1"/>
                <c:pt idx="0">
                  <c:v>Max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numRef>
              <c:f>diagramok!$A$2:$A$6</c:f>
              <c:numCache>
                <c:formatCode>[$-40E]mmmm\ d\.;@</c:formatCode>
                <c:ptCount val="5"/>
                <c:pt idx="0">
                  <c:v>44936</c:v>
                </c:pt>
                <c:pt idx="1">
                  <c:v>44937</c:v>
                </c:pt>
                <c:pt idx="2">
                  <c:v>44938</c:v>
                </c:pt>
                <c:pt idx="3">
                  <c:v>44939</c:v>
                </c:pt>
                <c:pt idx="4">
                  <c:v>44940</c:v>
                </c:pt>
              </c:numCache>
            </c:numRef>
          </c:cat>
          <c:val>
            <c:numRef>
              <c:f>diagramok!$C$2:$C$6</c:f>
              <c:numCache>
                <c:formatCode>0.00</c:formatCode>
                <c:ptCount val="5"/>
                <c:pt idx="0">
                  <c:v>252.4</c:v>
                </c:pt>
                <c:pt idx="1">
                  <c:v>252.9</c:v>
                </c:pt>
                <c:pt idx="2">
                  <c:v>252.9</c:v>
                </c:pt>
                <c:pt idx="3">
                  <c:v>252.4</c:v>
                </c:pt>
                <c:pt idx="4">
                  <c:v>252.9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FB-45DE-BF83-03BBE819B1D7}"/>
            </c:ext>
          </c:extLst>
        </c:ser>
        <c:ser>
          <c:idx val="2"/>
          <c:order val="2"/>
          <c:tx>
            <c:strRef>
              <c:f>diagramok!$D$1</c:f>
              <c:strCache>
                <c:ptCount val="1"/>
                <c:pt idx="0">
                  <c:v>Min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numRef>
              <c:f>diagramok!$A$2:$A$6</c:f>
              <c:numCache>
                <c:formatCode>[$-40E]mmmm\ d\.;@</c:formatCode>
                <c:ptCount val="5"/>
                <c:pt idx="0">
                  <c:v>44936</c:v>
                </c:pt>
                <c:pt idx="1">
                  <c:v>44937</c:v>
                </c:pt>
                <c:pt idx="2">
                  <c:v>44938</c:v>
                </c:pt>
                <c:pt idx="3">
                  <c:v>44939</c:v>
                </c:pt>
                <c:pt idx="4">
                  <c:v>44940</c:v>
                </c:pt>
              </c:numCache>
            </c:numRef>
          </c:cat>
          <c:val>
            <c:numRef>
              <c:f>diagramok!$D$2:$D$6</c:f>
              <c:numCache>
                <c:formatCode>0.00</c:formatCode>
                <c:ptCount val="5"/>
                <c:pt idx="0">
                  <c:v>249.7</c:v>
                </c:pt>
                <c:pt idx="1">
                  <c:v>249.7</c:v>
                </c:pt>
                <c:pt idx="2">
                  <c:v>249.3</c:v>
                </c:pt>
                <c:pt idx="3">
                  <c:v>249.7</c:v>
                </c:pt>
                <c:pt idx="4">
                  <c:v>251.2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FB-45DE-BF83-03BBE819B1D7}"/>
            </c:ext>
          </c:extLst>
        </c:ser>
        <c:ser>
          <c:idx val="3"/>
          <c:order val="3"/>
          <c:tx>
            <c:strRef>
              <c:f>diagramok!$E$1</c:f>
              <c:strCache>
                <c:ptCount val="1"/>
                <c:pt idx="0">
                  <c:v>Záró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forward val="1"/>
            <c:dispRSqr val="0"/>
            <c:dispEq val="0"/>
          </c:trendline>
          <c:cat>
            <c:numRef>
              <c:f>diagramok!$A$2:$A$6</c:f>
              <c:numCache>
                <c:formatCode>[$-40E]mmmm\ d\.;@</c:formatCode>
                <c:ptCount val="5"/>
                <c:pt idx="0">
                  <c:v>44936</c:v>
                </c:pt>
                <c:pt idx="1">
                  <c:v>44937</c:v>
                </c:pt>
                <c:pt idx="2">
                  <c:v>44938</c:v>
                </c:pt>
                <c:pt idx="3">
                  <c:v>44939</c:v>
                </c:pt>
                <c:pt idx="4">
                  <c:v>44940</c:v>
                </c:pt>
              </c:numCache>
            </c:numRef>
          </c:cat>
          <c:val>
            <c:numRef>
              <c:f>diagramok!$E$2:$E$6</c:f>
              <c:numCache>
                <c:formatCode>General</c:formatCode>
                <c:ptCount val="5"/>
                <c:pt idx="0">
                  <c:v>250.9</c:v>
                </c:pt>
                <c:pt idx="1">
                  <c:v>252.9</c:v>
                </c:pt>
                <c:pt idx="2">
                  <c:v>249.3</c:v>
                </c:pt>
                <c:pt idx="3">
                  <c:v>251.8</c:v>
                </c:pt>
                <c:pt idx="4">
                  <c:v>251.8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3FB-45DE-BF83-03BBE819B1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chemeClr val="lt1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downBars>
        </c:upDownBars>
        <c:axId val="1796777952"/>
        <c:axId val="115654464"/>
      </c:stockChart>
      <c:dateAx>
        <c:axId val="1796777952"/>
        <c:scaling>
          <c:orientation val="minMax"/>
        </c:scaling>
        <c:delete val="0"/>
        <c:axPos val="b"/>
        <c:numFmt formatCode="[$-40E]mmmm\ d\.;@" sourceLinked="1"/>
        <c:majorTickMark val="out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654464"/>
        <c:crosses val="autoZero"/>
        <c:auto val="1"/>
        <c:lblOffset val="100"/>
        <c:baseTimeUnit val="days"/>
      </c:dateAx>
      <c:valAx>
        <c:axId val="11565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6777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IRL pénznem</a:t>
            </a:r>
            <a:endParaRPr lang="hu-H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árfolyam!$C$20:$V$20</c:f>
              <c:numCache>
                <c:formatCode>General</c:formatCode>
                <c:ptCount val="20"/>
                <c:pt idx="0">
                  <c:v>389.1</c:v>
                </c:pt>
                <c:pt idx="1">
                  <c:v>388</c:v>
                </c:pt>
                <c:pt idx="2">
                  <c:v>390.2</c:v>
                </c:pt>
                <c:pt idx="3">
                  <c:v>388.7</c:v>
                </c:pt>
                <c:pt idx="4">
                  <c:v>389.6</c:v>
                </c:pt>
                <c:pt idx="5">
                  <c:v>389.1</c:v>
                </c:pt>
                <c:pt idx="6">
                  <c:v>388</c:v>
                </c:pt>
                <c:pt idx="7">
                  <c:v>390.8</c:v>
                </c:pt>
                <c:pt idx="8">
                  <c:v>388.2</c:v>
                </c:pt>
                <c:pt idx="9">
                  <c:v>390.8</c:v>
                </c:pt>
                <c:pt idx="10">
                  <c:v>389</c:v>
                </c:pt>
                <c:pt idx="11">
                  <c:v>390.3</c:v>
                </c:pt>
                <c:pt idx="12">
                  <c:v>388.6</c:v>
                </c:pt>
                <c:pt idx="13">
                  <c:v>388</c:v>
                </c:pt>
                <c:pt idx="14">
                  <c:v>390.2</c:v>
                </c:pt>
                <c:pt idx="15">
                  <c:v>389.1</c:v>
                </c:pt>
                <c:pt idx="16">
                  <c:v>389</c:v>
                </c:pt>
                <c:pt idx="17">
                  <c:v>389.1</c:v>
                </c:pt>
                <c:pt idx="18">
                  <c:v>390.8</c:v>
                </c:pt>
                <c:pt idx="19">
                  <c:v>389.1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45-4364-9341-6E52773D78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613040"/>
        <c:axId val="197797648"/>
      </c:lineChart>
      <c:catAx>
        <c:axId val="105613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solidFill>
            <a:schemeClr val="bg1"/>
          </a:solidFill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797648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97797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613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</xdr:colOff>
      <xdr:row>7</xdr:row>
      <xdr:rowOff>15240</xdr:rowOff>
    </xdr:from>
    <xdr:to>
      <xdr:col>6</xdr:col>
      <xdr:colOff>571500</xdr:colOff>
      <xdr:row>19</xdr:row>
      <xdr:rowOff>152400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9B8D15D2-F437-037F-1D16-4655D87FA9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15240</xdr:colOff>
      <xdr:row>0</xdr:row>
      <xdr:rowOff>0</xdr:rowOff>
    </xdr:from>
    <xdr:to>
      <xdr:col>14</xdr:col>
      <xdr:colOff>586740</xdr:colOff>
      <xdr:row>12</xdr:row>
      <xdr:rowOff>129540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78123977-7FD5-418F-851B-784A78D7F3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3"/>
  <sheetViews>
    <sheetView tabSelected="1" topLeftCell="C1" workbookViewId="0">
      <selection activeCell="C9" sqref="C9"/>
    </sheetView>
  </sheetViews>
  <sheetFormatPr defaultRowHeight="14.45"/>
  <cols>
    <col min="1" max="1" width="15.85546875" bestFit="1" customWidth="1"/>
    <col min="2" max="2" width="8.7109375" bestFit="1" customWidth="1"/>
    <col min="3" max="3" width="6" bestFit="1" customWidth="1"/>
    <col min="4" max="4" width="6.7109375" bestFit="1" customWidth="1"/>
    <col min="5" max="5" width="6.28515625" bestFit="1" customWidth="1"/>
    <col min="6" max="6" width="6.7109375" bestFit="1" customWidth="1"/>
    <col min="7" max="7" width="6.140625" bestFit="1" customWidth="1"/>
    <col min="8" max="9" width="6.7109375" bestFit="1" customWidth="1"/>
    <col min="10" max="10" width="6.28515625" bestFit="1" customWidth="1"/>
    <col min="11" max="11" width="6.7109375" bestFit="1" customWidth="1"/>
    <col min="12" max="12" width="6.28515625" bestFit="1" customWidth="1"/>
    <col min="13" max="14" width="6.7109375" bestFit="1" customWidth="1"/>
    <col min="15" max="15" width="6.140625" bestFit="1" customWidth="1"/>
    <col min="16" max="16" width="6.7109375" bestFit="1" customWidth="1"/>
    <col min="17" max="17" width="6.28515625" bestFit="1" customWidth="1"/>
    <col min="18" max="19" width="6.7109375" bestFit="1" customWidth="1"/>
    <col min="20" max="21" width="6.28515625" bestFit="1" customWidth="1"/>
    <col min="22" max="22" width="6.7109375" bestFit="1" customWidth="1"/>
  </cols>
  <sheetData>
    <row r="1" spans="1:22">
      <c r="A1" s="32" t="s">
        <v>0</v>
      </c>
      <c r="B1" s="33" t="s">
        <v>1</v>
      </c>
      <c r="C1" s="34" t="s">
        <v>2</v>
      </c>
      <c r="D1" s="34"/>
      <c r="E1" s="31"/>
      <c r="F1" s="31"/>
      <c r="G1" s="31" t="s">
        <v>3</v>
      </c>
      <c r="H1" s="31"/>
      <c r="I1" s="31"/>
      <c r="J1" s="31"/>
      <c r="K1" s="31" t="s">
        <v>4</v>
      </c>
      <c r="L1" s="31"/>
      <c r="M1" s="31"/>
      <c r="N1" s="31"/>
      <c r="O1" s="31" t="s">
        <v>5</v>
      </c>
      <c r="P1" s="31"/>
      <c r="Q1" s="31"/>
      <c r="R1" s="31"/>
      <c r="S1" s="31" t="s">
        <v>6</v>
      </c>
      <c r="T1" s="31"/>
      <c r="U1" s="31"/>
      <c r="V1" s="31"/>
    </row>
    <row r="2" spans="1:22" s="1" customFormat="1">
      <c r="A2" s="32"/>
      <c r="B2" s="33"/>
      <c r="C2" s="3">
        <v>0.33333333333333331</v>
      </c>
      <c r="D2" s="2">
        <v>0.45833333333333331</v>
      </c>
      <c r="E2" s="2">
        <v>0.58333333333333337</v>
      </c>
      <c r="F2" s="2">
        <v>0.70833333333333337</v>
      </c>
      <c r="G2" s="3">
        <v>0.33333333333333331</v>
      </c>
      <c r="H2" s="2">
        <v>0.45833333333333331</v>
      </c>
      <c r="I2" s="2">
        <v>0.58333333333333337</v>
      </c>
      <c r="J2" s="2">
        <v>0.70833333333333337</v>
      </c>
      <c r="K2" s="3">
        <v>0.33333333333333331</v>
      </c>
      <c r="L2" s="2">
        <v>0.45833333333333331</v>
      </c>
      <c r="M2" s="2">
        <v>0.58333333333333337</v>
      </c>
      <c r="N2" s="2">
        <v>0.70833333333333337</v>
      </c>
      <c r="O2" s="3">
        <v>0.33333333333333331</v>
      </c>
      <c r="P2" s="2">
        <v>0.45833333333333331</v>
      </c>
      <c r="Q2" s="2">
        <v>0.58333333333333337</v>
      </c>
      <c r="R2" s="2">
        <v>0.70833333333333337</v>
      </c>
      <c r="S2" s="3">
        <v>0.33333333333333331</v>
      </c>
      <c r="T2" s="2">
        <v>0.45833333333333331</v>
      </c>
      <c r="U2" s="2">
        <v>0.58333333333333337</v>
      </c>
      <c r="V2" s="2">
        <v>0.70833333333333337</v>
      </c>
    </row>
    <row r="3" spans="1:22">
      <c r="A3" s="11" t="s">
        <v>7</v>
      </c>
      <c r="B3" s="14" t="s">
        <v>8</v>
      </c>
      <c r="C3" s="6">
        <v>389.1</v>
      </c>
      <c r="D3" s="6">
        <v>388</v>
      </c>
      <c r="E3" s="6">
        <v>390.2</v>
      </c>
      <c r="F3" s="6">
        <v>388.7</v>
      </c>
      <c r="G3" s="6">
        <v>389.6</v>
      </c>
      <c r="H3" s="6">
        <v>389.1</v>
      </c>
      <c r="I3" s="6">
        <v>388</v>
      </c>
      <c r="J3" s="6">
        <v>390.8</v>
      </c>
      <c r="K3" s="6">
        <v>388.2</v>
      </c>
      <c r="L3" s="6">
        <v>390.8</v>
      </c>
      <c r="M3" s="6">
        <v>389</v>
      </c>
      <c r="N3" s="6">
        <v>390.3</v>
      </c>
      <c r="O3" s="6">
        <v>388.6</v>
      </c>
      <c r="P3" s="6">
        <v>388</v>
      </c>
      <c r="Q3" s="6">
        <v>390.2</v>
      </c>
      <c r="R3" s="6">
        <v>389.1</v>
      </c>
      <c r="S3" s="6">
        <v>389</v>
      </c>
      <c r="T3" s="6">
        <v>389.1</v>
      </c>
      <c r="U3" s="6">
        <v>390.8</v>
      </c>
      <c r="V3" s="7">
        <v>389.1</v>
      </c>
    </row>
    <row r="4" spans="1:22">
      <c r="A4" s="12" t="s">
        <v>9</v>
      </c>
      <c r="B4" s="4" t="s">
        <v>8</v>
      </c>
      <c r="C4" s="5">
        <v>251.8</v>
      </c>
      <c r="D4" s="5">
        <v>249.7</v>
      </c>
      <c r="E4" s="5">
        <v>252.4</v>
      </c>
      <c r="F4" s="5">
        <v>250.9</v>
      </c>
      <c r="G4" s="5">
        <v>252.1</v>
      </c>
      <c r="H4" s="5">
        <v>251.8</v>
      </c>
      <c r="I4" s="5">
        <v>249.7</v>
      </c>
      <c r="J4" s="5">
        <v>252.9</v>
      </c>
      <c r="K4" s="5">
        <v>250.6</v>
      </c>
      <c r="L4" s="5">
        <v>252.9</v>
      </c>
      <c r="M4" s="5">
        <v>251.2</v>
      </c>
      <c r="N4" s="5">
        <v>249.3</v>
      </c>
      <c r="O4" s="5">
        <v>251.5</v>
      </c>
      <c r="P4" s="5">
        <v>249.7</v>
      </c>
      <c r="Q4" s="5">
        <v>252.4</v>
      </c>
      <c r="R4" s="5">
        <v>251.8</v>
      </c>
      <c r="S4" s="5">
        <v>251.2</v>
      </c>
      <c r="T4" s="5">
        <v>251.8</v>
      </c>
      <c r="U4" s="5">
        <v>252.9</v>
      </c>
      <c r="V4" s="8">
        <v>251.8</v>
      </c>
    </row>
    <row r="5" spans="1:22">
      <c r="A5" s="12" t="s">
        <v>10</v>
      </c>
      <c r="B5" s="4" t="s">
        <v>8</v>
      </c>
      <c r="C5" s="5">
        <v>517.20000000000005</v>
      </c>
      <c r="D5" s="5">
        <v>516.1</v>
      </c>
      <c r="E5" s="5">
        <v>518.6</v>
      </c>
      <c r="F5" s="5">
        <v>516.79999999999995</v>
      </c>
      <c r="G5" s="5">
        <v>518.1</v>
      </c>
      <c r="H5" s="5">
        <v>517.20000000000005</v>
      </c>
      <c r="I5" s="5">
        <v>516.1</v>
      </c>
      <c r="J5" s="5">
        <v>519.20000000000005</v>
      </c>
      <c r="K5" s="5">
        <v>516.6</v>
      </c>
      <c r="L5" s="5">
        <v>519.20000000000005</v>
      </c>
      <c r="M5" s="5">
        <v>518.79999999999995</v>
      </c>
      <c r="N5" s="5">
        <v>516.5</v>
      </c>
      <c r="O5" s="5">
        <v>519</v>
      </c>
      <c r="P5" s="5">
        <v>516.1</v>
      </c>
      <c r="Q5" s="5">
        <v>518.6</v>
      </c>
      <c r="R5" s="5">
        <v>517.20000000000005</v>
      </c>
      <c r="S5" s="5">
        <v>518.79999999999995</v>
      </c>
      <c r="T5" s="5">
        <v>517.20000000000005</v>
      </c>
      <c r="U5" s="5">
        <v>519.20000000000005</v>
      </c>
      <c r="V5" s="8">
        <v>517.20000000000005</v>
      </c>
    </row>
    <row r="6" spans="1:22">
      <c r="A6" s="12" t="s">
        <v>11</v>
      </c>
      <c r="B6" s="4" t="s">
        <v>8</v>
      </c>
      <c r="C6" s="5">
        <v>633.4</v>
      </c>
      <c r="D6" s="5">
        <v>632</v>
      </c>
      <c r="E6" s="5">
        <v>634.9</v>
      </c>
      <c r="F6" s="5">
        <v>632.6</v>
      </c>
      <c r="G6" s="5">
        <v>634.20000000000005</v>
      </c>
      <c r="H6" s="5">
        <v>633.4</v>
      </c>
      <c r="I6" s="5">
        <v>632</v>
      </c>
      <c r="J6" s="5">
        <v>635.1</v>
      </c>
      <c r="K6" s="5">
        <v>632.4</v>
      </c>
      <c r="L6" s="5">
        <v>635.1</v>
      </c>
      <c r="M6" s="5">
        <v>635.20000000000005</v>
      </c>
      <c r="N6" s="5">
        <v>631.9</v>
      </c>
      <c r="O6" s="5">
        <v>634.70000000000005</v>
      </c>
      <c r="P6" s="5">
        <v>632</v>
      </c>
      <c r="Q6" s="5">
        <v>634.9</v>
      </c>
      <c r="R6" s="5">
        <v>633.4</v>
      </c>
      <c r="S6" s="5">
        <v>635.20000000000005</v>
      </c>
      <c r="T6" s="5">
        <v>633.4</v>
      </c>
      <c r="U6" s="5">
        <v>635.1</v>
      </c>
      <c r="V6" s="8">
        <v>633.4</v>
      </c>
    </row>
    <row r="7" spans="1:22">
      <c r="A7" s="12" t="s">
        <v>12</v>
      </c>
      <c r="B7" s="4" t="s">
        <v>8</v>
      </c>
      <c r="C7" s="5">
        <v>517.20000000000005</v>
      </c>
      <c r="D7" s="5">
        <v>516.1</v>
      </c>
      <c r="E7" s="5">
        <v>518.6</v>
      </c>
      <c r="F7" s="5">
        <v>516.79999999999995</v>
      </c>
      <c r="G7" s="5">
        <v>518.1</v>
      </c>
      <c r="H7" s="5">
        <v>517.20000000000005</v>
      </c>
      <c r="I7" s="5">
        <v>516.1</v>
      </c>
      <c r="J7" s="5">
        <v>519.20000000000005</v>
      </c>
      <c r="K7" s="5">
        <v>516.6</v>
      </c>
      <c r="L7" s="5">
        <v>519.20000000000005</v>
      </c>
      <c r="M7" s="5">
        <v>518.79999999999995</v>
      </c>
      <c r="N7" s="5">
        <v>516.5</v>
      </c>
      <c r="O7" s="5">
        <v>519</v>
      </c>
      <c r="P7" s="5">
        <v>516.1</v>
      </c>
      <c r="Q7" s="5">
        <v>518.6</v>
      </c>
      <c r="R7" s="5">
        <v>517.20000000000005</v>
      </c>
      <c r="S7" s="5">
        <v>518.79999999999995</v>
      </c>
      <c r="T7" s="5">
        <v>517.20000000000005</v>
      </c>
      <c r="U7" s="5">
        <v>519.20000000000005</v>
      </c>
      <c r="V7" s="8">
        <v>517.20000000000005</v>
      </c>
    </row>
    <row r="8" spans="1:22">
      <c r="A8" s="12" t="s">
        <v>13</v>
      </c>
      <c r="B8" s="4" t="s">
        <v>8</v>
      </c>
      <c r="C8" s="5">
        <v>633.4</v>
      </c>
      <c r="D8" s="5">
        <v>632</v>
      </c>
      <c r="E8" s="5">
        <v>634.9</v>
      </c>
      <c r="F8" s="5">
        <v>632.6</v>
      </c>
      <c r="G8" s="5">
        <v>634.20000000000005</v>
      </c>
      <c r="H8" s="5">
        <v>633.4</v>
      </c>
      <c r="I8" s="5">
        <v>632</v>
      </c>
      <c r="J8" s="5">
        <v>635.1</v>
      </c>
      <c r="K8" s="5">
        <v>632.4</v>
      </c>
      <c r="L8" s="5">
        <v>635.1</v>
      </c>
      <c r="M8" s="5">
        <v>635.20000000000005</v>
      </c>
      <c r="N8" s="5">
        <v>631.9</v>
      </c>
      <c r="O8" s="5">
        <v>634.70000000000005</v>
      </c>
      <c r="P8" s="5">
        <v>632</v>
      </c>
      <c r="Q8" s="5">
        <v>634.9</v>
      </c>
      <c r="R8" s="5">
        <v>633.4</v>
      </c>
      <c r="S8" s="5">
        <v>635.20000000000005</v>
      </c>
      <c r="T8" s="5">
        <v>633.4</v>
      </c>
      <c r="U8" s="5">
        <v>635.1</v>
      </c>
      <c r="V8" s="8">
        <v>633.4</v>
      </c>
    </row>
    <row r="9" spans="1:22">
      <c r="A9" s="12" t="s">
        <v>14</v>
      </c>
      <c r="B9" s="4" t="s">
        <v>8</v>
      </c>
      <c r="C9" s="5">
        <v>389.1</v>
      </c>
      <c r="D9" s="5">
        <v>388</v>
      </c>
      <c r="E9" s="5">
        <v>390.2</v>
      </c>
      <c r="F9" s="5">
        <v>388.7</v>
      </c>
      <c r="G9" s="5">
        <v>389.6</v>
      </c>
      <c r="H9" s="5">
        <v>389.1</v>
      </c>
      <c r="I9" s="5">
        <v>388</v>
      </c>
      <c r="J9" s="5">
        <v>390.8</v>
      </c>
      <c r="K9" s="5">
        <v>388.2</v>
      </c>
      <c r="L9" s="5">
        <v>390.8</v>
      </c>
      <c r="M9" s="5">
        <v>389</v>
      </c>
      <c r="N9" s="5">
        <v>390.3</v>
      </c>
      <c r="O9" s="5">
        <v>388.6</v>
      </c>
      <c r="P9" s="5">
        <v>388</v>
      </c>
      <c r="Q9" s="5">
        <v>390.2</v>
      </c>
      <c r="R9" s="5">
        <v>389.1</v>
      </c>
      <c r="S9" s="5">
        <v>389</v>
      </c>
      <c r="T9" s="5">
        <v>389.1</v>
      </c>
      <c r="U9" s="5">
        <v>390.8</v>
      </c>
      <c r="V9" s="8">
        <v>389.1</v>
      </c>
    </row>
    <row r="10" spans="1:22">
      <c r="A10" s="12" t="s">
        <v>15</v>
      </c>
      <c r="B10" s="4" t="s">
        <v>8</v>
      </c>
      <c r="C10" s="5">
        <v>251.8</v>
      </c>
      <c r="D10" s="5">
        <v>249.7</v>
      </c>
      <c r="E10" s="5">
        <v>252.4</v>
      </c>
      <c r="F10" s="5">
        <v>250.9</v>
      </c>
      <c r="G10" s="5">
        <v>252.1</v>
      </c>
      <c r="H10" s="5">
        <v>251.8</v>
      </c>
      <c r="I10" s="5">
        <v>249.7</v>
      </c>
      <c r="J10" s="5">
        <v>252.9</v>
      </c>
      <c r="K10" s="5">
        <v>250.6</v>
      </c>
      <c r="L10" s="5">
        <v>252.9</v>
      </c>
      <c r="M10" s="5">
        <v>251.2</v>
      </c>
      <c r="N10" s="5">
        <v>249.3</v>
      </c>
      <c r="O10" s="5">
        <v>251.5</v>
      </c>
      <c r="P10" s="5">
        <v>249.7</v>
      </c>
      <c r="Q10" s="5">
        <v>252.4</v>
      </c>
      <c r="R10" s="5">
        <v>251.8</v>
      </c>
      <c r="S10" s="5">
        <v>251.2</v>
      </c>
      <c r="T10" s="5">
        <v>251.8</v>
      </c>
      <c r="U10" s="5">
        <v>252.9</v>
      </c>
      <c r="V10" s="8">
        <v>251.8</v>
      </c>
    </row>
    <row r="11" spans="1:22">
      <c r="A11" s="12" t="s">
        <v>16</v>
      </c>
      <c r="B11" s="4" t="s">
        <v>8</v>
      </c>
      <c r="C11" s="5">
        <v>318.5</v>
      </c>
      <c r="D11" s="5">
        <v>317.3</v>
      </c>
      <c r="E11" s="5">
        <v>319.2</v>
      </c>
      <c r="F11" s="5">
        <v>317.89999999999998</v>
      </c>
      <c r="G11" s="5">
        <v>318.7</v>
      </c>
      <c r="H11" s="5">
        <v>318.5</v>
      </c>
      <c r="I11" s="5">
        <v>317.3</v>
      </c>
      <c r="J11" s="5">
        <v>319.39999999999998</v>
      </c>
      <c r="K11" s="5">
        <v>316.8</v>
      </c>
      <c r="L11" s="5">
        <v>319.39999999999998</v>
      </c>
      <c r="M11" s="5">
        <v>317.60000000000002</v>
      </c>
      <c r="N11" s="5">
        <v>318.89999999999998</v>
      </c>
      <c r="O11" s="5">
        <v>319.5</v>
      </c>
      <c r="P11" s="5">
        <v>317.3</v>
      </c>
      <c r="Q11" s="5">
        <v>319.2</v>
      </c>
      <c r="R11" s="5">
        <v>318.5</v>
      </c>
      <c r="S11" s="5">
        <v>317.60000000000002</v>
      </c>
      <c r="T11" s="5">
        <v>318.5</v>
      </c>
      <c r="U11" s="5">
        <v>319.39999999999998</v>
      </c>
      <c r="V11" s="8">
        <v>318.5</v>
      </c>
    </row>
    <row r="12" spans="1:22">
      <c r="A12" s="12" t="s">
        <v>17</v>
      </c>
      <c r="B12" s="4" t="s">
        <v>8</v>
      </c>
      <c r="C12" s="5">
        <v>318.5</v>
      </c>
      <c r="D12" s="5">
        <v>317.3</v>
      </c>
      <c r="E12" s="5">
        <v>319.2</v>
      </c>
      <c r="F12" s="5">
        <v>317.89999999999998</v>
      </c>
      <c r="G12" s="5">
        <v>318.7</v>
      </c>
      <c r="H12" s="5">
        <v>318.5</v>
      </c>
      <c r="I12" s="5">
        <v>317.3</v>
      </c>
      <c r="J12" s="5">
        <v>319.39999999999998</v>
      </c>
      <c r="K12" s="5">
        <v>316.8</v>
      </c>
      <c r="L12" s="5">
        <v>319.39999999999998</v>
      </c>
      <c r="M12" s="5">
        <v>317.60000000000002</v>
      </c>
      <c r="N12" s="5">
        <v>318.89999999999998</v>
      </c>
      <c r="O12" s="5">
        <v>319.5</v>
      </c>
      <c r="P12" s="5">
        <v>317.3</v>
      </c>
      <c r="Q12" s="5">
        <v>319.2</v>
      </c>
      <c r="R12" s="5">
        <v>318.5</v>
      </c>
      <c r="S12" s="5">
        <v>317.60000000000002</v>
      </c>
      <c r="T12" s="5">
        <v>318.5</v>
      </c>
      <c r="U12" s="5">
        <v>319.39999999999998</v>
      </c>
      <c r="V12" s="8">
        <v>318.5</v>
      </c>
    </row>
    <row r="13" spans="1:22">
      <c r="A13" s="12" t="s">
        <v>7</v>
      </c>
      <c r="B13" s="4" t="s">
        <v>18</v>
      </c>
      <c r="C13" s="5">
        <v>517.20000000000005</v>
      </c>
      <c r="D13" s="5">
        <v>516.1</v>
      </c>
      <c r="E13" s="5">
        <v>518.6</v>
      </c>
      <c r="F13" s="5">
        <v>516.79999999999995</v>
      </c>
      <c r="G13" s="5">
        <v>518.1</v>
      </c>
      <c r="H13" s="5">
        <v>517.20000000000005</v>
      </c>
      <c r="I13" s="5">
        <v>516.1</v>
      </c>
      <c r="J13" s="5">
        <v>519.20000000000005</v>
      </c>
      <c r="K13" s="5">
        <v>516.6</v>
      </c>
      <c r="L13" s="5">
        <v>519.20000000000005</v>
      </c>
      <c r="M13" s="5">
        <v>518.79999999999995</v>
      </c>
      <c r="N13" s="5">
        <v>516.5</v>
      </c>
      <c r="O13" s="5">
        <v>519</v>
      </c>
      <c r="P13" s="5">
        <v>516.1</v>
      </c>
      <c r="Q13" s="5">
        <v>518.6</v>
      </c>
      <c r="R13" s="5">
        <v>517.20000000000005</v>
      </c>
      <c r="S13" s="5">
        <v>518.79999999999995</v>
      </c>
      <c r="T13" s="5">
        <v>517.20000000000005</v>
      </c>
      <c r="U13" s="5">
        <v>519.20000000000005</v>
      </c>
      <c r="V13" s="8">
        <v>517.20000000000005</v>
      </c>
    </row>
    <row r="14" spans="1:22">
      <c r="A14" s="12" t="s">
        <v>9</v>
      </c>
      <c r="B14" s="4" t="s">
        <v>18</v>
      </c>
      <c r="C14" s="5">
        <v>389.1</v>
      </c>
      <c r="D14" s="5">
        <v>388</v>
      </c>
      <c r="E14" s="5">
        <v>390.2</v>
      </c>
      <c r="F14" s="5">
        <v>388.7</v>
      </c>
      <c r="G14" s="5">
        <v>389.6</v>
      </c>
      <c r="H14" s="5">
        <v>389.1</v>
      </c>
      <c r="I14" s="5">
        <v>388</v>
      </c>
      <c r="J14" s="5">
        <v>390.8</v>
      </c>
      <c r="K14" s="5">
        <v>388.2</v>
      </c>
      <c r="L14" s="5">
        <v>390.8</v>
      </c>
      <c r="M14" s="5">
        <v>389</v>
      </c>
      <c r="N14" s="5">
        <v>390.3</v>
      </c>
      <c r="O14" s="5">
        <v>388.6</v>
      </c>
      <c r="P14" s="5">
        <v>388</v>
      </c>
      <c r="Q14" s="5">
        <v>390.2</v>
      </c>
      <c r="R14" s="5">
        <v>389.1</v>
      </c>
      <c r="S14" s="5">
        <v>389</v>
      </c>
      <c r="T14" s="5">
        <v>389.1</v>
      </c>
      <c r="U14" s="5">
        <v>390.8</v>
      </c>
      <c r="V14" s="8">
        <v>389.1</v>
      </c>
    </row>
    <row r="15" spans="1:22">
      <c r="A15" s="12" t="s">
        <v>10</v>
      </c>
      <c r="B15" s="4" t="s">
        <v>18</v>
      </c>
      <c r="C15" s="5">
        <v>633.4</v>
      </c>
      <c r="D15" s="5">
        <v>632</v>
      </c>
      <c r="E15" s="5">
        <v>634.9</v>
      </c>
      <c r="F15" s="5">
        <v>632.6</v>
      </c>
      <c r="G15" s="5">
        <v>634.20000000000005</v>
      </c>
      <c r="H15" s="5">
        <v>633.4</v>
      </c>
      <c r="I15" s="5">
        <v>632</v>
      </c>
      <c r="J15" s="5">
        <v>635.1</v>
      </c>
      <c r="K15" s="5">
        <v>632.4</v>
      </c>
      <c r="L15" s="5">
        <v>635.1</v>
      </c>
      <c r="M15" s="5">
        <v>635.20000000000005</v>
      </c>
      <c r="N15" s="5">
        <v>631.9</v>
      </c>
      <c r="O15" s="5">
        <v>634.70000000000005</v>
      </c>
      <c r="P15" s="5">
        <v>632</v>
      </c>
      <c r="Q15" s="5">
        <v>634.9</v>
      </c>
      <c r="R15" s="5">
        <v>633.4</v>
      </c>
      <c r="S15" s="5">
        <v>635.20000000000005</v>
      </c>
      <c r="T15" s="5">
        <v>633.4</v>
      </c>
      <c r="U15" s="5">
        <v>635.1</v>
      </c>
      <c r="V15" s="8">
        <v>633.4</v>
      </c>
    </row>
    <row r="16" spans="1:22">
      <c r="A16" s="12" t="s">
        <v>11</v>
      </c>
      <c r="B16" s="4" t="s">
        <v>18</v>
      </c>
      <c r="C16" s="5">
        <v>318.5</v>
      </c>
      <c r="D16" s="5">
        <v>317.3</v>
      </c>
      <c r="E16" s="5">
        <v>319.2</v>
      </c>
      <c r="F16" s="5">
        <v>317.89999999999998</v>
      </c>
      <c r="G16" s="5">
        <v>318.7</v>
      </c>
      <c r="H16" s="5">
        <v>318.5</v>
      </c>
      <c r="I16" s="5">
        <v>317.3</v>
      </c>
      <c r="J16" s="5">
        <v>319.39999999999998</v>
      </c>
      <c r="K16" s="5">
        <v>316.8</v>
      </c>
      <c r="L16" s="5">
        <v>319.39999999999998</v>
      </c>
      <c r="M16" s="5">
        <v>317.60000000000002</v>
      </c>
      <c r="N16" s="5">
        <v>318.89999999999998</v>
      </c>
      <c r="O16" s="5">
        <v>319.5</v>
      </c>
      <c r="P16" s="5">
        <v>317.3</v>
      </c>
      <c r="Q16" s="5">
        <v>319.2</v>
      </c>
      <c r="R16" s="5">
        <v>318.5</v>
      </c>
      <c r="S16" s="5">
        <v>317.60000000000002</v>
      </c>
      <c r="T16" s="5">
        <v>318.5</v>
      </c>
      <c r="U16" s="5">
        <v>319.39999999999998</v>
      </c>
      <c r="V16" s="8">
        <v>318.5</v>
      </c>
    </row>
    <row r="17" spans="1:22">
      <c r="A17" s="12" t="s">
        <v>12</v>
      </c>
      <c r="B17" s="4" t="s">
        <v>18</v>
      </c>
      <c r="C17" s="5">
        <v>633.4</v>
      </c>
      <c r="D17" s="5">
        <v>632</v>
      </c>
      <c r="E17" s="5">
        <v>634.9</v>
      </c>
      <c r="F17" s="5">
        <v>632.6</v>
      </c>
      <c r="G17" s="5">
        <v>634.20000000000005</v>
      </c>
      <c r="H17" s="5">
        <v>633.4</v>
      </c>
      <c r="I17" s="5">
        <v>632</v>
      </c>
      <c r="J17" s="5">
        <v>635.1</v>
      </c>
      <c r="K17" s="5">
        <v>632.4</v>
      </c>
      <c r="L17" s="5">
        <v>635.1</v>
      </c>
      <c r="M17" s="5">
        <v>635.20000000000005</v>
      </c>
      <c r="N17" s="5">
        <v>631.9</v>
      </c>
      <c r="O17" s="5">
        <v>634.70000000000005</v>
      </c>
      <c r="P17" s="5">
        <v>632</v>
      </c>
      <c r="Q17" s="5">
        <v>634.9</v>
      </c>
      <c r="R17" s="5">
        <v>633.4</v>
      </c>
      <c r="S17" s="5">
        <v>635.20000000000005</v>
      </c>
      <c r="T17" s="5">
        <v>633.4</v>
      </c>
      <c r="U17" s="5">
        <v>635.1</v>
      </c>
      <c r="V17" s="8">
        <v>633.4</v>
      </c>
    </row>
    <row r="18" spans="1:22">
      <c r="A18" s="12" t="s">
        <v>13</v>
      </c>
      <c r="B18" s="4" t="s">
        <v>18</v>
      </c>
      <c r="C18" s="5">
        <v>318.5</v>
      </c>
      <c r="D18" s="5">
        <v>317.3</v>
      </c>
      <c r="E18" s="5">
        <v>319.2</v>
      </c>
      <c r="F18" s="5">
        <v>317.89999999999998</v>
      </c>
      <c r="G18" s="5">
        <v>318.7</v>
      </c>
      <c r="H18" s="5">
        <v>318.5</v>
      </c>
      <c r="I18" s="5">
        <v>317.3</v>
      </c>
      <c r="J18" s="5">
        <v>319.39999999999998</v>
      </c>
      <c r="K18" s="5">
        <v>316.8</v>
      </c>
      <c r="L18" s="5">
        <v>319.39999999999998</v>
      </c>
      <c r="M18" s="5">
        <v>317.60000000000002</v>
      </c>
      <c r="N18" s="5">
        <v>318.89999999999998</v>
      </c>
      <c r="O18" s="5">
        <v>319.5</v>
      </c>
      <c r="P18" s="5">
        <v>317.3</v>
      </c>
      <c r="Q18" s="5">
        <v>319.2</v>
      </c>
      <c r="R18" s="5">
        <v>318.5</v>
      </c>
      <c r="S18" s="5">
        <v>317.60000000000002</v>
      </c>
      <c r="T18" s="5">
        <v>318.5</v>
      </c>
      <c r="U18" s="5">
        <v>319.39999999999998</v>
      </c>
      <c r="V18" s="8">
        <v>318.5</v>
      </c>
    </row>
    <row r="19" spans="1:22">
      <c r="A19" s="12" t="s">
        <v>14</v>
      </c>
      <c r="B19" s="4" t="s">
        <v>18</v>
      </c>
      <c r="C19" s="5">
        <v>517.20000000000005</v>
      </c>
      <c r="D19" s="5">
        <v>516.1</v>
      </c>
      <c r="E19" s="5">
        <v>518.6</v>
      </c>
      <c r="F19" s="5">
        <v>516.79999999999995</v>
      </c>
      <c r="G19" s="5">
        <v>518.1</v>
      </c>
      <c r="H19" s="5">
        <v>517.20000000000005</v>
      </c>
      <c r="I19" s="5">
        <v>516.1</v>
      </c>
      <c r="J19" s="5">
        <v>519.20000000000005</v>
      </c>
      <c r="K19" s="5">
        <v>516.6</v>
      </c>
      <c r="L19" s="5">
        <v>519.20000000000005</v>
      </c>
      <c r="M19" s="5">
        <v>518.79999999999995</v>
      </c>
      <c r="N19" s="5">
        <v>516.5</v>
      </c>
      <c r="O19" s="5">
        <v>519</v>
      </c>
      <c r="P19" s="5">
        <v>516.1</v>
      </c>
      <c r="Q19" s="5">
        <v>518.6</v>
      </c>
      <c r="R19" s="5">
        <v>517.20000000000005</v>
      </c>
      <c r="S19" s="5">
        <v>518.79999999999995</v>
      </c>
      <c r="T19" s="5">
        <v>517.20000000000005</v>
      </c>
      <c r="U19" s="5">
        <v>519.20000000000005</v>
      </c>
      <c r="V19" s="8">
        <v>517.20000000000005</v>
      </c>
    </row>
    <row r="20" spans="1:22">
      <c r="A20" s="12" t="s">
        <v>15</v>
      </c>
      <c r="B20" s="4" t="s">
        <v>18</v>
      </c>
      <c r="C20" s="5">
        <v>389.1</v>
      </c>
      <c r="D20" s="5">
        <v>388</v>
      </c>
      <c r="E20" s="5">
        <v>390.2</v>
      </c>
      <c r="F20" s="5">
        <v>388.7</v>
      </c>
      <c r="G20" s="5">
        <v>389.6</v>
      </c>
      <c r="H20" s="5">
        <v>389.1</v>
      </c>
      <c r="I20" s="5">
        <v>388</v>
      </c>
      <c r="J20" s="5">
        <v>390.8</v>
      </c>
      <c r="K20" s="5">
        <v>388.2</v>
      </c>
      <c r="L20" s="5">
        <v>390.8</v>
      </c>
      <c r="M20" s="5">
        <v>389</v>
      </c>
      <c r="N20" s="5">
        <v>390.3</v>
      </c>
      <c r="O20" s="5">
        <v>388.6</v>
      </c>
      <c r="P20" s="5">
        <v>388</v>
      </c>
      <c r="Q20" s="5">
        <v>390.2</v>
      </c>
      <c r="R20" s="5">
        <v>389.1</v>
      </c>
      <c r="S20" s="5">
        <v>389</v>
      </c>
      <c r="T20" s="5">
        <v>389.1</v>
      </c>
      <c r="U20" s="5">
        <v>390.8</v>
      </c>
      <c r="V20" s="8">
        <v>389.1</v>
      </c>
    </row>
    <row r="21" spans="1:22">
      <c r="A21" s="12" t="s">
        <v>16</v>
      </c>
      <c r="B21" s="4" t="s">
        <v>18</v>
      </c>
      <c r="C21" s="5">
        <v>251.8</v>
      </c>
      <c r="D21" s="5">
        <v>249.7</v>
      </c>
      <c r="E21" s="5">
        <v>252.4</v>
      </c>
      <c r="F21" s="5">
        <v>250.9</v>
      </c>
      <c r="G21" s="5">
        <v>252.1</v>
      </c>
      <c r="H21" s="5">
        <v>251.8</v>
      </c>
      <c r="I21" s="5">
        <v>249.7</v>
      </c>
      <c r="J21" s="5">
        <v>252.9</v>
      </c>
      <c r="K21" s="5">
        <v>250.6</v>
      </c>
      <c r="L21" s="5">
        <v>252.9</v>
      </c>
      <c r="M21" s="5">
        <v>251.2</v>
      </c>
      <c r="N21" s="5">
        <v>249.3</v>
      </c>
      <c r="O21" s="5">
        <v>251.5</v>
      </c>
      <c r="P21" s="5">
        <v>249.7</v>
      </c>
      <c r="Q21" s="5">
        <v>252.4</v>
      </c>
      <c r="R21" s="5">
        <v>251.8</v>
      </c>
      <c r="S21" s="5">
        <v>251.2</v>
      </c>
      <c r="T21" s="5">
        <v>251.8</v>
      </c>
      <c r="U21" s="5">
        <v>252.9</v>
      </c>
      <c r="V21" s="8">
        <v>251.8</v>
      </c>
    </row>
    <row r="22" spans="1:22">
      <c r="A22" s="13" t="s">
        <v>17</v>
      </c>
      <c r="B22" s="15" t="s">
        <v>18</v>
      </c>
      <c r="C22" s="9">
        <v>251.8</v>
      </c>
      <c r="D22" s="9">
        <v>249.7</v>
      </c>
      <c r="E22" s="9">
        <v>252.4</v>
      </c>
      <c r="F22" s="9">
        <v>250.9</v>
      </c>
      <c r="G22" s="9">
        <v>252.1</v>
      </c>
      <c r="H22" s="9">
        <v>252.1</v>
      </c>
      <c r="I22" s="9">
        <v>249.7</v>
      </c>
      <c r="J22" s="9">
        <v>252.9</v>
      </c>
      <c r="K22" s="9">
        <v>250.6</v>
      </c>
      <c r="L22" s="9">
        <v>252.9</v>
      </c>
      <c r="M22" s="9">
        <v>251.2</v>
      </c>
      <c r="N22" s="9">
        <v>249.3</v>
      </c>
      <c r="O22" s="9">
        <v>251.5</v>
      </c>
      <c r="P22" s="9">
        <v>249.7</v>
      </c>
      <c r="Q22" s="9">
        <v>252.4</v>
      </c>
      <c r="R22" s="9">
        <v>251.8</v>
      </c>
      <c r="S22" s="9">
        <v>251.2</v>
      </c>
      <c r="T22" s="9">
        <v>251.8</v>
      </c>
      <c r="U22" s="9">
        <v>252.9</v>
      </c>
      <c r="V22" s="10">
        <v>251.8</v>
      </c>
    </row>
    <row r="23" spans="1:22">
      <c r="A23" s="30" t="s">
        <v>19</v>
      </c>
      <c r="B23" s="30"/>
      <c r="C23" s="30"/>
      <c r="D23" s="29">
        <f>ROUND(D22-C22,1)</f>
        <v>-2.1</v>
      </c>
      <c r="E23" s="29">
        <f t="shared" ref="E23:V23" si="0">ROUND(E22-D22,1)</f>
        <v>2.7</v>
      </c>
      <c r="F23" s="29">
        <f t="shared" si="0"/>
        <v>-1.5</v>
      </c>
      <c r="G23" s="29">
        <f t="shared" si="0"/>
        <v>1.2</v>
      </c>
      <c r="H23" s="29">
        <f t="shared" si="0"/>
        <v>0</v>
      </c>
      <c r="I23" s="29">
        <f t="shared" si="0"/>
        <v>-2.4</v>
      </c>
      <c r="J23" s="29">
        <f t="shared" si="0"/>
        <v>3.2</v>
      </c>
      <c r="K23" s="29">
        <f t="shared" si="0"/>
        <v>-2.2999999999999998</v>
      </c>
      <c r="L23" s="29">
        <f t="shared" si="0"/>
        <v>2.2999999999999998</v>
      </c>
      <c r="M23" s="29">
        <f t="shared" si="0"/>
        <v>-1.7</v>
      </c>
      <c r="N23" s="29">
        <f t="shared" si="0"/>
        <v>-1.9</v>
      </c>
      <c r="O23" s="29">
        <f t="shared" si="0"/>
        <v>2.2000000000000002</v>
      </c>
      <c r="P23" s="29">
        <f t="shared" si="0"/>
        <v>-1.8</v>
      </c>
      <c r="Q23" s="29">
        <f t="shared" si="0"/>
        <v>2.7</v>
      </c>
      <c r="R23" s="29">
        <f t="shared" si="0"/>
        <v>-0.6</v>
      </c>
      <c r="S23" s="29">
        <f t="shared" si="0"/>
        <v>-0.6</v>
      </c>
      <c r="T23" s="29">
        <f t="shared" si="0"/>
        <v>0.6</v>
      </c>
      <c r="U23" s="29">
        <f t="shared" si="0"/>
        <v>1.1000000000000001</v>
      </c>
      <c r="V23" s="29">
        <f t="shared" si="0"/>
        <v>-1.1000000000000001</v>
      </c>
    </row>
  </sheetData>
  <sortState xmlns:xlrd2="http://schemas.microsoft.com/office/spreadsheetml/2017/richdata2" ref="A3:V22">
    <sortCondition ref="B3:B22"/>
    <sortCondition descending="1" ref="A3:A22"/>
  </sortState>
  <mergeCells count="8">
    <mergeCell ref="A23:C23"/>
    <mergeCell ref="S1:V1"/>
    <mergeCell ref="A1:A2"/>
    <mergeCell ref="B1:B2"/>
    <mergeCell ref="C1:F1"/>
    <mergeCell ref="G1:J1"/>
    <mergeCell ref="K1:N1"/>
    <mergeCell ref="O1:R1"/>
  </mergeCells>
  <phoneticPr fontId="18" type="noConversion"/>
  <conditionalFormatting sqref="C3:V22">
    <cfRule type="expression" dxfId="2" priority="2">
      <formula>C3=MAX($C3:$V3)</formula>
    </cfRule>
  </conditionalFormatting>
  <conditionalFormatting sqref="D23:V23">
    <cfRule type="iconSet" priority="1">
      <iconSet>
        <cfvo type="percent" val="0"/>
        <cfvo type="num" val="0"/>
        <cfvo type="num" val="0" gte="0"/>
      </iconSet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CD5D5-EBE3-4FBF-9AB4-B3D81CBC3E81}">
  <dimension ref="A1:P22"/>
  <sheetViews>
    <sheetView workbookViewId="0">
      <selection activeCell="G25" sqref="G25"/>
    </sheetView>
  </sheetViews>
  <sheetFormatPr defaultRowHeight="14.45"/>
  <cols>
    <col min="1" max="1" width="15.85546875" bestFit="1" customWidth="1"/>
  </cols>
  <sheetData>
    <row r="1" spans="1:16">
      <c r="A1" s="38" t="s">
        <v>0</v>
      </c>
      <c r="B1" s="36" t="s">
        <v>2</v>
      </c>
      <c r="C1" s="36"/>
      <c r="D1" s="37"/>
      <c r="E1" s="35" t="s">
        <v>3</v>
      </c>
      <c r="F1" s="36"/>
      <c r="G1" s="37"/>
      <c r="H1" s="35" t="s">
        <v>4</v>
      </c>
      <c r="I1" s="36"/>
      <c r="J1" s="37"/>
      <c r="K1" s="35" t="s">
        <v>5</v>
      </c>
      <c r="L1" s="36"/>
      <c r="M1" s="37"/>
      <c r="N1" s="35" t="s">
        <v>6</v>
      </c>
      <c r="O1" s="36"/>
      <c r="P1" s="37"/>
    </row>
    <row r="2" spans="1:16">
      <c r="A2" s="39"/>
      <c r="B2" s="27" t="s">
        <v>20</v>
      </c>
      <c r="C2" s="28" t="s">
        <v>21</v>
      </c>
      <c r="D2" s="28" t="s">
        <v>22</v>
      </c>
      <c r="E2" s="28" t="s">
        <v>20</v>
      </c>
      <c r="F2" s="28" t="s">
        <v>21</v>
      </c>
      <c r="G2" s="28" t="s">
        <v>22</v>
      </c>
      <c r="H2" s="28" t="s">
        <v>20</v>
      </c>
      <c r="I2" s="28" t="s">
        <v>21</v>
      </c>
      <c r="J2" s="28" t="s">
        <v>22</v>
      </c>
      <c r="K2" s="28" t="s">
        <v>20</v>
      </c>
      <c r="L2" s="28" t="s">
        <v>21</v>
      </c>
      <c r="M2" s="28" t="s">
        <v>22</v>
      </c>
      <c r="N2" s="28" t="s">
        <v>20</v>
      </c>
      <c r="O2" s="28" t="s">
        <v>21</v>
      </c>
      <c r="P2" s="28" t="s">
        <v>22</v>
      </c>
    </row>
    <row r="3" spans="1:16">
      <c r="A3" s="26" t="s">
        <v>7</v>
      </c>
      <c r="B3" s="19">
        <f>MIN(árfolyam!C3:F3)</f>
        <v>388</v>
      </c>
      <c r="C3" s="19">
        <f>MAX(árfolyam!C3:F3)</f>
        <v>390.2</v>
      </c>
      <c r="D3" s="19">
        <f>AVERAGE(árfolyam!C3:F3)</f>
        <v>389</v>
      </c>
      <c r="E3" s="19">
        <f>MIN(árfolyam!G3:J3)</f>
        <v>388</v>
      </c>
      <c r="F3" s="19">
        <f>MAX(árfolyam!G3:J3)</f>
        <v>390.8</v>
      </c>
      <c r="G3" s="19">
        <f>AVERAGE(árfolyam!G3:J3)</f>
        <v>389.375</v>
      </c>
      <c r="H3" s="19">
        <f>MIN(árfolyam!K3:N3)</f>
        <v>388.2</v>
      </c>
      <c r="I3" s="19">
        <f>MAX(árfolyam!K3:N3)</f>
        <v>390.8</v>
      </c>
      <c r="J3" s="19">
        <f>AVERAGE(árfolyam!K3:N3)</f>
        <v>389.57499999999999</v>
      </c>
      <c r="K3" s="19">
        <f>MIN(árfolyam!O3:R3)</f>
        <v>388</v>
      </c>
      <c r="L3" s="19">
        <f>MAX(árfolyam!O3:R3)</f>
        <v>390.2</v>
      </c>
      <c r="M3" s="19">
        <f>AVERAGE(árfolyam!O3:R3)</f>
        <v>388.97500000000002</v>
      </c>
      <c r="N3" s="19">
        <f>MIN(árfolyam!S3:V3)</f>
        <v>389</v>
      </c>
      <c r="O3" s="19">
        <f>MAX(árfolyam!S3:V3)</f>
        <v>390.8</v>
      </c>
      <c r="P3" s="20">
        <f>AVERAGE(árfolyam!S3:V3)</f>
        <v>389.5</v>
      </c>
    </row>
    <row r="4" spans="1:16">
      <c r="A4" s="26" t="s">
        <v>9</v>
      </c>
      <c r="B4" s="18">
        <f>MIN(árfolyam!C4:F4)</f>
        <v>249.7</v>
      </c>
      <c r="C4" s="18">
        <f>MAX(árfolyam!C4:F4)</f>
        <v>252.4</v>
      </c>
      <c r="D4" s="18">
        <f>AVERAGE(árfolyam!C4:F4)</f>
        <v>251.2</v>
      </c>
      <c r="E4" s="18">
        <f>MIN(árfolyam!G4:J4)</f>
        <v>249.7</v>
      </c>
      <c r="F4" s="18">
        <f>MAX(árfolyam!G4:J4)</f>
        <v>252.9</v>
      </c>
      <c r="G4" s="18">
        <f>AVERAGE(árfolyam!G4:J4)</f>
        <v>251.62499999999997</v>
      </c>
      <c r="H4" s="18">
        <f>MIN(árfolyam!K4:N4)</f>
        <v>249.3</v>
      </c>
      <c r="I4" s="18">
        <f>MAX(árfolyam!K4:N4)</f>
        <v>252.9</v>
      </c>
      <c r="J4" s="18">
        <f>AVERAGE(árfolyam!K4:N4)</f>
        <v>251</v>
      </c>
      <c r="K4" s="18">
        <f>MIN(árfolyam!O4:R4)</f>
        <v>249.7</v>
      </c>
      <c r="L4" s="18">
        <f>MAX(árfolyam!O4:R4)</f>
        <v>252.4</v>
      </c>
      <c r="M4" s="18">
        <f>AVERAGE(árfolyam!O4:R4)</f>
        <v>251.35000000000002</v>
      </c>
      <c r="N4" s="18">
        <f>MIN(árfolyam!S4:V4)</f>
        <v>251.2</v>
      </c>
      <c r="O4" s="18">
        <f>MAX(árfolyam!S4:V4)</f>
        <v>252.9</v>
      </c>
      <c r="P4" s="22">
        <f>AVERAGE(árfolyam!S4:V4)</f>
        <v>251.92500000000001</v>
      </c>
    </row>
    <row r="5" spans="1:16">
      <c r="A5" s="26" t="s">
        <v>10</v>
      </c>
      <c r="B5" s="18">
        <f>MIN(árfolyam!C5:F5)</f>
        <v>516.1</v>
      </c>
      <c r="C5" s="18">
        <f>MAX(árfolyam!C5:F5)</f>
        <v>518.6</v>
      </c>
      <c r="D5" s="18">
        <f>AVERAGE(árfolyam!C5:F5)</f>
        <v>517.17499999999995</v>
      </c>
      <c r="E5" s="18">
        <f>MIN(árfolyam!G5:J5)</f>
        <v>516.1</v>
      </c>
      <c r="F5" s="18">
        <f>MAX(árfolyam!G5:J5)</f>
        <v>519.20000000000005</v>
      </c>
      <c r="G5" s="18">
        <f>AVERAGE(árfolyam!G5:J5)</f>
        <v>517.65000000000009</v>
      </c>
      <c r="H5" s="18">
        <f>MIN(árfolyam!K5:N5)</f>
        <v>516.5</v>
      </c>
      <c r="I5" s="18">
        <f>MAX(árfolyam!K5:N5)</f>
        <v>519.20000000000005</v>
      </c>
      <c r="J5" s="18">
        <f>AVERAGE(árfolyam!K5:N5)</f>
        <v>517.77500000000009</v>
      </c>
      <c r="K5" s="18">
        <f>MIN(árfolyam!O5:R5)</f>
        <v>516.1</v>
      </c>
      <c r="L5" s="18">
        <f>MAX(árfolyam!O5:R5)</f>
        <v>519</v>
      </c>
      <c r="M5" s="18">
        <f>AVERAGE(árfolyam!O5:R5)</f>
        <v>517.72499999999991</v>
      </c>
      <c r="N5" s="18">
        <f>MIN(árfolyam!S5:V5)</f>
        <v>517.20000000000005</v>
      </c>
      <c r="O5" s="18">
        <f>MAX(árfolyam!S5:V5)</f>
        <v>519.20000000000005</v>
      </c>
      <c r="P5" s="22">
        <f>AVERAGE(árfolyam!S5:V5)</f>
        <v>518.1</v>
      </c>
    </row>
    <row r="6" spans="1:16">
      <c r="A6" s="26" t="s">
        <v>11</v>
      </c>
      <c r="B6" s="18">
        <f>MIN(árfolyam!C6:F6)</f>
        <v>632</v>
      </c>
      <c r="C6" s="18">
        <f>MAX(árfolyam!C6:F6)</f>
        <v>634.9</v>
      </c>
      <c r="D6" s="18">
        <f>AVERAGE(árfolyam!C6:F6)</f>
        <v>633.22500000000002</v>
      </c>
      <c r="E6" s="18">
        <f>MIN(árfolyam!G6:J6)</f>
        <v>632</v>
      </c>
      <c r="F6" s="18">
        <f>MAX(árfolyam!G6:J6)</f>
        <v>635.1</v>
      </c>
      <c r="G6" s="18">
        <f>AVERAGE(árfolyam!G6:J6)</f>
        <v>633.67499999999995</v>
      </c>
      <c r="H6" s="18">
        <f>MIN(árfolyam!K6:N6)</f>
        <v>631.9</v>
      </c>
      <c r="I6" s="18">
        <f>MAX(árfolyam!K6:N6)</f>
        <v>635.20000000000005</v>
      </c>
      <c r="J6" s="18">
        <f>AVERAGE(árfolyam!K6:N6)</f>
        <v>633.65</v>
      </c>
      <c r="K6" s="18">
        <f>MIN(árfolyam!O6:R6)</f>
        <v>632</v>
      </c>
      <c r="L6" s="18">
        <f>MAX(árfolyam!O6:R6)</f>
        <v>634.9</v>
      </c>
      <c r="M6" s="18">
        <f>AVERAGE(árfolyam!O6:R6)</f>
        <v>633.75</v>
      </c>
      <c r="N6" s="18">
        <f>MIN(árfolyam!S6:V6)</f>
        <v>633.4</v>
      </c>
      <c r="O6" s="18">
        <f>MAX(árfolyam!S6:V6)</f>
        <v>635.20000000000005</v>
      </c>
      <c r="P6" s="22">
        <f>AVERAGE(árfolyam!S6:V6)</f>
        <v>634.27499999999998</v>
      </c>
    </row>
    <row r="7" spans="1:16">
      <c r="A7" s="26" t="s">
        <v>12</v>
      </c>
      <c r="B7" s="18">
        <f>MIN(árfolyam!C7:F7)</f>
        <v>516.1</v>
      </c>
      <c r="C7" s="18">
        <f>MAX(árfolyam!C7:F7)</f>
        <v>518.6</v>
      </c>
      <c r="D7" s="18">
        <f>AVERAGE(árfolyam!C7:F7)</f>
        <v>517.17499999999995</v>
      </c>
      <c r="E7" s="18">
        <f>MIN(árfolyam!G7:J7)</f>
        <v>516.1</v>
      </c>
      <c r="F7" s="18">
        <f>MAX(árfolyam!G7:J7)</f>
        <v>519.20000000000005</v>
      </c>
      <c r="G7" s="18">
        <f>AVERAGE(árfolyam!G7:J7)</f>
        <v>517.65000000000009</v>
      </c>
      <c r="H7" s="18">
        <f>MIN(árfolyam!K7:N7)</f>
        <v>516.5</v>
      </c>
      <c r="I7" s="18">
        <f>MAX(árfolyam!K7:N7)</f>
        <v>519.20000000000005</v>
      </c>
      <c r="J7" s="18">
        <f>AVERAGE(árfolyam!K7:N7)</f>
        <v>517.77500000000009</v>
      </c>
      <c r="K7" s="18">
        <f>MIN(árfolyam!O7:R7)</f>
        <v>516.1</v>
      </c>
      <c r="L7" s="18">
        <f>MAX(árfolyam!O7:R7)</f>
        <v>519</v>
      </c>
      <c r="M7" s="18">
        <f>AVERAGE(árfolyam!O7:R7)</f>
        <v>517.72499999999991</v>
      </c>
      <c r="N7" s="18">
        <f>MIN(árfolyam!S7:V7)</f>
        <v>517.20000000000005</v>
      </c>
      <c r="O7" s="18">
        <f>MAX(árfolyam!S7:V7)</f>
        <v>519.20000000000005</v>
      </c>
      <c r="P7" s="22">
        <f>AVERAGE(árfolyam!S7:V7)</f>
        <v>518.1</v>
      </c>
    </row>
    <row r="8" spans="1:16">
      <c r="A8" s="26" t="s">
        <v>13</v>
      </c>
      <c r="B8" s="18">
        <f>MIN(árfolyam!C8:F8)</f>
        <v>632</v>
      </c>
      <c r="C8" s="18">
        <f>MAX(árfolyam!C8:F8)</f>
        <v>634.9</v>
      </c>
      <c r="D8" s="18">
        <f>AVERAGE(árfolyam!C8:F8)</f>
        <v>633.22500000000002</v>
      </c>
      <c r="E8" s="18">
        <f>MIN(árfolyam!G8:J8)</f>
        <v>632</v>
      </c>
      <c r="F8" s="18">
        <f>MAX(árfolyam!G8:J8)</f>
        <v>635.1</v>
      </c>
      <c r="G8" s="18">
        <f>AVERAGE(árfolyam!G8:J8)</f>
        <v>633.67499999999995</v>
      </c>
      <c r="H8" s="18">
        <f>MIN(árfolyam!K8:N8)</f>
        <v>631.9</v>
      </c>
      <c r="I8" s="18">
        <f>MAX(árfolyam!K8:N8)</f>
        <v>635.20000000000005</v>
      </c>
      <c r="J8" s="18">
        <f>AVERAGE(árfolyam!K8:N8)</f>
        <v>633.65</v>
      </c>
      <c r="K8" s="18">
        <f>MIN(árfolyam!O8:R8)</f>
        <v>632</v>
      </c>
      <c r="L8" s="18">
        <f>MAX(árfolyam!O8:R8)</f>
        <v>634.9</v>
      </c>
      <c r="M8" s="18">
        <f>AVERAGE(árfolyam!O8:R8)</f>
        <v>633.75</v>
      </c>
      <c r="N8" s="18">
        <f>MIN(árfolyam!S8:V8)</f>
        <v>633.4</v>
      </c>
      <c r="O8" s="18">
        <f>MAX(árfolyam!S8:V8)</f>
        <v>635.20000000000005</v>
      </c>
      <c r="P8" s="22">
        <f>AVERAGE(árfolyam!S8:V8)</f>
        <v>634.27499999999998</v>
      </c>
    </row>
    <row r="9" spans="1:16">
      <c r="A9" s="26" t="s">
        <v>14</v>
      </c>
      <c r="B9" s="18">
        <f>MIN(árfolyam!C9:F9)</f>
        <v>388</v>
      </c>
      <c r="C9" s="18">
        <f>MAX(árfolyam!C9:F9)</f>
        <v>390.2</v>
      </c>
      <c r="D9" s="18">
        <f>AVERAGE(árfolyam!C9:F9)</f>
        <v>389</v>
      </c>
      <c r="E9" s="18">
        <f>MIN(árfolyam!G9:J9)</f>
        <v>388</v>
      </c>
      <c r="F9" s="18">
        <f>MAX(árfolyam!G9:J9)</f>
        <v>390.8</v>
      </c>
      <c r="G9" s="18">
        <f>AVERAGE(árfolyam!G9:J9)</f>
        <v>389.375</v>
      </c>
      <c r="H9" s="18">
        <f>MIN(árfolyam!K9:N9)</f>
        <v>388.2</v>
      </c>
      <c r="I9" s="18">
        <f>MAX(árfolyam!K9:N9)</f>
        <v>390.8</v>
      </c>
      <c r="J9" s="18">
        <f>AVERAGE(árfolyam!K9:N9)</f>
        <v>389.57499999999999</v>
      </c>
      <c r="K9" s="18">
        <f>MIN(árfolyam!O9:R9)</f>
        <v>388</v>
      </c>
      <c r="L9" s="18">
        <f>MAX(árfolyam!O9:R9)</f>
        <v>390.2</v>
      </c>
      <c r="M9" s="18">
        <f>AVERAGE(árfolyam!O9:R9)</f>
        <v>388.97500000000002</v>
      </c>
      <c r="N9" s="18">
        <f>MIN(árfolyam!S9:V9)</f>
        <v>389</v>
      </c>
      <c r="O9" s="18">
        <f>MAX(árfolyam!S9:V9)</f>
        <v>390.8</v>
      </c>
      <c r="P9" s="22">
        <f>AVERAGE(árfolyam!S9:V9)</f>
        <v>389.5</v>
      </c>
    </row>
    <row r="10" spans="1:16">
      <c r="A10" s="26" t="s">
        <v>15</v>
      </c>
      <c r="B10" s="18">
        <f>MIN(árfolyam!C10:F10)</f>
        <v>249.7</v>
      </c>
      <c r="C10" s="18">
        <f>MAX(árfolyam!C10:F10)</f>
        <v>252.4</v>
      </c>
      <c r="D10" s="18">
        <f>AVERAGE(árfolyam!C10:F10)</f>
        <v>251.2</v>
      </c>
      <c r="E10" s="18">
        <f>MIN(árfolyam!G10:J10)</f>
        <v>249.7</v>
      </c>
      <c r="F10" s="18">
        <f>MAX(árfolyam!G10:J10)</f>
        <v>252.9</v>
      </c>
      <c r="G10" s="18">
        <f>AVERAGE(árfolyam!G10:J10)</f>
        <v>251.62499999999997</v>
      </c>
      <c r="H10" s="18">
        <f>MIN(árfolyam!K10:N10)</f>
        <v>249.3</v>
      </c>
      <c r="I10" s="18">
        <f>MAX(árfolyam!K10:N10)</f>
        <v>252.9</v>
      </c>
      <c r="J10" s="18">
        <f>AVERAGE(árfolyam!K10:N10)</f>
        <v>251</v>
      </c>
      <c r="K10" s="18">
        <f>MIN(árfolyam!O10:R10)</f>
        <v>249.7</v>
      </c>
      <c r="L10" s="18">
        <f>MAX(árfolyam!O10:R10)</f>
        <v>252.4</v>
      </c>
      <c r="M10" s="18">
        <f>AVERAGE(árfolyam!O10:R10)</f>
        <v>251.35000000000002</v>
      </c>
      <c r="N10" s="18">
        <f>MIN(árfolyam!S10:V10)</f>
        <v>251.2</v>
      </c>
      <c r="O10" s="18">
        <f>MAX(árfolyam!S10:V10)</f>
        <v>252.9</v>
      </c>
      <c r="P10" s="22">
        <f>AVERAGE(árfolyam!S10:V10)</f>
        <v>251.92500000000001</v>
      </c>
    </row>
    <row r="11" spans="1:16">
      <c r="A11" s="26" t="s">
        <v>16</v>
      </c>
      <c r="B11" s="18">
        <f>MIN(árfolyam!C11:F11)</f>
        <v>317.3</v>
      </c>
      <c r="C11" s="18">
        <f>MAX(árfolyam!C11:F11)</f>
        <v>319.2</v>
      </c>
      <c r="D11" s="18">
        <f>AVERAGE(árfolyam!C11:F11)</f>
        <v>318.22500000000002</v>
      </c>
      <c r="E11" s="18">
        <f>MIN(árfolyam!G11:J11)</f>
        <v>317.3</v>
      </c>
      <c r="F11" s="18">
        <f>MAX(árfolyam!G11:J11)</f>
        <v>319.39999999999998</v>
      </c>
      <c r="G11" s="18">
        <f>AVERAGE(árfolyam!G11:J11)</f>
        <v>318.47500000000002</v>
      </c>
      <c r="H11" s="18">
        <f>MIN(árfolyam!K11:N11)</f>
        <v>316.8</v>
      </c>
      <c r="I11" s="18">
        <f>MAX(árfolyam!K11:N11)</f>
        <v>319.39999999999998</v>
      </c>
      <c r="J11" s="18">
        <f>AVERAGE(árfolyam!K11:N11)</f>
        <v>318.17500000000001</v>
      </c>
      <c r="K11" s="18">
        <f>MIN(árfolyam!O11:R11)</f>
        <v>317.3</v>
      </c>
      <c r="L11" s="18">
        <f>MAX(árfolyam!O11:R11)</f>
        <v>319.5</v>
      </c>
      <c r="M11" s="18">
        <f>AVERAGE(árfolyam!O11:R11)</f>
        <v>318.625</v>
      </c>
      <c r="N11" s="18">
        <f>MIN(árfolyam!S11:V11)</f>
        <v>317.60000000000002</v>
      </c>
      <c r="O11" s="18">
        <f>MAX(árfolyam!S11:V11)</f>
        <v>319.39999999999998</v>
      </c>
      <c r="P11" s="22">
        <f>AVERAGE(árfolyam!S11:V11)</f>
        <v>318.5</v>
      </c>
    </row>
    <row r="12" spans="1:16">
      <c r="A12" s="26" t="s">
        <v>17</v>
      </c>
      <c r="B12" s="18">
        <f>MIN(árfolyam!C12:F12)</f>
        <v>317.3</v>
      </c>
      <c r="C12" s="18">
        <f>MAX(árfolyam!C12:F12)</f>
        <v>319.2</v>
      </c>
      <c r="D12" s="18">
        <f>AVERAGE(árfolyam!C12:F12)</f>
        <v>318.22500000000002</v>
      </c>
      <c r="E12" s="18">
        <f>MIN(árfolyam!G12:J12)</f>
        <v>317.3</v>
      </c>
      <c r="F12" s="18">
        <f>MAX(árfolyam!G12:J12)</f>
        <v>319.39999999999998</v>
      </c>
      <c r="G12" s="18">
        <f>AVERAGE(árfolyam!G12:J12)</f>
        <v>318.47500000000002</v>
      </c>
      <c r="H12" s="18">
        <f>MIN(árfolyam!K12:N12)</f>
        <v>316.8</v>
      </c>
      <c r="I12" s="18">
        <f>MAX(árfolyam!K12:N12)</f>
        <v>319.39999999999998</v>
      </c>
      <c r="J12" s="18">
        <f>AVERAGE(árfolyam!K12:N12)</f>
        <v>318.17500000000001</v>
      </c>
      <c r="K12" s="18">
        <f>MIN(árfolyam!O12:R12)</f>
        <v>317.3</v>
      </c>
      <c r="L12" s="18">
        <f>MAX(árfolyam!O12:R12)</f>
        <v>319.5</v>
      </c>
      <c r="M12" s="18">
        <f>AVERAGE(árfolyam!O12:R12)</f>
        <v>318.625</v>
      </c>
      <c r="N12" s="18">
        <f>MIN(árfolyam!S12:V12)</f>
        <v>317.60000000000002</v>
      </c>
      <c r="O12" s="18">
        <f>MAX(árfolyam!S12:V12)</f>
        <v>319.39999999999998</v>
      </c>
      <c r="P12" s="22">
        <f>AVERAGE(árfolyam!S12:V12)</f>
        <v>318.5</v>
      </c>
    </row>
    <row r="13" spans="1:16">
      <c r="A13" s="26" t="s">
        <v>7</v>
      </c>
      <c r="B13" s="18">
        <f>MIN(árfolyam!C13:F13)</f>
        <v>516.1</v>
      </c>
      <c r="C13" s="18">
        <f>MAX(árfolyam!C13:F13)</f>
        <v>518.6</v>
      </c>
      <c r="D13" s="18">
        <f>AVERAGE(árfolyam!C13:F13)</f>
        <v>517.17499999999995</v>
      </c>
      <c r="E13" s="18">
        <f>MIN(árfolyam!G13:J13)</f>
        <v>516.1</v>
      </c>
      <c r="F13" s="18">
        <f>MAX(árfolyam!G13:J13)</f>
        <v>519.20000000000005</v>
      </c>
      <c r="G13" s="18">
        <f>AVERAGE(árfolyam!G13:J13)</f>
        <v>517.65000000000009</v>
      </c>
      <c r="H13" s="18">
        <f>MIN(árfolyam!K13:N13)</f>
        <v>516.5</v>
      </c>
      <c r="I13" s="18">
        <f>MAX(árfolyam!K13:N13)</f>
        <v>519.20000000000005</v>
      </c>
      <c r="J13" s="18">
        <f>AVERAGE(árfolyam!K13:N13)</f>
        <v>517.77500000000009</v>
      </c>
      <c r="K13" s="18">
        <f>MIN(árfolyam!O13:R13)</f>
        <v>516.1</v>
      </c>
      <c r="L13" s="18">
        <f>MAX(árfolyam!O13:R13)</f>
        <v>519</v>
      </c>
      <c r="M13" s="18">
        <f>AVERAGE(árfolyam!O13:R13)</f>
        <v>517.72499999999991</v>
      </c>
      <c r="N13" s="18">
        <f>MIN(árfolyam!S13:V13)</f>
        <v>517.20000000000005</v>
      </c>
      <c r="O13" s="18">
        <f>MAX(árfolyam!S13:V13)</f>
        <v>519.20000000000005</v>
      </c>
      <c r="P13" s="22">
        <f>AVERAGE(árfolyam!S13:V13)</f>
        <v>518.1</v>
      </c>
    </row>
    <row r="14" spans="1:16">
      <c r="A14" s="26" t="s">
        <v>9</v>
      </c>
      <c r="B14" s="18">
        <f>MIN(árfolyam!C14:F14)</f>
        <v>388</v>
      </c>
      <c r="C14" s="18">
        <f>MAX(árfolyam!C14:F14)</f>
        <v>390.2</v>
      </c>
      <c r="D14" s="18">
        <f>AVERAGE(árfolyam!C14:F14)</f>
        <v>389</v>
      </c>
      <c r="E14" s="18">
        <f>MIN(árfolyam!G14:J14)</f>
        <v>388</v>
      </c>
      <c r="F14" s="18">
        <f>MAX(árfolyam!G14:J14)</f>
        <v>390.8</v>
      </c>
      <c r="G14" s="18">
        <f>AVERAGE(árfolyam!G14:J14)</f>
        <v>389.375</v>
      </c>
      <c r="H14" s="18">
        <f>MIN(árfolyam!K14:N14)</f>
        <v>388.2</v>
      </c>
      <c r="I14" s="18">
        <f>MAX(árfolyam!K14:N14)</f>
        <v>390.8</v>
      </c>
      <c r="J14" s="18">
        <f>AVERAGE(árfolyam!K14:N14)</f>
        <v>389.57499999999999</v>
      </c>
      <c r="K14" s="18">
        <f>MIN(árfolyam!O14:R14)</f>
        <v>388</v>
      </c>
      <c r="L14" s="18">
        <f>MAX(árfolyam!O14:R14)</f>
        <v>390.2</v>
      </c>
      <c r="M14" s="18">
        <f>AVERAGE(árfolyam!O14:R14)</f>
        <v>388.97500000000002</v>
      </c>
      <c r="N14" s="18">
        <f>MIN(árfolyam!S14:V14)</f>
        <v>389</v>
      </c>
      <c r="O14" s="18">
        <f>MAX(árfolyam!S14:V14)</f>
        <v>390.8</v>
      </c>
      <c r="P14" s="22">
        <f>AVERAGE(árfolyam!S14:V14)</f>
        <v>389.5</v>
      </c>
    </row>
    <row r="15" spans="1:16">
      <c r="A15" s="26" t="s">
        <v>10</v>
      </c>
      <c r="B15" s="18">
        <f>MIN(árfolyam!C15:F15)</f>
        <v>632</v>
      </c>
      <c r="C15" s="18">
        <f>MAX(árfolyam!C15:F15)</f>
        <v>634.9</v>
      </c>
      <c r="D15" s="18">
        <f>AVERAGE(árfolyam!C15:F15)</f>
        <v>633.22500000000002</v>
      </c>
      <c r="E15" s="18">
        <f>MIN(árfolyam!G15:J15)</f>
        <v>632</v>
      </c>
      <c r="F15" s="18">
        <f>MAX(árfolyam!G15:J15)</f>
        <v>635.1</v>
      </c>
      <c r="G15" s="18">
        <f>AVERAGE(árfolyam!G15:J15)</f>
        <v>633.67499999999995</v>
      </c>
      <c r="H15" s="18">
        <f>MIN(árfolyam!K15:N15)</f>
        <v>631.9</v>
      </c>
      <c r="I15" s="18">
        <f>MAX(árfolyam!K15:N15)</f>
        <v>635.20000000000005</v>
      </c>
      <c r="J15" s="18">
        <f>AVERAGE(árfolyam!K15:N15)</f>
        <v>633.65</v>
      </c>
      <c r="K15" s="18">
        <f>MIN(árfolyam!O15:R15)</f>
        <v>632</v>
      </c>
      <c r="L15" s="18">
        <f>MAX(árfolyam!O15:R15)</f>
        <v>634.9</v>
      </c>
      <c r="M15" s="18">
        <f>AVERAGE(árfolyam!O15:R15)</f>
        <v>633.75</v>
      </c>
      <c r="N15" s="18">
        <f>MIN(árfolyam!S15:V15)</f>
        <v>633.4</v>
      </c>
      <c r="O15" s="18">
        <f>MAX(árfolyam!S15:V15)</f>
        <v>635.20000000000005</v>
      </c>
      <c r="P15" s="22">
        <f>AVERAGE(árfolyam!S15:V15)</f>
        <v>634.27499999999998</v>
      </c>
    </row>
    <row r="16" spans="1:16">
      <c r="A16" s="26" t="s">
        <v>11</v>
      </c>
      <c r="B16" s="18">
        <f>MIN(árfolyam!C16:F16)</f>
        <v>317.3</v>
      </c>
      <c r="C16" s="18">
        <f>MAX(árfolyam!C16:F16)</f>
        <v>319.2</v>
      </c>
      <c r="D16" s="18">
        <f>AVERAGE(árfolyam!C16:F16)</f>
        <v>318.22500000000002</v>
      </c>
      <c r="E16" s="18">
        <f>MIN(árfolyam!G16:J16)</f>
        <v>317.3</v>
      </c>
      <c r="F16" s="18">
        <f>MAX(árfolyam!G16:J16)</f>
        <v>319.39999999999998</v>
      </c>
      <c r="G16" s="18">
        <f>AVERAGE(árfolyam!G16:J16)</f>
        <v>318.47500000000002</v>
      </c>
      <c r="H16" s="18">
        <f>MIN(árfolyam!K16:N16)</f>
        <v>316.8</v>
      </c>
      <c r="I16" s="18">
        <f>MAX(árfolyam!K16:N16)</f>
        <v>319.39999999999998</v>
      </c>
      <c r="J16" s="18">
        <f>AVERAGE(árfolyam!K16:N16)</f>
        <v>318.17500000000001</v>
      </c>
      <c r="K16" s="18">
        <f>MIN(árfolyam!O16:R16)</f>
        <v>317.3</v>
      </c>
      <c r="L16" s="18">
        <f>MAX(árfolyam!O16:R16)</f>
        <v>319.5</v>
      </c>
      <c r="M16" s="18">
        <f>AVERAGE(árfolyam!O16:R16)</f>
        <v>318.625</v>
      </c>
      <c r="N16" s="18">
        <f>MIN(árfolyam!S16:V16)</f>
        <v>317.60000000000002</v>
      </c>
      <c r="O16" s="18">
        <f>MAX(árfolyam!S16:V16)</f>
        <v>319.39999999999998</v>
      </c>
      <c r="P16" s="22">
        <f>AVERAGE(árfolyam!S16:V16)</f>
        <v>318.5</v>
      </c>
    </row>
    <row r="17" spans="1:16">
      <c r="A17" s="26" t="s">
        <v>12</v>
      </c>
      <c r="B17" s="18">
        <f>MIN(árfolyam!C17:F17)</f>
        <v>632</v>
      </c>
      <c r="C17" s="18">
        <f>MAX(árfolyam!C17:F17)</f>
        <v>634.9</v>
      </c>
      <c r="D17" s="18">
        <f>AVERAGE(árfolyam!C17:F17)</f>
        <v>633.22500000000002</v>
      </c>
      <c r="E17" s="18">
        <f>MIN(árfolyam!G17:J17)</f>
        <v>632</v>
      </c>
      <c r="F17" s="18">
        <f>MAX(árfolyam!G17:J17)</f>
        <v>635.1</v>
      </c>
      <c r="G17" s="18">
        <f>AVERAGE(árfolyam!G17:J17)</f>
        <v>633.67499999999995</v>
      </c>
      <c r="H17" s="18">
        <f>MIN(árfolyam!K17:N17)</f>
        <v>631.9</v>
      </c>
      <c r="I17" s="18">
        <f>MAX(árfolyam!K17:N17)</f>
        <v>635.20000000000005</v>
      </c>
      <c r="J17" s="18">
        <f>AVERAGE(árfolyam!K17:N17)</f>
        <v>633.65</v>
      </c>
      <c r="K17" s="18">
        <f>MIN(árfolyam!O17:R17)</f>
        <v>632</v>
      </c>
      <c r="L17" s="18">
        <f>MAX(árfolyam!O17:R17)</f>
        <v>634.9</v>
      </c>
      <c r="M17" s="18">
        <f>AVERAGE(árfolyam!O17:R17)</f>
        <v>633.75</v>
      </c>
      <c r="N17" s="18">
        <f>MIN(árfolyam!S17:V17)</f>
        <v>633.4</v>
      </c>
      <c r="O17" s="18">
        <f>MAX(árfolyam!S17:V17)</f>
        <v>635.20000000000005</v>
      </c>
      <c r="P17" s="22">
        <f>AVERAGE(árfolyam!S17:V17)</f>
        <v>634.27499999999998</v>
      </c>
    </row>
    <row r="18" spans="1:16">
      <c r="A18" s="26" t="s">
        <v>13</v>
      </c>
      <c r="B18" s="18">
        <f>MIN(árfolyam!C18:F18)</f>
        <v>317.3</v>
      </c>
      <c r="C18" s="18">
        <f>MAX(árfolyam!C18:F18)</f>
        <v>319.2</v>
      </c>
      <c r="D18" s="18">
        <f>AVERAGE(árfolyam!C18:F18)</f>
        <v>318.22500000000002</v>
      </c>
      <c r="E18" s="18">
        <f>MIN(árfolyam!G18:J18)</f>
        <v>317.3</v>
      </c>
      <c r="F18" s="18">
        <f>MAX(árfolyam!G18:J18)</f>
        <v>319.39999999999998</v>
      </c>
      <c r="G18" s="18">
        <f>AVERAGE(árfolyam!G18:J18)</f>
        <v>318.47500000000002</v>
      </c>
      <c r="H18" s="18">
        <f>MIN(árfolyam!K18:N18)</f>
        <v>316.8</v>
      </c>
      <c r="I18" s="18">
        <f>MAX(árfolyam!K18:N18)</f>
        <v>319.39999999999998</v>
      </c>
      <c r="J18" s="18">
        <f>AVERAGE(árfolyam!K18:N18)</f>
        <v>318.17500000000001</v>
      </c>
      <c r="K18" s="18">
        <f>MIN(árfolyam!O18:R18)</f>
        <v>317.3</v>
      </c>
      <c r="L18" s="18">
        <f>MAX(árfolyam!O18:R18)</f>
        <v>319.5</v>
      </c>
      <c r="M18" s="18">
        <f>AVERAGE(árfolyam!O18:R18)</f>
        <v>318.625</v>
      </c>
      <c r="N18" s="18">
        <f>MIN(árfolyam!S18:V18)</f>
        <v>317.60000000000002</v>
      </c>
      <c r="O18" s="18">
        <f>MAX(árfolyam!S18:V18)</f>
        <v>319.39999999999998</v>
      </c>
      <c r="P18" s="22">
        <f>AVERAGE(árfolyam!S18:V18)</f>
        <v>318.5</v>
      </c>
    </row>
    <row r="19" spans="1:16">
      <c r="A19" s="26" t="s">
        <v>14</v>
      </c>
      <c r="B19" s="18">
        <f>MIN(árfolyam!C19:F19)</f>
        <v>516.1</v>
      </c>
      <c r="C19" s="18">
        <f>MAX(árfolyam!C19:F19)</f>
        <v>518.6</v>
      </c>
      <c r="D19" s="18">
        <f>AVERAGE(árfolyam!C19:F19)</f>
        <v>517.17499999999995</v>
      </c>
      <c r="E19" s="18">
        <f>MIN(árfolyam!G19:J19)</f>
        <v>516.1</v>
      </c>
      <c r="F19" s="18">
        <f>MAX(árfolyam!G19:J19)</f>
        <v>519.20000000000005</v>
      </c>
      <c r="G19" s="18">
        <f>AVERAGE(árfolyam!G19:J19)</f>
        <v>517.65000000000009</v>
      </c>
      <c r="H19" s="18">
        <f>MIN(árfolyam!K19:N19)</f>
        <v>516.5</v>
      </c>
      <c r="I19" s="18">
        <f>MAX(árfolyam!K19:N19)</f>
        <v>519.20000000000005</v>
      </c>
      <c r="J19" s="18">
        <f>AVERAGE(árfolyam!K19:N19)</f>
        <v>517.77500000000009</v>
      </c>
      <c r="K19" s="18">
        <f>MIN(árfolyam!O19:R19)</f>
        <v>516.1</v>
      </c>
      <c r="L19" s="18">
        <f>MAX(árfolyam!O19:R19)</f>
        <v>519</v>
      </c>
      <c r="M19" s="18">
        <f>AVERAGE(árfolyam!O19:R19)</f>
        <v>517.72499999999991</v>
      </c>
      <c r="N19" s="18">
        <f>MIN(árfolyam!S19:V19)</f>
        <v>517.20000000000005</v>
      </c>
      <c r="O19" s="18">
        <f>MAX(árfolyam!S19:V19)</f>
        <v>519.20000000000005</v>
      </c>
      <c r="P19" s="22">
        <f>AVERAGE(árfolyam!S19:V19)</f>
        <v>518.1</v>
      </c>
    </row>
    <row r="20" spans="1:16">
      <c r="A20" s="26" t="s">
        <v>15</v>
      </c>
      <c r="B20" s="18">
        <f>MIN(árfolyam!C20:F20)</f>
        <v>388</v>
      </c>
      <c r="C20" s="18">
        <f>MAX(árfolyam!C20:F20)</f>
        <v>390.2</v>
      </c>
      <c r="D20" s="18">
        <f>AVERAGE(árfolyam!C20:F20)</f>
        <v>389</v>
      </c>
      <c r="E20" s="18">
        <f>MIN(árfolyam!G20:J20)</f>
        <v>388</v>
      </c>
      <c r="F20" s="18">
        <f>MAX(árfolyam!G20:J20)</f>
        <v>390.8</v>
      </c>
      <c r="G20" s="18">
        <f>AVERAGE(árfolyam!G20:J20)</f>
        <v>389.375</v>
      </c>
      <c r="H20" s="18">
        <f>MIN(árfolyam!K20:N20)</f>
        <v>388.2</v>
      </c>
      <c r="I20" s="18">
        <f>MAX(árfolyam!K20:N20)</f>
        <v>390.8</v>
      </c>
      <c r="J20" s="18">
        <f>AVERAGE(árfolyam!K20:N20)</f>
        <v>389.57499999999999</v>
      </c>
      <c r="K20" s="18">
        <f>MIN(árfolyam!O20:R20)</f>
        <v>388</v>
      </c>
      <c r="L20" s="18">
        <f>MAX(árfolyam!O20:R20)</f>
        <v>390.2</v>
      </c>
      <c r="M20" s="18">
        <f>AVERAGE(árfolyam!O20:R20)</f>
        <v>388.97500000000002</v>
      </c>
      <c r="N20" s="18">
        <f>MIN(árfolyam!S20:V20)</f>
        <v>389</v>
      </c>
      <c r="O20" s="18">
        <f>MAX(árfolyam!S20:V20)</f>
        <v>390.8</v>
      </c>
      <c r="P20" s="22">
        <f>AVERAGE(árfolyam!S20:V20)</f>
        <v>389.5</v>
      </c>
    </row>
    <row r="21" spans="1:16">
      <c r="A21" s="26" t="s">
        <v>16</v>
      </c>
      <c r="B21" s="18">
        <f>MIN(árfolyam!C21:F21)</f>
        <v>249.7</v>
      </c>
      <c r="C21" s="18">
        <f>MAX(árfolyam!C21:F21)</f>
        <v>252.4</v>
      </c>
      <c r="D21" s="18">
        <f>AVERAGE(árfolyam!C21:F21)</f>
        <v>251.2</v>
      </c>
      <c r="E21" s="18">
        <f>MIN(árfolyam!G21:J21)</f>
        <v>249.7</v>
      </c>
      <c r="F21" s="18">
        <f>MAX(árfolyam!G21:J21)</f>
        <v>252.9</v>
      </c>
      <c r="G21" s="18">
        <f>AVERAGE(árfolyam!G21:J21)</f>
        <v>251.62499999999997</v>
      </c>
      <c r="H21" s="18">
        <f>MIN(árfolyam!K21:N21)</f>
        <v>249.3</v>
      </c>
      <c r="I21" s="18">
        <f>MAX(árfolyam!K21:N21)</f>
        <v>252.9</v>
      </c>
      <c r="J21" s="18">
        <f>AVERAGE(árfolyam!K21:N21)</f>
        <v>251</v>
      </c>
      <c r="K21" s="18">
        <f>MIN(árfolyam!O21:R21)</f>
        <v>249.7</v>
      </c>
      <c r="L21" s="18">
        <f>MAX(árfolyam!O21:R21)</f>
        <v>252.4</v>
      </c>
      <c r="M21" s="18">
        <f>AVERAGE(árfolyam!O21:R21)</f>
        <v>251.35000000000002</v>
      </c>
      <c r="N21" s="18">
        <f>MIN(árfolyam!S21:V21)</f>
        <v>251.2</v>
      </c>
      <c r="O21" s="18">
        <f>MAX(árfolyam!S21:V21)</f>
        <v>252.9</v>
      </c>
      <c r="P21" s="22">
        <f>AVERAGE(árfolyam!S21:V21)</f>
        <v>251.92500000000001</v>
      </c>
    </row>
    <row r="22" spans="1:16">
      <c r="A22" s="26" t="s">
        <v>17</v>
      </c>
      <c r="B22" s="23">
        <f>MIN(árfolyam!C22:F22)</f>
        <v>249.7</v>
      </c>
      <c r="C22" s="23">
        <f>MAX(árfolyam!C22:F22)</f>
        <v>252.4</v>
      </c>
      <c r="D22" s="23">
        <f>AVERAGE(árfolyam!C22:F22)</f>
        <v>251.2</v>
      </c>
      <c r="E22" s="23">
        <f>MIN(árfolyam!G22:J22)</f>
        <v>249.7</v>
      </c>
      <c r="F22" s="23">
        <f>MAX(árfolyam!G22:J22)</f>
        <v>252.9</v>
      </c>
      <c r="G22" s="23">
        <f>AVERAGE(árfolyam!G22:J22)</f>
        <v>251.7</v>
      </c>
      <c r="H22" s="23">
        <f>MIN(árfolyam!K22:N22)</f>
        <v>249.3</v>
      </c>
      <c r="I22" s="23">
        <f>MAX(árfolyam!K22:N22)</f>
        <v>252.9</v>
      </c>
      <c r="J22" s="23">
        <f>AVERAGE(árfolyam!K22:N22)</f>
        <v>251</v>
      </c>
      <c r="K22" s="23">
        <f>MIN(árfolyam!O22:R22)</f>
        <v>249.7</v>
      </c>
      <c r="L22" s="23">
        <f>MAX(árfolyam!O22:R22)</f>
        <v>252.4</v>
      </c>
      <c r="M22" s="23">
        <f>AVERAGE(árfolyam!O22:R22)</f>
        <v>251.35000000000002</v>
      </c>
      <c r="N22" s="23">
        <f>MIN(árfolyam!S22:V22)</f>
        <v>251.2</v>
      </c>
      <c r="O22" s="23">
        <f>MAX(árfolyam!S22:V22)</f>
        <v>252.9</v>
      </c>
      <c r="P22" s="24">
        <f>AVERAGE(árfolyam!S22:V22)</f>
        <v>251.92500000000001</v>
      </c>
    </row>
  </sheetData>
  <mergeCells count="6">
    <mergeCell ref="H1:J1"/>
    <mergeCell ref="K1:M1"/>
    <mergeCell ref="N1:P1"/>
    <mergeCell ref="A1:A2"/>
    <mergeCell ref="B1:D1"/>
    <mergeCell ref="E1:G1"/>
  </mergeCells>
  <phoneticPr fontId="18" type="noConversion"/>
  <conditionalFormatting sqref="A3:A22">
    <cfRule type="expression" dxfId="1" priority="2">
      <formula>AVERAGE($D3,$G3,$J3,$M3,$P3)&gt;450</formula>
    </cfRule>
  </conditionalFormatting>
  <conditionalFormatting sqref="B3:B22 E3:E22 H3:H22 K3:K22">
    <cfRule type="expression" dxfId="0" priority="1">
      <formula>B3&lt;E3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6C162-9EB0-4CBD-9433-C6F14BC57ADA}">
  <dimension ref="A1:F11"/>
  <sheetViews>
    <sheetView workbookViewId="0">
      <selection activeCell="E2" sqref="E2"/>
    </sheetView>
  </sheetViews>
  <sheetFormatPr defaultRowHeight="14.45"/>
  <cols>
    <col min="1" max="1" width="15.85546875" bestFit="1" customWidth="1"/>
    <col min="2" max="2" width="5.85546875" bestFit="1" customWidth="1"/>
    <col min="3" max="3" width="19.28515625" bestFit="1" customWidth="1"/>
    <col min="5" max="5" width="11" bestFit="1" customWidth="1"/>
  </cols>
  <sheetData>
    <row r="1" spans="1:6">
      <c r="A1" s="17" t="s">
        <v>0</v>
      </c>
      <c r="B1" s="17" t="s">
        <v>23</v>
      </c>
      <c r="C1" s="25" t="s">
        <v>24</v>
      </c>
    </row>
    <row r="2" spans="1:6">
      <c r="A2" s="12" t="s">
        <v>7</v>
      </c>
      <c r="B2" t="str">
        <f ca="1">CHAR(RANDBETWEEN(65,90))&amp;RANDBETWEEN(0,9)&amp;RANDBETWEEN(0,9)&amp;RANDBETWEEN(0,9)</f>
        <v>Q016</v>
      </c>
      <c r="C2" t="str">
        <f>IF(RIGHT(A2,3)&lt;&gt;"Bt.",IF(RIGHT(A2,4)="Bank",A2&amp;" Rt.",A2&amp;" Kft."),A2)</f>
        <v>Zöld Pénzügyi Bt.</v>
      </c>
      <c r="E2" t="s">
        <v>25</v>
      </c>
      <c r="F2">
        <f>COUNTIF(C2:C11,"*Bt.")</f>
        <v>1</v>
      </c>
    </row>
    <row r="3" spans="1:6">
      <c r="A3" s="12" t="s">
        <v>9</v>
      </c>
      <c r="B3" t="str">
        <f t="shared" ref="B3:B11" ca="1" si="0">CHAR(RANDBETWEEN(65,90))&amp;RANDBETWEEN(0,9)&amp;RANDBETWEEN(0,9)&amp;RANDBETWEEN(0,9)</f>
        <v>D247</v>
      </c>
      <c r="C3" t="str">
        <f t="shared" ref="C3:C11" si="1">IF(RIGHT(A3,3)&lt;&gt;"Bt.",IF(RIGHT(A3,4)="Bank",A3&amp;" Rt.",A3&amp;" Kft."),A3)</f>
        <v>Út Bank Rt.</v>
      </c>
      <c r="E3" t="s">
        <v>26</v>
      </c>
      <c r="F3">
        <f>COUNTIF(C3:C12,"*Rt.")</f>
        <v>7</v>
      </c>
    </row>
    <row r="4" spans="1:6">
      <c r="A4" s="12" t="s">
        <v>10</v>
      </c>
      <c r="B4" t="str">
        <f t="shared" ca="1" si="0"/>
        <v>I752</v>
      </c>
      <c r="C4" t="str">
        <f t="shared" si="1"/>
        <v>Üdvözlet Bank Rt.</v>
      </c>
      <c r="E4" t="s">
        <v>27</v>
      </c>
      <c r="F4">
        <f>COUNTIF(C4:C13,"*Kft.")</f>
        <v>2</v>
      </c>
    </row>
    <row r="5" spans="1:6">
      <c r="A5" s="12" t="s">
        <v>11</v>
      </c>
      <c r="B5" t="str">
        <f t="shared" ca="1" si="0"/>
        <v>H277</v>
      </c>
      <c r="C5" t="str">
        <f t="shared" si="1"/>
        <v>Rejtélyes Bank Rt.</v>
      </c>
    </row>
    <row r="6" spans="1:6">
      <c r="A6" s="12" t="s">
        <v>12</v>
      </c>
      <c r="B6" t="str">
        <f t="shared" ca="1" si="0"/>
        <v>G055</v>
      </c>
      <c r="C6" t="str">
        <f t="shared" si="1"/>
        <v>Mesevilág Bank Rt.</v>
      </c>
    </row>
    <row r="7" spans="1:6">
      <c r="A7" s="12" t="s">
        <v>13</v>
      </c>
      <c r="B7" t="str">
        <f t="shared" ca="1" si="0"/>
        <v>Y042</v>
      </c>
      <c r="C7" t="str">
        <f t="shared" si="1"/>
        <v>Gondolat Bank Rt.</v>
      </c>
    </row>
    <row r="8" spans="1:6">
      <c r="A8" s="12" t="s">
        <v>14</v>
      </c>
      <c r="B8" t="str">
        <f t="shared" ca="1" si="0"/>
        <v>T224</v>
      </c>
      <c r="C8" t="str">
        <f t="shared" si="1"/>
        <v>Csoda Pénzintézet Kft.</v>
      </c>
    </row>
    <row r="9" spans="1:6">
      <c r="A9" s="12" t="s">
        <v>15</v>
      </c>
      <c r="B9" t="str">
        <f t="shared" ca="1" si="0"/>
        <v>Q225</v>
      </c>
      <c r="C9" t="str">
        <f t="shared" si="1"/>
        <v>Csillagos Bank Rt.</v>
      </c>
    </row>
    <row r="10" spans="1:6">
      <c r="A10" s="12" t="s">
        <v>16</v>
      </c>
      <c r="B10" t="str">
        <f t="shared" ca="1" si="0"/>
        <v>C951</v>
      </c>
      <c r="C10" t="str">
        <f t="shared" si="1"/>
        <v>Arany Pénzintézet Kft.</v>
      </c>
    </row>
    <row r="11" spans="1:6">
      <c r="A11" s="12" t="s">
        <v>17</v>
      </c>
      <c r="B11" t="str">
        <f t="shared" ca="1" si="0"/>
        <v>D720</v>
      </c>
      <c r="C11" t="str">
        <f t="shared" si="1"/>
        <v>Álom Bank Rt.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CB4EA5-0681-4298-B091-A4172068AD00}">
  <dimension ref="A1:E6"/>
  <sheetViews>
    <sheetView workbookViewId="0">
      <selection activeCell="A13" sqref="A13"/>
    </sheetView>
  </sheetViews>
  <sheetFormatPr defaultRowHeight="14.45"/>
  <cols>
    <col min="1" max="1" width="9.85546875" bestFit="1" customWidth="1"/>
  </cols>
  <sheetData>
    <row r="1" spans="1:5">
      <c r="B1" t="s">
        <v>28</v>
      </c>
      <c r="C1" t="s">
        <v>21</v>
      </c>
      <c r="D1" t="s">
        <v>20</v>
      </c>
      <c r="E1" t="s">
        <v>29</v>
      </c>
    </row>
    <row r="2" spans="1:5">
      <c r="A2" s="16">
        <v>44936</v>
      </c>
      <c r="B2">
        <f>árfolyam!C10</f>
        <v>251.8</v>
      </c>
      <c r="C2" s="18">
        <f>statisztika!C10</f>
        <v>252.4</v>
      </c>
      <c r="D2" s="21">
        <f>statisztika!B10</f>
        <v>249.7</v>
      </c>
      <c r="E2">
        <f>árfolyam!F10</f>
        <v>250.9</v>
      </c>
    </row>
    <row r="3" spans="1:5">
      <c r="A3" s="16">
        <v>44937</v>
      </c>
      <c r="B3">
        <f>árfolyam!G10</f>
        <v>252.1</v>
      </c>
      <c r="C3" s="18">
        <f>statisztika!F10</f>
        <v>252.9</v>
      </c>
      <c r="D3" s="18">
        <f>statisztika!E10</f>
        <v>249.7</v>
      </c>
      <c r="E3">
        <f>árfolyam!J10</f>
        <v>252.9</v>
      </c>
    </row>
    <row r="4" spans="1:5">
      <c r="A4" s="16">
        <v>44938</v>
      </c>
      <c r="B4">
        <f>árfolyam!K10</f>
        <v>250.6</v>
      </c>
      <c r="C4" s="18">
        <f>statisztika!I10</f>
        <v>252.9</v>
      </c>
      <c r="D4" s="18">
        <f>statisztika!H10</f>
        <v>249.3</v>
      </c>
      <c r="E4">
        <f>árfolyam!N10</f>
        <v>249.3</v>
      </c>
    </row>
    <row r="5" spans="1:5">
      <c r="A5" s="16">
        <v>44939</v>
      </c>
      <c r="B5">
        <f>MIN(árfolyam!O10)</f>
        <v>251.5</v>
      </c>
      <c r="C5" s="18">
        <f>statisztika!L10</f>
        <v>252.4</v>
      </c>
      <c r="D5" s="18">
        <f>statisztika!K10</f>
        <v>249.7</v>
      </c>
      <c r="E5">
        <f>árfolyam!R10</f>
        <v>251.8</v>
      </c>
    </row>
    <row r="6" spans="1:5">
      <c r="A6" s="16">
        <v>44940</v>
      </c>
      <c r="B6">
        <f>árfolyam!S10</f>
        <v>251.2</v>
      </c>
      <c r="C6" s="18">
        <f>statisztika!O10</f>
        <v>252.9</v>
      </c>
      <c r="D6" s="18">
        <f>statisztika!N10</f>
        <v>251.2</v>
      </c>
      <c r="E6">
        <f>árfolyam!V10</f>
        <v>251.8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Gergely Bencsik</dc:creator>
  <cp:keywords/>
  <dc:description/>
  <cp:lastModifiedBy>Bencsik Gergely</cp:lastModifiedBy>
  <cp:revision/>
  <dcterms:created xsi:type="dcterms:W3CDTF">2023-11-02T22:34:03Z</dcterms:created>
  <dcterms:modified xsi:type="dcterms:W3CDTF">2024-01-29T18:29:11Z</dcterms:modified>
  <cp:category/>
  <cp:contentStatus/>
</cp:coreProperties>
</file>