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AE7BE58F-8AD7-4378-99C3-9C91B7EA25F9}" xr6:coauthVersionLast="36" xr6:coauthVersionMax="36" xr10:uidLastSave="{00000000-0000-0000-0000-000000000000}"/>
  <bookViews>
    <workbookView xWindow="0" yWindow="0" windowWidth="25200" windowHeight="11775" activeTab="2" xr2:uid="{5077FDAE-F444-492A-81FE-853CB68AE338}"/>
  </bookViews>
  <sheets>
    <sheet name="street grid network" sheetId="1" r:id="rId1"/>
    <sheet name="berlin network" sheetId="2" r:id="rId2"/>
    <sheet name="safety 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24" i="2"/>
  <c r="C21" i="2"/>
  <c r="C14" i="2"/>
  <c r="C15" i="2"/>
  <c r="C16" i="2"/>
  <c r="C17" i="2"/>
  <c r="C18" i="2"/>
  <c r="C19" i="2"/>
  <c r="C20" i="2"/>
  <c r="C13" i="2"/>
  <c r="C3" i="2"/>
  <c r="C4" i="2"/>
  <c r="C5" i="2"/>
  <c r="C6" i="2"/>
  <c r="C7" i="2"/>
  <c r="C8" i="2"/>
  <c r="C9" i="2"/>
  <c r="C10" i="2"/>
  <c r="C2" i="2"/>
  <c r="B25" i="2"/>
  <c r="B26" i="2"/>
  <c r="B27" i="2"/>
  <c r="B28" i="2"/>
  <c r="B29" i="2"/>
  <c r="B30" i="2"/>
  <c r="B31" i="2"/>
  <c r="B32" i="2"/>
  <c r="B24" i="2"/>
  <c r="B14" i="2"/>
  <c r="B15" i="2"/>
  <c r="B16" i="2"/>
  <c r="B17" i="2"/>
  <c r="B18" i="2"/>
  <c r="B19" i="2"/>
  <c r="B20" i="2"/>
  <c r="B21" i="2"/>
  <c r="B13" i="2"/>
  <c r="B10" i="2"/>
  <c r="B9" i="2"/>
  <c r="B8" i="2"/>
  <c r="B7" i="2"/>
  <c r="B6" i="2"/>
  <c r="B5" i="2"/>
  <c r="B4" i="2"/>
  <c r="B3" i="2"/>
  <c r="B2" i="2"/>
  <c r="C120" i="3" l="1"/>
  <c r="C119" i="3"/>
  <c r="C118" i="3"/>
  <c r="C117" i="3"/>
  <c r="C116" i="3"/>
  <c r="C115" i="3"/>
  <c r="C114" i="3"/>
  <c r="C113" i="3"/>
  <c r="A113" i="3"/>
  <c r="A114" i="3" s="1"/>
  <c r="A115" i="3" s="1"/>
  <c r="A116" i="3" s="1"/>
  <c r="A117" i="3" s="1"/>
  <c r="A118" i="3" s="1"/>
  <c r="A119" i="3" s="1"/>
  <c r="A120" i="3" s="1"/>
  <c r="C112" i="3"/>
  <c r="C111" i="3"/>
  <c r="C109" i="3"/>
  <c r="C108" i="3"/>
  <c r="C107" i="3"/>
  <c r="C106" i="3"/>
  <c r="C105" i="3"/>
  <c r="C104" i="3"/>
  <c r="C103" i="3"/>
  <c r="C102" i="3"/>
  <c r="A102" i="3"/>
  <c r="A103" i="3" s="1"/>
  <c r="A104" i="3" s="1"/>
  <c r="A105" i="3" s="1"/>
  <c r="A106" i="3" s="1"/>
  <c r="A107" i="3" s="1"/>
  <c r="A108" i="3" s="1"/>
  <c r="A109" i="3" s="1"/>
  <c r="C101" i="3"/>
  <c r="C100" i="3"/>
  <c r="C98" i="3"/>
  <c r="C97" i="3"/>
  <c r="C96" i="3"/>
  <c r="C95" i="3"/>
  <c r="C94" i="3"/>
  <c r="C93" i="3"/>
  <c r="C92" i="3"/>
  <c r="A92" i="3"/>
  <c r="A93" i="3" s="1"/>
  <c r="A94" i="3" s="1"/>
  <c r="A95" i="3" s="1"/>
  <c r="A96" i="3" s="1"/>
  <c r="A97" i="3" s="1"/>
  <c r="A98" i="3" s="1"/>
  <c r="C91" i="3"/>
  <c r="A91" i="3"/>
  <c r="C90" i="3"/>
  <c r="C89" i="3"/>
  <c r="C87" i="3"/>
  <c r="C86" i="3"/>
  <c r="C85" i="3"/>
  <c r="C84" i="3"/>
  <c r="C83" i="3"/>
  <c r="C82" i="3"/>
  <c r="C81" i="3"/>
  <c r="C80" i="3"/>
  <c r="A80" i="3"/>
  <c r="A81" i="3" s="1"/>
  <c r="A82" i="3" s="1"/>
  <c r="A83" i="3" s="1"/>
  <c r="A84" i="3" s="1"/>
  <c r="A85" i="3" s="1"/>
  <c r="A86" i="3" s="1"/>
  <c r="A87" i="3" s="1"/>
  <c r="C79" i="3"/>
  <c r="C78" i="3"/>
  <c r="C65" i="3"/>
  <c r="C64" i="3"/>
  <c r="C63" i="3"/>
  <c r="C62" i="3"/>
  <c r="C61" i="3"/>
  <c r="C60" i="3"/>
  <c r="C59" i="3"/>
  <c r="C58" i="3"/>
  <c r="A58" i="3"/>
  <c r="A59" i="3" s="1"/>
  <c r="A60" i="3" s="1"/>
  <c r="A61" i="3" s="1"/>
  <c r="A62" i="3" s="1"/>
  <c r="A63" i="3" s="1"/>
  <c r="A64" i="3" s="1"/>
  <c r="A65" i="3" s="1"/>
  <c r="C57" i="3"/>
  <c r="C56" i="3"/>
  <c r="C54" i="3"/>
  <c r="C53" i="3"/>
  <c r="C52" i="3"/>
  <c r="C51" i="3"/>
  <c r="C50" i="3"/>
  <c r="C49" i="3"/>
  <c r="C48" i="3"/>
  <c r="C47" i="3"/>
  <c r="A47" i="3"/>
  <c r="A48" i="3" s="1"/>
  <c r="A49" i="3" s="1"/>
  <c r="A50" i="3" s="1"/>
  <c r="A51" i="3" s="1"/>
  <c r="A52" i="3" s="1"/>
  <c r="A53" i="3" s="1"/>
  <c r="A54" i="3" s="1"/>
  <c r="C46" i="3"/>
  <c r="C45" i="3"/>
  <c r="C43" i="3"/>
  <c r="C42" i="3"/>
  <c r="C41" i="3"/>
  <c r="C40" i="3"/>
  <c r="C39" i="3"/>
  <c r="C38" i="3"/>
  <c r="C37" i="3"/>
  <c r="C36" i="3"/>
  <c r="A36" i="3"/>
  <c r="A37" i="3" s="1"/>
  <c r="A38" i="3" s="1"/>
  <c r="A39" i="3" s="1"/>
  <c r="A40" i="3" s="1"/>
  <c r="A41" i="3" s="1"/>
  <c r="A42" i="3" s="1"/>
  <c r="A43" i="3" s="1"/>
  <c r="C35" i="3"/>
  <c r="C34" i="3"/>
  <c r="C21" i="3"/>
  <c r="C20" i="3"/>
  <c r="C19" i="3"/>
  <c r="C18" i="3"/>
  <c r="C17" i="3"/>
  <c r="C16" i="3"/>
  <c r="C15" i="3"/>
  <c r="C14" i="3"/>
  <c r="A14" i="3"/>
  <c r="A15" i="3" s="1"/>
  <c r="A16" i="3" s="1"/>
  <c r="A17" i="3" s="1"/>
  <c r="A18" i="3" s="1"/>
  <c r="A19" i="3" s="1"/>
  <c r="A20" i="3" s="1"/>
  <c r="A21" i="3" s="1"/>
  <c r="C13" i="3"/>
  <c r="A3" i="3"/>
  <c r="A4" i="3" s="1"/>
  <c r="A5" i="3" s="1"/>
  <c r="A6" i="3" s="1"/>
  <c r="A7" i="3" s="1"/>
  <c r="A8" i="3" s="1"/>
  <c r="A9" i="3" s="1"/>
  <c r="A10" i="3" s="1"/>
  <c r="A26" i="3"/>
  <c r="A27" i="3" s="1"/>
  <c r="A28" i="3" s="1"/>
  <c r="A29" i="3" s="1"/>
  <c r="A30" i="3" s="1"/>
  <c r="A31" i="3" s="1"/>
  <c r="A32" i="3" s="1"/>
  <c r="A25" i="3"/>
  <c r="A69" i="3"/>
  <c r="A70" i="3" s="1"/>
  <c r="A71" i="3" s="1"/>
  <c r="A72" i="3" s="1"/>
  <c r="A73" i="3" s="1"/>
  <c r="A74" i="3" s="1"/>
  <c r="A75" i="3" s="1"/>
  <c r="A76" i="3" s="1"/>
  <c r="C76" i="3"/>
  <c r="C75" i="3"/>
  <c r="C74" i="3"/>
  <c r="C73" i="3"/>
  <c r="C72" i="3"/>
  <c r="C71" i="3"/>
  <c r="C70" i="3"/>
  <c r="C69" i="3"/>
  <c r="C68" i="3"/>
  <c r="C32" i="3"/>
  <c r="C23" i="3"/>
  <c r="C67" i="3" s="1"/>
  <c r="C3" i="3"/>
  <c r="C4" i="3"/>
  <c r="C5" i="3"/>
  <c r="C6" i="3"/>
  <c r="C7" i="3"/>
  <c r="C8" i="3"/>
  <c r="C9" i="3"/>
  <c r="C10" i="3"/>
  <c r="C24" i="3"/>
  <c r="C25" i="3"/>
  <c r="C26" i="3"/>
  <c r="C27" i="3"/>
  <c r="C28" i="3"/>
  <c r="C29" i="3"/>
  <c r="C30" i="3"/>
  <c r="C31" i="3"/>
  <c r="C2" i="3"/>
  <c r="L3" i="1"/>
  <c r="L4" i="1"/>
  <c r="L5" i="1"/>
  <c r="L6" i="1"/>
  <c r="L7" i="1"/>
  <c r="L8" i="1"/>
  <c r="L9" i="1"/>
  <c r="L10" i="1"/>
  <c r="L13" i="1"/>
  <c r="L14" i="1"/>
  <c r="L15" i="1"/>
  <c r="L16" i="1"/>
  <c r="L17" i="1"/>
  <c r="L18" i="1"/>
  <c r="L19" i="1"/>
  <c r="L20" i="1"/>
  <c r="L21" i="1"/>
  <c r="L24" i="1"/>
  <c r="L25" i="1"/>
  <c r="L26" i="1"/>
  <c r="L27" i="1"/>
  <c r="L28" i="1"/>
  <c r="L29" i="1"/>
  <c r="L30" i="1"/>
  <c r="L31" i="1"/>
  <c r="L32" i="1"/>
  <c r="L2" i="1"/>
  <c r="K23" i="2" l="1"/>
  <c r="J23" i="2"/>
  <c r="I23" i="2"/>
  <c r="H23" i="2"/>
  <c r="G23" i="2"/>
  <c r="F23" i="2"/>
  <c r="E23" i="2"/>
  <c r="D23" i="2"/>
  <c r="C23" i="2"/>
  <c r="B23" i="2"/>
  <c r="A23" i="2"/>
  <c r="K12" i="2"/>
  <c r="J12" i="2"/>
  <c r="I12" i="2"/>
  <c r="H12" i="2"/>
  <c r="G12" i="2"/>
  <c r="F12" i="2"/>
  <c r="E12" i="2"/>
  <c r="D12" i="2"/>
  <c r="C12" i="2"/>
  <c r="B12" i="2"/>
  <c r="A12" i="2"/>
  <c r="C12" i="1"/>
  <c r="C23" i="1"/>
  <c r="C14" i="1"/>
  <c r="C15" i="1"/>
  <c r="C16" i="1"/>
  <c r="C17" i="1"/>
  <c r="C18" i="1"/>
  <c r="C19" i="1"/>
  <c r="C20" i="1"/>
  <c r="C21" i="1"/>
  <c r="C24" i="1"/>
  <c r="C25" i="1"/>
  <c r="C26" i="1"/>
  <c r="C27" i="1"/>
  <c r="C28" i="1"/>
  <c r="C29" i="1"/>
  <c r="C30" i="1"/>
  <c r="C31" i="1"/>
  <c r="C32" i="1"/>
  <c r="C13" i="1"/>
  <c r="C3" i="1"/>
  <c r="C4" i="1"/>
  <c r="C5" i="1"/>
  <c r="C6" i="1"/>
  <c r="C7" i="1"/>
  <c r="C8" i="1"/>
  <c r="C9" i="1"/>
  <c r="C10" i="1"/>
  <c r="C2" i="1"/>
  <c r="B23" i="1"/>
  <c r="D23" i="1"/>
  <c r="E23" i="1"/>
  <c r="F23" i="1"/>
  <c r="G23" i="1"/>
  <c r="H23" i="1"/>
  <c r="I23" i="1"/>
  <c r="J23" i="1"/>
  <c r="K23" i="1"/>
  <c r="A23" i="1"/>
  <c r="B12" i="1"/>
  <c r="D12" i="1"/>
  <c r="E12" i="1"/>
  <c r="F12" i="1"/>
  <c r="G12" i="1"/>
  <c r="H12" i="1"/>
  <c r="I12" i="1"/>
  <c r="J12" i="1"/>
  <c r="K12" i="1"/>
  <c r="A12" i="1"/>
</calcChain>
</file>

<file path=xl/sharedStrings.xml><?xml version="1.0" encoding="utf-8"?>
<sst xmlns="http://schemas.openxmlformats.org/spreadsheetml/2006/main" count="191" uniqueCount="20">
  <si>
    <t>routing type</t>
  </si>
  <si>
    <t>avg speed</t>
  </si>
  <si>
    <t>avg time to finish trip</t>
  </si>
  <si>
    <t>proportion of finished trips</t>
  </si>
  <si>
    <t>optimaldiffavg</t>
  </si>
  <si>
    <t>optimaldiff10%avg</t>
  </si>
  <si>
    <t>dijdiffavg</t>
  </si>
  <si>
    <t>dijdiff10%avg</t>
  </si>
  <si>
    <t>algo processing time (ms)</t>
  </si>
  <si>
    <t>(note only 80% of vehicles are tracked, the other 20% are used to initially populate the network)</t>
  </si>
  <si>
    <t>Dijkstra</t>
  </si>
  <si>
    <t>Least Density</t>
  </si>
  <si>
    <t>total vehicles</t>
  </si>
  <si>
    <t>Future Fastest</t>
  </si>
  <si>
    <t>vehicles tracked</t>
  </si>
  <si>
    <t>log(processing time)</t>
  </si>
  <si>
    <t>vehicles</t>
  </si>
  <si>
    <t>safety threshold</t>
  </si>
  <si>
    <t>slowdown threshold</t>
  </si>
  <si>
    <t>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</si>
</sst>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 </a:t>
            </a:r>
          </a:p>
          <a:p>
            <a:pPr>
              <a:defRPr/>
            </a:pPr>
            <a:r>
              <a:rPr lang="en-GB" baseline="0"/>
              <a:t>(street grid example)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network'!$E$2:$E$10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124.953125</c:v>
                </c:pt>
                <c:pt idx="3">
                  <c:v>161.91995895330899</c:v>
                </c:pt>
                <c:pt idx="4">
                  <c:v>190.29417670682699</c:v>
                </c:pt>
                <c:pt idx="5">
                  <c:v>184.13214108296</c:v>
                </c:pt>
                <c:pt idx="6">
                  <c:v>191.57190635451499</c:v>
                </c:pt>
                <c:pt idx="7">
                  <c:v>188.934506353861</c:v>
                </c:pt>
                <c:pt idx="8">
                  <c:v>194.52958435207799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F-4AFC-914F-1F761E67E83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network'!$E$13:$E$21</c:f>
              <c:numCache>
                <c:formatCode>0.000</c:formatCode>
                <c:ptCount val="9"/>
                <c:pt idx="0">
                  <c:v>132.79499999999999</c:v>
                </c:pt>
                <c:pt idx="1">
                  <c:v>134.96250000000001</c:v>
                </c:pt>
                <c:pt idx="2">
                  <c:v>138.389375</c:v>
                </c:pt>
                <c:pt idx="3">
                  <c:v>145.361502347417</c:v>
                </c:pt>
                <c:pt idx="4">
                  <c:v>184.76738934055999</c:v>
                </c:pt>
                <c:pt idx="5">
                  <c:v>187.86042240587599</c:v>
                </c:pt>
                <c:pt idx="6">
                  <c:v>187.80170480035801</c:v>
                </c:pt>
                <c:pt idx="7">
                  <c:v>213.954308093994</c:v>
                </c:pt>
                <c:pt idx="8">
                  <c:v>215.77653880463799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F-4AFC-914F-1F761E67E83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network'!$E$24:$E$32</c:f>
              <c:numCache>
                <c:formatCode>0.000</c:formatCode>
                <c:ptCount val="9"/>
                <c:pt idx="0">
                  <c:v>118.625</c:v>
                </c:pt>
                <c:pt idx="1">
                  <c:v>119.6525</c:v>
                </c:pt>
                <c:pt idx="2">
                  <c:v>123.99312500000001</c:v>
                </c:pt>
                <c:pt idx="3" formatCode="General">
                  <c:v>174.34049999999999</c:v>
                </c:pt>
                <c:pt idx="4" formatCode="General">
                  <c:v>180.03755054881501</c:v>
                </c:pt>
                <c:pt idx="5" formatCode="General">
                  <c:v>167.253949678174</c:v>
                </c:pt>
                <c:pt idx="6" formatCode="General">
                  <c:v>202.185497470489</c:v>
                </c:pt>
                <c:pt idx="7" formatCode="General">
                  <c:v>184.846517119244</c:v>
                </c:pt>
                <c:pt idx="8" formatCode="General">
                  <c:v>170.66604938271601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22F-4AFC-914F-1F761E67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1500</c:v>
                </c:pt>
                <c:pt idx="1">
                  <c:v>2250</c:v>
                </c:pt>
                <c:pt idx="2">
                  <c:v>3000</c:v>
                </c:pt>
                <c:pt idx="3">
                  <c:v>3750</c:v>
                </c:pt>
                <c:pt idx="4">
                  <c:v>4500</c:v>
                </c:pt>
                <c:pt idx="5">
                  <c:v>5250</c:v>
                </c:pt>
                <c:pt idx="6">
                  <c:v>6000</c:v>
                </c:pt>
                <c:pt idx="7">
                  <c:v>6750</c:v>
                </c:pt>
                <c:pt idx="8">
                  <c:v>7500</c:v>
                </c:pt>
              </c:numCache>
            </c:numRef>
          </c:xVal>
          <c:yVal>
            <c:numRef>
              <c:f>'berlin network'!$H$2:$H$10</c:f>
              <c:numCache>
                <c:formatCode>General</c:formatCode>
                <c:ptCount val="9"/>
                <c:pt idx="0">
                  <c:v>204.937922528499</c:v>
                </c:pt>
                <c:pt idx="1">
                  <c:v>535.69172233566098</c:v>
                </c:pt>
                <c:pt idx="2">
                  <c:v>975.92463750999104</c:v>
                </c:pt>
                <c:pt idx="3">
                  <c:v>1508.68373858922</c:v>
                </c:pt>
                <c:pt idx="4">
                  <c:v>1893.7312361152699</c:v>
                </c:pt>
                <c:pt idx="5">
                  <c:v>2495.4802435870201</c:v>
                </c:pt>
                <c:pt idx="6">
                  <c:v>3369.2701046506199</c:v>
                </c:pt>
                <c:pt idx="7">
                  <c:v>4225.8732134807497</c:v>
                </c:pt>
                <c:pt idx="8">
                  <c:v>5866.1712262041301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3E8-8782-C92F909AA00C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1500</c:v>
                </c:pt>
                <c:pt idx="1">
                  <c:v>2250</c:v>
                </c:pt>
                <c:pt idx="2">
                  <c:v>3000</c:v>
                </c:pt>
                <c:pt idx="3">
                  <c:v>3750</c:v>
                </c:pt>
                <c:pt idx="4">
                  <c:v>4500</c:v>
                </c:pt>
                <c:pt idx="5">
                  <c:v>5250</c:v>
                </c:pt>
                <c:pt idx="6">
                  <c:v>6000</c:v>
                </c:pt>
                <c:pt idx="7">
                  <c:v>6750</c:v>
                </c:pt>
                <c:pt idx="8">
                  <c:v>7500</c:v>
                </c:pt>
              </c:numCache>
            </c:numRef>
          </c:xVal>
          <c:yVal>
            <c:numRef>
              <c:f>'berlin network'!$H$13:$H$21</c:f>
              <c:numCache>
                <c:formatCode>General</c:formatCode>
                <c:ptCount val="9"/>
                <c:pt idx="0">
                  <c:v>196.752135536156</c:v>
                </c:pt>
                <c:pt idx="1">
                  <c:v>169.20864257364701</c:v>
                </c:pt>
                <c:pt idx="2">
                  <c:v>292.00091532654898</c:v>
                </c:pt>
                <c:pt idx="3">
                  <c:v>616.78409353414395</c:v>
                </c:pt>
                <c:pt idx="4">
                  <c:v>855.53269781324002</c:v>
                </c:pt>
                <c:pt idx="5">
                  <c:v>1092.33264450668</c:v>
                </c:pt>
                <c:pt idx="6">
                  <c:v>1556.35796255167</c:v>
                </c:pt>
                <c:pt idx="7">
                  <c:v>1757.56132821965</c:v>
                </c:pt>
                <c:pt idx="8">
                  <c:v>2250.0896669799399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E-43E8-8782-C92F909A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1500</c:v>
                      </c:pt>
                      <c:pt idx="1">
                        <c:v>2250</c:v>
                      </c:pt>
                      <c:pt idx="2">
                        <c:v>3000</c:v>
                      </c:pt>
                      <c:pt idx="3">
                        <c:v>3750</c:v>
                      </c:pt>
                      <c:pt idx="4">
                        <c:v>4500</c:v>
                      </c:pt>
                      <c:pt idx="5">
                        <c:v>5250</c:v>
                      </c:pt>
                      <c:pt idx="6">
                        <c:v>6000</c:v>
                      </c:pt>
                      <c:pt idx="7">
                        <c:v>6750</c:v>
                      </c:pt>
                      <c:pt idx="8">
                        <c:v>7500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'street grid network'!$H$24:$H$32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1.2913714551931701</c:v>
                      </c:pt>
                      <c:pt idx="1">
                        <c:v>2.9660019612698401</c:v>
                      </c:pt>
                      <c:pt idx="2">
                        <c:v>23.02243614356</c:v>
                      </c:pt>
                      <c:pt idx="3" formatCode="General">
                        <c:v>236.525233375662</c:v>
                      </c:pt>
                      <c:pt idx="4" formatCode="General">
                        <c:v>440.42055182938401</c:v>
                      </c:pt>
                      <c:pt idx="5" formatCode="General">
                        <c:v>463.23922395254698</c:v>
                      </c:pt>
                      <c:pt idx="6" formatCode="General">
                        <c:v>666.48009199754097</c:v>
                      </c:pt>
                      <c:pt idx="7" formatCode="General">
                        <c:v>646.54395272835598</c:v>
                      </c:pt>
                      <c:pt idx="8" formatCode="General">
                        <c:v>650.29040402958594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A2E-43E8-8782-C92F909AA00C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7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1500</c:v>
                </c:pt>
                <c:pt idx="1">
                  <c:v>2250</c:v>
                </c:pt>
                <c:pt idx="2">
                  <c:v>3000</c:v>
                </c:pt>
                <c:pt idx="3">
                  <c:v>3750</c:v>
                </c:pt>
                <c:pt idx="4">
                  <c:v>4500</c:v>
                </c:pt>
                <c:pt idx="5">
                  <c:v>5250</c:v>
                </c:pt>
                <c:pt idx="6">
                  <c:v>6000</c:v>
                </c:pt>
                <c:pt idx="7">
                  <c:v>6750</c:v>
                </c:pt>
                <c:pt idx="8">
                  <c:v>7500</c:v>
                </c:pt>
              </c:numCache>
            </c:numRef>
          </c:xVal>
          <c:yVal>
            <c:numRef>
              <c:f>'berlin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F31-A877-FAC871790277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1500</c:v>
                </c:pt>
                <c:pt idx="1">
                  <c:v>2250</c:v>
                </c:pt>
                <c:pt idx="2">
                  <c:v>3000</c:v>
                </c:pt>
                <c:pt idx="3">
                  <c:v>3750</c:v>
                </c:pt>
                <c:pt idx="4">
                  <c:v>4500</c:v>
                </c:pt>
                <c:pt idx="5">
                  <c:v>5250</c:v>
                </c:pt>
                <c:pt idx="6">
                  <c:v>6000</c:v>
                </c:pt>
                <c:pt idx="7">
                  <c:v>6750</c:v>
                </c:pt>
                <c:pt idx="8">
                  <c:v>7500</c:v>
                </c:pt>
              </c:numCache>
            </c:numRef>
          </c:xVal>
          <c:yVal>
            <c:numRef>
              <c:f>'berlin network'!$I$13:$I$21</c:f>
              <c:numCache>
                <c:formatCode>General</c:formatCode>
                <c:ptCount val="9"/>
                <c:pt idx="0">
                  <c:v>31.069943358246</c:v>
                </c:pt>
                <c:pt idx="1">
                  <c:v>26.191372743167999</c:v>
                </c:pt>
                <c:pt idx="2">
                  <c:v>29.916556287419901</c:v>
                </c:pt>
                <c:pt idx="3">
                  <c:v>19.897448679529699</c:v>
                </c:pt>
                <c:pt idx="4">
                  <c:v>13.7798084077446</c:v>
                </c:pt>
                <c:pt idx="5">
                  <c:v>23.498403001224599</c:v>
                </c:pt>
                <c:pt idx="6">
                  <c:v>9.0717478001332399</c:v>
                </c:pt>
                <c:pt idx="7">
                  <c:v>13.077630225627299</c:v>
                </c:pt>
                <c:pt idx="8">
                  <c:v>13.861347491595099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F31-A877-FAC87179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1500</c:v>
                      </c:pt>
                      <c:pt idx="1">
                        <c:v>2250</c:v>
                      </c:pt>
                      <c:pt idx="2">
                        <c:v>3000</c:v>
                      </c:pt>
                      <c:pt idx="3">
                        <c:v>3750</c:v>
                      </c:pt>
                      <c:pt idx="4">
                        <c:v>4500</c:v>
                      </c:pt>
                      <c:pt idx="5">
                        <c:v>5250</c:v>
                      </c:pt>
                      <c:pt idx="6">
                        <c:v>6000</c:v>
                      </c:pt>
                      <c:pt idx="7">
                        <c:v>6750</c:v>
                      </c:pt>
                      <c:pt idx="8">
                        <c:v>7500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5A-4F31-A877-FAC87179027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7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1500</c:v>
                </c:pt>
                <c:pt idx="1">
                  <c:v>2250</c:v>
                </c:pt>
                <c:pt idx="2">
                  <c:v>3000</c:v>
                </c:pt>
                <c:pt idx="3">
                  <c:v>3750</c:v>
                </c:pt>
                <c:pt idx="4">
                  <c:v>4500</c:v>
                </c:pt>
                <c:pt idx="5">
                  <c:v>5250</c:v>
                </c:pt>
                <c:pt idx="6">
                  <c:v>6000</c:v>
                </c:pt>
                <c:pt idx="7">
                  <c:v>6750</c:v>
                </c:pt>
                <c:pt idx="8">
                  <c:v>7500</c:v>
                </c:pt>
              </c:numCache>
            </c:numRef>
          </c:xVal>
          <c:yVal>
            <c:numRef>
              <c:f>'berlin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E43-9A96-BD09638D46B4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1500</c:v>
                </c:pt>
                <c:pt idx="1">
                  <c:v>2250</c:v>
                </c:pt>
                <c:pt idx="2">
                  <c:v>3000</c:v>
                </c:pt>
                <c:pt idx="3">
                  <c:v>3750</c:v>
                </c:pt>
                <c:pt idx="4">
                  <c:v>4500</c:v>
                </c:pt>
                <c:pt idx="5">
                  <c:v>5250</c:v>
                </c:pt>
                <c:pt idx="6">
                  <c:v>6000</c:v>
                </c:pt>
                <c:pt idx="7">
                  <c:v>6750</c:v>
                </c:pt>
                <c:pt idx="8">
                  <c:v>7500</c:v>
                </c:pt>
              </c:numCache>
            </c:numRef>
          </c:xVal>
          <c:yVal>
            <c:numRef>
              <c:f>'berlin network'!$J$13:$J$21</c:f>
              <c:numCache>
                <c:formatCode>General</c:formatCode>
                <c:ptCount val="9"/>
                <c:pt idx="0">
                  <c:v>189.33227601077101</c:v>
                </c:pt>
                <c:pt idx="1">
                  <c:v>158.589720314049</c:v>
                </c:pt>
                <c:pt idx="2">
                  <c:v>226.47340960723599</c:v>
                </c:pt>
                <c:pt idx="3">
                  <c:v>189.35585946501101</c:v>
                </c:pt>
                <c:pt idx="4">
                  <c:v>166.72133089005101</c:v>
                </c:pt>
                <c:pt idx="5">
                  <c:v>228.895085591791</c:v>
                </c:pt>
                <c:pt idx="6">
                  <c:v>166.53738271770001</c:v>
                </c:pt>
                <c:pt idx="7">
                  <c:v>198.75630845798699</c:v>
                </c:pt>
                <c:pt idx="8">
                  <c:v>182.51323034729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E43-9A96-BD09638D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1500</c:v>
                      </c:pt>
                      <c:pt idx="1">
                        <c:v>2250</c:v>
                      </c:pt>
                      <c:pt idx="2">
                        <c:v>3000</c:v>
                      </c:pt>
                      <c:pt idx="3">
                        <c:v>3750</c:v>
                      </c:pt>
                      <c:pt idx="4">
                        <c:v>4500</c:v>
                      </c:pt>
                      <c:pt idx="5">
                        <c:v>5250</c:v>
                      </c:pt>
                      <c:pt idx="6">
                        <c:v>6000</c:v>
                      </c:pt>
                      <c:pt idx="7">
                        <c:v>6750</c:v>
                      </c:pt>
                      <c:pt idx="8">
                        <c:v>7500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304-4E43-9A96-BD09638D46B4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7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parameter'!$E$2:$E$10</c:f>
              <c:numCache>
                <c:formatCode>General</c:formatCode>
                <c:ptCount val="9"/>
                <c:pt idx="0">
                  <c:v>141.77125000000001</c:v>
                </c:pt>
                <c:pt idx="1">
                  <c:v>217.60557432432401</c:v>
                </c:pt>
                <c:pt idx="2">
                  <c:v>247.364928909952</c:v>
                </c:pt>
                <c:pt idx="3">
                  <c:v>258.65311152187297</c:v>
                </c:pt>
                <c:pt idx="4">
                  <c:v>265.24741707449698</c:v>
                </c:pt>
                <c:pt idx="5">
                  <c:v>290.78705108750597</c:v>
                </c:pt>
                <c:pt idx="6">
                  <c:v>293.58727810650799</c:v>
                </c:pt>
                <c:pt idx="7">
                  <c:v>313.095966620306</c:v>
                </c:pt>
                <c:pt idx="8">
                  <c:v>325.47882736156299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F00-96C7-0A5D1B8ABCD9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parameter'!$E$13:$E$21</c:f>
              <c:numCache>
                <c:formatCode>General</c:formatCode>
                <c:ptCount val="9"/>
                <c:pt idx="0">
                  <c:v>141.77125000000001</c:v>
                </c:pt>
                <c:pt idx="1">
                  <c:v>217.65709459459401</c:v>
                </c:pt>
                <c:pt idx="2">
                  <c:v>249.05192178017501</c:v>
                </c:pt>
                <c:pt idx="3">
                  <c:v>263.699939503932</c:v>
                </c:pt>
                <c:pt idx="4">
                  <c:v>270.23444206008497</c:v>
                </c:pt>
                <c:pt idx="5">
                  <c:v>291.10560560560498</c:v>
                </c:pt>
                <c:pt idx="6">
                  <c:v>296.769868356899</c:v>
                </c:pt>
                <c:pt idx="7">
                  <c:v>307.61087669948398</c:v>
                </c:pt>
                <c:pt idx="8">
                  <c:v>317.90328467153199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D-4F00-96C7-0A5D1B8ABCD9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parameter'!$E$24:$E$32</c:f>
              <c:numCache>
                <c:formatCode>General</c:formatCode>
                <c:ptCount val="9"/>
                <c:pt idx="0">
                  <c:v>141.77125000000001</c:v>
                </c:pt>
                <c:pt idx="1">
                  <c:v>219.53164556962</c:v>
                </c:pt>
                <c:pt idx="2">
                  <c:v>249.15729585006599</c:v>
                </c:pt>
                <c:pt idx="3">
                  <c:v>265.41413551401803</c:v>
                </c:pt>
                <c:pt idx="4">
                  <c:v>272.62473460721799</c:v>
                </c:pt>
                <c:pt idx="5">
                  <c:v>291.814556331007</c:v>
                </c:pt>
                <c:pt idx="6">
                  <c:v>297.71812408402502</c:v>
                </c:pt>
                <c:pt idx="7">
                  <c:v>314.352887259395</c:v>
                </c:pt>
                <c:pt idx="8">
                  <c:v>319.58916478555301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D-4F00-96C7-0A5D1B8ABCD9}"/>
            </c:ext>
          </c:extLst>
        </c:ser>
        <c:ser>
          <c:idx val="4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parameter'!$E$35:$E$43</c:f>
              <c:numCache>
                <c:formatCode>General</c:formatCode>
                <c:ptCount val="9"/>
                <c:pt idx="0">
                  <c:v>141.77125000000001</c:v>
                </c:pt>
                <c:pt idx="1">
                  <c:v>223.175675675675</c:v>
                </c:pt>
                <c:pt idx="2">
                  <c:v>243.92617449664399</c:v>
                </c:pt>
                <c:pt idx="3">
                  <c:v>261.51244933410499</c:v>
                </c:pt>
                <c:pt idx="4">
                  <c:v>275.61498166579298</c:v>
                </c:pt>
                <c:pt idx="5">
                  <c:v>295.39255996084103</c:v>
                </c:pt>
                <c:pt idx="6">
                  <c:v>302.16955684007701</c:v>
                </c:pt>
                <c:pt idx="7">
                  <c:v>310.35317636605902</c:v>
                </c:pt>
                <c:pt idx="8">
                  <c:v>312.020319930825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D-4F00-96C7-0A5D1B8ABCD9}"/>
            </c:ext>
          </c:extLst>
        </c:ser>
        <c:ser>
          <c:idx val="5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parameter'!$E$46:$E$54</c:f>
              <c:numCache>
                <c:formatCode>General</c:formatCode>
                <c:ptCount val="9"/>
                <c:pt idx="0">
                  <c:v>140.095</c:v>
                </c:pt>
                <c:pt idx="1">
                  <c:v>220.413006756756</c:v>
                </c:pt>
                <c:pt idx="2">
                  <c:v>236.867838541666</c:v>
                </c:pt>
                <c:pt idx="3">
                  <c:v>266.83011363636302</c:v>
                </c:pt>
                <c:pt idx="4">
                  <c:v>257.13601630157899</c:v>
                </c:pt>
                <c:pt idx="5">
                  <c:v>285.33961375412099</c:v>
                </c:pt>
                <c:pt idx="6">
                  <c:v>300.79846014492699</c:v>
                </c:pt>
                <c:pt idx="7">
                  <c:v>306.13468158347598</c:v>
                </c:pt>
                <c:pt idx="8">
                  <c:v>316.31898407232001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D-4F00-96C7-0A5D1B8ABCD9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parameter'!$E$57:$E$65</c:f>
              <c:numCache>
                <c:formatCode>General</c:formatCode>
                <c:ptCount val="9"/>
                <c:pt idx="0">
                  <c:v>139.43875</c:v>
                </c:pt>
                <c:pt idx="1">
                  <c:v>201.544620517097</c:v>
                </c:pt>
                <c:pt idx="2">
                  <c:v>216.20973044049899</c:v>
                </c:pt>
                <c:pt idx="3">
                  <c:v>245.139561057962</c:v>
                </c:pt>
                <c:pt idx="4">
                  <c:v>245.90239043824701</c:v>
                </c:pt>
                <c:pt idx="5">
                  <c:v>276.51435079726599</c:v>
                </c:pt>
                <c:pt idx="6">
                  <c:v>295.961670973298</c:v>
                </c:pt>
                <c:pt idx="7">
                  <c:v>305.93073213502799</c:v>
                </c:pt>
                <c:pt idx="8">
                  <c:v>323.42526837324499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BD-4F00-96C7-0A5D1B8ABCD9}"/>
            </c:ext>
          </c:extLst>
        </c:ser>
        <c:ser>
          <c:idx val="7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parameter'!$E$68:$E$76</c:f>
              <c:numCache>
                <c:formatCode>General</c:formatCode>
                <c:ptCount val="9"/>
                <c:pt idx="0">
                  <c:v>138.70375000000001</c:v>
                </c:pt>
                <c:pt idx="1">
                  <c:v>179.99916666666601</c:v>
                </c:pt>
                <c:pt idx="2">
                  <c:v>195.50950570342201</c:v>
                </c:pt>
                <c:pt idx="3">
                  <c:v>244.63699731903401</c:v>
                </c:pt>
                <c:pt idx="4">
                  <c:v>271.771495327102</c:v>
                </c:pt>
                <c:pt idx="5">
                  <c:v>276.26510212950802</c:v>
                </c:pt>
                <c:pt idx="6">
                  <c:v>289.65319587628801</c:v>
                </c:pt>
                <c:pt idx="7">
                  <c:v>300.81802501077999</c:v>
                </c:pt>
                <c:pt idx="8">
                  <c:v>316.96306592533699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F00-96C7-0A5D1B8ABCD9}"/>
            </c:ext>
          </c:extLst>
        </c:ser>
        <c:ser>
          <c:idx val="2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parameter'!$E$79:$E$87</c:f>
              <c:numCache>
                <c:formatCode>General</c:formatCode>
                <c:ptCount val="9"/>
                <c:pt idx="0">
                  <c:v>137.01875000000001</c:v>
                </c:pt>
                <c:pt idx="1">
                  <c:v>164.4425</c:v>
                </c:pt>
                <c:pt idx="2">
                  <c:v>190.16062500000001</c:v>
                </c:pt>
                <c:pt idx="3">
                  <c:v>229.859301719645</c:v>
                </c:pt>
                <c:pt idx="4">
                  <c:v>256.03381194997598</c:v>
                </c:pt>
                <c:pt idx="5">
                  <c:v>278.172015404364</c:v>
                </c:pt>
                <c:pt idx="6">
                  <c:v>283.21196094385601</c:v>
                </c:pt>
                <c:pt idx="7">
                  <c:v>307.67896230239103</c:v>
                </c:pt>
                <c:pt idx="8">
                  <c:v>315.77719580983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BD-4F00-96C7-0A5D1B8ABCD9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parameter'!$E$90:$E$98</c:f>
              <c:numCache>
                <c:formatCode>General</c:formatCode>
                <c:ptCount val="9"/>
                <c:pt idx="0">
                  <c:v>147.90125</c:v>
                </c:pt>
                <c:pt idx="1">
                  <c:v>165.895833333333</c:v>
                </c:pt>
                <c:pt idx="2">
                  <c:v>174.39375000000001</c:v>
                </c:pt>
                <c:pt idx="3">
                  <c:v>219.35707070706999</c:v>
                </c:pt>
                <c:pt idx="4">
                  <c:v>245.742034046268</c:v>
                </c:pt>
                <c:pt idx="5">
                  <c:v>277.00780944943301</c:v>
                </c:pt>
                <c:pt idx="6">
                  <c:v>279.36323690955601</c:v>
                </c:pt>
                <c:pt idx="7">
                  <c:v>297.08762322015298</c:v>
                </c:pt>
                <c:pt idx="8">
                  <c:v>304.88700173310201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BD-4F00-96C7-0A5D1B8ABCD9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parameter'!$E$101:$E$109</c:f>
              <c:numCache>
                <c:formatCode>General</c:formatCode>
                <c:ptCount val="9"/>
                <c:pt idx="0">
                  <c:v>170.43125000000001</c:v>
                </c:pt>
                <c:pt idx="1">
                  <c:v>171.43666666666601</c:v>
                </c:pt>
                <c:pt idx="2">
                  <c:v>180.83250000000001</c:v>
                </c:pt>
                <c:pt idx="3">
                  <c:v>217.440925087983</c:v>
                </c:pt>
                <c:pt idx="4">
                  <c:v>222.40639861651499</c:v>
                </c:pt>
                <c:pt idx="5">
                  <c:v>240.361882716049</c:v>
                </c:pt>
                <c:pt idx="6">
                  <c:v>257.67979761474498</c:v>
                </c:pt>
                <c:pt idx="7">
                  <c:v>290.93277310924299</c:v>
                </c:pt>
                <c:pt idx="8">
                  <c:v>302.84766839378199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BD-4F00-96C7-0A5D1B8ABCD9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parameter'!$E$112:$E$120</c:f>
              <c:numCache>
                <c:formatCode>General</c:formatCode>
                <c:ptCount val="9"/>
                <c:pt idx="0">
                  <c:v>157.38</c:v>
                </c:pt>
                <c:pt idx="1">
                  <c:v>158.92333333333301</c:v>
                </c:pt>
                <c:pt idx="2">
                  <c:v>170.110625</c:v>
                </c:pt>
                <c:pt idx="3">
                  <c:v>199.301356102461</c:v>
                </c:pt>
                <c:pt idx="4">
                  <c:v>227.20658293633599</c:v>
                </c:pt>
                <c:pt idx="5">
                  <c:v>236.81245074861999</c:v>
                </c:pt>
                <c:pt idx="6">
                  <c:v>236.17800859598799</c:v>
                </c:pt>
                <c:pt idx="7">
                  <c:v>273.56847188685703</c:v>
                </c:pt>
                <c:pt idx="8">
                  <c:v>290.216543375924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BD-4F00-96C7-0A5D1B8A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parameter'!$F$2:$F$10</c:f>
              <c:numCache>
                <c:formatCode>General</c:formatCode>
                <c:ptCount val="9"/>
                <c:pt idx="0">
                  <c:v>1</c:v>
                </c:pt>
                <c:pt idx="1">
                  <c:v>0.98666666666666603</c:v>
                </c:pt>
                <c:pt idx="2">
                  <c:v>0.92312499999999997</c:v>
                </c:pt>
                <c:pt idx="3">
                  <c:v>0.8115</c:v>
                </c:pt>
                <c:pt idx="4">
                  <c:v>0.76624999999999999</c:v>
                </c:pt>
                <c:pt idx="5">
                  <c:v>0.70607142857142802</c:v>
                </c:pt>
                <c:pt idx="6">
                  <c:v>0.63414634146341398</c:v>
                </c:pt>
                <c:pt idx="7">
                  <c:v>0.61052929521652899</c:v>
                </c:pt>
                <c:pt idx="8">
                  <c:v>0.55272633744855904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B-4F26-8F26-EA5C8685F8E2}"/>
            </c:ext>
          </c:extLst>
        </c:ser>
        <c:ser>
          <c:idx val="3"/>
          <c:order val="1"/>
          <c:tx>
            <c:strRef>
              <c:f>'safety parameter'!$A$14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parameter'!$F$13:$F$21</c:f>
              <c:numCache>
                <c:formatCode>General</c:formatCode>
                <c:ptCount val="9"/>
                <c:pt idx="0">
                  <c:v>1</c:v>
                </c:pt>
                <c:pt idx="1">
                  <c:v>0.98666666666666603</c:v>
                </c:pt>
                <c:pt idx="2">
                  <c:v>0.926875</c:v>
                </c:pt>
                <c:pt idx="3">
                  <c:v>0.82650000000000001</c:v>
                </c:pt>
                <c:pt idx="4">
                  <c:v>0.77666666666666595</c:v>
                </c:pt>
                <c:pt idx="5">
                  <c:v>0.71357142857142797</c:v>
                </c:pt>
                <c:pt idx="6">
                  <c:v>0.64598425196850395</c:v>
                </c:pt>
                <c:pt idx="7">
                  <c:v>0.60084507042253499</c:v>
                </c:pt>
                <c:pt idx="8">
                  <c:v>0.56233966136480196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B-4F26-8F26-EA5C8685F8E2}"/>
            </c:ext>
          </c:extLst>
        </c:ser>
        <c:ser>
          <c:idx val="4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parameter'!$F$24:$F$32</c:f>
              <c:numCache>
                <c:formatCode>General</c:formatCode>
                <c:ptCount val="9"/>
                <c:pt idx="0">
                  <c:v>1</c:v>
                </c:pt>
                <c:pt idx="1">
                  <c:v>0.98750000000000004</c:v>
                </c:pt>
                <c:pt idx="2">
                  <c:v>0.93374999999999997</c:v>
                </c:pt>
                <c:pt idx="3">
                  <c:v>0.85599999999999998</c:v>
                </c:pt>
                <c:pt idx="4">
                  <c:v>0.78500000000000003</c:v>
                </c:pt>
                <c:pt idx="5">
                  <c:v>0.71642857142857097</c:v>
                </c:pt>
                <c:pt idx="6">
                  <c:v>0.64452141057934498</c:v>
                </c:pt>
                <c:pt idx="7">
                  <c:v>0.61725601131541696</c:v>
                </c:pt>
                <c:pt idx="8">
                  <c:v>0.568240123140071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6B-4F26-8F26-EA5C8685F8E2}"/>
            </c:ext>
          </c:extLst>
        </c:ser>
        <c:ser>
          <c:idx val="1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parameter'!$F$35:$F$43</c:f>
              <c:numCache>
                <c:formatCode>General</c:formatCode>
                <c:ptCount val="9"/>
                <c:pt idx="0">
                  <c:v>1</c:v>
                </c:pt>
                <c:pt idx="1">
                  <c:v>0.98666666666666603</c:v>
                </c:pt>
                <c:pt idx="2">
                  <c:v>0.93125000000000002</c:v>
                </c:pt>
                <c:pt idx="3">
                  <c:v>0.86350000000000005</c:v>
                </c:pt>
                <c:pt idx="4">
                  <c:v>0.79541666666666599</c:v>
                </c:pt>
                <c:pt idx="5">
                  <c:v>0.73278335724533705</c:v>
                </c:pt>
                <c:pt idx="6">
                  <c:v>0.65654648956356698</c:v>
                </c:pt>
                <c:pt idx="7">
                  <c:v>0.63767705382436202</c:v>
                </c:pt>
                <c:pt idx="8">
                  <c:v>0.59322903308540598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6B-4F26-8F26-EA5C8685F8E2}"/>
            </c:ext>
          </c:extLst>
        </c:ser>
        <c:ser>
          <c:idx val="5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parameter'!$F$46:$F$54</c:f>
              <c:numCache>
                <c:formatCode>General</c:formatCode>
                <c:ptCount val="9"/>
                <c:pt idx="0">
                  <c:v>1</c:v>
                </c:pt>
                <c:pt idx="1">
                  <c:v>0.98666666666666603</c:v>
                </c:pt>
                <c:pt idx="2">
                  <c:v>0.96</c:v>
                </c:pt>
                <c:pt idx="3">
                  <c:v>0.88</c:v>
                </c:pt>
                <c:pt idx="4">
                  <c:v>0.81791666666666596</c:v>
                </c:pt>
                <c:pt idx="5">
                  <c:v>0.75821428571428495</c:v>
                </c:pt>
                <c:pt idx="6">
                  <c:v>0.69194609840175403</c:v>
                </c:pt>
                <c:pt idx="7">
                  <c:v>0.65761177136389304</c:v>
                </c:pt>
                <c:pt idx="8">
                  <c:v>0.59640564826700904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6B-4F26-8F26-EA5C8685F8E2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parameter'!$F$57:$F$65</c:f>
              <c:numCache>
                <c:formatCode>General</c:formatCode>
                <c:ptCount val="9"/>
                <c:pt idx="0">
                  <c:v>1</c:v>
                </c:pt>
                <c:pt idx="1">
                  <c:v>0.99916666666666598</c:v>
                </c:pt>
                <c:pt idx="2">
                  <c:v>0.95062500000000005</c:v>
                </c:pt>
                <c:pt idx="3">
                  <c:v>0.88849999999999996</c:v>
                </c:pt>
                <c:pt idx="4">
                  <c:v>0.836666666666666</c:v>
                </c:pt>
                <c:pt idx="5">
                  <c:v>0.78392857142857097</c:v>
                </c:pt>
                <c:pt idx="6">
                  <c:v>0.72630591179230497</c:v>
                </c:pt>
                <c:pt idx="7">
                  <c:v>0.64453235377225204</c:v>
                </c:pt>
                <c:pt idx="8">
                  <c:v>0.61817253700867703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6B-4F26-8F26-EA5C8685F8E2}"/>
            </c:ext>
          </c:extLst>
        </c:ser>
        <c:ser>
          <c:idx val="2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parameter'!$F$68:$F$76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0.98624999999999996</c:v>
                </c:pt>
                <c:pt idx="3">
                  <c:v>0.9325</c:v>
                </c:pt>
                <c:pt idx="4">
                  <c:v>0.89166666666666605</c:v>
                </c:pt>
                <c:pt idx="5">
                  <c:v>0.82178571428571401</c:v>
                </c:pt>
                <c:pt idx="6">
                  <c:v>0.75804939043451003</c:v>
                </c:pt>
                <c:pt idx="7">
                  <c:v>0.65453005927180297</c:v>
                </c:pt>
                <c:pt idx="8">
                  <c:v>0.64267483409903003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6B-4F26-8F26-EA5C8685F8E2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parameter'!$F$79:$F$87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0.95950000000000002</c:v>
                </c:pt>
                <c:pt idx="4">
                  <c:v>0.89958333333333296</c:v>
                </c:pt>
                <c:pt idx="5">
                  <c:v>0.83464285714285702</c:v>
                </c:pt>
                <c:pt idx="6">
                  <c:v>0.76812499999999995</c:v>
                </c:pt>
                <c:pt idx="7">
                  <c:v>0.69414743950478297</c:v>
                </c:pt>
                <c:pt idx="8">
                  <c:v>0.640020629190304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6B-4F26-8F26-EA5C8685F8E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parameter'!$F$90:$F$98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0.95458333333333301</c:v>
                </c:pt>
                <c:pt idx="5">
                  <c:v>0.91464285714285698</c:v>
                </c:pt>
                <c:pt idx="6">
                  <c:v>0.85664993726474203</c:v>
                </c:pt>
                <c:pt idx="7">
                  <c:v>0.76701204144497304</c:v>
                </c:pt>
                <c:pt idx="8">
                  <c:v>0.733536740401729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6B-4F26-8F26-EA5C8685F8E2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parameter'!$F$101:$F$109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0.99450000000000005</c:v>
                </c:pt>
                <c:pt idx="4">
                  <c:v>0.96375</c:v>
                </c:pt>
                <c:pt idx="5">
                  <c:v>0.92571428571428505</c:v>
                </c:pt>
                <c:pt idx="6">
                  <c:v>0.87067337948395196</c:v>
                </c:pt>
                <c:pt idx="7">
                  <c:v>0.79932829554995799</c:v>
                </c:pt>
                <c:pt idx="8">
                  <c:v>0.74459876543209802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6B-4F26-8F26-EA5C8685F8E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parameter'!$F$112:$F$120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0.99550000000000005</c:v>
                </c:pt>
                <c:pt idx="4">
                  <c:v>0.96208333333333296</c:v>
                </c:pt>
                <c:pt idx="5">
                  <c:v>0.90642857142857103</c:v>
                </c:pt>
                <c:pt idx="6">
                  <c:v>0.87250000000000005</c:v>
                </c:pt>
                <c:pt idx="7">
                  <c:v>0.81708004509582799</c:v>
                </c:pt>
                <c:pt idx="8">
                  <c:v>0.75925453152923095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6B-4F26-8F26-EA5C8685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parameter'!$G$2:$G$10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64.888405998048896</c:v>
                </c:pt>
                <c:pt idx="2">
                  <c:v>116.050914918582</c:v>
                </c:pt>
                <c:pt idx="3">
                  <c:v>175.74192284793699</c:v>
                </c:pt>
                <c:pt idx="4">
                  <c:v>174.12300180560101</c:v>
                </c:pt>
                <c:pt idx="5">
                  <c:v>217.52648125419</c:v>
                </c:pt>
                <c:pt idx="6">
                  <c:v>264.78639462477901</c:v>
                </c:pt>
                <c:pt idx="7">
                  <c:v>308.507870800717</c:v>
                </c:pt>
                <c:pt idx="8">
                  <c:v>340.34754317926701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A-4834-A8C1-3C4E0C53919B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parameter'!$G$13:$G$21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65.696891272805601</c:v>
                </c:pt>
                <c:pt idx="2">
                  <c:v>120.245192183645</c:v>
                </c:pt>
                <c:pt idx="3">
                  <c:v>127.83363734152999</c:v>
                </c:pt>
                <c:pt idx="4">
                  <c:v>180.720724096613</c:v>
                </c:pt>
                <c:pt idx="5">
                  <c:v>206.91685707217499</c:v>
                </c:pt>
                <c:pt idx="6">
                  <c:v>245.232515735888</c:v>
                </c:pt>
                <c:pt idx="7">
                  <c:v>298.51616923635999</c:v>
                </c:pt>
                <c:pt idx="8">
                  <c:v>312.32306817063801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5A-4834-A8C1-3C4E0C53919B}"/>
            </c:ext>
          </c:extLst>
        </c:ser>
        <c:ser>
          <c:idx val="4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parameter'!$G$24:$G$32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65.386200066640598</c:v>
                </c:pt>
                <c:pt idx="2">
                  <c:v>115.393120707349</c:v>
                </c:pt>
                <c:pt idx="3">
                  <c:v>119.493716872563</c:v>
                </c:pt>
                <c:pt idx="4">
                  <c:v>151.079482853581</c:v>
                </c:pt>
                <c:pt idx="5">
                  <c:v>194.55531805220801</c:v>
                </c:pt>
                <c:pt idx="6">
                  <c:v>235.07674227727401</c:v>
                </c:pt>
                <c:pt idx="7">
                  <c:v>257.57194208713702</c:v>
                </c:pt>
                <c:pt idx="8">
                  <c:v>289.85868206954899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5A-4834-A8C1-3C4E0C53919B}"/>
            </c:ext>
          </c:extLst>
        </c:ser>
        <c:ser>
          <c:idx val="1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parameter'!$G$35:$G$43</c:f>
              <c:numCache>
                <c:formatCode>General</c:formatCode>
                <c:ptCount val="9"/>
                <c:pt idx="0">
                  <c:v>15.7426863607946</c:v>
                </c:pt>
                <c:pt idx="1">
                  <c:v>63.190554516708602</c:v>
                </c:pt>
                <c:pt idx="2">
                  <c:v>109.125786062298</c:v>
                </c:pt>
                <c:pt idx="3">
                  <c:v>128.83241254015101</c:v>
                </c:pt>
                <c:pt idx="4">
                  <c:v>152.31866143726799</c:v>
                </c:pt>
                <c:pt idx="5">
                  <c:v>174.115990612171</c:v>
                </c:pt>
                <c:pt idx="6">
                  <c:v>204.00902916171401</c:v>
                </c:pt>
                <c:pt idx="7">
                  <c:v>210.51372908553799</c:v>
                </c:pt>
                <c:pt idx="8">
                  <c:v>248.764046612415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5A-4834-A8C1-3C4E0C53919B}"/>
            </c:ext>
          </c:extLst>
        </c:ser>
        <c:ser>
          <c:idx val="2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parameter'!$G$46:$G$54</c:f>
              <c:numCache>
                <c:formatCode>General</c:formatCode>
                <c:ptCount val="9"/>
                <c:pt idx="0">
                  <c:v>13.513013317750699</c:v>
                </c:pt>
                <c:pt idx="1">
                  <c:v>57.965274209068703</c:v>
                </c:pt>
                <c:pt idx="2">
                  <c:v>93.890912157750506</c:v>
                </c:pt>
                <c:pt idx="3">
                  <c:v>117.62482714714299</c:v>
                </c:pt>
                <c:pt idx="4">
                  <c:v>122.12457983831899</c:v>
                </c:pt>
                <c:pt idx="5">
                  <c:v>160.25847511194499</c:v>
                </c:pt>
                <c:pt idx="6">
                  <c:v>183.184866083564</c:v>
                </c:pt>
                <c:pt idx="7">
                  <c:v>229.73714012263099</c:v>
                </c:pt>
                <c:pt idx="8">
                  <c:v>221.25366373029999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5A-4834-A8C1-3C4E0C53919B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parameter'!$G$57:$G$65</c:f>
              <c:numCache>
                <c:formatCode>General</c:formatCode>
                <c:ptCount val="9"/>
                <c:pt idx="0">
                  <c:v>12.296982940924501</c:v>
                </c:pt>
                <c:pt idx="1">
                  <c:v>42.584260296592497</c:v>
                </c:pt>
                <c:pt idx="2">
                  <c:v>94.098029687752799</c:v>
                </c:pt>
                <c:pt idx="3">
                  <c:v>108.81572486549</c:v>
                </c:pt>
                <c:pt idx="4">
                  <c:v>124.020787274775</c:v>
                </c:pt>
                <c:pt idx="5">
                  <c:v>140.033841468421</c:v>
                </c:pt>
                <c:pt idx="6">
                  <c:v>160.59271965883599</c:v>
                </c:pt>
                <c:pt idx="7">
                  <c:v>201.75063814142399</c:v>
                </c:pt>
                <c:pt idx="8">
                  <c:v>210.528355542616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5A-4834-A8C1-3C4E0C53919B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parameter'!$G$68:$G$76</c:f>
              <c:numCache>
                <c:formatCode>General</c:formatCode>
                <c:ptCount val="9"/>
                <c:pt idx="0">
                  <c:v>12.6330809560604</c:v>
                </c:pt>
                <c:pt idx="1">
                  <c:v>37.486688455112599</c:v>
                </c:pt>
                <c:pt idx="2">
                  <c:v>73.824054647186898</c:v>
                </c:pt>
                <c:pt idx="3">
                  <c:v>110.849022773128</c:v>
                </c:pt>
                <c:pt idx="4">
                  <c:v>140.18738563577199</c:v>
                </c:pt>
                <c:pt idx="5">
                  <c:v>146.19058415911101</c:v>
                </c:pt>
                <c:pt idx="6">
                  <c:v>129.08781574980199</c:v>
                </c:pt>
                <c:pt idx="7">
                  <c:v>137.20698928594899</c:v>
                </c:pt>
                <c:pt idx="8">
                  <c:v>165.30831232420499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5A-4834-A8C1-3C4E0C53919B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parameter'!$G$79:$G$87</c:f>
              <c:numCache>
                <c:formatCode>General</c:formatCode>
                <c:ptCount val="9"/>
                <c:pt idx="0">
                  <c:v>11.0771471383758</c:v>
                </c:pt>
                <c:pt idx="1">
                  <c:v>38.063461905337803</c:v>
                </c:pt>
                <c:pt idx="2">
                  <c:v>86.367590425950397</c:v>
                </c:pt>
                <c:pt idx="3">
                  <c:v>112.223565219515</c:v>
                </c:pt>
                <c:pt idx="4">
                  <c:v>113.463334927446</c:v>
                </c:pt>
                <c:pt idx="5">
                  <c:v>106.26121802855501</c:v>
                </c:pt>
                <c:pt idx="6">
                  <c:v>106.41128500384499</c:v>
                </c:pt>
                <c:pt idx="7">
                  <c:v>112.667053346836</c:v>
                </c:pt>
                <c:pt idx="8">
                  <c:v>141.86197711168299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5A-4834-A8C1-3C4E0C53919B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parameter'!$G$90:$G$98</c:f>
              <c:numCache>
                <c:formatCode>General</c:formatCode>
                <c:ptCount val="9"/>
                <c:pt idx="0">
                  <c:v>37.757724027681398</c:v>
                </c:pt>
                <c:pt idx="1">
                  <c:v>61.123696923640701</c:v>
                </c:pt>
                <c:pt idx="2">
                  <c:v>84.560834807565698</c:v>
                </c:pt>
                <c:pt idx="3">
                  <c:v>74.037796783812595</c:v>
                </c:pt>
                <c:pt idx="4">
                  <c:v>90.087016588159898</c:v>
                </c:pt>
                <c:pt idx="5">
                  <c:v>87.6504530830112</c:v>
                </c:pt>
                <c:pt idx="6">
                  <c:v>80.747213730055606</c:v>
                </c:pt>
                <c:pt idx="7">
                  <c:v>69.8432953134499</c:v>
                </c:pt>
                <c:pt idx="8">
                  <c:v>71.794720219436996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5A-4834-A8C1-3C4E0C53919B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parameter'!$G$101:$G$109</c:f>
              <c:numCache>
                <c:formatCode>General</c:formatCode>
                <c:ptCount val="9"/>
                <c:pt idx="0">
                  <c:v>67.8331881957115</c:v>
                </c:pt>
                <c:pt idx="1">
                  <c:v>61.690618674592699</c:v>
                </c:pt>
                <c:pt idx="2">
                  <c:v>45.171701258512897</c:v>
                </c:pt>
                <c:pt idx="3">
                  <c:v>45.6873770535502</c:v>
                </c:pt>
                <c:pt idx="4">
                  <c:v>45.237313781047099</c:v>
                </c:pt>
                <c:pt idx="5">
                  <c:v>39.7280993902259</c:v>
                </c:pt>
                <c:pt idx="6">
                  <c:v>39.673095612539498</c:v>
                </c:pt>
                <c:pt idx="7">
                  <c:v>36.495898420957701</c:v>
                </c:pt>
                <c:pt idx="8">
                  <c:v>33.552842478745198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5A-4834-A8C1-3C4E0C53919B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parameter'!$G$112:$G$120</c:f>
              <c:numCache>
                <c:formatCode>General</c:formatCode>
                <c:ptCount val="9"/>
                <c:pt idx="0">
                  <c:v>25.445843639671999</c:v>
                </c:pt>
                <c:pt idx="1">
                  <c:v>22.372647044338901</c:v>
                </c:pt>
                <c:pt idx="2">
                  <c:v>17.8577716458719</c:v>
                </c:pt>
                <c:pt idx="3">
                  <c:v>19.666746324159401</c:v>
                </c:pt>
                <c:pt idx="4">
                  <c:v>21.6283376850858</c:v>
                </c:pt>
                <c:pt idx="5">
                  <c:v>21.6792281361253</c:v>
                </c:pt>
                <c:pt idx="6">
                  <c:v>21.692407019414699</c:v>
                </c:pt>
                <c:pt idx="7">
                  <c:v>21.041513654582999</c:v>
                </c:pt>
                <c:pt idx="8">
                  <c:v>24.8221664728751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5A-4834-A8C1-3C4E0C53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parameter'!$H$2:$H$10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373.05455950284102</c:v>
                </c:pt>
                <c:pt idx="2">
                  <c:v>679.70138549655701</c:v>
                </c:pt>
                <c:pt idx="3">
                  <c:v>1133.3891688669701</c:v>
                </c:pt>
                <c:pt idx="4">
                  <c:v>927.50173109666798</c:v>
                </c:pt>
                <c:pt idx="5">
                  <c:v>1182.50806501232</c:v>
                </c:pt>
                <c:pt idx="6">
                  <c:v>1462.22706333275</c:v>
                </c:pt>
                <c:pt idx="7">
                  <c:v>1667.87828905071</c:v>
                </c:pt>
                <c:pt idx="8">
                  <c:v>1820.8271120423401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9-45A3-A221-307E127BB63D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parameter'!$H$13:$H$21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380.86779687324599</c:v>
                </c:pt>
                <c:pt idx="2">
                  <c:v>723.90690125987703</c:v>
                </c:pt>
                <c:pt idx="3">
                  <c:v>731.54197222461596</c:v>
                </c:pt>
                <c:pt idx="4">
                  <c:v>1036.4683229283301</c:v>
                </c:pt>
                <c:pt idx="5">
                  <c:v>1110.1103601929799</c:v>
                </c:pt>
                <c:pt idx="6">
                  <c:v>1381.92304621214</c:v>
                </c:pt>
                <c:pt idx="7">
                  <c:v>1667.8981629104901</c:v>
                </c:pt>
                <c:pt idx="8">
                  <c:v>1705.68046535608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39-45A3-A221-307E127BB63D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parameter'!$H$24:$H$32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378.361531408497</c:v>
                </c:pt>
                <c:pt idx="2">
                  <c:v>700.15401945552298</c:v>
                </c:pt>
                <c:pt idx="3">
                  <c:v>685.76548293876397</c:v>
                </c:pt>
                <c:pt idx="4">
                  <c:v>796.82224575284204</c:v>
                </c:pt>
                <c:pt idx="5">
                  <c:v>1025.3297565076</c:v>
                </c:pt>
                <c:pt idx="6">
                  <c:v>1304.9438907123299</c:v>
                </c:pt>
                <c:pt idx="7">
                  <c:v>1406.5436057521499</c:v>
                </c:pt>
                <c:pt idx="8">
                  <c:v>1592.73719117419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9-45A3-A221-307E127BB63D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parameter'!$H$35:$H$43</c:f>
              <c:numCache>
                <c:formatCode>General</c:formatCode>
                <c:ptCount val="9"/>
                <c:pt idx="0">
                  <c:v>128.74575003537501</c:v>
                </c:pt>
                <c:pt idx="1">
                  <c:v>365.223917139989</c:v>
                </c:pt>
                <c:pt idx="2">
                  <c:v>654.19168173727803</c:v>
                </c:pt>
                <c:pt idx="3">
                  <c:v>703.92390560138301</c:v>
                </c:pt>
                <c:pt idx="4">
                  <c:v>797.88941760463797</c:v>
                </c:pt>
                <c:pt idx="5">
                  <c:v>899.84142409789001</c:v>
                </c:pt>
                <c:pt idx="6">
                  <c:v>1078.97814603291</c:v>
                </c:pt>
                <c:pt idx="7">
                  <c:v>1052.2021372112799</c:v>
                </c:pt>
                <c:pt idx="8">
                  <c:v>1331.4640881913499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9-45A3-A221-307E127BB63D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parameter'!$H$46:$H$54</c:f>
              <c:numCache>
                <c:formatCode>General</c:formatCode>
                <c:ptCount val="9"/>
                <c:pt idx="0">
                  <c:v>109.535713537565</c:v>
                </c:pt>
                <c:pt idx="1">
                  <c:v>364.26848999774501</c:v>
                </c:pt>
                <c:pt idx="2">
                  <c:v>542.598269075085</c:v>
                </c:pt>
                <c:pt idx="3">
                  <c:v>660.79660604200706</c:v>
                </c:pt>
                <c:pt idx="4">
                  <c:v>674.68663134984195</c:v>
                </c:pt>
                <c:pt idx="5">
                  <c:v>820.19224843454299</c:v>
                </c:pt>
                <c:pt idx="6">
                  <c:v>1004.4821387014</c:v>
                </c:pt>
                <c:pt idx="7">
                  <c:v>1247.84228374239</c:v>
                </c:pt>
                <c:pt idx="8">
                  <c:v>1138.3214030035499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39-45A3-A221-307E127BB63D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parameter'!$H$57:$H$65</c:f>
              <c:numCache>
                <c:formatCode>General</c:formatCode>
                <c:ptCount val="9"/>
                <c:pt idx="0">
                  <c:v>99.264440210959293</c:v>
                </c:pt>
                <c:pt idx="1">
                  <c:v>268.41365641183</c:v>
                </c:pt>
                <c:pt idx="2">
                  <c:v>607.37359351278997</c:v>
                </c:pt>
                <c:pt idx="3">
                  <c:v>596.79405334493697</c:v>
                </c:pt>
                <c:pt idx="4">
                  <c:v>708.64392068637301</c:v>
                </c:pt>
                <c:pt idx="5">
                  <c:v>766.54987970196999</c:v>
                </c:pt>
                <c:pt idx="6">
                  <c:v>827.308878533403</c:v>
                </c:pt>
                <c:pt idx="7">
                  <c:v>1060.1453422034999</c:v>
                </c:pt>
                <c:pt idx="8">
                  <c:v>1177.3220658236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39-45A3-A221-307E127BB63D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parameter'!$H$68:$H$76</c:f>
              <c:numCache>
                <c:formatCode>General</c:formatCode>
                <c:ptCount val="9"/>
                <c:pt idx="0">
                  <c:v>102.66971201835899</c:v>
                </c:pt>
                <c:pt idx="1">
                  <c:v>239.70654845904201</c:v>
                </c:pt>
                <c:pt idx="2">
                  <c:v>482.297422582754</c:v>
                </c:pt>
                <c:pt idx="3">
                  <c:v>673.35203177429003</c:v>
                </c:pt>
                <c:pt idx="4">
                  <c:v>825.42062902446901</c:v>
                </c:pt>
                <c:pt idx="5">
                  <c:v>812.53557012874705</c:v>
                </c:pt>
                <c:pt idx="6">
                  <c:v>709.42403294081703</c:v>
                </c:pt>
                <c:pt idx="7">
                  <c:v>745.16761124427501</c:v>
                </c:pt>
                <c:pt idx="8">
                  <c:v>872.76455512303198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39-45A3-A221-307E127BB63D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parameter'!$H$79:$H$87</c:f>
              <c:numCache>
                <c:formatCode>General</c:formatCode>
                <c:ptCount val="9"/>
                <c:pt idx="0">
                  <c:v>83.627103069486495</c:v>
                </c:pt>
                <c:pt idx="1">
                  <c:v>292.11700331123899</c:v>
                </c:pt>
                <c:pt idx="2">
                  <c:v>550.44330784609099</c:v>
                </c:pt>
                <c:pt idx="3">
                  <c:v>652.83090658475305</c:v>
                </c:pt>
                <c:pt idx="4">
                  <c:v>689.48542502828002</c:v>
                </c:pt>
                <c:pt idx="5">
                  <c:v>593.85052111356003</c:v>
                </c:pt>
                <c:pt idx="6">
                  <c:v>593.10659669156701</c:v>
                </c:pt>
                <c:pt idx="7">
                  <c:v>584.56839799024601</c:v>
                </c:pt>
                <c:pt idx="8">
                  <c:v>757.25068077785897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39-45A3-A221-307E127BB63D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parameter'!$H$90:$H$98</c:f>
              <c:numCache>
                <c:formatCode>General</c:formatCode>
                <c:ptCount val="9"/>
                <c:pt idx="0">
                  <c:v>302.53954029775298</c:v>
                </c:pt>
                <c:pt idx="1">
                  <c:v>453.84114504419102</c:v>
                </c:pt>
                <c:pt idx="2">
                  <c:v>575.30857476775202</c:v>
                </c:pt>
                <c:pt idx="3">
                  <c:v>440.933151762362</c:v>
                </c:pt>
                <c:pt idx="4">
                  <c:v>559.20934361989703</c:v>
                </c:pt>
                <c:pt idx="5">
                  <c:v>514.00198380463303</c:v>
                </c:pt>
                <c:pt idx="6">
                  <c:v>457.43831819897099</c:v>
                </c:pt>
                <c:pt idx="7">
                  <c:v>369.99853126236098</c:v>
                </c:pt>
                <c:pt idx="8">
                  <c:v>384.33251237472399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39-45A3-A221-307E127BB63D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parameter'!$H$101:$H$109</c:f>
              <c:numCache>
                <c:formatCode>General</c:formatCode>
                <c:ptCount val="9"/>
                <c:pt idx="0">
                  <c:v>408.40232587102003</c:v>
                </c:pt>
                <c:pt idx="1">
                  <c:v>390.80396915163902</c:v>
                </c:pt>
                <c:pt idx="2">
                  <c:v>276.21988465638498</c:v>
                </c:pt>
                <c:pt idx="3">
                  <c:v>248.66474103602201</c:v>
                </c:pt>
                <c:pt idx="4">
                  <c:v>255.09004527070101</c:v>
                </c:pt>
                <c:pt idx="5">
                  <c:v>201.676368701119</c:v>
                </c:pt>
                <c:pt idx="6">
                  <c:v>191.13833235035099</c:v>
                </c:pt>
                <c:pt idx="7">
                  <c:v>194.48628253840101</c:v>
                </c:pt>
                <c:pt idx="8">
                  <c:v>156.98335983359499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39-45A3-A221-307E127BB63D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parameter'!$H$112:$H$120</c:f>
              <c:numCache>
                <c:formatCode>General</c:formatCode>
                <c:ptCount val="9"/>
                <c:pt idx="0">
                  <c:v>125.07033748136701</c:v>
                </c:pt>
                <c:pt idx="1">
                  <c:v>100.682100902949</c:v>
                </c:pt>
                <c:pt idx="2">
                  <c:v>79.612773868697204</c:v>
                </c:pt>
                <c:pt idx="3">
                  <c:v>89.942815092595595</c:v>
                </c:pt>
                <c:pt idx="4">
                  <c:v>100.32051402888899</c:v>
                </c:pt>
                <c:pt idx="5">
                  <c:v>112.35786580866601</c:v>
                </c:pt>
                <c:pt idx="6">
                  <c:v>112.20289706688899</c:v>
                </c:pt>
                <c:pt idx="7">
                  <c:v>100.839600387036</c:v>
                </c:pt>
                <c:pt idx="8">
                  <c:v>143.29086442899299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39-45A3-A221-307E127B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C-4B6B-8586-E4450143D642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parameter'!$I$13:$I$21</c:f>
              <c:numCache>
                <c:formatCode>General</c:formatCode>
                <c:ptCount val="9"/>
                <c:pt idx="0">
                  <c:v>0</c:v>
                </c:pt>
                <c:pt idx="1">
                  <c:v>0.10767326732673201</c:v>
                </c:pt>
                <c:pt idx="2">
                  <c:v>1.02719269683001</c:v>
                </c:pt>
                <c:pt idx="3">
                  <c:v>0.87463652753811705</c:v>
                </c:pt>
                <c:pt idx="4">
                  <c:v>0.83917888203730995</c:v>
                </c:pt>
                <c:pt idx="5">
                  <c:v>1.53625315364354</c:v>
                </c:pt>
                <c:pt idx="6">
                  <c:v>1.5964352589925901</c:v>
                </c:pt>
                <c:pt idx="7">
                  <c:v>1.8901541888381399</c:v>
                </c:pt>
                <c:pt idx="8">
                  <c:v>1.63876257467876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C-4B6B-8586-E4450143D642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parameter'!$I$24:$I$32</c:f>
              <c:numCache>
                <c:formatCode>General</c:formatCode>
                <c:ptCount val="9"/>
                <c:pt idx="0">
                  <c:v>0</c:v>
                </c:pt>
                <c:pt idx="1">
                  <c:v>0.33359016695571397</c:v>
                </c:pt>
                <c:pt idx="2">
                  <c:v>1.9005620799109399</c:v>
                </c:pt>
                <c:pt idx="3">
                  <c:v>0.59269470753804698</c:v>
                </c:pt>
                <c:pt idx="4">
                  <c:v>1.8679507601454799</c:v>
                </c:pt>
                <c:pt idx="5">
                  <c:v>2.5490064030555901</c:v>
                </c:pt>
                <c:pt idx="6">
                  <c:v>2.1024446267512098</c:v>
                </c:pt>
                <c:pt idx="7">
                  <c:v>1.7494115929860401</c:v>
                </c:pt>
                <c:pt idx="8">
                  <c:v>2.4984713711090598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C-4B6B-8586-E4450143D642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parameter'!$I$35:$I$43</c:f>
              <c:numCache>
                <c:formatCode>General</c:formatCode>
                <c:ptCount val="9"/>
                <c:pt idx="0">
                  <c:v>0</c:v>
                </c:pt>
                <c:pt idx="1">
                  <c:v>0.25285007620107403</c:v>
                </c:pt>
                <c:pt idx="2">
                  <c:v>2.6388915575795502</c:v>
                </c:pt>
                <c:pt idx="3">
                  <c:v>1.89538888853873</c:v>
                </c:pt>
                <c:pt idx="4">
                  <c:v>5.2192886965819696</c:v>
                </c:pt>
                <c:pt idx="5">
                  <c:v>2.70120576535796</c:v>
                </c:pt>
                <c:pt idx="6">
                  <c:v>2.1863502137770201</c:v>
                </c:pt>
                <c:pt idx="7">
                  <c:v>5.51018369846068E-2</c:v>
                </c:pt>
                <c:pt idx="8">
                  <c:v>4.8593585962383701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4C-4B6B-8586-E4450143D642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parameter'!$I$46:$I$54</c:f>
              <c:numCache>
                <c:formatCode>General</c:formatCode>
                <c:ptCount val="9"/>
                <c:pt idx="0">
                  <c:v>-8.9919184538144598E-2</c:v>
                </c:pt>
                <c:pt idx="1">
                  <c:v>4.1824546922788404</c:v>
                </c:pt>
                <c:pt idx="2">
                  <c:v>2.5008692856634598</c:v>
                </c:pt>
                <c:pt idx="3">
                  <c:v>3.0727642076079098</c:v>
                </c:pt>
                <c:pt idx="4">
                  <c:v>7.4338810488026601</c:v>
                </c:pt>
                <c:pt idx="5">
                  <c:v>7.1979530445261402</c:v>
                </c:pt>
                <c:pt idx="6">
                  <c:v>8.5524898477668501</c:v>
                </c:pt>
                <c:pt idx="7">
                  <c:v>5.9378874261266201</c:v>
                </c:pt>
                <c:pt idx="8">
                  <c:v>7.2451419873692204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4C-4B6B-8586-E4450143D642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parameter'!$I$57:$I$65</c:f>
              <c:numCache>
                <c:formatCode>General</c:formatCode>
                <c:ptCount val="9"/>
                <c:pt idx="0">
                  <c:v>0.429764210269164</c:v>
                </c:pt>
                <c:pt idx="1">
                  <c:v>2.96335514739877</c:v>
                </c:pt>
                <c:pt idx="2">
                  <c:v>10.444520884455599</c:v>
                </c:pt>
                <c:pt idx="3">
                  <c:v>8.2810927910365599</c:v>
                </c:pt>
                <c:pt idx="4">
                  <c:v>20.70622423735</c:v>
                </c:pt>
                <c:pt idx="5">
                  <c:v>22.210861594447501</c:v>
                </c:pt>
                <c:pt idx="6">
                  <c:v>18.9381961078568</c:v>
                </c:pt>
                <c:pt idx="7">
                  <c:v>23.304761816116901</c:v>
                </c:pt>
                <c:pt idx="8">
                  <c:v>14.064923462760699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C-4B6B-8586-E4450143D642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parameter'!$I$68:$I$76</c:f>
              <c:numCache>
                <c:formatCode>General</c:formatCode>
                <c:ptCount val="9"/>
                <c:pt idx="0">
                  <c:v>1.5425985132746201</c:v>
                </c:pt>
                <c:pt idx="1">
                  <c:v>6.75108954904037</c:v>
                </c:pt>
                <c:pt idx="2">
                  <c:v>23.168909221936101</c:v>
                </c:pt>
                <c:pt idx="3">
                  <c:v>20.440826770269702</c:v>
                </c:pt>
                <c:pt idx="4">
                  <c:v>30.116825777826499</c:v>
                </c:pt>
                <c:pt idx="5">
                  <c:v>32.7874475490813</c:v>
                </c:pt>
                <c:pt idx="6">
                  <c:v>25.926535318727399</c:v>
                </c:pt>
                <c:pt idx="7">
                  <c:v>24.794059555992799</c:v>
                </c:pt>
                <c:pt idx="8">
                  <c:v>24.2062915812106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4C-4B6B-8586-E4450143D642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parameter'!$I$79:$I$87</c:f>
              <c:numCache>
                <c:formatCode>General</c:formatCode>
                <c:ptCount val="9"/>
                <c:pt idx="0">
                  <c:v>2.9859701611190799</c:v>
                </c:pt>
                <c:pt idx="1">
                  <c:v>19.4907668143378</c:v>
                </c:pt>
                <c:pt idx="2">
                  <c:v>37.248147286345599</c:v>
                </c:pt>
                <c:pt idx="3">
                  <c:v>35.479244723861299</c:v>
                </c:pt>
                <c:pt idx="4">
                  <c:v>31.429483362313999</c:v>
                </c:pt>
                <c:pt idx="5">
                  <c:v>38.152252660068299</c:v>
                </c:pt>
                <c:pt idx="6">
                  <c:v>32.502516192390402</c:v>
                </c:pt>
                <c:pt idx="7">
                  <c:v>28.868413667942999</c:v>
                </c:pt>
                <c:pt idx="8">
                  <c:v>40.089595398479702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4C-4B6B-8586-E4450143D64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parameter'!$I$90:$I$98</c:f>
              <c:numCache>
                <c:formatCode>General</c:formatCode>
                <c:ptCount val="9"/>
                <c:pt idx="0">
                  <c:v>35.8116850265097</c:v>
                </c:pt>
                <c:pt idx="1">
                  <c:v>57.482956896786298</c:v>
                </c:pt>
                <c:pt idx="2">
                  <c:v>78.292928572128105</c:v>
                </c:pt>
                <c:pt idx="3">
                  <c:v>61.6626696103867</c:v>
                </c:pt>
                <c:pt idx="4">
                  <c:v>71.366512293961406</c:v>
                </c:pt>
                <c:pt idx="5">
                  <c:v>55.5735509447588</c:v>
                </c:pt>
                <c:pt idx="6">
                  <c:v>43.893395990860903</c:v>
                </c:pt>
                <c:pt idx="7">
                  <c:v>33.756630535778598</c:v>
                </c:pt>
                <c:pt idx="8">
                  <c:v>37.294734093839502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4C-4B6B-8586-E4450143D642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parameter'!$I$101:$I$109</c:f>
              <c:numCache>
                <c:formatCode>General</c:formatCode>
                <c:ptCount val="9"/>
                <c:pt idx="0">
                  <c:v>65.7071080250237</c:v>
                </c:pt>
                <c:pt idx="1">
                  <c:v>59.642366429356301</c:v>
                </c:pt>
                <c:pt idx="2">
                  <c:v>43.077662638690903</c:v>
                </c:pt>
                <c:pt idx="3">
                  <c:v>43.198955287402804</c:v>
                </c:pt>
                <c:pt idx="4">
                  <c:v>41.571778747950297</c:v>
                </c:pt>
                <c:pt idx="5">
                  <c:v>35.339792390159801</c:v>
                </c:pt>
                <c:pt idx="6">
                  <c:v>28.776931484501699</c:v>
                </c:pt>
                <c:pt idx="7">
                  <c:v>27.760854693467198</c:v>
                </c:pt>
                <c:pt idx="8">
                  <c:v>25.1825617344082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4C-4B6B-8586-E4450143D64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parameter'!$I$112:$I$120</c:f>
              <c:numCache>
                <c:formatCode>General</c:formatCode>
                <c:ptCount val="9"/>
                <c:pt idx="0">
                  <c:v>23.9325325614005</c:v>
                </c:pt>
                <c:pt idx="1">
                  <c:v>20.876229196072799</c:v>
                </c:pt>
                <c:pt idx="2">
                  <c:v>16.365717543381301</c:v>
                </c:pt>
                <c:pt idx="3">
                  <c:v>17.955823816886799</c:v>
                </c:pt>
                <c:pt idx="4">
                  <c:v>19.9319545030684</c:v>
                </c:pt>
                <c:pt idx="5">
                  <c:v>19.9678723712635</c:v>
                </c:pt>
                <c:pt idx="6">
                  <c:v>19.629255300336901</c:v>
                </c:pt>
                <c:pt idx="7">
                  <c:v>18.966206565948699</c:v>
                </c:pt>
                <c:pt idx="8">
                  <c:v>22.666328696763401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4C-4B6B-8586-E4450143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ECC-A9EC-87A9E9105757}"/>
            </c:ext>
          </c:extLst>
        </c:ser>
        <c:ser>
          <c:idx val="2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parameter'!$J$13:$J$21</c:f>
              <c:numCache>
                <c:formatCode>General</c:formatCode>
                <c:ptCount val="9"/>
                <c:pt idx="0">
                  <c:v>0</c:v>
                </c:pt>
                <c:pt idx="1">
                  <c:v>1.0767326732673199</c:v>
                </c:pt>
                <c:pt idx="2">
                  <c:v>11.205952175390699</c:v>
                </c:pt>
                <c:pt idx="3">
                  <c:v>9.10570828628064</c:v>
                </c:pt>
                <c:pt idx="4">
                  <c:v>10.854985451937001</c:v>
                </c:pt>
                <c:pt idx="5">
                  <c:v>18.142692034932001</c:v>
                </c:pt>
                <c:pt idx="6">
                  <c:v>19.869837384048299</c:v>
                </c:pt>
                <c:pt idx="7">
                  <c:v>22.387604340166799</c:v>
                </c:pt>
                <c:pt idx="8">
                  <c:v>21.1685406733821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0-4ECC-A9EC-87A9E9105757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parameter'!$J$24:$J$32</c:f>
              <c:numCache>
                <c:formatCode>General</c:formatCode>
                <c:ptCount val="9"/>
                <c:pt idx="0">
                  <c:v>0</c:v>
                </c:pt>
                <c:pt idx="1">
                  <c:v>3.7056199794162898</c:v>
                </c:pt>
                <c:pt idx="2">
                  <c:v>21.0794491992893</c:v>
                </c:pt>
                <c:pt idx="3">
                  <c:v>15.342573993644701</c:v>
                </c:pt>
                <c:pt idx="4">
                  <c:v>29.471940818998402</c:v>
                </c:pt>
                <c:pt idx="5">
                  <c:v>39.6599976772536</c:v>
                </c:pt>
                <c:pt idx="6">
                  <c:v>35.139631549848403</c:v>
                </c:pt>
                <c:pt idx="7">
                  <c:v>34.949539120730101</c:v>
                </c:pt>
                <c:pt idx="8">
                  <c:v>42.091544000269103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0-4ECC-A9EC-87A9E9105757}"/>
            </c:ext>
          </c:extLst>
        </c:ser>
        <c:ser>
          <c:idx val="3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parameter'!$B$35:$B$43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parameter'!$J$35:$J$43</c:f>
              <c:numCache>
                <c:formatCode>General</c:formatCode>
                <c:ptCount val="9"/>
                <c:pt idx="0">
                  <c:v>0</c:v>
                </c:pt>
                <c:pt idx="1">
                  <c:v>12.9984109825687</c:v>
                </c:pt>
                <c:pt idx="2">
                  <c:v>36.666574888814402</c:v>
                </c:pt>
                <c:pt idx="3">
                  <c:v>33.471829248047001</c:v>
                </c:pt>
                <c:pt idx="4">
                  <c:v>76.850861918061995</c:v>
                </c:pt>
                <c:pt idx="5">
                  <c:v>52.367392746031797</c:v>
                </c:pt>
                <c:pt idx="6">
                  <c:v>48.416278274653301</c:v>
                </c:pt>
                <c:pt idx="7">
                  <c:v>47.130636600498804</c:v>
                </c:pt>
                <c:pt idx="8">
                  <c:v>84.423391736398301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0-4ECC-A9EC-87A9E9105757}"/>
            </c:ext>
          </c:extLst>
        </c:ser>
        <c:ser>
          <c:idx val="4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parameter'!$B$46:$B$54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parameter'!$J$46:$J$54</c:f>
              <c:numCache>
                <c:formatCode>General</c:formatCode>
                <c:ptCount val="9"/>
                <c:pt idx="0">
                  <c:v>4.0552761226719598</c:v>
                </c:pt>
                <c:pt idx="1">
                  <c:v>51.397034338104298</c:v>
                </c:pt>
                <c:pt idx="2">
                  <c:v>58.554555288757903</c:v>
                </c:pt>
                <c:pt idx="3">
                  <c:v>66.079770285506001</c:v>
                </c:pt>
                <c:pt idx="4">
                  <c:v>109.46889410778</c:v>
                </c:pt>
                <c:pt idx="5">
                  <c:v>115.928422447684</c:v>
                </c:pt>
                <c:pt idx="6">
                  <c:v>124.644150720631</c:v>
                </c:pt>
                <c:pt idx="7">
                  <c:v>109.78468559965501</c:v>
                </c:pt>
                <c:pt idx="8">
                  <c:v>119.065383301178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20-4ECC-A9EC-87A9E9105757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parameter'!$B$57:$B$65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parameter'!$J$57:$J$65</c:f>
              <c:numCache>
                <c:formatCode>General</c:formatCode>
                <c:ptCount val="9"/>
                <c:pt idx="0">
                  <c:v>7.3327226424860603</c:v>
                </c:pt>
                <c:pt idx="1">
                  <c:v>46.228363924445098</c:v>
                </c:pt>
                <c:pt idx="2">
                  <c:v>157.98409403174901</c:v>
                </c:pt>
                <c:pt idx="3">
                  <c:v>146.22107515128201</c:v>
                </c:pt>
                <c:pt idx="4">
                  <c:v>258.03940539680798</c:v>
                </c:pt>
                <c:pt idx="5">
                  <c:v>272.98875767796801</c:v>
                </c:pt>
                <c:pt idx="6">
                  <c:v>228.705846094528</c:v>
                </c:pt>
                <c:pt idx="7">
                  <c:v>272.69796101644801</c:v>
                </c:pt>
                <c:pt idx="8">
                  <c:v>196.72375328639001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0-4ECC-A9EC-87A9E9105757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parameter'!$B$68:$B$76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parameter'!$J$68:$J$76</c:f>
              <c:numCache>
                <c:formatCode>General</c:formatCode>
                <c:ptCount val="9"/>
                <c:pt idx="0">
                  <c:v>17.935438055171101</c:v>
                </c:pt>
                <c:pt idx="1">
                  <c:v>89.796453219545498</c:v>
                </c:pt>
                <c:pt idx="2">
                  <c:v>252.574815013029</c:v>
                </c:pt>
                <c:pt idx="3">
                  <c:v>282.03606857291601</c:v>
                </c:pt>
                <c:pt idx="4">
                  <c:v>337.08521282936601</c:v>
                </c:pt>
                <c:pt idx="5">
                  <c:v>344.78713699725301</c:v>
                </c:pt>
                <c:pt idx="6">
                  <c:v>294.04045419191999</c:v>
                </c:pt>
                <c:pt idx="7">
                  <c:v>276.92023752208502</c:v>
                </c:pt>
                <c:pt idx="8">
                  <c:v>260.720990543141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0-4ECC-A9EC-87A9E9105757}"/>
            </c:ext>
          </c:extLst>
        </c:ser>
        <c:ser>
          <c:idx val="7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parameter'!$B$79:$B$87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parameter'!$J$79:$J$87</c:f>
              <c:numCache>
                <c:formatCode>General</c:formatCode>
                <c:ptCount val="9"/>
                <c:pt idx="0">
                  <c:v>36.437511684252698</c:v>
                </c:pt>
                <c:pt idx="1">
                  <c:v>190.807147381676</c:v>
                </c:pt>
                <c:pt idx="2">
                  <c:v>363.315164353564</c:v>
                </c:pt>
                <c:pt idx="3">
                  <c:v>359.17172212758402</c:v>
                </c:pt>
                <c:pt idx="4">
                  <c:v>327.93603065459502</c:v>
                </c:pt>
                <c:pt idx="5">
                  <c:v>355.22258373372603</c:v>
                </c:pt>
                <c:pt idx="6">
                  <c:v>288.34251299069899</c:v>
                </c:pt>
                <c:pt idx="7">
                  <c:v>268.18069511492098</c:v>
                </c:pt>
                <c:pt idx="8">
                  <c:v>351.55239316310701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20-4ECC-A9EC-87A9E9105757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parameter'!$B$90:$B$98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parameter'!$J$90:$J$98</c:f>
              <c:numCache>
                <c:formatCode>General</c:formatCode>
                <c:ptCount val="9"/>
                <c:pt idx="0">
                  <c:v>295.86471450055899</c:v>
                </c:pt>
                <c:pt idx="1">
                  <c:v>437.43578678506702</c:v>
                </c:pt>
                <c:pt idx="2">
                  <c:v>549.79238531207398</c:v>
                </c:pt>
                <c:pt idx="3">
                  <c:v>402.59038850271702</c:v>
                </c:pt>
                <c:pt idx="4">
                  <c:v>491.445671424387</c:v>
                </c:pt>
                <c:pt idx="5">
                  <c:v>416.12772472481203</c:v>
                </c:pt>
                <c:pt idx="6">
                  <c:v>336.72271949126099</c:v>
                </c:pt>
                <c:pt idx="7">
                  <c:v>236.60637972011199</c:v>
                </c:pt>
                <c:pt idx="8">
                  <c:v>255.54910529363801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20-4ECC-A9EC-87A9E9105757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parameter'!$B$101:$B$109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parameter'!$J$101:$J$109</c:f>
              <c:numCache>
                <c:formatCode>General</c:formatCode>
                <c:ptCount val="9"/>
                <c:pt idx="0">
                  <c:v>400.76475559025903</c:v>
                </c:pt>
                <c:pt idx="1">
                  <c:v>384.26104763163301</c:v>
                </c:pt>
                <c:pt idx="2">
                  <c:v>269.80810502489999</c:v>
                </c:pt>
                <c:pt idx="3">
                  <c:v>242.556111526103</c:v>
                </c:pt>
                <c:pt idx="4">
                  <c:v>246.691834293727</c:v>
                </c:pt>
                <c:pt idx="5">
                  <c:v>192.747184892554</c:v>
                </c:pt>
                <c:pt idx="6">
                  <c:v>158.47274518952401</c:v>
                </c:pt>
                <c:pt idx="7">
                  <c:v>172.70697201889601</c:v>
                </c:pt>
                <c:pt idx="8">
                  <c:v>136.97843762688899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20-4ECC-A9EC-87A9E9105757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parameter'!$B$112:$B$120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'safety parameter'!$J$112:$J$120</c:f>
              <c:numCache>
                <c:formatCode>General</c:formatCode>
                <c:ptCount val="9"/>
                <c:pt idx="0">
                  <c:v>122.180893768169</c:v>
                </c:pt>
                <c:pt idx="1">
                  <c:v>97.590943257387295</c:v>
                </c:pt>
                <c:pt idx="2">
                  <c:v>76.555979937280199</c:v>
                </c:pt>
                <c:pt idx="3">
                  <c:v>86.281780695798204</c:v>
                </c:pt>
                <c:pt idx="4">
                  <c:v>96.239042173909496</c:v>
                </c:pt>
                <c:pt idx="5">
                  <c:v>108.555702453024</c:v>
                </c:pt>
                <c:pt idx="6">
                  <c:v>106.97715179838499</c:v>
                </c:pt>
                <c:pt idx="7">
                  <c:v>96.002422192728403</c:v>
                </c:pt>
                <c:pt idx="8">
                  <c:v>136.951605951744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20-4ECC-A9EC-87A9E910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trips</a:t>
            </a:r>
            <a:r>
              <a:rPr lang="en-GB" baseline="0"/>
              <a:t> completed as number of vehicles increases</a:t>
            </a:r>
          </a:p>
        </c:rich>
      </c:tx>
      <c:layout>
        <c:manualLayout>
          <c:xMode val="edge"/>
          <c:yMode val="edge"/>
          <c:x val="0.16856549037842466"/>
          <c:y val="2.7491396182561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network'!$F$2:$F$10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0.97450000000000003</c:v>
                </c:pt>
                <c:pt idx="4">
                  <c:v>0.83</c:v>
                </c:pt>
                <c:pt idx="5">
                  <c:v>0.71892857142857103</c:v>
                </c:pt>
                <c:pt idx="6">
                  <c:v>0.65406249999999999</c:v>
                </c:pt>
                <c:pt idx="7">
                  <c:v>0.56833333333333302</c:v>
                </c:pt>
                <c:pt idx="8">
                  <c:v>0.51124999999999998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EF1-9558-A8760661434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network'!$F$13:$F$21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0.95850000000000002</c:v>
                </c:pt>
                <c:pt idx="4">
                  <c:v>0.92249999999999999</c:v>
                </c:pt>
                <c:pt idx="5">
                  <c:v>0.77785714285714203</c:v>
                </c:pt>
                <c:pt idx="6">
                  <c:v>0.69656249999999997</c:v>
                </c:pt>
                <c:pt idx="7">
                  <c:v>0.63833333333333298</c:v>
                </c:pt>
                <c:pt idx="8">
                  <c:v>0.5605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2-4EF1-9558-A8760661434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network'!$F$24:$F$32</c:f>
              <c:numCache>
                <c:formatCode>0.000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0.72124999999999995</c:v>
                </c:pt>
                <c:pt idx="5" formatCode="General">
                  <c:v>0.61035714285714204</c:v>
                </c:pt>
                <c:pt idx="6" formatCode="General">
                  <c:v>0.55593749999999997</c:v>
                </c:pt>
                <c:pt idx="7" formatCode="General">
                  <c:v>0.47055555555555501</c:v>
                </c:pt>
                <c:pt idx="8" formatCode="General">
                  <c:v>0.40500000000000003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102-4EF1-9558-A8760661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trips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network'!$G$2:$G$10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4.8192181377817196</c:v>
                </c:pt>
                <c:pt idx="3">
                  <c:v>36.0621666388111</c:v>
                </c:pt>
                <c:pt idx="4">
                  <c:v>69.693985003867596</c:v>
                </c:pt>
                <c:pt idx="5">
                  <c:v>86.984769718270599</c:v>
                </c:pt>
                <c:pt idx="6">
                  <c:v>109.834413787603</c:v>
                </c:pt>
                <c:pt idx="7">
                  <c:v>121.729012136386</c:v>
                </c:pt>
                <c:pt idx="8">
                  <c:v>131.58396538048601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E87-B4F3-6B1762BE794F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network'!$G$13:$G$21</c:f>
              <c:numCache>
                <c:formatCode>0.000</c:formatCode>
                <c:ptCount val="9"/>
                <c:pt idx="0">
                  <c:v>11.206714010540701</c:v>
                </c:pt>
                <c:pt idx="1">
                  <c:v>12.2210276257585</c:v>
                </c:pt>
                <c:pt idx="2">
                  <c:v>14.6733524820475</c:v>
                </c:pt>
                <c:pt idx="3">
                  <c:v>22.163799974901199</c:v>
                </c:pt>
                <c:pt idx="4">
                  <c:v>50.784146229138798</c:v>
                </c:pt>
                <c:pt idx="5">
                  <c:v>69.907961536389806</c:v>
                </c:pt>
                <c:pt idx="6">
                  <c:v>88.288023834850407</c:v>
                </c:pt>
                <c:pt idx="7">
                  <c:v>117.34531441268599</c:v>
                </c:pt>
                <c:pt idx="8">
                  <c:v>142.50107275750699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4-4E87-B4F3-6B1762BE794F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network'!$G$24:$G$32</c:f>
              <c:numCache>
                <c:formatCode>0.000</c:formatCode>
                <c:ptCount val="9"/>
                <c:pt idx="0">
                  <c:v>0.523841475063763</c:v>
                </c:pt>
                <c:pt idx="1">
                  <c:v>0.72896844849508702</c:v>
                </c:pt>
                <c:pt idx="2">
                  <c:v>4.3286576289642396</c:v>
                </c:pt>
                <c:pt idx="3" formatCode="General">
                  <c:v>44.087662391058799</c:v>
                </c:pt>
                <c:pt idx="4" formatCode="General">
                  <c:v>76.348394023169007</c:v>
                </c:pt>
                <c:pt idx="5" formatCode="General">
                  <c:v>81.1781574859329</c:v>
                </c:pt>
                <c:pt idx="6" formatCode="General">
                  <c:v>123.97883227737</c:v>
                </c:pt>
                <c:pt idx="7" formatCode="General">
                  <c:v>115.996967070663</c:v>
                </c:pt>
                <c:pt idx="8" formatCode="General">
                  <c:v>111.276114793589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7F4-4E87-B4F3-6B1762B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network'!$H$2:$H$10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27.021842705695999</c:v>
                </c:pt>
                <c:pt idx="3">
                  <c:v>245.43905575839599</c:v>
                </c:pt>
                <c:pt idx="4">
                  <c:v>411.25945577237201</c:v>
                </c:pt>
                <c:pt idx="5">
                  <c:v>509.84585699134999</c:v>
                </c:pt>
                <c:pt idx="6">
                  <c:v>614.04861938803106</c:v>
                </c:pt>
                <c:pt idx="7">
                  <c:v>683.37562761113099</c:v>
                </c:pt>
                <c:pt idx="8">
                  <c:v>675.35534056760798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5B8-AE17-AE492AA4E0C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network'!$H$13:$H$21</c:f>
              <c:numCache>
                <c:formatCode>0.000</c:formatCode>
                <c:ptCount val="9"/>
                <c:pt idx="0">
                  <c:v>103.596910333788</c:v>
                </c:pt>
                <c:pt idx="1">
                  <c:v>107.128480395735</c:v>
                </c:pt>
                <c:pt idx="2">
                  <c:v>112.269386261668</c:v>
                </c:pt>
                <c:pt idx="3">
                  <c:v>152.35072781950001</c:v>
                </c:pt>
                <c:pt idx="4">
                  <c:v>270.97810698262998</c:v>
                </c:pt>
                <c:pt idx="5">
                  <c:v>394.14914474414701</c:v>
                </c:pt>
                <c:pt idx="6">
                  <c:v>472.19655102347798</c:v>
                </c:pt>
                <c:pt idx="7">
                  <c:v>553.56153760849804</c:v>
                </c:pt>
                <c:pt idx="8">
                  <c:v>704.50136135059097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5B8-AE17-AE492AA4E0C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network'!$H$24:$H$32</c:f>
              <c:numCache>
                <c:formatCode>0.000</c:formatCode>
                <c:ptCount val="9"/>
                <c:pt idx="0">
                  <c:v>1.2913714551931701</c:v>
                </c:pt>
                <c:pt idx="1">
                  <c:v>2.9660019612698401</c:v>
                </c:pt>
                <c:pt idx="2">
                  <c:v>23.02243614356</c:v>
                </c:pt>
                <c:pt idx="3" formatCode="General">
                  <c:v>236.525233375662</c:v>
                </c:pt>
                <c:pt idx="4" formatCode="General">
                  <c:v>440.42055182938401</c:v>
                </c:pt>
                <c:pt idx="5" formatCode="General">
                  <c:v>463.23922395254698</c:v>
                </c:pt>
                <c:pt idx="6" formatCode="General">
                  <c:v>666.48009199754097</c:v>
                </c:pt>
                <c:pt idx="7" formatCode="General">
                  <c:v>646.54395272835598</c:v>
                </c:pt>
                <c:pt idx="8" formatCode="General">
                  <c:v>650.29040402958594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7B-45B8-AE17-AE492AA4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network'!$I$2:$I$10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48EB-BCC9-07BAFF38B65C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network'!$I$13:$I$21</c:f>
              <c:numCache>
                <c:formatCode>0.000</c:formatCode>
                <c:ptCount val="9"/>
                <c:pt idx="0">
                  <c:v>10.602745009974299</c:v>
                </c:pt>
                <c:pt idx="1">
                  <c:v>10.955151108787399</c:v>
                </c:pt>
                <c:pt idx="2">
                  <c:v>9.8606868424537399</c:v>
                </c:pt>
                <c:pt idx="3">
                  <c:v>8.5940697542657496</c:v>
                </c:pt>
                <c:pt idx="4">
                  <c:v>10.520354538732599</c:v>
                </c:pt>
                <c:pt idx="5">
                  <c:v>5.0538485483044298</c:v>
                </c:pt>
                <c:pt idx="6">
                  <c:v>5.5342770342904402</c:v>
                </c:pt>
                <c:pt idx="7">
                  <c:v>4.6614258412455598</c:v>
                </c:pt>
                <c:pt idx="8">
                  <c:v>2.5552658301731199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4-48EB-BCC9-07BAFF38B65C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network'!$I$24:$I$32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3.9196488995644997E-3</c:v>
                </c:pt>
                <c:pt idx="3" formatCode="General">
                  <c:v>3.0300822090747301</c:v>
                </c:pt>
                <c:pt idx="4" formatCode="General">
                  <c:v>11.9644440244743</c:v>
                </c:pt>
                <c:pt idx="5" formatCode="General">
                  <c:v>12.418755407205699</c:v>
                </c:pt>
                <c:pt idx="6" formatCode="General">
                  <c:v>15.6443497683471</c:v>
                </c:pt>
                <c:pt idx="7" formatCode="General">
                  <c:v>7.2519128830969599</c:v>
                </c:pt>
                <c:pt idx="8" formatCode="General">
                  <c:v>2.7582300451264601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B04-48EB-BCC9-07BAFF3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% difference between actual time and dijkstra time, for the 10% worst cases.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network'!$J$2:$J$10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6A6-ACE4-473541000EAA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network'!$J$13:$J$21</c:f>
              <c:numCache>
                <c:formatCode>0.000</c:formatCode>
                <c:ptCount val="9"/>
                <c:pt idx="0">
                  <c:v>102.13202987052701</c:v>
                </c:pt>
                <c:pt idx="1">
                  <c:v>104.686775349911</c:v>
                </c:pt>
                <c:pt idx="2">
                  <c:v>100.877244196693</c:v>
                </c:pt>
                <c:pt idx="3">
                  <c:v>103.796836659061</c:v>
                </c:pt>
                <c:pt idx="4">
                  <c:v>127.209063022603</c:v>
                </c:pt>
                <c:pt idx="5">
                  <c:v>70.784881856016597</c:v>
                </c:pt>
                <c:pt idx="6">
                  <c:v>71.083117505837805</c:v>
                </c:pt>
                <c:pt idx="7">
                  <c:v>78.172544109647603</c:v>
                </c:pt>
                <c:pt idx="8">
                  <c:v>67.270799413111106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E-46A6-ACE4-473541000EAA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network'!$J$24:$J$32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1.0627624937731801</c:v>
                </c:pt>
                <c:pt idx="3" formatCode="General">
                  <c:v>49.768259439703101</c:v>
                </c:pt>
                <c:pt idx="4" formatCode="General">
                  <c:v>114.566764059034</c:v>
                </c:pt>
                <c:pt idx="5" formatCode="General">
                  <c:v>110.81577864322099</c:v>
                </c:pt>
                <c:pt idx="6" formatCode="General">
                  <c:v>158.34035425086199</c:v>
                </c:pt>
                <c:pt idx="7" formatCode="General">
                  <c:v>98.6314133958426</c:v>
                </c:pt>
                <c:pt idx="8" formatCode="General">
                  <c:v>75.792353611984197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D9E-46A6-ACE4-47354100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processing time as</a:t>
            </a:r>
            <a:r>
              <a:rPr lang="en-GB" baseline="0"/>
              <a:t> number of vehicles increases (logarithmic).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network'!$L$2:$L$10</c:f>
              <c:numCache>
                <c:formatCode>General</c:formatCode>
                <c:ptCount val="9"/>
                <c:pt idx="0">
                  <c:v>1.1114902232563313</c:v>
                </c:pt>
                <c:pt idx="1">
                  <c:v>0.78078297467532665</c:v>
                </c:pt>
                <c:pt idx="2">
                  <c:v>0.90909035718665054</c:v>
                </c:pt>
                <c:pt idx="3">
                  <c:v>1.0458250224447465</c:v>
                </c:pt>
                <c:pt idx="4">
                  <c:v>1.3138412462525575</c:v>
                </c:pt>
                <c:pt idx="5">
                  <c:v>1.2081930442437345</c:v>
                </c:pt>
                <c:pt idx="6">
                  <c:v>1.2965457867344308</c:v>
                </c:pt>
                <c:pt idx="7">
                  <c:v>1.3927039335642684</c:v>
                </c:pt>
                <c:pt idx="8">
                  <c:v>1.6029931338317331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5DC-9BFA-8CC1DC6D066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xVal>
          <c:yVal>
            <c:numRef>
              <c:f>'street grid network'!$L$13:$L$21</c:f>
              <c:numCache>
                <c:formatCode>General</c:formatCode>
                <c:ptCount val="9"/>
                <c:pt idx="0">
                  <c:v>1.0596657887712841</c:v>
                </c:pt>
                <c:pt idx="1">
                  <c:v>0.7664959797769676</c:v>
                </c:pt>
                <c:pt idx="2">
                  <c:v>0.89371960626921709</c:v>
                </c:pt>
                <c:pt idx="3">
                  <c:v>1.0246672699029049</c:v>
                </c:pt>
                <c:pt idx="4">
                  <c:v>1.2338266468035253</c:v>
                </c:pt>
                <c:pt idx="5">
                  <c:v>1.1637430174699501</c:v>
                </c:pt>
                <c:pt idx="6">
                  <c:v>1.2355014036591809</c:v>
                </c:pt>
                <c:pt idx="7">
                  <c:v>1.3369147041132725</c:v>
                </c:pt>
                <c:pt idx="8">
                  <c:v>1.553359726317737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9-45DC-9BFA-8CC1DC6D066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network'!$L$24:$L$32</c:f>
              <c:numCache>
                <c:formatCode>General</c:formatCode>
                <c:ptCount val="9"/>
                <c:pt idx="0">
                  <c:v>4.5848096855089153</c:v>
                </c:pt>
                <c:pt idx="1">
                  <c:v>4.7877717392609949</c:v>
                </c:pt>
                <c:pt idx="2">
                  <c:v>5.0601801554660248</c:v>
                </c:pt>
                <c:pt idx="3">
                  <c:v>5.4330942344832893</c:v>
                </c:pt>
                <c:pt idx="4">
                  <c:v>5.6540577238984504</c:v>
                </c:pt>
                <c:pt idx="5">
                  <c:v>5.9001424754687948</c:v>
                </c:pt>
                <c:pt idx="6">
                  <c:v>6.0843618323414077</c:v>
                </c:pt>
                <c:pt idx="7">
                  <c:v>6.2662342946724117</c:v>
                </c:pt>
                <c:pt idx="8">
                  <c:v>6.4862640803347631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C99-45DC-9BFA-8CC1DC6D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 baseline="0"/>
                  <a:t> of algorithm processing time (log(ms))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1500</c:v>
                </c:pt>
                <c:pt idx="1">
                  <c:v>2250</c:v>
                </c:pt>
                <c:pt idx="2">
                  <c:v>3000</c:v>
                </c:pt>
                <c:pt idx="3">
                  <c:v>3750</c:v>
                </c:pt>
                <c:pt idx="4">
                  <c:v>4500</c:v>
                </c:pt>
                <c:pt idx="5">
                  <c:v>5250</c:v>
                </c:pt>
                <c:pt idx="6">
                  <c:v>6000</c:v>
                </c:pt>
                <c:pt idx="7">
                  <c:v>6750</c:v>
                </c:pt>
                <c:pt idx="8">
                  <c:v>7500</c:v>
                </c:pt>
              </c:numCache>
            </c:numRef>
          </c:xVal>
          <c:yVal>
            <c:numRef>
              <c:f>'berlin network'!$E$2:$E$10</c:f>
              <c:numCache>
                <c:formatCode>General</c:formatCode>
                <c:ptCount val="9"/>
                <c:pt idx="0">
                  <c:v>174.755</c:v>
                </c:pt>
                <c:pt idx="1">
                  <c:v>249.831666666666</c:v>
                </c:pt>
                <c:pt idx="2">
                  <c:v>339.90062499999999</c:v>
                </c:pt>
                <c:pt idx="3">
                  <c:v>451.76499999999999</c:v>
                </c:pt>
                <c:pt idx="4">
                  <c:v>536.50750000000005</c:v>
                </c:pt>
                <c:pt idx="5">
                  <c:v>657.14392857142798</c:v>
                </c:pt>
                <c:pt idx="6">
                  <c:v>798.7215625</c:v>
                </c:pt>
                <c:pt idx="7">
                  <c:v>941.29750000000001</c:v>
                </c:pt>
                <c:pt idx="8">
                  <c:v>1118.3344999999999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E-4C86-91A6-F0F3EF160DEA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1500</c:v>
                </c:pt>
                <c:pt idx="1">
                  <c:v>2250</c:v>
                </c:pt>
                <c:pt idx="2">
                  <c:v>3000</c:v>
                </c:pt>
                <c:pt idx="3">
                  <c:v>3750</c:v>
                </c:pt>
                <c:pt idx="4">
                  <c:v>4500</c:v>
                </c:pt>
                <c:pt idx="5">
                  <c:v>5250</c:v>
                </c:pt>
                <c:pt idx="6">
                  <c:v>6000</c:v>
                </c:pt>
                <c:pt idx="7">
                  <c:v>6750</c:v>
                </c:pt>
                <c:pt idx="8">
                  <c:v>7500</c:v>
                </c:pt>
              </c:numCache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160.47749999999999</c:v>
                </c:pt>
                <c:pt idx="1">
                  <c:v>161.73583333333301</c:v>
                </c:pt>
                <c:pt idx="2">
                  <c:v>185.15125</c:v>
                </c:pt>
                <c:pt idx="3">
                  <c:v>235.42949999999999</c:v>
                </c:pt>
                <c:pt idx="4">
                  <c:v>308.18875000000003</c:v>
                </c:pt>
                <c:pt idx="5">
                  <c:v>403.29321428571399</c:v>
                </c:pt>
                <c:pt idx="6">
                  <c:v>487.27968750000002</c:v>
                </c:pt>
                <c:pt idx="7">
                  <c:v>606.18972222222203</c:v>
                </c:pt>
                <c:pt idx="8">
                  <c:v>750.17425000000003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E-4C86-91A6-F0F3EF16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1500</c:v>
                      </c:pt>
                      <c:pt idx="1">
                        <c:v>2250</c:v>
                      </c:pt>
                      <c:pt idx="2">
                        <c:v>3000</c:v>
                      </c:pt>
                      <c:pt idx="3">
                        <c:v>3750</c:v>
                      </c:pt>
                      <c:pt idx="4">
                        <c:v>4500</c:v>
                      </c:pt>
                      <c:pt idx="5">
                        <c:v>5250</c:v>
                      </c:pt>
                      <c:pt idx="6">
                        <c:v>6000</c:v>
                      </c:pt>
                      <c:pt idx="7">
                        <c:v>6750</c:v>
                      </c:pt>
                      <c:pt idx="8">
                        <c:v>7500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49E-4C86-91A6-F0F3EF160DEA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7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network'!$B$2:$B$10</c:f>
              <c:numCache>
                <c:formatCode>General</c:formatCode>
                <c:ptCount val="9"/>
                <c:pt idx="0">
                  <c:v>1500</c:v>
                </c:pt>
                <c:pt idx="1">
                  <c:v>2250</c:v>
                </c:pt>
                <c:pt idx="2">
                  <c:v>3000</c:v>
                </c:pt>
                <c:pt idx="3">
                  <c:v>3750</c:v>
                </c:pt>
                <c:pt idx="4">
                  <c:v>4500</c:v>
                </c:pt>
                <c:pt idx="5">
                  <c:v>5250</c:v>
                </c:pt>
                <c:pt idx="6">
                  <c:v>6000</c:v>
                </c:pt>
                <c:pt idx="7">
                  <c:v>6750</c:v>
                </c:pt>
                <c:pt idx="8">
                  <c:v>7500</c:v>
                </c:pt>
              </c:numCache>
            </c:numRef>
          </c:xVal>
          <c:yVal>
            <c:numRef>
              <c:f>'berlin network'!$G$2:$G$10</c:f>
              <c:numCache>
                <c:formatCode>General</c:formatCode>
                <c:ptCount val="9"/>
                <c:pt idx="0">
                  <c:v>34.7632833347201</c:v>
                </c:pt>
                <c:pt idx="1">
                  <c:v>94.708207432037796</c:v>
                </c:pt>
                <c:pt idx="2">
                  <c:v>185.09365002778901</c:v>
                </c:pt>
                <c:pt idx="3">
                  <c:v>302.39869000929701</c:v>
                </c:pt>
                <c:pt idx="4">
                  <c:v>389.03525220989502</c:v>
                </c:pt>
                <c:pt idx="5">
                  <c:v>522.73796436885004</c:v>
                </c:pt>
                <c:pt idx="6">
                  <c:v>688.47906336819506</c:v>
                </c:pt>
                <c:pt idx="7">
                  <c:v>856.05754318139498</c:v>
                </c:pt>
                <c:pt idx="8">
                  <c:v>1115.66363643919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C-4480-9872-9C1A05C41F7B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network'!$B$13:$B$21</c:f>
              <c:numCache>
                <c:formatCode>General</c:formatCode>
                <c:ptCount val="9"/>
                <c:pt idx="0">
                  <c:v>1500</c:v>
                </c:pt>
                <c:pt idx="1">
                  <c:v>2250</c:v>
                </c:pt>
                <c:pt idx="2">
                  <c:v>3000</c:v>
                </c:pt>
                <c:pt idx="3">
                  <c:v>3750</c:v>
                </c:pt>
                <c:pt idx="4">
                  <c:v>4500</c:v>
                </c:pt>
                <c:pt idx="5">
                  <c:v>5250</c:v>
                </c:pt>
                <c:pt idx="6">
                  <c:v>6000</c:v>
                </c:pt>
                <c:pt idx="7">
                  <c:v>6750</c:v>
                </c:pt>
                <c:pt idx="8">
                  <c:v>7500</c:v>
                </c:pt>
              </c:numCache>
            </c:numRef>
          </c:xVal>
          <c:yVal>
            <c:numRef>
              <c:f>'berlin network'!$G$13:$G$21</c:f>
              <c:numCache>
                <c:formatCode>General</c:formatCode>
                <c:ptCount val="9"/>
                <c:pt idx="0">
                  <c:v>33.633324904692003</c:v>
                </c:pt>
                <c:pt idx="1">
                  <c:v>30.570626405716599</c:v>
                </c:pt>
                <c:pt idx="2">
                  <c:v>49.7378930311326</c:v>
                </c:pt>
                <c:pt idx="3">
                  <c:v>99.398228858401197</c:v>
                </c:pt>
                <c:pt idx="4">
                  <c:v>157.219836274751</c:v>
                </c:pt>
                <c:pt idx="5">
                  <c:v>223.41400250072999</c:v>
                </c:pt>
                <c:pt idx="6">
                  <c:v>315.84585412361798</c:v>
                </c:pt>
                <c:pt idx="7">
                  <c:v>400.62616588664798</c:v>
                </c:pt>
                <c:pt idx="8">
                  <c:v>534.66655226746695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C-4480-9872-9C1A05C4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1500</c:v>
                      </c:pt>
                      <c:pt idx="1">
                        <c:v>2250</c:v>
                      </c:pt>
                      <c:pt idx="2">
                        <c:v>3000</c:v>
                      </c:pt>
                      <c:pt idx="3">
                        <c:v>3750</c:v>
                      </c:pt>
                      <c:pt idx="4">
                        <c:v>4500</c:v>
                      </c:pt>
                      <c:pt idx="5">
                        <c:v>5250</c:v>
                      </c:pt>
                      <c:pt idx="6">
                        <c:v>6000</c:v>
                      </c:pt>
                      <c:pt idx="7">
                        <c:v>6750</c:v>
                      </c:pt>
                      <c:pt idx="8">
                        <c:v>7500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7C-4480-9872-9C1A05C41F7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7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4761</xdr:rowOff>
    </xdr:from>
    <xdr:to>
      <xdr:col>5</xdr:col>
      <xdr:colOff>1743074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2C40-1D78-40A3-8483-1658CD30C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32</xdr:row>
      <xdr:rowOff>0</xdr:rowOff>
    </xdr:from>
    <xdr:to>
      <xdr:col>11</xdr:col>
      <xdr:colOff>1</xdr:colOff>
      <xdr:row>48</xdr:row>
      <xdr:rowOff>185739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F6928-EEB1-45B8-A050-E154B5A8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1714499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F0412-BF38-40C1-9EB9-B2CB3EAA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1714500</xdr:colOff>
      <xdr:row>49</xdr:row>
      <xdr:rowOff>0</xdr:rowOff>
    </xdr:from>
    <xdr:to>
      <xdr:col>11</xdr:col>
      <xdr:colOff>0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B8BE7-0B31-4A81-A624-CB78D42B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5</xdr:col>
      <xdr:colOff>1714499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26BD2-4831-4EDB-B8FA-2CE07386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2BC12-F907-40C9-9CCD-431795DB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1047749</xdr:colOff>
      <xdr:row>84</xdr:row>
      <xdr:rowOff>0</xdr:rowOff>
    </xdr:from>
    <xdr:to>
      <xdr:col>8</xdr:col>
      <xdr:colOff>1047749</xdr:colOff>
      <xdr:row>100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EB5DD-C2BE-4393-AB91-B69F6E39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14286</xdr:rowOff>
    </xdr:from>
    <xdr:to>
      <xdr:col>6</xdr:col>
      <xdr:colOff>2216</xdr:colOff>
      <xdr:row>49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CE80-0A72-4FD9-A09D-126D0367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49</xdr:row>
      <xdr:rowOff>0</xdr:rowOff>
    </xdr:from>
    <xdr:to>
      <xdr:col>6</xdr:col>
      <xdr:colOff>2216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955EE-2B1E-4677-9B37-83DC552F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1733549</xdr:colOff>
      <xdr:row>49</xdr:row>
      <xdr:rowOff>0</xdr:rowOff>
    </xdr:from>
    <xdr:to>
      <xdr:col>10</xdr:col>
      <xdr:colOff>1562099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4A36-BB9B-4C36-ADDC-56CF030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6</xdr:col>
      <xdr:colOff>0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C9443-593D-4765-8E1D-0CF97D05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4ED9E-D51A-44C5-BA1C-685A2F71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126</xdr:row>
      <xdr:rowOff>114</xdr:rowOff>
    </xdr:from>
    <xdr:to>
      <xdr:col>6</xdr:col>
      <xdr:colOff>192716</xdr:colOff>
      <xdr:row>142</xdr:row>
      <xdr:rowOff>185853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B433B-45ED-466A-A14B-9D689085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126</xdr:row>
      <xdr:rowOff>0</xdr:rowOff>
    </xdr:from>
    <xdr:to>
      <xdr:col>11</xdr:col>
      <xdr:colOff>77128</xdr:colOff>
      <xdr:row>143</xdr:row>
      <xdr:rowOff>23118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F1BEB3-A634-4BF5-AB0B-536ACDD4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142</xdr:row>
      <xdr:rowOff>185853</xdr:rowOff>
    </xdr:from>
    <xdr:to>
      <xdr:col>6</xdr:col>
      <xdr:colOff>192716</xdr:colOff>
      <xdr:row>159</xdr:row>
      <xdr:rowOff>181092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1AFC6-B52F-4007-812E-F37333E0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190499</xdr:colOff>
      <xdr:row>142</xdr:row>
      <xdr:rowOff>185853</xdr:rowOff>
    </xdr:from>
    <xdr:to>
      <xdr:col>11</xdr:col>
      <xdr:colOff>76199</xdr:colOff>
      <xdr:row>159</xdr:row>
      <xdr:rowOff>181092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FEF4A3-9841-43F5-8B10-9BA10E8D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159</xdr:row>
      <xdr:rowOff>185853</xdr:rowOff>
    </xdr:from>
    <xdr:to>
      <xdr:col>6</xdr:col>
      <xdr:colOff>190500</xdr:colOff>
      <xdr:row>176</xdr:row>
      <xdr:rowOff>181092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8E6472-D6D7-41B3-938C-0C2C762F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190500</xdr:colOff>
      <xdr:row>159</xdr:row>
      <xdr:rowOff>185853</xdr:rowOff>
    </xdr:from>
    <xdr:to>
      <xdr:col>11</xdr:col>
      <xdr:colOff>76200</xdr:colOff>
      <xdr:row>176</xdr:row>
      <xdr:rowOff>181092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C73CC7-DD71-4114-B162-4B7A49308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FA4-BD06-4B13-A159-BE84A754067C}">
  <dimension ref="A1:M33"/>
  <sheetViews>
    <sheetView topLeftCell="B18" zoomScaleNormal="100" workbookViewId="0">
      <selection activeCell="F30" sqref="F30"/>
    </sheetView>
  </sheetViews>
  <sheetFormatPr defaultRowHeight="15" x14ac:dyDescent="0.25"/>
  <cols>
    <col min="1" max="2" width="15.7109375" customWidth="1"/>
    <col min="3" max="3" width="16.140625" customWidth="1"/>
    <col min="4" max="4" width="15.7109375" customWidth="1"/>
    <col min="5" max="5" width="20.85546875" customWidth="1"/>
    <col min="6" max="6" width="25.7109375" customWidth="1"/>
    <col min="7" max="7" width="15.7109375" customWidth="1"/>
    <col min="8" max="8" width="18.7109375" customWidth="1"/>
    <col min="9" max="10" width="15.7109375" customWidth="1"/>
    <col min="11" max="11" width="28.140625" customWidth="1"/>
    <col min="12" max="12" width="19.28515625" customWidth="1"/>
  </cols>
  <sheetData>
    <row r="1" spans="1:13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15</v>
      </c>
      <c r="M1" t="s">
        <v>9</v>
      </c>
    </row>
    <row r="2" spans="1:13" x14ac:dyDescent="0.25">
      <c r="A2" s="1" t="s">
        <v>10</v>
      </c>
      <c r="B2" s="1">
        <v>1000</v>
      </c>
      <c r="C2" s="1">
        <f>B2*0.8</f>
        <v>800</v>
      </c>
      <c r="D2" s="2">
        <v>26.570073761854498</v>
      </c>
      <c r="E2" s="2">
        <v>118.625</v>
      </c>
      <c r="F2" s="2">
        <v>1</v>
      </c>
      <c r="G2" s="2">
        <v>0.523841475063763</v>
      </c>
      <c r="H2" s="2">
        <v>1.2913714551931701</v>
      </c>
      <c r="I2" s="2">
        <v>0</v>
      </c>
      <c r="J2" s="2">
        <v>0</v>
      </c>
      <c r="K2" s="2">
        <v>12.926776</v>
      </c>
      <c r="L2">
        <f>LOG10(K2)</f>
        <v>1.1114902232563313</v>
      </c>
    </row>
    <row r="3" spans="1:13" x14ac:dyDescent="0.25">
      <c r="A3" s="1" t="s">
        <v>10</v>
      </c>
      <c r="B3" s="1">
        <v>1500</v>
      </c>
      <c r="C3" s="1">
        <f t="shared" ref="C3:C10" si="0">B3*0.8</f>
        <v>1200</v>
      </c>
      <c r="D3" s="2">
        <v>26.583927066574699</v>
      </c>
      <c r="E3" s="2">
        <v>119.6525</v>
      </c>
      <c r="F3" s="2">
        <v>1</v>
      </c>
      <c r="G3" s="2">
        <v>0.72896844849508702</v>
      </c>
      <c r="H3" s="2">
        <v>2.9660019612698401</v>
      </c>
      <c r="I3" s="2">
        <v>0</v>
      </c>
      <c r="J3" s="2">
        <v>0</v>
      </c>
      <c r="K3" s="2">
        <v>6.0364689999999603</v>
      </c>
      <c r="L3">
        <f t="shared" ref="L3:L32" si="1">LOG10(K3)</f>
        <v>0.78078297467532665</v>
      </c>
    </row>
    <row r="4" spans="1:13" x14ac:dyDescent="0.25">
      <c r="A4" s="1" t="s">
        <v>10</v>
      </c>
      <c r="B4" s="1">
        <v>2000</v>
      </c>
      <c r="C4" s="1">
        <f t="shared" si="0"/>
        <v>1600</v>
      </c>
      <c r="D4" s="2">
        <v>25.544579217206401</v>
      </c>
      <c r="E4" s="2">
        <v>124.953125</v>
      </c>
      <c r="F4" s="2">
        <v>1</v>
      </c>
      <c r="G4" s="2">
        <v>4.8192181377817196</v>
      </c>
      <c r="H4" s="2">
        <v>27.021842705695999</v>
      </c>
      <c r="I4" s="2">
        <v>0</v>
      </c>
      <c r="J4" s="2">
        <v>0</v>
      </c>
      <c r="K4" s="2">
        <v>8.1112979999999499</v>
      </c>
      <c r="L4">
        <f t="shared" si="1"/>
        <v>0.90909035718665054</v>
      </c>
    </row>
    <row r="5" spans="1:13" x14ac:dyDescent="0.25">
      <c r="A5" s="1" t="s">
        <v>10</v>
      </c>
      <c r="B5" s="1">
        <v>2500</v>
      </c>
      <c r="C5" s="1">
        <f t="shared" si="0"/>
        <v>2000</v>
      </c>
      <c r="D5" s="2">
        <v>19.585457657597701</v>
      </c>
      <c r="E5" s="2">
        <v>161.91995895330899</v>
      </c>
      <c r="F5" s="2">
        <v>0.97450000000000003</v>
      </c>
      <c r="G5" s="2">
        <v>36.0621666388111</v>
      </c>
      <c r="H5" s="2">
        <v>245.43905575839599</v>
      </c>
      <c r="I5" s="2">
        <v>0</v>
      </c>
      <c r="J5" s="2">
        <v>0</v>
      </c>
      <c r="K5" s="2">
        <v>11.1128389999999</v>
      </c>
      <c r="L5">
        <f t="shared" si="1"/>
        <v>1.0458250224447465</v>
      </c>
    </row>
    <row r="6" spans="1:13" x14ac:dyDescent="0.25">
      <c r="A6" s="1" t="s">
        <v>10</v>
      </c>
      <c r="B6" s="1">
        <v>3000</v>
      </c>
      <c r="C6" s="1">
        <f t="shared" si="0"/>
        <v>2400</v>
      </c>
      <c r="D6" s="2">
        <v>15.5637338352687</v>
      </c>
      <c r="E6" s="2">
        <v>190.29417670682699</v>
      </c>
      <c r="F6" s="2">
        <v>0.83</v>
      </c>
      <c r="G6" s="2">
        <v>69.693985003867596</v>
      </c>
      <c r="H6" s="2">
        <v>411.25945577237201</v>
      </c>
      <c r="I6" s="2">
        <v>0</v>
      </c>
      <c r="J6" s="2">
        <v>0</v>
      </c>
      <c r="K6" s="2">
        <v>20.598768000000099</v>
      </c>
      <c r="L6">
        <f t="shared" si="1"/>
        <v>1.3138412462525575</v>
      </c>
    </row>
    <row r="7" spans="1:13" x14ac:dyDescent="0.25">
      <c r="A7" s="1" t="s">
        <v>10</v>
      </c>
      <c r="B7" s="1">
        <v>3500</v>
      </c>
      <c r="C7" s="1">
        <f t="shared" si="0"/>
        <v>2800</v>
      </c>
      <c r="D7" s="2">
        <v>15.133241024841499</v>
      </c>
      <c r="E7" s="2">
        <v>184.13214108296</v>
      </c>
      <c r="F7" s="2">
        <v>0.71892857142857103</v>
      </c>
      <c r="G7" s="2">
        <v>86.984769718270599</v>
      </c>
      <c r="H7" s="2">
        <v>509.84585699134999</v>
      </c>
      <c r="I7" s="2">
        <v>0</v>
      </c>
      <c r="J7" s="2">
        <v>0</v>
      </c>
      <c r="K7" s="2">
        <v>16.150763000000001</v>
      </c>
      <c r="L7">
        <f t="shared" si="1"/>
        <v>1.2081930442437345</v>
      </c>
    </row>
    <row r="8" spans="1:13" x14ac:dyDescent="0.25">
      <c r="A8" s="1" t="s">
        <v>10</v>
      </c>
      <c r="B8" s="1">
        <v>4000</v>
      </c>
      <c r="C8" s="1">
        <f t="shared" si="0"/>
        <v>3200</v>
      </c>
      <c r="D8" s="2">
        <v>14.5895723474598</v>
      </c>
      <c r="E8" s="2">
        <v>191.57190635451499</v>
      </c>
      <c r="F8" s="2">
        <v>0.65406249999999999</v>
      </c>
      <c r="G8" s="2">
        <v>109.834413787603</v>
      </c>
      <c r="H8" s="2">
        <v>614.04861938803106</v>
      </c>
      <c r="I8" s="2">
        <v>0</v>
      </c>
      <c r="J8" s="2">
        <v>0</v>
      </c>
      <c r="K8" s="2">
        <v>19.794557000000001</v>
      </c>
      <c r="L8">
        <f t="shared" si="1"/>
        <v>1.2965457867344308</v>
      </c>
    </row>
    <row r="9" spans="1:13" x14ac:dyDescent="0.25">
      <c r="A9" s="1" t="s">
        <v>10</v>
      </c>
      <c r="B9" s="1">
        <v>4500</v>
      </c>
      <c r="C9" s="1">
        <f t="shared" si="0"/>
        <v>3600</v>
      </c>
      <c r="D9" s="2">
        <v>15.142294542459901</v>
      </c>
      <c r="E9" s="2">
        <v>188.934506353861</v>
      </c>
      <c r="F9" s="2">
        <v>0.56833333333333302</v>
      </c>
      <c r="G9" s="2">
        <v>121.729012136386</v>
      </c>
      <c r="H9" s="2">
        <v>683.37562761113099</v>
      </c>
      <c r="I9" s="2">
        <v>0</v>
      </c>
      <c r="J9" s="2">
        <v>0</v>
      </c>
      <c r="K9" s="2">
        <v>24.700396999999899</v>
      </c>
      <c r="L9">
        <f t="shared" si="1"/>
        <v>1.3927039335642684</v>
      </c>
    </row>
    <row r="10" spans="1:13" x14ac:dyDescent="0.25">
      <c r="A10" s="1" t="s">
        <v>10</v>
      </c>
      <c r="B10" s="1">
        <v>5000</v>
      </c>
      <c r="C10" s="1">
        <f t="shared" si="0"/>
        <v>4000</v>
      </c>
      <c r="D10" s="2">
        <v>14.053284024151999</v>
      </c>
      <c r="E10" s="2">
        <v>194.52958435207799</v>
      </c>
      <c r="F10" s="2">
        <v>0.51124999999999998</v>
      </c>
      <c r="G10" s="2">
        <v>131.58396538048601</v>
      </c>
      <c r="H10" s="2">
        <v>675.35534056760798</v>
      </c>
      <c r="I10" s="2">
        <v>0</v>
      </c>
      <c r="J10" s="2">
        <v>0</v>
      </c>
      <c r="K10" s="2">
        <v>40.086037999997203</v>
      </c>
      <c r="L10">
        <f t="shared" si="1"/>
        <v>1.6029931338317331</v>
      </c>
    </row>
    <row r="11" spans="1:13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3" x14ac:dyDescent="0.25">
      <c r="A12" s="1" t="str">
        <f>A1</f>
        <v>routing type</v>
      </c>
      <c r="B12" s="1" t="str">
        <f t="shared" ref="B12:K12" si="2">B1</f>
        <v>total vehicles</v>
      </c>
      <c r="C12" s="1" t="str">
        <f>C1</f>
        <v>vehicles tracked</v>
      </c>
      <c r="D12" s="2" t="str">
        <f t="shared" si="2"/>
        <v>avg speed</v>
      </c>
      <c r="E12" s="2" t="str">
        <f t="shared" si="2"/>
        <v>avg time to finish trip</v>
      </c>
      <c r="F12" s="2" t="str">
        <f t="shared" si="2"/>
        <v>proportion of finished trips</v>
      </c>
      <c r="G12" s="2" t="str">
        <f t="shared" si="2"/>
        <v>optimaldiffavg</v>
      </c>
      <c r="H12" s="2" t="str">
        <f t="shared" si="2"/>
        <v>optimaldiff10%avg</v>
      </c>
      <c r="I12" s="2" t="str">
        <f t="shared" si="2"/>
        <v>dijdiffavg</v>
      </c>
      <c r="J12" s="2" t="str">
        <f t="shared" si="2"/>
        <v>dijdiff10%avg</v>
      </c>
      <c r="K12" s="2" t="str">
        <f t="shared" si="2"/>
        <v>algo processing time (ms)</v>
      </c>
    </row>
    <row r="13" spans="1:13" x14ac:dyDescent="0.25">
      <c r="A13" s="1" t="s">
        <v>11</v>
      </c>
      <c r="B13" s="1">
        <v>1000</v>
      </c>
      <c r="C13" s="1">
        <f>B13*0.8</f>
        <v>800</v>
      </c>
      <c r="D13" s="2">
        <v>25.4386460333596</v>
      </c>
      <c r="E13" s="2">
        <v>132.79499999999999</v>
      </c>
      <c r="F13" s="2">
        <v>1</v>
      </c>
      <c r="G13" s="2">
        <v>11.206714010540701</v>
      </c>
      <c r="H13" s="2">
        <v>103.596910333788</v>
      </c>
      <c r="I13" s="2">
        <v>10.602745009974299</v>
      </c>
      <c r="J13" s="2">
        <v>102.13202987052701</v>
      </c>
      <c r="K13" s="2">
        <v>11.472704</v>
      </c>
      <c r="L13">
        <f t="shared" si="1"/>
        <v>1.0596657887712841</v>
      </c>
    </row>
    <row r="14" spans="1:13" x14ac:dyDescent="0.25">
      <c r="A14" s="1" t="s">
        <v>11</v>
      </c>
      <c r="B14" s="1">
        <v>1500</v>
      </c>
      <c r="C14" s="1">
        <f t="shared" ref="C14:C32" si="3">B14*0.8</f>
        <v>1200</v>
      </c>
      <c r="D14" s="2">
        <v>25.389768762927901</v>
      </c>
      <c r="E14" s="2">
        <v>134.96250000000001</v>
      </c>
      <c r="F14" s="2">
        <v>1</v>
      </c>
      <c r="G14" s="2">
        <v>12.2210276257585</v>
      </c>
      <c r="H14" s="2">
        <v>107.128480395735</v>
      </c>
      <c r="I14" s="2">
        <v>10.955151108787399</v>
      </c>
      <c r="J14" s="2">
        <v>104.686775349911</v>
      </c>
      <c r="K14" s="2">
        <v>5.8411179999999696</v>
      </c>
      <c r="L14">
        <f t="shared" si="1"/>
        <v>0.7664959797769676</v>
      </c>
    </row>
    <row r="15" spans="1:13" x14ac:dyDescent="0.25">
      <c r="A15" s="1" t="s">
        <v>11</v>
      </c>
      <c r="B15" s="1">
        <v>2000</v>
      </c>
      <c r="C15" s="1">
        <f t="shared" si="3"/>
        <v>1600</v>
      </c>
      <c r="D15" s="2">
        <v>24.717396115128</v>
      </c>
      <c r="E15" s="2">
        <v>138.389375</v>
      </c>
      <c r="F15" s="2">
        <v>1</v>
      </c>
      <c r="G15" s="2">
        <v>14.6733524820475</v>
      </c>
      <c r="H15" s="2">
        <v>112.269386261668</v>
      </c>
      <c r="I15" s="2">
        <v>9.8606868424537399</v>
      </c>
      <c r="J15" s="2">
        <v>100.877244196693</v>
      </c>
      <c r="K15" s="2">
        <v>7.8292399999999498</v>
      </c>
      <c r="L15">
        <f t="shared" si="1"/>
        <v>0.89371960626921709</v>
      </c>
    </row>
    <row r="16" spans="1:13" x14ac:dyDescent="0.25">
      <c r="A16" s="1" t="s">
        <v>11</v>
      </c>
      <c r="B16" s="1">
        <v>2500</v>
      </c>
      <c r="C16" s="1">
        <f t="shared" si="3"/>
        <v>2000</v>
      </c>
      <c r="D16" s="2">
        <v>23.327861539952099</v>
      </c>
      <c r="E16" s="2">
        <v>145.361502347417</v>
      </c>
      <c r="F16" s="2">
        <v>0.95850000000000002</v>
      </c>
      <c r="G16" s="2">
        <v>22.163799974901199</v>
      </c>
      <c r="H16" s="2">
        <v>152.35072781950001</v>
      </c>
      <c r="I16" s="2">
        <v>8.5940697542657496</v>
      </c>
      <c r="J16" s="2">
        <v>103.796836659061</v>
      </c>
      <c r="K16" s="2">
        <v>10.584425</v>
      </c>
      <c r="L16">
        <f t="shared" si="1"/>
        <v>1.0246672699029049</v>
      </c>
    </row>
    <row r="17" spans="1:12" x14ac:dyDescent="0.25">
      <c r="A17" s="1" t="s">
        <v>11</v>
      </c>
      <c r="B17" s="1">
        <v>3000</v>
      </c>
      <c r="C17" s="1">
        <f t="shared" si="3"/>
        <v>2400</v>
      </c>
      <c r="D17" s="2">
        <v>17.957671508891998</v>
      </c>
      <c r="E17" s="2">
        <v>184.76738934055999</v>
      </c>
      <c r="F17" s="2">
        <v>0.92249999999999999</v>
      </c>
      <c r="G17" s="2">
        <v>50.784146229138798</v>
      </c>
      <c r="H17" s="2">
        <v>270.97810698262998</v>
      </c>
      <c r="I17" s="2">
        <v>10.520354538732599</v>
      </c>
      <c r="J17" s="2">
        <v>127.209063022603</v>
      </c>
      <c r="K17" s="2">
        <v>17.132733000000002</v>
      </c>
      <c r="L17">
        <f t="shared" si="1"/>
        <v>1.2338266468035253</v>
      </c>
    </row>
    <row r="18" spans="1:12" x14ac:dyDescent="0.25">
      <c r="A18" s="1" t="s">
        <v>11</v>
      </c>
      <c r="B18" s="1">
        <v>3500</v>
      </c>
      <c r="C18" s="1">
        <f t="shared" si="3"/>
        <v>2800</v>
      </c>
      <c r="D18" s="2">
        <v>16.0736528514866</v>
      </c>
      <c r="E18" s="2">
        <v>187.86042240587599</v>
      </c>
      <c r="F18" s="2">
        <v>0.77785714285714203</v>
      </c>
      <c r="G18" s="2">
        <v>69.907961536389806</v>
      </c>
      <c r="H18" s="2">
        <v>394.14914474414701</v>
      </c>
      <c r="I18" s="2">
        <v>5.0538485483044298</v>
      </c>
      <c r="J18" s="2">
        <v>70.784881856016597</v>
      </c>
      <c r="K18" s="2">
        <v>14.579513</v>
      </c>
      <c r="L18">
        <f t="shared" si="1"/>
        <v>1.1637430174699501</v>
      </c>
    </row>
    <row r="19" spans="1:12" x14ac:dyDescent="0.25">
      <c r="A19" s="1" t="s">
        <v>11</v>
      </c>
      <c r="B19" s="1">
        <v>4000</v>
      </c>
      <c r="C19" s="1">
        <f t="shared" si="3"/>
        <v>3200</v>
      </c>
      <c r="D19" s="2">
        <v>15.2449145259011</v>
      </c>
      <c r="E19" s="2">
        <v>187.80170480035801</v>
      </c>
      <c r="F19" s="2">
        <v>0.69656249999999997</v>
      </c>
      <c r="G19" s="2">
        <v>88.288023834850407</v>
      </c>
      <c r="H19" s="2">
        <v>472.19655102347798</v>
      </c>
      <c r="I19" s="2">
        <v>5.5342770342904402</v>
      </c>
      <c r="J19" s="2">
        <v>71.083117505837805</v>
      </c>
      <c r="K19" s="2">
        <v>17.198929</v>
      </c>
      <c r="L19">
        <f t="shared" si="1"/>
        <v>1.2355014036591809</v>
      </c>
    </row>
    <row r="20" spans="1:12" x14ac:dyDescent="0.25">
      <c r="A20" s="1" t="s">
        <v>11</v>
      </c>
      <c r="B20" s="1">
        <v>4500</v>
      </c>
      <c r="C20" s="1">
        <f t="shared" si="3"/>
        <v>3600</v>
      </c>
      <c r="D20" s="2">
        <v>13.0254771183205</v>
      </c>
      <c r="E20" s="2">
        <v>213.954308093994</v>
      </c>
      <c r="F20" s="2">
        <v>0.63833333333333298</v>
      </c>
      <c r="G20" s="2">
        <v>117.34531441268599</v>
      </c>
      <c r="H20" s="2">
        <v>553.56153760849804</v>
      </c>
      <c r="I20" s="2">
        <v>4.6614258412455598</v>
      </c>
      <c r="J20" s="2">
        <v>78.172544109647603</v>
      </c>
      <c r="K20" s="2">
        <v>21.7227449999999</v>
      </c>
      <c r="L20">
        <f t="shared" si="1"/>
        <v>1.3369147041132725</v>
      </c>
    </row>
    <row r="21" spans="1:12" x14ac:dyDescent="0.25">
      <c r="A21" s="1" t="s">
        <v>11</v>
      </c>
      <c r="B21" s="1">
        <v>5000</v>
      </c>
      <c r="C21" s="1">
        <f t="shared" si="3"/>
        <v>4000</v>
      </c>
      <c r="D21" s="2">
        <v>12.323087879389201</v>
      </c>
      <c r="E21" s="2">
        <v>215.77653880463799</v>
      </c>
      <c r="F21" s="2">
        <v>0.5605</v>
      </c>
      <c r="G21" s="2">
        <v>142.50107275750699</v>
      </c>
      <c r="H21" s="2">
        <v>704.50136135059097</v>
      </c>
      <c r="I21" s="2">
        <v>2.5552658301731199</v>
      </c>
      <c r="J21" s="2">
        <v>67.270799413111106</v>
      </c>
      <c r="K21" s="2">
        <v>35.756888999997898</v>
      </c>
      <c r="L21">
        <f t="shared" si="1"/>
        <v>1.553359726317737</v>
      </c>
    </row>
    <row r="22" spans="1:12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2" x14ac:dyDescent="0.25">
      <c r="A23" s="1" t="str">
        <f>A1</f>
        <v>routing type</v>
      </c>
      <c r="B23" s="1" t="str">
        <f t="shared" ref="B23:K23" si="4">B1</f>
        <v>total vehicles</v>
      </c>
      <c r="C23" s="1" t="str">
        <f>C1</f>
        <v>vehicles tracked</v>
      </c>
      <c r="D23" s="2" t="str">
        <f t="shared" si="4"/>
        <v>avg speed</v>
      </c>
      <c r="E23" s="2" t="str">
        <f t="shared" si="4"/>
        <v>avg time to finish trip</v>
      </c>
      <c r="F23" s="2" t="str">
        <f t="shared" si="4"/>
        <v>proportion of finished trips</v>
      </c>
      <c r="G23" s="2" t="str">
        <f t="shared" si="4"/>
        <v>optimaldiffavg</v>
      </c>
      <c r="H23" s="2" t="str">
        <f t="shared" si="4"/>
        <v>optimaldiff10%avg</v>
      </c>
      <c r="I23" s="2" t="str">
        <f t="shared" si="4"/>
        <v>dijdiffavg</v>
      </c>
      <c r="J23" s="2" t="str">
        <f t="shared" si="4"/>
        <v>dijdiff10%avg</v>
      </c>
      <c r="K23" s="2" t="str">
        <f t="shared" si="4"/>
        <v>algo processing time (ms)</v>
      </c>
    </row>
    <row r="24" spans="1:12" x14ac:dyDescent="0.25">
      <c r="A24" s="1" t="s">
        <v>13</v>
      </c>
      <c r="B24" s="1">
        <v>1000</v>
      </c>
      <c r="C24" s="1">
        <f t="shared" si="3"/>
        <v>800</v>
      </c>
      <c r="D24" s="2">
        <v>26.570073761854498</v>
      </c>
      <c r="E24" s="2">
        <v>118.625</v>
      </c>
      <c r="F24" s="2">
        <v>1</v>
      </c>
      <c r="G24" s="2">
        <v>0.523841475063763</v>
      </c>
      <c r="H24" s="2">
        <v>1.2913714551931701</v>
      </c>
      <c r="I24" s="2">
        <v>0</v>
      </c>
      <c r="J24" s="2">
        <v>0</v>
      </c>
      <c r="K24" s="2">
        <v>38442.328496000002</v>
      </c>
      <c r="L24">
        <f t="shared" si="1"/>
        <v>4.5848096855089153</v>
      </c>
    </row>
    <row r="25" spans="1:12" x14ac:dyDescent="0.25">
      <c r="A25" s="1" t="s">
        <v>13</v>
      </c>
      <c r="B25" s="1">
        <v>1500</v>
      </c>
      <c r="C25" s="1">
        <f t="shared" si="3"/>
        <v>1200</v>
      </c>
      <c r="D25" s="2">
        <v>26.583927066574699</v>
      </c>
      <c r="E25" s="2">
        <v>119.6525</v>
      </c>
      <c r="F25" s="2">
        <v>1</v>
      </c>
      <c r="G25" s="2">
        <v>0.72896844849508702</v>
      </c>
      <c r="H25" s="2">
        <v>2.9660019612698401</v>
      </c>
      <c r="I25" s="2">
        <v>0</v>
      </c>
      <c r="J25" s="2">
        <v>0</v>
      </c>
      <c r="K25" s="2">
        <v>61343.950289</v>
      </c>
      <c r="L25">
        <f t="shared" si="1"/>
        <v>4.7877717392609949</v>
      </c>
    </row>
    <row r="26" spans="1:12" x14ac:dyDescent="0.25">
      <c r="A26" s="1" t="s">
        <v>13</v>
      </c>
      <c r="B26" s="1">
        <v>2000</v>
      </c>
      <c r="C26" s="1">
        <f t="shared" si="3"/>
        <v>1600</v>
      </c>
      <c r="D26" s="2">
        <v>25.833085503732502</v>
      </c>
      <c r="E26" s="2">
        <v>123.99312500000001</v>
      </c>
      <c r="F26" s="2">
        <v>1</v>
      </c>
      <c r="G26" s="2">
        <v>4.3286576289642396</v>
      </c>
      <c r="H26" s="2">
        <v>23.02243614356</v>
      </c>
      <c r="I26" s="2">
        <v>3.9196488995644997E-3</v>
      </c>
      <c r="J26" s="2">
        <v>1.0627624937731801</v>
      </c>
      <c r="K26" s="2">
        <v>114863.000116</v>
      </c>
      <c r="L26">
        <f t="shared" si="1"/>
        <v>5.0601801554660248</v>
      </c>
    </row>
    <row r="27" spans="1:12" x14ac:dyDescent="0.25">
      <c r="A27" s="1" t="s">
        <v>13</v>
      </c>
      <c r="B27" s="1">
        <v>2500</v>
      </c>
      <c r="C27" s="1">
        <f t="shared" si="3"/>
        <v>2000</v>
      </c>
      <c r="D27">
        <v>19.510670211453998</v>
      </c>
      <c r="E27">
        <v>174.34049999999999</v>
      </c>
      <c r="F27">
        <v>1</v>
      </c>
      <c r="G27">
        <v>44.087662391058799</v>
      </c>
      <c r="H27">
        <v>236.525233375662</v>
      </c>
      <c r="I27">
        <v>3.0300822090747301</v>
      </c>
      <c r="J27">
        <v>49.768259439703101</v>
      </c>
      <c r="K27">
        <v>271077.97609799902</v>
      </c>
      <c r="L27">
        <f t="shared" si="1"/>
        <v>5.4330942344832893</v>
      </c>
    </row>
    <row r="28" spans="1:12" x14ac:dyDescent="0.25">
      <c r="A28" s="1" t="s">
        <v>13</v>
      </c>
      <c r="B28" s="1">
        <v>3000</v>
      </c>
      <c r="C28" s="1">
        <f t="shared" si="3"/>
        <v>2400</v>
      </c>
      <c r="D28">
        <v>16.8458213712718</v>
      </c>
      <c r="E28">
        <v>180.03755054881501</v>
      </c>
      <c r="F28">
        <v>0.72124999999999995</v>
      </c>
      <c r="G28">
        <v>76.348394023169007</v>
      </c>
      <c r="H28">
        <v>440.42055182938401</v>
      </c>
      <c r="I28">
        <v>11.9644440244743</v>
      </c>
      <c r="J28">
        <v>114.566764059034</v>
      </c>
      <c r="K28">
        <v>450876.62845999899</v>
      </c>
      <c r="L28">
        <f t="shared" si="1"/>
        <v>5.6540577238984504</v>
      </c>
    </row>
    <row r="29" spans="1:12" x14ac:dyDescent="0.25">
      <c r="A29" s="1" t="s">
        <v>13</v>
      </c>
      <c r="B29" s="1">
        <v>3500</v>
      </c>
      <c r="C29" s="1">
        <f t="shared" si="3"/>
        <v>2800</v>
      </c>
      <c r="D29">
        <v>17.3164306980152</v>
      </c>
      <c r="E29">
        <v>167.253949678174</v>
      </c>
      <c r="F29">
        <v>0.61035714285714204</v>
      </c>
      <c r="G29">
        <v>81.1781574859329</v>
      </c>
      <c r="H29">
        <v>463.23922395254698</v>
      </c>
      <c r="I29">
        <v>12.418755407205699</v>
      </c>
      <c r="J29">
        <v>110.81577864322099</v>
      </c>
      <c r="K29">
        <v>794588.86629599903</v>
      </c>
      <c r="L29">
        <f t="shared" si="1"/>
        <v>5.9001424754687948</v>
      </c>
    </row>
    <row r="30" spans="1:12" x14ac:dyDescent="0.25">
      <c r="A30" s="1" t="s">
        <v>13</v>
      </c>
      <c r="B30" s="1">
        <v>4000</v>
      </c>
      <c r="C30" s="1">
        <f t="shared" si="3"/>
        <v>3200</v>
      </c>
      <c r="D30">
        <v>14.4504398760175</v>
      </c>
      <c r="E30">
        <v>202.185497470489</v>
      </c>
      <c r="F30">
        <v>0.55593749999999997</v>
      </c>
      <c r="G30">
        <v>123.97883227737</v>
      </c>
      <c r="H30">
        <v>666.48009199754097</v>
      </c>
      <c r="I30">
        <v>15.6443497683471</v>
      </c>
      <c r="J30">
        <v>158.34035425086199</v>
      </c>
      <c r="K30">
        <v>1214400.206336</v>
      </c>
      <c r="L30">
        <f t="shared" si="1"/>
        <v>6.0843618323414077</v>
      </c>
    </row>
    <row r="31" spans="1:12" x14ac:dyDescent="0.25">
      <c r="A31" s="1" t="s">
        <v>13</v>
      </c>
      <c r="B31" s="1">
        <v>4500</v>
      </c>
      <c r="C31" s="1">
        <f t="shared" si="3"/>
        <v>3600</v>
      </c>
      <c r="D31">
        <v>14.040562987683399</v>
      </c>
      <c r="E31">
        <v>184.846517119244</v>
      </c>
      <c r="F31">
        <v>0.47055555555555501</v>
      </c>
      <c r="G31">
        <v>115.996967070663</v>
      </c>
      <c r="H31">
        <v>646.54395272835598</v>
      </c>
      <c r="I31">
        <v>7.2519128830969599</v>
      </c>
      <c r="J31">
        <v>98.6314133958426</v>
      </c>
      <c r="K31">
        <v>1846011.0429449901</v>
      </c>
      <c r="L31">
        <f t="shared" si="1"/>
        <v>6.2662342946724117</v>
      </c>
    </row>
    <row r="32" spans="1:12" x14ac:dyDescent="0.25">
      <c r="A32" s="1" t="s">
        <v>13</v>
      </c>
      <c r="B32" s="1">
        <v>5000</v>
      </c>
      <c r="C32" s="1">
        <f t="shared" si="3"/>
        <v>4000</v>
      </c>
      <c r="D32">
        <v>14.5599301031904</v>
      </c>
      <c r="E32">
        <v>170.66604938271601</v>
      </c>
      <c r="F32">
        <v>0.40500000000000003</v>
      </c>
      <c r="G32">
        <v>111.276114793589</v>
      </c>
      <c r="H32">
        <v>650.29040402958594</v>
      </c>
      <c r="I32">
        <v>2.7582300451264601</v>
      </c>
      <c r="J32">
        <v>75.792353611984197</v>
      </c>
      <c r="K32">
        <v>3063825.8801529901</v>
      </c>
      <c r="L32">
        <f t="shared" si="1"/>
        <v>6.4862640803347631</v>
      </c>
    </row>
    <row r="33" spans="5:5" x14ac:dyDescent="0.25">
      <c r="E33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99D6-517F-4343-8429-347E88848D05}">
  <dimension ref="A1:K32"/>
  <sheetViews>
    <sheetView topLeftCell="B32" zoomScaleNormal="100" workbookViewId="0">
      <selection activeCell="K33" sqref="G33:K50"/>
    </sheetView>
  </sheetViews>
  <sheetFormatPr defaultRowHeight="15" x14ac:dyDescent="0.25"/>
  <cols>
    <col min="1" max="4" width="16.140625" customWidth="1"/>
    <col min="5" max="5" width="19.7109375" customWidth="1"/>
    <col min="6" max="6" width="26" customWidth="1"/>
    <col min="7" max="7" width="16.140625" customWidth="1"/>
    <col min="8" max="8" width="17.42578125" customWidth="1"/>
    <col min="9" max="10" width="16.140625" customWidth="1"/>
    <col min="11" max="11" width="23.42578125" customWidth="1"/>
    <col min="12" max="12" width="9.85546875" customWidth="1"/>
  </cols>
  <sheetData>
    <row r="1" spans="1:11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1" t="s">
        <v>10</v>
      </c>
      <c r="B2" s="1">
        <f>1000*1.5</f>
        <v>1500</v>
      </c>
      <c r="C2" s="1">
        <f>(B2/1.5)*0.8</f>
        <v>800</v>
      </c>
      <c r="D2">
        <v>10.497267603215899</v>
      </c>
      <c r="E2">
        <v>174.755</v>
      </c>
      <c r="F2">
        <v>1</v>
      </c>
      <c r="G2">
        <v>34.7632833347201</v>
      </c>
      <c r="H2">
        <v>204.937922528499</v>
      </c>
      <c r="I2">
        <v>0</v>
      </c>
      <c r="J2">
        <v>0</v>
      </c>
      <c r="K2">
        <v>55.7610659999999</v>
      </c>
    </row>
    <row r="3" spans="1:11" x14ac:dyDescent="0.25">
      <c r="A3" s="1" t="s">
        <v>10</v>
      </c>
      <c r="B3" s="1">
        <f>1500*1.5</f>
        <v>2250</v>
      </c>
      <c r="C3" s="1">
        <f t="shared" ref="C3:C10" si="0">(B3/1.5)*0.8</f>
        <v>1200</v>
      </c>
      <c r="D3">
        <v>7.5549203130107596</v>
      </c>
      <c r="E3">
        <v>249.831666666666</v>
      </c>
      <c r="F3">
        <v>1</v>
      </c>
      <c r="G3">
        <v>94.708207432037796</v>
      </c>
      <c r="H3">
        <v>535.69172233566098</v>
      </c>
      <c r="I3">
        <v>0</v>
      </c>
      <c r="J3">
        <v>0</v>
      </c>
      <c r="K3">
        <v>59.153242999999897</v>
      </c>
    </row>
    <row r="4" spans="1:11" x14ac:dyDescent="0.25">
      <c r="A4" s="1" t="s">
        <v>10</v>
      </c>
      <c r="B4" s="1">
        <f>2000*1.5</f>
        <v>3000</v>
      </c>
      <c r="C4" s="1">
        <f t="shared" si="0"/>
        <v>1600</v>
      </c>
      <c r="D4">
        <v>5.6270674700877601</v>
      </c>
      <c r="E4">
        <v>339.90062499999999</v>
      </c>
      <c r="F4">
        <v>1</v>
      </c>
      <c r="G4">
        <v>185.09365002778901</v>
      </c>
      <c r="H4">
        <v>975.92463750999104</v>
      </c>
      <c r="I4">
        <v>0</v>
      </c>
      <c r="J4">
        <v>0</v>
      </c>
      <c r="K4">
        <v>71.2599379999983</v>
      </c>
    </row>
    <row r="5" spans="1:11" x14ac:dyDescent="0.25">
      <c r="A5" s="1" t="s">
        <v>10</v>
      </c>
      <c r="B5" s="1">
        <f>2500*1.5</f>
        <v>3750</v>
      </c>
      <c r="C5" s="1">
        <f t="shared" si="0"/>
        <v>2000</v>
      </c>
      <c r="D5">
        <v>4.32130643144112</v>
      </c>
      <c r="E5">
        <v>451.76499999999999</v>
      </c>
      <c r="F5">
        <v>1</v>
      </c>
      <c r="G5">
        <v>302.39869000929701</v>
      </c>
      <c r="H5">
        <v>1508.68373858922</v>
      </c>
      <c r="I5">
        <v>0</v>
      </c>
      <c r="J5">
        <v>0</v>
      </c>
      <c r="K5">
        <v>284.33650900001999</v>
      </c>
    </row>
    <row r="6" spans="1:11" x14ac:dyDescent="0.25">
      <c r="A6" s="1" t="s">
        <v>10</v>
      </c>
      <c r="B6" s="1">
        <f>3000*1.5</f>
        <v>4500</v>
      </c>
      <c r="C6" s="1">
        <f t="shared" si="0"/>
        <v>2400</v>
      </c>
      <c r="D6">
        <v>3.7771839163478602</v>
      </c>
      <c r="E6">
        <v>536.50750000000005</v>
      </c>
      <c r="F6">
        <v>1</v>
      </c>
      <c r="G6">
        <v>389.03525220989502</v>
      </c>
      <c r="H6">
        <v>1893.7312361152699</v>
      </c>
      <c r="I6">
        <v>0</v>
      </c>
      <c r="J6">
        <v>0</v>
      </c>
      <c r="K6">
        <v>510.73127800005199</v>
      </c>
    </row>
    <row r="7" spans="1:11" x14ac:dyDescent="0.25">
      <c r="A7" s="1" t="s">
        <v>10</v>
      </c>
      <c r="B7" s="1">
        <f>3500*1.5</f>
        <v>5250</v>
      </c>
      <c r="C7" s="1">
        <f t="shared" si="0"/>
        <v>2800</v>
      </c>
      <c r="D7">
        <v>3.3104130808482299</v>
      </c>
      <c r="E7">
        <v>657.14392857142798</v>
      </c>
      <c r="F7">
        <v>1</v>
      </c>
      <c r="G7">
        <v>522.73796436885004</v>
      </c>
      <c r="H7">
        <v>2495.4802435870201</v>
      </c>
      <c r="I7">
        <v>0</v>
      </c>
      <c r="J7">
        <v>0</v>
      </c>
      <c r="K7">
        <v>986.99180600032196</v>
      </c>
    </row>
    <row r="8" spans="1:11" x14ac:dyDescent="0.25">
      <c r="A8" s="1" t="s">
        <v>10</v>
      </c>
      <c r="B8" s="1">
        <f>4000*1.5</f>
        <v>6000</v>
      </c>
      <c r="C8" s="1">
        <f t="shared" si="0"/>
        <v>3200</v>
      </c>
      <c r="D8">
        <v>2.8780523876241202</v>
      </c>
      <c r="E8">
        <v>798.7215625</v>
      </c>
      <c r="F8">
        <v>1</v>
      </c>
      <c r="G8">
        <v>688.47906336819506</v>
      </c>
      <c r="H8">
        <v>3369.2701046506199</v>
      </c>
      <c r="I8">
        <v>0</v>
      </c>
      <c r="J8">
        <v>0</v>
      </c>
      <c r="K8">
        <v>1829.42515899872</v>
      </c>
    </row>
    <row r="9" spans="1:11" x14ac:dyDescent="0.25">
      <c r="A9" s="1" t="s">
        <v>10</v>
      </c>
      <c r="B9" s="1">
        <f>4500*1.5</f>
        <v>6750</v>
      </c>
      <c r="C9" s="1">
        <f t="shared" si="0"/>
        <v>3600</v>
      </c>
      <c r="D9">
        <v>2.5210827489596901</v>
      </c>
      <c r="E9">
        <v>941.29750000000001</v>
      </c>
      <c r="F9">
        <v>1</v>
      </c>
      <c r="G9">
        <v>856.05754318139498</v>
      </c>
      <c r="H9">
        <v>4225.8732134807497</v>
      </c>
      <c r="I9">
        <v>0</v>
      </c>
      <c r="J9">
        <v>0</v>
      </c>
      <c r="K9">
        <v>2873.2296410133799</v>
      </c>
    </row>
    <row r="10" spans="1:11" x14ac:dyDescent="0.25">
      <c r="A10" s="1" t="s">
        <v>10</v>
      </c>
      <c r="B10" s="1">
        <f>5000*1.5</f>
        <v>7500</v>
      </c>
      <c r="C10" s="1">
        <f t="shared" si="0"/>
        <v>4000</v>
      </c>
      <c r="D10">
        <v>2.1992614910833899</v>
      </c>
      <c r="E10">
        <v>1118.3344999999999</v>
      </c>
      <c r="F10">
        <v>1</v>
      </c>
      <c r="G10">
        <v>1115.66363643919</v>
      </c>
      <c r="H10">
        <v>5866.1712262041301</v>
      </c>
      <c r="I10">
        <v>0</v>
      </c>
      <c r="J10">
        <v>0</v>
      </c>
      <c r="K10">
        <v>4642.8727549994701</v>
      </c>
    </row>
    <row r="11" spans="1:11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1" t="str">
        <f>A1</f>
        <v>routing type</v>
      </c>
      <c r="B12" s="1" t="str">
        <f t="shared" ref="B12:K12" si="1">B1</f>
        <v>total vehicles</v>
      </c>
      <c r="C12" s="1" t="str">
        <f>C1</f>
        <v>vehicles tracked</v>
      </c>
      <c r="D12" s="2" t="str">
        <f t="shared" si="1"/>
        <v>avg speed</v>
      </c>
      <c r="E12" s="2" t="str">
        <f t="shared" si="1"/>
        <v>avg time to finish trip</v>
      </c>
      <c r="F12" s="2" t="str">
        <f t="shared" si="1"/>
        <v>proportion of finished trips</v>
      </c>
      <c r="G12" s="2" t="str">
        <f t="shared" si="1"/>
        <v>optimaldiffavg</v>
      </c>
      <c r="H12" s="2" t="str">
        <f t="shared" si="1"/>
        <v>optimaldiff10%avg</v>
      </c>
      <c r="I12" s="2" t="str">
        <f t="shared" si="1"/>
        <v>dijdiffavg</v>
      </c>
      <c r="J12" s="2" t="str">
        <f t="shared" si="1"/>
        <v>dijdiff10%avg</v>
      </c>
      <c r="K12" s="2" t="str">
        <f t="shared" si="1"/>
        <v>algo processing time (ms)</v>
      </c>
    </row>
    <row r="13" spans="1:11" x14ac:dyDescent="0.25">
      <c r="A13" s="1" t="s">
        <v>11</v>
      </c>
      <c r="B13" s="1">
        <f>B2</f>
        <v>1500</v>
      </c>
      <c r="C13" s="1">
        <f>C2</f>
        <v>800</v>
      </c>
      <c r="D13">
        <v>13.946425511364501</v>
      </c>
      <c r="E13">
        <v>160.47749999999999</v>
      </c>
      <c r="F13">
        <v>1</v>
      </c>
      <c r="G13">
        <v>33.633324904692003</v>
      </c>
      <c r="H13">
        <v>196.752135536156</v>
      </c>
      <c r="I13">
        <v>31.069943358246</v>
      </c>
      <c r="J13">
        <v>189.33227601077101</v>
      </c>
      <c r="K13">
        <v>33.786714999999901</v>
      </c>
    </row>
    <row r="14" spans="1:11" x14ac:dyDescent="0.25">
      <c r="A14" s="1" t="s">
        <v>11</v>
      </c>
      <c r="B14" s="1">
        <f t="shared" ref="B14:C21" si="2">B3</f>
        <v>2250</v>
      </c>
      <c r="C14" s="1">
        <f t="shared" si="2"/>
        <v>1200</v>
      </c>
      <c r="D14">
        <v>13.455583435952599</v>
      </c>
      <c r="E14">
        <v>161.73583333333301</v>
      </c>
      <c r="F14">
        <v>1</v>
      </c>
      <c r="G14">
        <v>30.570626405716599</v>
      </c>
      <c r="H14">
        <v>169.20864257364701</v>
      </c>
      <c r="I14">
        <v>26.191372743167999</v>
      </c>
      <c r="J14">
        <v>158.589720314049</v>
      </c>
      <c r="K14">
        <v>36.644534999999799</v>
      </c>
    </row>
    <row r="15" spans="1:11" x14ac:dyDescent="0.25">
      <c r="A15" s="1" t="s">
        <v>11</v>
      </c>
      <c r="B15" s="1">
        <f t="shared" si="2"/>
        <v>3000</v>
      </c>
      <c r="C15" s="1">
        <f t="shared" si="2"/>
        <v>1600</v>
      </c>
      <c r="D15">
        <v>11.6674880671883</v>
      </c>
      <c r="E15">
        <v>185.15125</v>
      </c>
      <c r="F15">
        <v>1</v>
      </c>
      <c r="G15">
        <v>49.7378930311326</v>
      </c>
      <c r="H15">
        <v>292.00091532654898</v>
      </c>
      <c r="I15">
        <v>29.916556287419901</v>
      </c>
      <c r="J15">
        <v>226.47340960723599</v>
      </c>
      <c r="K15">
        <v>50.477767999999998</v>
      </c>
    </row>
    <row r="16" spans="1:11" x14ac:dyDescent="0.25">
      <c r="A16" s="1" t="s">
        <v>11</v>
      </c>
      <c r="B16" s="1">
        <f t="shared" si="2"/>
        <v>3750</v>
      </c>
      <c r="C16" s="1">
        <f t="shared" si="2"/>
        <v>2000</v>
      </c>
      <c r="D16">
        <v>9.0503314155617698</v>
      </c>
      <c r="E16">
        <v>235.42949999999999</v>
      </c>
      <c r="F16">
        <v>1</v>
      </c>
      <c r="G16">
        <v>99.398228858401197</v>
      </c>
      <c r="H16">
        <v>616.78409353414395</v>
      </c>
      <c r="I16">
        <v>19.897448679529699</v>
      </c>
      <c r="J16">
        <v>189.35585946501101</v>
      </c>
      <c r="K16">
        <v>123.18681999999001</v>
      </c>
    </row>
    <row r="17" spans="1:11" x14ac:dyDescent="0.25">
      <c r="A17" s="1" t="s">
        <v>11</v>
      </c>
      <c r="B17" s="1">
        <f t="shared" si="2"/>
        <v>4500</v>
      </c>
      <c r="C17" s="1">
        <f t="shared" si="2"/>
        <v>2400</v>
      </c>
      <c r="D17">
        <v>7.00264853924745</v>
      </c>
      <c r="E17">
        <v>308.18875000000003</v>
      </c>
      <c r="F17">
        <v>1</v>
      </c>
      <c r="G17">
        <v>157.219836274751</v>
      </c>
      <c r="H17">
        <v>855.53269781324002</v>
      </c>
      <c r="I17">
        <v>13.7798084077446</v>
      </c>
      <c r="J17">
        <v>166.72133089005101</v>
      </c>
      <c r="K17">
        <v>318.40775299996102</v>
      </c>
    </row>
    <row r="18" spans="1:11" x14ac:dyDescent="0.25">
      <c r="A18" s="1" t="s">
        <v>11</v>
      </c>
      <c r="B18" s="1">
        <f t="shared" si="2"/>
        <v>5250</v>
      </c>
      <c r="C18" s="1">
        <f t="shared" si="2"/>
        <v>2800</v>
      </c>
      <c r="D18">
        <v>5.47843159133597</v>
      </c>
      <c r="E18">
        <v>403.29321428571399</v>
      </c>
      <c r="F18">
        <v>1</v>
      </c>
      <c r="G18">
        <v>223.41400250072999</v>
      </c>
      <c r="H18">
        <v>1092.33264450668</v>
      </c>
      <c r="I18">
        <v>23.498403001224599</v>
      </c>
      <c r="J18">
        <v>228.895085591791</v>
      </c>
      <c r="K18">
        <v>601.49040499977298</v>
      </c>
    </row>
    <row r="19" spans="1:11" x14ac:dyDescent="0.25">
      <c r="A19" s="1" t="s">
        <v>11</v>
      </c>
      <c r="B19" s="1">
        <f t="shared" si="2"/>
        <v>6000</v>
      </c>
      <c r="C19" s="1">
        <f t="shared" si="2"/>
        <v>3200</v>
      </c>
      <c r="D19">
        <v>4.47488768962896</v>
      </c>
      <c r="E19">
        <v>487.27968750000002</v>
      </c>
      <c r="F19">
        <v>1</v>
      </c>
      <c r="G19">
        <v>315.84585412361798</v>
      </c>
      <c r="H19">
        <v>1556.35796255167</v>
      </c>
      <c r="I19">
        <v>9.0717478001332399</v>
      </c>
      <c r="J19">
        <v>166.53738271770001</v>
      </c>
      <c r="K19">
        <v>1178.2034420007501</v>
      </c>
    </row>
    <row r="20" spans="1:11" x14ac:dyDescent="0.25">
      <c r="A20" s="1" t="s">
        <v>11</v>
      </c>
      <c r="B20" s="1">
        <f t="shared" si="2"/>
        <v>6750</v>
      </c>
      <c r="C20" s="1">
        <f t="shared" si="2"/>
        <v>3600</v>
      </c>
      <c r="D20">
        <v>3.6135139209717502</v>
      </c>
      <c r="E20">
        <v>606.18972222222203</v>
      </c>
      <c r="F20">
        <v>1</v>
      </c>
      <c r="G20">
        <v>400.62616588664798</v>
      </c>
      <c r="H20">
        <v>1757.56132821965</v>
      </c>
      <c r="I20">
        <v>13.077630225627299</v>
      </c>
      <c r="J20">
        <v>198.75630845798699</v>
      </c>
      <c r="K20">
        <v>1896.65666000034</v>
      </c>
    </row>
    <row r="21" spans="1:11" x14ac:dyDescent="0.25">
      <c r="A21" s="1" t="s">
        <v>11</v>
      </c>
      <c r="B21" s="1">
        <f t="shared" si="2"/>
        <v>7500</v>
      </c>
      <c r="C21" s="1">
        <f>C10</f>
        <v>4000</v>
      </c>
      <c r="D21">
        <v>2.9929346415182798</v>
      </c>
      <c r="E21">
        <v>750.17425000000003</v>
      </c>
      <c r="F21">
        <v>1</v>
      </c>
      <c r="G21">
        <v>534.66655226746695</v>
      </c>
      <c r="H21">
        <v>2250.0896669799399</v>
      </c>
      <c r="I21">
        <v>13.861347491595099</v>
      </c>
      <c r="J21">
        <v>182.51323034729</v>
      </c>
      <c r="K21">
        <v>3240.9243900200599</v>
      </c>
    </row>
    <row r="22" spans="1:11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tr">
        <f>A1</f>
        <v>routing type</v>
      </c>
      <c r="B23" s="1" t="str">
        <f t="shared" ref="B23:K23" si="3">B1</f>
        <v>total vehicles</v>
      </c>
      <c r="C23" s="1" t="str">
        <f>C1</f>
        <v>vehicles tracked</v>
      </c>
      <c r="D23" s="2" t="str">
        <f t="shared" si="3"/>
        <v>avg speed</v>
      </c>
      <c r="E23" s="2" t="str">
        <f t="shared" si="3"/>
        <v>avg time to finish trip</v>
      </c>
      <c r="F23" s="2" t="str">
        <f t="shared" si="3"/>
        <v>proportion of finished trips</v>
      </c>
      <c r="G23" s="2" t="str">
        <f t="shared" si="3"/>
        <v>optimaldiffavg</v>
      </c>
      <c r="H23" s="2" t="str">
        <f t="shared" si="3"/>
        <v>optimaldiff10%avg</v>
      </c>
      <c r="I23" s="2" t="str">
        <f t="shared" si="3"/>
        <v>dijdiffavg</v>
      </c>
      <c r="J23" s="2" t="str">
        <f t="shared" si="3"/>
        <v>dijdiff10%avg</v>
      </c>
      <c r="K23" s="2" t="str">
        <f t="shared" si="3"/>
        <v>algo processing time (ms)</v>
      </c>
    </row>
    <row r="24" spans="1:11" x14ac:dyDescent="0.25">
      <c r="A24" s="1" t="s">
        <v>13</v>
      </c>
      <c r="B24" s="1">
        <f>B2</f>
        <v>1500</v>
      </c>
      <c r="C24" s="1">
        <f>C2</f>
        <v>800</v>
      </c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 t="s">
        <v>13</v>
      </c>
      <c r="B25" s="1">
        <f t="shared" ref="B25:C32" si="4">B3</f>
        <v>2250</v>
      </c>
      <c r="C25" s="1">
        <f t="shared" si="4"/>
        <v>1200</v>
      </c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 t="s">
        <v>13</v>
      </c>
      <c r="B26" s="1">
        <f t="shared" si="4"/>
        <v>3000</v>
      </c>
      <c r="C26" s="1">
        <f t="shared" si="4"/>
        <v>1600</v>
      </c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 t="s">
        <v>13</v>
      </c>
      <c r="B27" s="1">
        <f t="shared" si="4"/>
        <v>3750</v>
      </c>
      <c r="C27" s="1">
        <f t="shared" si="4"/>
        <v>2000</v>
      </c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 t="s">
        <v>13</v>
      </c>
      <c r="B28" s="1">
        <f t="shared" si="4"/>
        <v>4500</v>
      </c>
      <c r="C28" s="1">
        <f t="shared" si="4"/>
        <v>2400</v>
      </c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 t="s">
        <v>13</v>
      </c>
      <c r="B29" s="1">
        <f t="shared" si="4"/>
        <v>5250</v>
      </c>
      <c r="C29" s="1">
        <f t="shared" si="4"/>
        <v>2800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 t="s">
        <v>13</v>
      </c>
      <c r="B30" s="1">
        <f t="shared" si="4"/>
        <v>6000</v>
      </c>
      <c r="C30" s="1">
        <f t="shared" si="4"/>
        <v>3200</v>
      </c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 t="s">
        <v>13</v>
      </c>
      <c r="B31" s="1">
        <f t="shared" si="4"/>
        <v>6750</v>
      </c>
      <c r="C31" s="1">
        <f t="shared" si="4"/>
        <v>3600</v>
      </c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" t="s">
        <v>13</v>
      </c>
      <c r="B32" s="1">
        <f t="shared" si="4"/>
        <v>7500</v>
      </c>
      <c r="C32" s="1">
        <f t="shared" si="4"/>
        <v>4000</v>
      </c>
      <c r="D32" s="2"/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34B4-084F-4934-B405-A3E078D07E48}">
  <dimension ref="A1:L120"/>
  <sheetViews>
    <sheetView tabSelected="1" topLeftCell="B127" workbookViewId="0">
      <selection activeCell="F179" sqref="F179"/>
    </sheetView>
  </sheetViews>
  <sheetFormatPr defaultRowHeight="15" x14ac:dyDescent="0.25"/>
  <cols>
    <col min="1" max="1" width="15.42578125" customWidth="1"/>
    <col min="2" max="4" width="16.140625" customWidth="1"/>
    <col min="5" max="5" width="25.28515625" customWidth="1"/>
    <col min="6" max="6" width="16.140625" customWidth="1"/>
    <col min="7" max="7" width="18.140625" customWidth="1"/>
    <col min="8" max="9" width="16.140625" customWidth="1"/>
    <col min="10" max="10" width="24.42578125" customWidth="1"/>
    <col min="11" max="11" width="23.85546875" customWidth="1"/>
    <col min="12" max="12" width="18.140625" customWidth="1"/>
    <col min="13" max="14" width="9.140625" customWidth="1"/>
  </cols>
  <sheetData>
    <row r="1" spans="1:12" x14ac:dyDescent="0.25">
      <c r="A1" t="s">
        <v>17</v>
      </c>
      <c r="B1" t="s">
        <v>16</v>
      </c>
      <c r="C1" t="s">
        <v>14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1</v>
      </c>
      <c r="B2">
        <v>1000</v>
      </c>
      <c r="C2">
        <f>B2*0.8</f>
        <v>800</v>
      </c>
      <c r="D2">
        <v>12.939506423199299</v>
      </c>
      <c r="E2">
        <v>141.77125000000001</v>
      </c>
      <c r="F2">
        <v>1</v>
      </c>
      <c r="G2">
        <v>15.7426863607946</v>
      </c>
      <c r="H2">
        <v>128.74575003537501</v>
      </c>
      <c r="I2">
        <v>0</v>
      </c>
      <c r="J2">
        <v>0</v>
      </c>
      <c r="K2">
        <v>21.344321999999899</v>
      </c>
      <c r="L2">
        <v>0.36799999999999999</v>
      </c>
    </row>
    <row r="3" spans="1:12" x14ac:dyDescent="0.25">
      <c r="A3">
        <f>A2</f>
        <v>1</v>
      </c>
      <c r="B3">
        <v>1500</v>
      </c>
      <c r="C3">
        <f t="shared" ref="C3:C10" si="0">B3*0.8</f>
        <v>1200</v>
      </c>
      <c r="D3">
        <v>8.3257198979459908</v>
      </c>
      <c r="E3">
        <v>217.60557432432401</v>
      </c>
      <c r="F3">
        <v>0.98666666666666603</v>
      </c>
      <c r="G3">
        <v>64.888405998048896</v>
      </c>
      <c r="H3">
        <v>373.05455950284102</v>
      </c>
      <c r="I3">
        <v>0</v>
      </c>
      <c r="J3">
        <v>0</v>
      </c>
      <c r="K3">
        <v>32.861709999999903</v>
      </c>
    </row>
    <row r="4" spans="1:12" x14ac:dyDescent="0.25">
      <c r="A4">
        <f t="shared" ref="A4:A10" si="1">A3</f>
        <v>1</v>
      </c>
      <c r="B4">
        <v>2000</v>
      </c>
      <c r="C4">
        <f t="shared" si="0"/>
        <v>1600</v>
      </c>
      <c r="D4">
        <v>6.3094097760247898</v>
      </c>
      <c r="E4">
        <v>247.364928909952</v>
      </c>
      <c r="F4">
        <v>0.92312499999999997</v>
      </c>
      <c r="G4">
        <v>116.050914918582</v>
      </c>
      <c r="H4">
        <v>679.70138549655701</v>
      </c>
      <c r="I4">
        <v>0</v>
      </c>
      <c r="J4">
        <v>0</v>
      </c>
      <c r="K4">
        <v>45.385841999999897</v>
      </c>
    </row>
    <row r="5" spans="1:12" x14ac:dyDescent="0.25">
      <c r="A5">
        <f t="shared" si="1"/>
        <v>1</v>
      </c>
      <c r="B5">
        <v>2500</v>
      </c>
      <c r="C5">
        <f t="shared" si="0"/>
        <v>2000</v>
      </c>
      <c r="D5">
        <v>4.7654067362108901</v>
      </c>
      <c r="E5">
        <v>258.65311152187297</v>
      </c>
      <c r="F5">
        <v>0.8115</v>
      </c>
      <c r="G5">
        <v>175.74192284793699</v>
      </c>
      <c r="H5">
        <v>1133.3891688669701</v>
      </c>
      <c r="I5">
        <v>0</v>
      </c>
      <c r="J5">
        <v>0</v>
      </c>
      <c r="K5">
        <v>64.7251880000006</v>
      </c>
    </row>
    <row r="6" spans="1:12" x14ac:dyDescent="0.25">
      <c r="A6">
        <f t="shared" si="1"/>
        <v>1</v>
      </c>
      <c r="B6">
        <v>3000</v>
      </c>
      <c r="C6">
        <f t="shared" si="0"/>
        <v>2400</v>
      </c>
      <c r="D6">
        <v>4.3974317058237897</v>
      </c>
      <c r="E6">
        <v>265.24741707449698</v>
      </c>
      <c r="F6">
        <v>0.76624999999999999</v>
      </c>
      <c r="G6">
        <v>174.12300180560101</v>
      </c>
      <c r="H6">
        <v>927.50173109666798</v>
      </c>
      <c r="I6">
        <v>0</v>
      </c>
      <c r="J6">
        <v>0</v>
      </c>
      <c r="K6">
        <v>112.663675999988</v>
      </c>
    </row>
    <row r="7" spans="1:12" x14ac:dyDescent="0.25">
      <c r="A7">
        <f t="shared" si="1"/>
        <v>1</v>
      </c>
      <c r="B7">
        <v>3500</v>
      </c>
      <c r="C7">
        <f t="shared" si="0"/>
        <v>2800</v>
      </c>
      <c r="D7">
        <v>3.9663553733680201</v>
      </c>
      <c r="E7">
        <v>290.78705108750597</v>
      </c>
      <c r="F7">
        <v>0.70607142857142802</v>
      </c>
      <c r="G7">
        <v>217.52648125419</v>
      </c>
      <c r="H7">
        <v>1182.50806501232</v>
      </c>
      <c r="I7">
        <v>0</v>
      </c>
      <c r="J7">
        <v>0</v>
      </c>
      <c r="K7">
        <v>244.86426100005301</v>
      </c>
    </row>
    <row r="8" spans="1:12" x14ac:dyDescent="0.25">
      <c r="A8">
        <f t="shared" si="1"/>
        <v>1</v>
      </c>
      <c r="B8">
        <v>4000</v>
      </c>
      <c r="C8">
        <f t="shared" si="0"/>
        <v>3200</v>
      </c>
      <c r="D8">
        <v>3.6855501882475501</v>
      </c>
      <c r="E8">
        <v>293.58727810650799</v>
      </c>
      <c r="F8">
        <v>0.63414634146341398</v>
      </c>
      <c r="G8">
        <v>264.78639462477901</v>
      </c>
      <c r="H8">
        <v>1462.22706333275</v>
      </c>
      <c r="I8">
        <v>0</v>
      </c>
      <c r="J8">
        <v>0</v>
      </c>
      <c r="K8">
        <v>424.38860000021799</v>
      </c>
    </row>
    <row r="9" spans="1:12" x14ac:dyDescent="0.25">
      <c r="A9">
        <f t="shared" si="1"/>
        <v>1</v>
      </c>
      <c r="B9">
        <v>4500</v>
      </c>
      <c r="C9">
        <f t="shared" si="0"/>
        <v>3600</v>
      </c>
      <c r="D9">
        <v>3.43870266054105</v>
      </c>
      <c r="E9">
        <v>313.095966620306</v>
      </c>
      <c r="F9">
        <v>0.61052929521652899</v>
      </c>
      <c r="G9">
        <v>308.507870800717</v>
      </c>
      <c r="H9">
        <v>1667.87828905071</v>
      </c>
      <c r="I9">
        <v>0</v>
      </c>
      <c r="J9">
        <v>0</v>
      </c>
      <c r="K9">
        <v>660.36201799990897</v>
      </c>
    </row>
    <row r="10" spans="1:12" x14ac:dyDescent="0.25">
      <c r="A10">
        <f t="shared" si="1"/>
        <v>1</v>
      </c>
      <c r="B10">
        <v>5000</v>
      </c>
      <c r="C10">
        <f t="shared" si="0"/>
        <v>4000</v>
      </c>
      <c r="D10">
        <v>2.9940950885164899</v>
      </c>
      <c r="E10">
        <v>325.47882736156299</v>
      </c>
      <c r="F10">
        <v>0.55272633744855904</v>
      </c>
      <c r="G10">
        <v>340.34754317926701</v>
      </c>
      <c r="H10">
        <v>1820.8271120423401</v>
      </c>
      <c r="I10">
        <v>0</v>
      </c>
      <c r="J10">
        <v>0</v>
      </c>
      <c r="K10">
        <v>906.65042100084895</v>
      </c>
    </row>
    <row r="12" spans="1:12" x14ac:dyDescent="0.25">
      <c r="A12" t="s">
        <v>17</v>
      </c>
      <c r="B12" t="s">
        <v>16</v>
      </c>
      <c r="C12" t="s">
        <v>14</v>
      </c>
      <c r="D12" t="s">
        <v>19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</row>
    <row r="13" spans="1:12" x14ac:dyDescent="0.25">
      <c r="A13">
        <v>0.9</v>
      </c>
      <c r="B13">
        <v>1000</v>
      </c>
      <c r="C13">
        <f>B13*0.8</f>
        <v>800</v>
      </c>
      <c r="D13">
        <v>12.939506423199299</v>
      </c>
      <c r="E13">
        <v>141.77125000000001</v>
      </c>
      <c r="F13">
        <v>1</v>
      </c>
      <c r="G13">
        <v>15.7426863607946</v>
      </c>
      <c r="H13">
        <v>128.74575003537501</v>
      </c>
      <c r="I13">
        <v>0</v>
      </c>
      <c r="J13">
        <v>0</v>
      </c>
      <c r="K13">
        <v>20.626539999999999</v>
      </c>
    </row>
    <row r="14" spans="1:12" x14ac:dyDescent="0.25">
      <c r="A14">
        <f>A13</f>
        <v>0.9</v>
      </c>
      <c r="B14">
        <v>1500</v>
      </c>
      <c r="C14">
        <f t="shared" ref="C14:C21" si="2">B14*0.8</f>
        <v>1200</v>
      </c>
      <c r="D14">
        <v>8.3345502735346795</v>
      </c>
      <c r="E14">
        <v>217.65709459459401</v>
      </c>
      <c r="F14">
        <v>0.98666666666666603</v>
      </c>
      <c r="G14">
        <v>65.696891272805601</v>
      </c>
      <c r="H14">
        <v>380.86779687324599</v>
      </c>
      <c r="I14">
        <v>0.10767326732673201</v>
      </c>
      <c r="J14">
        <v>1.0767326732673199</v>
      </c>
      <c r="K14">
        <v>32.140286999999901</v>
      </c>
    </row>
    <row r="15" spans="1:12" x14ac:dyDescent="0.25">
      <c r="A15">
        <f t="shared" ref="A15:A21" si="3">A14</f>
        <v>0.9</v>
      </c>
      <c r="B15">
        <v>2000</v>
      </c>
      <c r="C15">
        <f t="shared" si="2"/>
        <v>1600</v>
      </c>
      <c r="D15">
        <v>6.3674464166932196</v>
      </c>
      <c r="E15">
        <v>249.05192178017501</v>
      </c>
      <c r="F15">
        <v>0.926875</v>
      </c>
      <c r="G15">
        <v>120.245192183645</v>
      </c>
      <c r="H15">
        <v>723.90690125987703</v>
      </c>
      <c r="I15">
        <v>1.02719269683001</v>
      </c>
      <c r="J15">
        <v>11.205952175390699</v>
      </c>
      <c r="K15">
        <v>48.191389000000001</v>
      </c>
    </row>
    <row r="16" spans="1:12" x14ac:dyDescent="0.25">
      <c r="A16">
        <f t="shared" si="3"/>
        <v>0.9</v>
      </c>
      <c r="B16">
        <v>2500</v>
      </c>
      <c r="C16">
        <f t="shared" si="2"/>
        <v>2000</v>
      </c>
      <c r="D16">
        <v>5.0004745251319997</v>
      </c>
      <c r="E16">
        <v>263.699939503932</v>
      </c>
      <c r="F16">
        <v>0.82650000000000001</v>
      </c>
      <c r="G16">
        <v>127.83363734152999</v>
      </c>
      <c r="H16">
        <v>731.54197222461596</v>
      </c>
      <c r="I16">
        <v>0.87463652753811705</v>
      </c>
      <c r="J16">
        <v>9.10570828628064</v>
      </c>
      <c r="K16">
        <v>234.931077000008</v>
      </c>
    </row>
    <row r="17" spans="1:11" x14ac:dyDescent="0.25">
      <c r="A17">
        <f t="shared" si="3"/>
        <v>0.9</v>
      </c>
      <c r="B17">
        <v>3000</v>
      </c>
      <c r="C17">
        <f t="shared" si="2"/>
        <v>2400</v>
      </c>
      <c r="D17">
        <v>4.5922552613542704</v>
      </c>
      <c r="E17">
        <v>270.23444206008497</v>
      </c>
      <c r="F17">
        <v>0.77666666666666595</v>
      </c>
      <c r="G17">
        <v>180.720724096613</v>
      </c>
      <c r="H17">
        <v>1036.4683229283301</v>
      </c>
      <c r="I17">
        <v>0.83917888203730995</v>
      </c>
      <c r="J17">
        <v>10.854985451937001</v>
      </c>
      <c r="K17">
        <v>367.393388000154</v>
      </c>
    </row>
    <row r="18" spans="1:11" x14ac:dyDescent="0.25">
      <c r="A18">
        <f t="shared" si="3"/>
        <v>0.9</v>
      </c>
      <c r="B18">
        <v>3500</v>
      </c>
      <c r="C18">
        <f t="shared" si="2"/>
        <v>2800</v>
      </c>
      <c r="D18">
        <v>4.1942270381140201</v>
      </c>
      <c r="E18">
        <v>291.10560560560498</v>
      </c>
      <c r="F18">
        <v>0.71357142857142797</v>
      </c>
      <c r="G18">
        <v>206.91685707217499</v>
      </c>
      <c r="H18">
        <v>1110.1103601929799</v>
      </c>
      <c r="I18">
        <v>1.53625315364354</v>
      </c>
      <c r="J18">
        <v>18.142692034932001</v>
      </c>
      <c r="K18">
        <v>654.19992499997602</v>
      </c>
    </row>
    <row r="19" spans="1:11" x14ac:dyDescent="0.25">
      <c r="A19">
        <f t="shared" si="3"/>
        <v>0.9</v>
      </c>
      <c r="B19">
        <v>4000</v>
      </c>
      <c r="C19">
        <f t="shared" si="2"/>
        <v>3200</v>
      </c>
      <c r="D19">
        <v>3.7929623160777899</v>
      </c>
      <c r="E19">
        <v>296.769868356899</v>
      </c>
      <c r="F19">
        <v>0.64598425196850395</v>
      </c>
      <c r="G19">
        <v>245.232515735888</v>
      </c>
      <c r="H19">
        <v>1381.92304621214</v>
      </c>
      <c r="I19">
        <v>1.5964352589925901</v>
      </c>
      <c r="J19">
        <v>19.869837384048299</v>
      </c>
      <c r="K19">
        <v>1022.00185200056</v>
      </c>
    </row>
    <row r="20" spans="1:11" x14ac:dyDescent="0.25">
      <c r="A20">
        <f t="shared" si="3"/>
        <v>0.9</v>
      </c>
      <c r="B20">
        <v>4500</v>
      </c>
      <c r="C20">
        <f t="shared" si="2"/>
        <v>3600</v>
      </c>
      <c r="D20">
        <v>3.5460319716044801</v>
      </c>
      <c r="E20">
        <v>307.61087669948398</v>
      </c>
      <c r="F20">
        <v>0.60084507042253499</v>
      </c>
      <c r="G20">
        <v>298.51616923635999</v>
      </c>
      <c r="H20">
        <v>1667.8981629104901</v>
      </c>
      <c r="I20">
        <v>1.8901541888381399</v>
      </c>
      <c r="J20">
        <v>22.387604340166799</v>
      </c>
      <c r="K20">
        <v>1440.0299780007001</v>
      </c>
    </row>
    <row r="21" spans="1:11" x14ac:dyDescent="0.25">
      <c r="A21">
        <f t="shared" si="3"/>
        <v>0.9</v>
      </c>
      <c r="B21">
        <v>5000</v>
      </c>
      <c r="C21">
        <f t="shared" si="2"/>
        <v>4000</v>
      </c>
      <c r="D21">
        <v>3.1610536708312802</v>
      </c>
      <c r="E21">
        <v>317.90328467153199</v>
      </c>
      <c r="F21">
        <v>0.56233966136480196</v>
      </c>
      <c r="G21">
        <v>312.32306817063801</v>
      </c>
      <c r="H21">
        <v>1705.68046535608</v>
      </c>
      <c r="I21">
        <v>1.63876257467876</v>
      </c>
      <c r="J21">
        <v>21.1685406733821</v>
      </c>
      <c r="K21">
        <v>1803.7968320032201</v>
      </c>
    </row>
    <row r="23" spans="1:11" x14ac:dyDescent="0.25">
      <c r="A23" t="s">
        <v>17</v>
      </c>
      <c r="B23" t="s">
        <v>16</v>
      </c>
      <c r="C23" t="str">
        <f>C1</f>
        <v>vehicles tracked</v>
      </c>
      <c r="D23" t="s">
        <v>19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</row>
    <row r="24" spans="1:11" x14ac:dyDescent="0.25">
      <c r="A24">
        <v>0.8</v>
      </c>
      <c r="B24">
        <v>1000</v>
      </c>
      <c r="C24">
        <f t="shared" ref="C24:C32" si="4">B24*0.8</f>
        <v>800</v>
      </c>
      <c r="D24">
        <v>12.939506423199299</v>
      </c>
      <c r="E24">
        <v>141.77125000000001</v>
      </c>
      <c r="F24">
        <v>1</v>
      </c>
      <c r="G24">
        <v>15.7426863607946</v>
      </c>
      <c r="H24">
        <v>128.74575003537501</v>
      </c>
      <c r="I24">
        <v>0</v>
      </c>
      <c r="J24">
        <v>0</v>
      </c>
      <c r="K24">
        <v>21.099658000000002</v>
      </c>
    </row>
    <row r="25" spans="1:11" x14ac:dyDescent="0.25">
      <c r="A25">
        <f>A24</f>
        <v>0.8</v>
      </c>
      <c r="B25">
        <v>1500</v>
      </c>
      <c r="C25">
        <f t="shared" si="4"/>
        <v>1200</v>
      </c>
      <c r="D25">
        <v>8.2862400739773001</v>
      </c>
      <c r="E25">
        <v>219.53164556962</v>
      </c>
      <c r="F25">
        <v>0.98750000000000004</v>
      </c>
      <c r="G25">
        <v>65.386200066640598</v>
      </c>
      <c r="H25">
        <v>378.361531408497</v>
      </c>
      <c r="I25">
        <v>0.33359016695571397</v>
      </c>
      <c r="J25">
        <v>3.7056199794162898</v>
      </c>
      <c r="K25">
        <v>32.951083999999902</v>
      </c>
    </row>
    <row r="26" spans="1:11" x14ac:dyDescent="0.25">
      <c r="A26">
        <f t="shared" ref="A26:A32" si="5">A25</f>
        <v>0.8</v>
      </c>
      <c r="B26">
        <v>2000</v>
      </c>
      <c r="C26">
        <f t="shared" si="4"/>
        <v>1600</v>
      </c>
      <c r="D26">
        <v>6.5228400642630797</v>
      </c>
      <c r="E26">
        <v>249.15729585006599</v>
      </c>
      <c r="F26">
        <v>0.93374999999999997</v>
      </c>
      <c r="G26">
        <v>115.393120707349</v>
      </c>
      <c r="H26">
        <v>700.15401945552298</v>
      </c>
      <c r="I26">
        <v>1.9005620799109399</v>
      </c>
      <c r="J26">
        <v>21.0794491992893</v>
      </c>
      <c r="K26">
        <v>45.421955000000096</v>
      </c>
    </row>
    <row r="27" spans="1:11" x14ac:dyDescent="0.25">
      <c r="A27">
        <f t="shared" si="5"/>
        <v>0.8</v>
      </c>
      <c r="B27">
        <v>2500</v>
      </c>
      <c r="C27">
        <f t="shared" si="4"/>
        <v>2000</v>
      </c>
      <c r="D27">
        <v>5.3917220302378901</v>
      </c>
      <c r="E27">
        <v>265.41413551401803</v>
      </c>
      <c r="F27">
        <v>0.85599999999999998</v>
      </c>
      <c r="G27">
        <v>119.493716872563</v>
      </c>
      <c r="H27">
        <v>685.76548293876397</v>
      </c>
      <c r="I27">
        <v>0.59269470753804698</v>
      </c>
      <c r="J27">
        <v>15.342573993644701</v>
      </c>
      <c r="K27">
        <v>269.57035200002599</v>
      </c>
    </row>
    <row r="28" spans="1:11" x14ac:dyDescent="0.25">
      <c r="A28">
        <f t="shared" si="5"/>
        <v>0.8</v>
      </c>
      <c r="B28">
        <v>3000</v>
      </c>
      <c r="C28">
        <f t="shared" si="4"/>
        <v>2400</v>
      </c>
      <c r="D28">
        <v>4.7537215120390899</v>
      </c>
      <c r="E28">
        <v>272.62473460721799</v>
      </c>
      <c r="F28">
        <v>0.78500000000000003</v>
      </c>
      <c r="G28">
        <v>151.079482853581</v>
      </c>
      <c r="H28">
        <v>796.82224575284204</v>
      </c>
      <c r="I28">
        <v>1.8679507601454799</v>
      </c>
      <c r="J28">
        <v>29.471940818998402</v>
      </c>
      <c r="K28">
        <v>473.16405300023001</v>
      </c>
    </row>
    <row r="29" spans="1:11" x14ac:dyDescent="0.25">
      <c r="A29">
        <f t="shared" si="5"/>
        <v>0.8</v>
      </c>
      <c r="B29">
        <v>3500</v>
      </c>
      <c r="C29">
        <f t="shared" si="4"/>
        <v>2800</v>
      </c>
      <c r="D29">
        <v>4.3045689078010501</v>
      </c>
      <c r="E29">
        <v>291.814556331007</v>
      </c>
      <c r="F29">
        <v>0.71642857142857097</v>
      </c>
      <c r="G29">
        <v>194.55531805220801</v>
      </c>
      <c r="H29">
        <v>1025.3297565076</v>
      </c>
      <c r="I29">
        <v>2.5490064030555901</v>
      </c>
      <c r="J29">
        <v>39.6599976772536</v>
      </c>
      <c r="K29">
        <v>748.76284199986003</v>
      </c>
    </row>
    <row r="30" spans="1:11" x14ac:dyDescent="0.25">
      <c r="A30">
        <f t="shared" si="5"/>
        <v>0.8</v>
      </c>
      <c r="B30">
        <v>4000</v>
      </c>
      <c r="C30">
        <f t="shared" si="4"/>
        <v>3200</v>
      </c>
      <c r="D30">
        <v>3.7623023098161301</v>
      </c>
      <c r="E30">
        <v>297.71812408402502</v>
      </c>
      <c r="F30">
        <v>0.64452141057934498</v>
      </c>
      <c r="G30">
        <v>235.07674227727401</v>
      </c>
      <c r="H30">
        <v>1304.9438907123299</v>
      </c>
      <c r="I30">
        <v>2.1024446267512098</v>
      </c>
      <c r="J30">
        <v>35.139631549848403</v>
      </c>
      <c r="K30">
        <v>1071.2775090002999</v>
      </c>
    </row>
    <row r="31" spans="1:11" x14ac:dyDescent="0.25">
      <c r="A31">
        <f t="shared" si="5"/>
        <v>0.8</v>
      </c>
      <c r="B31">
        <v>4500</v>
      </c>
      <c r="C31">
        <f t="shared" si="4"/>
        <v>3600</v>
      </c>
      <c r="D31">
        <v>3.6464258657661199</v>
      </c>
      <c r="E31">
        <v>314.352887259395</v>
      </c>
      <c r="F31">
        <v>0.61725601131541696</v>
      </c>
      <c r="G31">
        <v>257.57194208713702</v>
      </c>
      <c r="H31">
        <v>1406.5436057521499</v>
      </c>
      <c r="I31">
        <v>1.7494115929860401</v>
      </c>
      <c r="J31">
        <v>34.949539120730101</v>
      </c>
      <c r="K31">
        <v>1718.1315890005401</v>
      </c>
    </row>
    <row r="32" spans="1:11" x14ac:dyDescent="0.25">
      <c r="A32">
        <f t="shared" si="5"/>
        <v>0.8</v>
      </c>
      <c r="B32">
        <v>5000</v>
      </c>
      <c r="C32">
        <f t="shared" si="4"/>
        <v>4000</v>
      </c>
      <c r="D32">
        <v>3.26358907872413</v>
      </c>
      <c r="E32">
        <v>319.58916478555301</v>
      </c>
      <c r="F32">
        <v>0.568240123140071</v>
      </c>
      <c r="G32">
        <v>289.85868206954899</v>
      </c>
      <c r="H32">
        <v>1592.73719117419</v>
      </c>
      <c r="I32">
        <v>2.4984713711090598</v>
      </c>
      <c r="J32">
        <v>42.091544000269103</v>
      </c>
      <c r="K32">
        <v>2392.4411679980599</v>
      </c>
    </row>
    <row r="34" spans="1:11" x14ac:dyDescent="0.25">
      <c r="A34" t="s">
        <v>17</v>
      </c>
      <c r="B34" t="s">
        <v>16</v>
      </c>
      <c r="C34" t="str">
        <f>C12</f>
        <v>vehicles tracked</v>
      </c>
      <c r="D34" t="s">
        <v>19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</row>
    <row r="35" spans="1:11" x14ac:dyDescent="0.25">
      <c r="A35">
        <v>0.7</v>
      </c>
      <c r="B35">
        <v>1000</v>
      </c>
      <c r="C35">
        <f t="shared" ref="C35:C43" si="6">B35*0.8</f>
        <v>800</v>
      </c>
      <c r="D35">
        <v>12.939506423199299</v>
      </c>
      <c r="E35">
        <v>141.77125000000001</v>
      </c>
      <c r="F35">
        <v>1</v>
      </c>
      <c r="G35">
        <v>15.7426863607946</v>
      </c>
      <c r="H35">
        <v>128.74575003537501</v>
      </c>
      <c r="I35">
        <v>0</v>
      </c>
      <c r="J35">
        <v>0</v>
      </c>
      <c r="K35">
        <v>20.934085</v>
      </c>
    </row>
    <row r="36" spans="1:11" x14ac:dyDescent="0.25">
      <c r="A36">
        <f>A35</f>
        <v>0.7</v>
      </c>
      <c r="B36">
        <v>1500</v>
      </c>
      <c r="C36">
        <f t="shared" si="6"/>
        <v>1200</v>
      </c>
      <c r="D36">
        <v>8.1503504946569798</v>
      </c>
      <c r="E36">
        <v>223.175675675675</v>
      </c>
      <c r="F36">
        <v>0.98666666666666603</v>
      </c>
      <c r="G36">
        <v>63.190554516708602</v>
      </c>
      <c r="H36">
        <v>365.223917139989</v>
      </c>
      <c r="I36">
        <v>0.25285007620107403</v>
      </c>
      <c r="J36">
        <v>12.9984109825687</v>
      </c>
      <c r="K36">
        <v>33.115970999999902</v>
      </c>
    </row>
    <row r="37" spans="1:11" x14ac:dyDescent="0.25">
      <c r="A37">
        <f t="shared" ref="A37:A43" si="7">A36</f>
        <v>0.7</v>
      </c>
      <c r="B37">
        <v>2000</v>
      </c>
      <c r="C37">
        <f t="shared" si="6"/>
        <v>1600</v>
      </c>
      <c r="D37">
        <v>6.6654100215800796</v>
      </c>
      <c r="E37">
        <v>243.92617449664399</v>
      </c>
      <c r="F37">
        <v>0.93125000000000002</v>
      </c>
      <c r="G37">
        <v>109.125786062298</v>
      </c>
      <c r="H37">
        <v>654.19168173727803</v>
      </c>
      <c r="I37">
        <v>2.6388915575795502</v>
      </c>
      <c r="J37">
        <v>36.666574888814402</v>
      </c>
      <c r="K37">
        <v>51.114775999999701</v>
      </c>
    </row>
    <row r="38" spans="1:11" x14ac:dyDescent="0.25">
      <c r="A38">
        <f t="shared" si="7"/>
        <v>0.7</v>
      </c>
      <c r="B38">
        <v>2500</v>
      </c>
      <c r="C38">
        <f t="shared" si="6"/>
        <v>2000</v>
      </c>
      <c r="D38">
        <v>5.5663532452159004</v>
      </c>
      <c r="E38">
        <v>261.51244933410499</v>
      </c>
      <c r="F38">
        <v>0.86350000000000005</v>
      </c>
      <c r="G38">
        <v>128.83241254015101</v>
      </c>
      <c r="H38">
        <v>703.92390560138301</v>
      </c>
      <c r="I38">
        <v>1.89538888853873</v>
      </c>
      <c r="J38">
        <v>33.471829248047001</v>
      </c>
      <c r="K38">
        <v>196.490808999975</v>
      </c>
    </row>
    <row r="39" spans="1:11" x14ac:dyDescent="0.25">
      <c r="A39">
        <f t="shared" si="7"/>
        <v>0.7</v>
      </c>
      <c r="B39">
        <v>3000</v>
      </c>
      <c r="C39">
        <f t="shared" si="6"/>
        <v>2400</v>
      </c>
      <c r="D39">
        <v>4.9727359320595204</v>
      </c>
      <c r="E39">
        <v>275.61498166579298</v>
      </c>
      <c r="F39">
        <v>0.79541666666666599</v>
      </c>
      <c r="G39">
        <v>152.31866143726799</v>
      </c>
      <c r="H39">
        <v>797.88941760463797</v>
      </c>
      <c r="I39">
        <v>5.2192886965819696</v>
      </c>
      <c r="J39">
        <v>76.850861918061995</v>
      </c>
      <c r="K39">
        <v>506.64374800027002</v>
      </c>
    </row>
    <row r="40" spans="1:11" x14ac:dyDescent="0.25">
      <c r="A40">
        <f t="shared" si="7"/>
        <v>0.7</v>
      </c>
      <c r="B40">
        <v>3500</v>
      </c>
      <c r="C40">
        <f t="shared" si="6"/>
        <v>2800</v>
      </c>
      <c r="D40">
        <v>4.4456323690325403</v>
      </c>
      <c r="E40">
        <v>295.39255996084103</v>
      </c>
      <c r="F40">
        <v>0.73278335724533705</v>
      </c>
      <c r="G40">
        <v>174.115990612171</v>
      </c>
      <c r="H40">
        <v>899.84142409789001</v>
      </c>
      <c r="I40">
        <v>2.70120576535796</v>
      </c>
      <c r="J40">
        <v>52.367392746031797</v>
      </c>
      <c r="K40">
        <v>758.97518300000695</v>
      </c>
    </row>
    <row r="41" spans="1:11" x14ac:dyDescent="0.25">
      <c r="A41">
        <f t="shared" si="7"/>
        <v>0.7</v>
      </c>
      <c r="B41">
        <v>4000</v>
      </c>
      <c r="C41">
        <f t="shared" si="6"/>
        <v>3200</v>
      </c>
      <c r="D41">
        <v>3.92314305807307</v>
      </c>
      <c r="E41">
        <v>302.16955684007701</v>
      </c>
      <c r="F41">
        <v>0.65654648956356698</v>
      </c>
      <c r="G41">
        <v>204.00902916171401</v>
      </c>
      <c r="H41">
        <v>1078.97814603291</v>
      </c>
      <c r="I41">
        <v>2.1863502137770201</v>
      </c>
      <c r="J41">
        <v>48.416278274653301</v>
      </c>
      <c r="K41">
        <v>876.50067900023703</v>
      </c>
    </row>
    <row r="42" spans="1:11" x14ac:dyDescent="0.25">
      <c r="A42">
        <f t="shared" si="7"/>
        <v>0.7</v>
      </c>
      <c r="B42">
        <v>4500</v>
      </c>
      <c r="C42">
        <f t="shared" si="6"/>
        <v>3600</v>
      </c>
      <c r="D42">
        <v>3.8105645389746199</v>
      </c>
      <c r="E42">
        <v>310.35317636605902</v>
      </c>
      <c r="F42">
        <v>0.63767705382436202</v>
      </c>
      <c r="G42">
        <v>210.51372908553799</v>
      </c>
      <c r="H42">
        <v>1052.2021372112799</v>
      </c>
      <c r="I42">
        <v>5.51018369846068E-2</v>
      </c>
      <c r="J42">
        <v>47.130636600498804</v>
      </c>
      <c r="K42">
        <v>1290.81138300046</v>
      </c>
    </row>
    <row r="43" spans="1:11" x14ac:dyDescent="0.25">
      <c r="A43">
        <f t="shared" si="7"/>
        <v>0.7</v>
      </c>
      <c r="B43">
        <v>5000</v>
      </c>
      <c r="C43">
        <f t="shared" si="6"/>
        <v>4000</v>
      </c>
      <c r="D43">
        <v>3.6505977020943199</v>
      </c>
      <c r="E43">
        <v>312.020319930825</v>
      </c>
      <c r="F43">
        <v>0.59322903308540598</v>
      </c>
      <c r="G43">
        <v>248.764046612415</v>
      </c>
      <c r="H43">
        <v>1331.4640881913499</v>
      </c>
      <c r="I43">
        <v>4.8593585962383701</v>
      </c>
      <c r="J43">
        <v>84.423391736398301</v>
      </c>
      <c r="K43">
        <v>2109.43262000185</v>
      </c>
    </row>
    <row r="45" spans="1:11" x14ac:dyDescent="0.25">
      <c r="A45" t="s">
        <v>17</v>
      </c>
      <c r="B45" t="s">
        <v>16</v>
      </c>
      <c r="C45" t="str">
        <f>C23</f>
        <v>vehicles tracked</v>
      </c>
      <c r="D45" t="s">
        <v>19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7</v>
      </c>
      <c r="K45" t="s">
        <v>8</v>
      </c>
    </row>
    <row r="46" spans="1:11" x14ac:dyDescent="0.25">
      <c r="A46">
        <v>0.6</v>
      </c>
      <c r="B46">
        <v>1000</v>
      </c>
      <c r="C46">
        <f t="shared" ref="C46:C54" si="8">B46*0.8</f>
        <v>800</v>
      </c>
      <c r="D46">
        <v>13.091205967379199</v>
      </c>
      <c r="E46">
        <v>140.095</v>
      </c>
      <c r="F46">
        <v>1</v>
      </c>
      <c r="G46">
        <v>13.513013317750699</v>
      </c>
      <c r="H46">
        <v>109.535713537565</v>
      </c>
      <c r="I46">
        <v>-8.9919184538144598E-2</v>
      </c>
      <c r="J46">
        <v>4.0552761226719598</v>
      </c>
      <c r="K46">
        <v>20.892070999999898</v>
      </c>
    </row>
    <row r="47" spans="1:11" x14ac:dyDescent="0.25">
      <c r="A47">
        <f>A46</f>
        <v>0.6</v>
      </c>
      <c r="B47">
        <v>1500</v>
      </c>
      <c r="C47">
        <f t="shared" si="8"/>
        <v>1200</v>
      </c>
      <c r="D47">
        <v>8.2447231379642307</v>
      </c>
      <c r="E47">
        <v>220.413006756756</v>
      </c>
      <c r="F47">
        <v>0.98666666666666603</v>
      </c>
      <c r="G47">
        <v>57.965274209068703</v>
      </c>
      <c r="H47">
        <v>364.26848999774501</v>
      </c>
      <c r="I47">
        <v>4.1824546922788404</v>
      </c>
      <c r="J47">
        <v>51.397034338104298</v>
      </c>
      <c r="K47">
        <v>35.012988999999997</v>
      </c>
    </row>
    <row r="48" spans="1:11" x14ac:dyDescent="0.25">
      <c r="A48">
        <f t="shared" ref="A48:A54" si="9">A47</f>
        <v>0.6</v>
      </c>
      <c r="B48">
        <v>2000</v>
      </c>
      <c r="C48">
        <f t="shared" si="8"/>
        <v>1600</v>
      </c>
      <c r="D48">
        <v>7.5023051076395397</v>
      </c>
      <c r="E48">
        <v>236.867838541666</v>
      </c>
      <c r="F48">
        <v>0.96</v>
      </c>
      <c r="G48">
        <v>93.890912157750506</v>
      </c>
      <c r="H48">
        <v>542.598269075085</v>
      </c>
      <c r="I48">
        <v>2.5008692856634598</v>
      </c>
      <c r="J48">
        <v>58.554555288757903</v>
      </c>
      <c r="K48">
        <v>53.595501000001001</v>
      </c>
    </row>
    <row r="49" spans="1:11" x14ac:dyDescent="0.25">
      <c r="A49">
        <f t="shared" si="9"/>
        <v>0.6</v>
      </c>
      <c r="B49">
        <v>2500</v>
      </c>
      <c r="C49">
        <f t="shared" si="8"/>
        <v>2000</v>
      </c>
      <c r="D49">
        <v>5.9228365666774101</v>
      </c>
      <c r="E49">
        <v>266.83011363636302</v>
      </c>
      <c r="F49">
        <v>0.88</v>
      </c>
      <c r="G49">
        <v>117.62482714714299</v>
      </c>
      <c r="H49">
        <v>660.79660604200706</v>
      </c>
      <c r="I49">
        <v>3.0727642076079098</v>
      </c>
      <c r="J49">
        <v>66.079770285506001</v>
      </c>
      <c r="K49">
        <v>128.89817799998801</v>
      </c>
    </row>
    <row r="50" spans="1:11" x14ac:dyDescent="0.25">
      <c r="A50">
        <f t="shared" si="9"/>
        <v>0.6</v>
      </c>
      <c r="B50">
        <v>3000</v>
      </c>
      <c r="C50">
        <f t="shared" si="8"/>
        <v>2400</v>
      </c>
      <c r="D50">
        <v>5.4902149825226703</v>
      </c>
      <c r="E50">
        <v>257.13601630157899</v>
      </c>
      <c r="F50">
        <v>0.81791666666666596</v>
      </c>
      <c r="G50">
        <v>122.12457983831899</v>
      </c>
      <c r="H50">
        <v>674.68663134984195</v>
      </c>
      <c r="I50">
        <v>7.4338810488026601</v>
      </c>
      <c r="J50">
        <v>109.46889410778</v>
      </c>
      <c r="K50">
        <v>260.23541500002199</v>
      </c>
    </row>
    <row r="51" spans="1:11" x14ac:dyDescent="0.25">
      <c r="A51">
        <f t="shared" si="9"/>
        <v>0.6</v>
      </c>
      <c r="B51">
        <v>3500</v>
      </c>
      <c r="C51">
        <f t="shared" si="8"/>
        <v>2800</v>
      </c>
      <c r="D51">
        <v>4.8538947364809397</v>
      </c>
      <c r="E51">
        <v>285.33961375412099</v>
      </c>
      <c r="F51">
        <v>0.75821428571428495</v>
      </c>
      <c r="G51">
        <v>160.25847511194499</v>
      </c>
      <c r="H51">
        <v>820.19224843454299</v>
      </c>
      <c r="I51">
        <v>7.1979530445261402</v>
      </c>
      <c r="J51">
        <v>115.928422447684</v>
      </c>
      <c r="K51">
        <v>516.38038499998197</v>
      </c>
    </row>
    <row r="52" spans="1:11" x14ac:dyDescent="0.25">
      <c r="A52">
        <f t="shared" si="9"/>
        <v>0.6</v>
      </c>
      <c r="B52">
        <v>4000</v>
      </c>
      <c r="C52">
        <f t="shared" si="8"/>
        <v>3200</v>
      </c>
      <c r="D52">
        <v>4.3009959610326396</v>
      </c>
      <c r="E52">
        <v>300.79846014492699</v>
      </c>
      <c r="F52">
        <v>0.69194609840175403</v>
      </c>
      <c r="G52">
        <v>183.184866083564</v>
      </c>
      <c r="H52">
        <v>1004.4821387014</v>
      </c>
      <c r="I52">
        <v>8.5524898477668501</v>
      </c>
      <c r="J52">
        <v>124.644150720631</v>
      </c>
      <c r="K52">
        <v>708.58973900008698</v>
      </c>
    </row>
    <row r="53" spans="1:11" x14ac:dyDescent="0.25">
      <c r="A53">
        <f t="shared" si="9"/>
        <v>0.6</v>
      </c>
      <c r="B53">
        <v>4500</v>
      </c>
      <c r="C53">
        <f t="shared" si="8"/>
        <v>3600</v>
      </c>
      <c r="D53">
        <v>4.0537274352472998</v>
      </c>
      <c r="E53">
        <v>306.13468158347598</v>
      </c>
      <c r="F53">
        <v>0.65761177136389304</v>
      </c>
      <c r="G53">
        <v>229.73714012263099</v>
      </c>
      <c r="H53">
        <v>1247.84228374239</v>
      </c>
      <c r="I53">
        <v>5.9378874261266201</v>
      </c>
      <c r="J53">
        <v>109.78468559965501</v>
      </c>
      <c r="K53">
        <v>1199.0375309999599</v>
      </c>
    </row>
    <row r="54" spans="1:11" x14ac:dyDescent="0.25">
      <c r="A54">
        <f t="shared" si="9"/>
        <v>0.6</v>
      </c>
      <c r="B54">
        <v>5000</v>
      </c>
      <c r="C54">
        <f t="shared" si="8"/>
        <v>4000</v>
      </c>
      <c r="D54">
        <v>3.7287782084049401</v>
      </c>
      <c r="E54">
        <v>316.31898407232001</v>
      </c>
      <c r="F54">
        <v>0.59640564826700904</v>
      </c>
      <c r="G54">
        <v>221.25366373029999</v>
      </c>
      <c r="H54">
        <v>1138.3214030035499</v>
      </c>
      <c r="I54">
        <v>7.2451419873692204</v>
      </c>
      <c r="J54">
        <v>119.065383301178</v>
      </c>
      <c r="K54">
        <v>2211.9838109995098</v>
      </c>
    </row>
    <row r="56" spans="1:11" x14ac:dyDescent="0.25">
      <c r="A56" t="s">
        <v>17</v>
      </c>
      <c r="B56" t="s">
        <v>16</v>
      </c>
      <c r="C56" t="str">
        <f>C34</f>
        <v>vehicles tracked</v>
      </c>
      <c r="D56" t="s">
        <v>19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 t="s">
        <v>7</v>
      </c>
      <c r="K56" t="s">
        <v>8</v>
      </c>
    </row>
    <row r="57" spans="1:11" x14ac:dyDescent="0.25">
      <c r="A57">
        <v>0.5</v>
      </c>
      <c r="B57">
        <v>1000</v>
      </c>
      <c r="C57">
        <f t="shared" ref="C57:C65" si="10">B57*0.8</f>
        <v>800</v>
      </c>
      <c r="D57">
        <v>13.1549694758451</v>
      </c>
      <c r="E57">
        <v>139.43875</v>
      </c>
      <c r="F57">
        <v>1</v>
      </c>
      <c r="G57">
        <v>12.296982940924501</v>
      </c>
      <c r="H57">
        <v>99.264440210959293</v>
      </c>
      <c r="I57">
        <v>0.429764210269164</v>
      </c>
      <c r="J57">
        <v>7.3327226424860603</v>
      </c>
      <c r="K57">
        <v>21.714780999999999</v>
      </c>
    </row>
    <row r="58" spans="1:11" x14ac:dyDescent="0.25">
      <c r="A58">
        <f>A57</f>
        <v>0.5</v>
      </c>
      <c r="B58">
        <v>1500</v>
      </c>
      <c r="C58">
        <f t="shared" si="10"/>
        <v>1200</v>
      </c>
      <c r="D58">
        <v>9.4499841219434693</v>
      </c>
      <c r="E58">
        <v>201.544620517097</v>
      </c>
      <c r="F58">
        <v>0.99916666666666598</v>
      </c>
      <c r="G58">
        <v>42.584260296592497</v>
      </c>
      <c r="H58">
        <v>268.41365641183</v>
      </c>
      <c r="I58">
        <v>2.96335514739877</v>
      </c>
      <c r="J58">
        <v>46.228363924445098</v>
      </c>
      <c r="K58">
        <v>31.603948999999901</v>
      </c>
    </row>
    <row r="59" spans="1:11" x14ac:dyDescent="0.25">
      <c r="A59">
        <f t="shared" ref="A59:A65" si="11">A58</f>
        <v>0.5</v>
      </c>
      <c r="B59">
        <v>2000</v>
      </c>
      <c r="C59">
        <f t="shared" si="10"/>
        <v>1600</v>
      </c>
      <c r="D59">
        <v>8.0968458035594502</v>
      </c>
      <c r="E59">
        <v>216.20973044049899</v>
      </c>
      <c r="F59">
        <v>0.95062500000000005</v>
      </c>
      <c r="G59">
        <v>94.098029687752799</v>
      </c>
      <c r="H59">
        <v>607.37359351278997</v>
      </c>
      <c r="I59">
        <v>10.444520884455599</v>
      </c>
      <c r="J59">
        <v>157.98409403174901</v>
      </c>
      <c r="K59">
        <v>44.633009999999999</v>
      </c>
    </row>
    <row r="60" spans="1:11" x14ac:dyDescent="0.25">
      <c r="A60">
        <f t="shared" si="11"/>
        <v>0.5</v>
      </c>
      <c r="B60">
        <v>2500</v>
      </c>
      <c r="C60">
        <f t="shared" si="10"/>
        <v>2000</v>
      </c>
      <c r="D60">
        <v>6.5462961924791401</v>
      </c>
      <c r="E60">
        <v>245.139561057962</v>
      </c>
      <c r="F60">
        <v>0.88849999999999996</v>
      </c>
      <c r="G60">
        <v>108.81572486549</v>
      </c>
      <c r="H60">
        <v>596.79405334493697</v>
      </c>
      <c r="I60">
        <v>8.2810927910365599</v>
      </c>
      <c r="J60">
        <v>146.22107515128201</v>
      </c>
      <c r="K60">
        <v>96.653937000004404</v>
      </c>
    </row>
    <row r="61" spans="1:11" x14ac:dyDescent="0.25">
      <c r="A61">
        <f t="shared" si="11"/>
        <v>0.5</v>
      </c>
      <c r="B61">
        <v>3000</v>
      </c>
      <c r="C61">
        <f t="shared" si="10"/>
        <v>2400</v>
      </c>
      <c r="D61">
        <v>6.0497230748375701</v>
      </c>
      <c r="E61">
        <v>245.90239043824701</v>
      </c>
      <c r="F61">
        <v>0.836666666666666</v>
      </c>
      <c r="G61">
        <v>124.020787274775</v>
      </c>
      <c r="H61">
        <v>708.64392068637301</v>
      </c>
      <c r="I61">
        <v>20.70622423735</v>
      </c>
      <c r="J61">
        <v>258.03940539680798</v>
      </c>
      <c r="K61">
        <v>133.52229900000299</v>
      </c>
    </row>
    <row r="62" spans="1:11" x14ac:dyDescent="0.25">
      <c r="A62">
        <f t="shared" si="11"/>
        <v>0.5</v>
      </c>
      <c r="B62">
        <v>3500</v>
      </c>
      <c r="C62">
        <f t="shared" si="10"/>
        <v>2800</v>
      </c>
      <c r="D62">
        <v>5.4000077478454598</v>
      </c>
      <c r="E62">
        <v>276.51435079726599</v>
      </c>
      <c r="F62">
        <v>0.78392857142857097</v>
      </c>
      <c r="G62">
        <v>140.033841468421</v>
      </c>
      <c r="H62">
        <v>766.54987970196999</v>
      </c>
      <c r="I62">
        <v>22.210861594447501</v>
      </c>
      <c r="J62">
        <v>272.98875767796801</v>
      </c>
      <c r="K62">
        <v>315.14459500006001</v>
      </c>
    </row>
    <row r="63" spans="1:11" x14ac:dyDescent="0.25">
      <c r="A63">
        <f t="shared" si="11"/>
        <v>0.5</v>
      </c>
      <c r="B63">
        <v>4000</v>
      </c>
      <c r="C63">
        <f t="shared" si="10"/>
        <v>3200</v>
      </c>
      <c r="D63">
        <v>4.9435293028195497</v>
      </c>
      <c r="E63">
        <v>295.961670973298</v>
      </c>
      <c r="F63">
        <v>0.72630591179230497</v>
      </c>
      <c r="G63">
        <v>160.59271965883599</v>
      </c>
      <c r="H63">
        <v>827.308878533403</v>
      </c>
      <c r="I63">
        <v>18.9381961078568</v>
      </c>
      <c r="J63">
        <v>228.705846094528</v>
      </c>
      <c r="K63">
        <v>832.07916299978694</v>
      </c>
    </row>
    <row r="64" spans="1:11" x14ac:dyDescent="0.25">
      <c r="A64">
        <f t="shared" si="11"/>
        <v>0.5</v>
      </c>
      <c r="B64">
        <v>4500</v>
      </c>
      <c r="C64">
        <f t="shared" si="10"/>
        <v>3600</v>
      </c>
      <c r="D64">
        <v>4.1615783989058999</v>
      </c>
      <c r="E64">
        <v>305.93073213502799</v>
      </c>
      <c r="F64">
        <v>0.64453235377225204</v>
      </c>
      <c r="G64">
        <v>201.75063814142399</v>
      </c>
      <c r="H64">
        <v>1060.1453422034999</v>
      </c>
      <c r="I64">
        <v>23.304761816116901</v>
      </c>
      <c r="J64">
        <v>272.69796101644801</v>
      </c>
      <c r="K64">
        <v>1427.8001269991501</v>
      </c>
    </row>
    <row r="65" spans="1:11" x14ac:dyDescent="0.25">
      <c r="A65">
        <f t="shared" si="11"/>
        <v>0.5</v>
      </c>
      <c r="B65">
        <v>5000</v>
      </c>
      <c r="C65">
        <f t="shared" si="10"/>
        <v>4000</v>
      </c>
      <c r="D65">
        <v>3.9205909844715801</v>
      </c>
      <c r="E65">
        <v>323.42526837324499</v>
      </c>
      <c r="F65">
        <v>0.61817253700867703</v>
      </c>
      <c r="G65">
        <v>210.528355542616</v>
      </c>
      <c r="H65">
        <v>1177.3220658236</v>
      </c>
      <c r="I65">
        <v>14.064923462760699</v>
      </c>
      <c r="J65">
        <v>196.72375328639001</v>
      </c>
      <c r="K65">
        <v>2905.4165529992902</v>
      </c>
    </row>
    <row r="67" spans="1:11" x14ac:dyDescent="0.25">
      <c r="A67" t="s">
        <v>17</v>
      </c>
      <c r="B67" t="s">
        <v>16</v>
      </c>
      <c r="C67" t="str">
        <f>C23</f>
        <v>vehicles tracked</v>
      </c>
      <c r="D67" t="s">
        <v>19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 t="s">
        <v>7</v>
      </c>
      <c r="K67" t="s">
        <v>8</v>
      </c>
    </row>
    <row r="68" spans="1:11" x14ac:dyDescent="0.25">
      <c r="A68">
        <v>0.4</v>
      </c>
      <c r="B68">
        <v>1000</v>
      </c>
      <c r="C68">
        <f t="shared" ref="C68:C76" si="12">B68*0.8</f>
        <v>800</v>
      </c>
      <c r="D68">
        <v>13.2751457693104</v>
      </c>
      <c r="E68">
        <v>138.70375000000001</v>
      </c>
      <c r="F68">
        <v>1</v>
      </c>
      <c r="G68">
        <v>12.6330809560604</v>
      </c>
      <c r="H68">
        <v>102.66971201835899</v>
      </c>
      <c r="I68">
        <v>1.5425985132746201</v>
      </c>
      <c r="J68">
        <v>17.935438055171101</v>
      </c>
      <c r="K68">
        <v>21.057279999999899</v>
      </c>
    </row>
    <row r="69" spans="1:11" x14ac:dyDescent="0.25">
      <c r="A69">
        <f t="shared" ref="A69:A76" si="13">$A68</f>
        <v>0.4</v>
      </c>
      <c r="B69">
        <v>1500</v>
      </c>
      <c r="C69">
        <f t="shared" si="12"/>
        <v>1200</v>
      </c>
      <c r="D69">
        <v>11.003615757480301</v>
      </c>
      <c r="E69">
        <v>179.99916666666601</v>
      </c>
      <c r="F69">
        <v>1</v>
      </c>
      <c r="G69">
        <v>37.486688455112599</v>
      </c>
      <c r="H69">
        <v>239.70654845904201</v>
      </c>
      <c r="I69">
        <v>6.75108954904037</v>
      </c>
      <c r="J69">
        <v>89.796453219545498</v>
      </c>
      <c r="K69">
        <v>32.213118000000001</v>
      </c>
    </row>
    <row r="70" spans="1:11" x14ac:dyDescent="0.25">
      <c r="A70">
        <f t="shared" si="13"/>
        <v>0.4</v>
      </c>
      <c r="B70">
        <v>2000</v>
      </c>
      <c r="C70">
        <f t="shared" si="12"/>
        <v>1600</v>
      </c>
      <c r="D70">
        <v>10.3604750332431</v>
      </c>
      <c r="E70">
        <v>195.50950570342201</v>
      </c>
      <c r="F70">
        <v>0.98624999999999996</v>
      </c>
      <c r="G70">
        <v>73.824054647186898</v>
      </c>
      <c r="H70">
        <v>482.297422582754</v>
      </c>
      <c r="I70">
        <v>23.168909221936101</v>
      </c>
      <c r="J70">
        <v>252.574815013029</v>
      </c>
      <c r="K70">
        <v>45.824237999999902</v>
      </c>
    </row>
    <row r="71" spans="1:11" x14ac:dyDescent="0.25">
      <c r="A71">
        <f t="shared" si="13"/>
        <v>0.4</v>
      </c>
      <c r="B71">
        <v>2500</v>
      </c>
      <c r="C71">
        <f t="shared" si="12"/>
        <v>2000</v>
      </c>
      <c r="D71">
        <v>7.7412804306089997</v>
      </c>
      <c r="E71">
        <v>244.63699731903401</v>
      </c>
      <c r="F71">
        <v>0.9325</v>
      </c>
      <c r="G71">
        <v>110.849022773128</v>
      </c>
      <c r="H71">
        <v>673.35203177429003</v>
      </c>
      <c r="I71">
        <v>20.440826770269702</v>
      </c>
      <c r="J71">
        <v>282.03606857291601</v>
      </c>
      <c r="K71">
        <v>96.339414999998198</v>
      </c>
    </row>
    <row r="72" spans="1:11" x14ac:dyDescent="0.25">
      <c r="A72">
        <f t="shared" si="13"/>
        <v>0.4</v>
      </c>
      <c r="B72">
        <v>3000</v>
      </c>
      <c r="C72">
        <f t="shared" si="12"/>
        <v>2400</v>
      </c>
      <c r="D72">
        <v>6.8218334940918099</v>
      </c>
      <c r="E72">
        <v>271.771495327102</v>
      </c>
      <c r="F72">
        <v>0.89166666666666605</v>
      </c>
      <c r="G72">
        <v>140.18738563577199</v>
      </c>
      <c r="H72">
        <v>825.42062902446901</v>
      </c>
      <c r="I72">
        <v>30.116825777826499</v>
      </c>
      <c r="J72">
        <v>337.08521282936601</v>
      </c>
      <c r="K72">
        <v>215.07926300002001</v>
      </c>
    </row>
    <row r="73" spans="1:11" x14ac:dyDescent="0.25">
      <c r="A73">
        <f t="shared" si="13"/>
        <v>0.4</v>
      </c>
      <c r="B73">
        <v>3500</v>
      </c>
      <c r="C73">
        <f t="shared" si="12"/>
        <v>2800</v>
      </c>
      <c r="D73">
        <v>5.9086513846368804</v>
      </c>
      <c r="E73">
        <v>276.26510212950802</v>
      </c>
      <c r="F73">
        <v>0.82178571428571401</v>
      </c>
      <c r="G73">
        <v>146.19058415911101</v>
      </c>
      <c r="H73">
        <v>812.53557012874705</v>
      </c>
      <c r="I73">
        <v>32.7874475490813</v>
      </c>
      <c r="J73">
        <v>344.78713699725301</v>
      </c>
      <c r="K73">
        <v>673.329718999806</v>
      </c>
    </row>
    <row r="74" spans="1:11" x14ac:dyDescent="0.25">
      <c r="A74">
        <f t="shared" si="13"/>
        <v>0.4</v>
      </c>
      <c r="B74">
        <v>4000</v>
      </c>
      <c r="C74">
        <f t="shared" si="12"/>
        <v>3200</v>
      </c>
      <c r="D74">
        <v>5.1689169581238703</v>
      </c>
      <c r="E74">
        <v>289.65319587628801</v>
      </c>
      <c r="F74">
        <v>0.75804939043451003</v>
      </c>
      <c r="G74">
        <v>129.08781574980199</v>
      </c>
      <c r="H74">
        <v>709.42403294081703</v>
      </c>
      <c r="I74">
        <v>25.926535318727399</v>
      </c>
      <c r="J74">
        <v>294.04045419191999</v>
      </c>
      <c r="K74">
        <v>1017.36049399999</v>
      </c>
    </row>
    <row r="75" spans="1:11" x14ac:dyDescent="0.25">
      <c r="A75">
        <f t="shared" si="13"/>
        <v>0.4</v>
      </c>
      <c r="B75">
        <v>4500</v>
      </c>
      <c r="C75">
        <f t="shared" si="12"/>
        <v>3600</v>
      </c>
      <c r="D75">
        <v>4.24852904649876</v>
      </c>
      <c r="E75">
        <v>300.81802501077999</v>
      </c>
      <c r="F75">
        <v>0.65453005927180297</v>
      </c>
      <c r="G75">
        <v>137.20698928594899</v>
      </c>
      <c r="H75">
        <v>745.16761124427501</v>
      </c>
      <c r="I75">
        <v>24.794059555992799</v>
      </c>
      <c r="J75">
        <v>276.92023752208502</v>
      </c>
      <c r="K75">
        <v>1917.7384679991501</v>
      </c>
    </row>
    <row r="76" spans="1:11" x14ac:dyDescent="0.25">
      <c r="A76">
        <f t="shared" si="13"/>
        <v>0.4</v>
      </c>
      <c r="B76">
        <v>5000</v>
      </c>
      <c r="C76">
        <f t="shared" si="12"/>
        <v>4000</v>
      </c>
      <c r="D76">
        <v>3.9812027398871401</v>
      </c>
      <c r="E76">
        <v>316.96306592533699</v>
      </c>
      <c r="F76">
        <v>0.64267483409903003</v>
      </c>
      <c r="G76">
        <v>165.30831232420499</v>
      </c>
      <c r="H76">
        <v>872.76455512303198</v>
      </c>
      <c r="I76">
        <v>24.2062915812106</v>
      </c>
      <c r="J76">
        <v>260.720990543141</v>
      </c>
      <c r="K76">
        <v>2727.6802989985799</v>
      </c>
    </row>
    <row r="78" spans="1:11" x14ac:dyDescent="0.25">
      <c r="A78" t="s">
        <v>17</v>
      </c>
      <c r="B78" t="s">
        <v>16</v>
      </c>
      <c r="C78" t="str">
        <f>C34</f>
        <v>vehicles tracked</v>
      </c>
      <c r="D78" t="s">
        <v>19</v>
      </c>
      <c r="E78" t="s">
        <v>2</v>
      </c>
      <c r="F78" t="s">
        <v>3</v>
      </c>
      <c r="G78" t="s">
        <v>4</v>
      </c>
      <c r="H78" t="s">
        <v>5</v>
      </c>
      <c r="I78" t="s">
        <v>6</v>
      </c>
      <c r="J78" t="s">
        <v>7</v>
      </c>
      <c r="K78" t="s">
        <v>8</v>
      </c>
    </row>
    <row r="79" spans="1:11" x14ac:dyDescent="0.25">
      <c r="A79">
        <v>0.3</v>
      </c>
      <c r="B79">
        <v>1000</v>
      </c>
      <c r="C79">
        <f t="shared" ref="C79:C87" si="14">B79*0.8</f>
        <v>800</v>
      </c>
      <c r="D79">
        <v>13.581352917027701</v>
      </c>
      <c r="E79">
        <v>137.01875000000001</v>
      </c>
      <c r="F79">
        <v>1</v>
      </c>
      <c r="G79">
        <v>11.0771471383758</v>
      </c>
      <c r="H79">
        <v>83.627103069486495</v>
      </c>
      <c r="I79">
        <v>2.9859701611190799</v>
      </c>
      <c r="J79">
        <v>36.437511684252698</v>
      </c>
      <c r="K79">
        <v>21.100966999999901</v>
      </c>
    </row>
    <row r="80" spans="1:11" x14ac:dyDescent="0.25">
      <c r="A80">
        <f t="shared" ref="A80:A87" si="15">$A79</f>
        <v>0.3</v>
      </c>
      <c r="B80">
        <v>1500</v>
      </c>
      <c r="C80">
        <f t="shared" si="14"/>
        <v>1200</v>
      </c>
      <c r="D80">
        <v>12.5501821812082</v>
      </c>
      <c r="E80">
        <v>164.4425</v>
      </c>
      <c r="F80">
        <v>1</v>
      </c>
      <c r="G80">
        <v>38.063461905337803</v>
      </c>
      <c r="H80">
        <v>292.11700331123899</v>
      </c>
      <c r="I80">
        <v>19.4907668143378</v>
      </c>
      <c r="J80">
        <v>190.807147381676</v>
      </c>
      <c r="K80">
        <v>35.690728999999898</v>
      </c>
    </row>
    <row r="81" spans="1:11" x14ac:dyDescent="0.25">
      <c r="A81">
        <f t="shared" si="15"/>
        <v>0.3</v>
      </c>
      <c r="B81">
        <v>2000</v>
      </c>
      <c r="C81">
        <f t="shared" si="14"/>
        <v>1600</v>
      </c>
      <c r="D81">
        <v>11.502512678426401</v>
      </c>
      <c r="E81">
        <v>190.16062500000001</v>
      </c>
      <c r="F81">
        <v>1</v>
      </c>
      <c r="G81">
        <v>86.367590425950397</v>
      </c>
      <c r="H81">
        <v>550.44330784609099</v>
      </c>
      <c r="I81">
        <v>37.248147286345599</v>
      </c>
      <c r="J81">
        <v>363.315164353564</v>
      </c>
      <c r="K81">
        <v>63.616412000000302</v>
      </c>
    </row>
    <row r="82" spans="1:11" x14ac:dyDescent="0.25">
      <c r="A82">
        <f t="shared" si="15"/>
        <v>0.3</v>
      </c>
      <c r="B82">
        <v>2500</v>
      </c>
      <c r="C82">
        <f t="shared" si="14"/>
        <v>2000</v>
      </c>
      <c r="D82">
        <v>8.7357379801986408</v>
      </c>
      <c r="E82">
        <v>229.859301719645</v>
      </c>
      <c r="F82">
        <v>0.95950000000000002</v>
      </c>
      <c r="G82">
        <v>112.223565219515</v>
      </c>
      <c r="H82">
        <v>652.83090658475305</v>
      </c>
      <c r="I82">
        <v>35.479244723861299</v>
      </c>
      <c r="J82">
        <v>359.17172212758402</v>
      </c>
      <c r="K82">
        <v>171.795681000005</v>
      </c>
    </row>
    <row r="83" spans="1:11" x14ac:dyDescent="0.25">
      <c r="A83">
        <f t="shared" si="15"/>
        <v>0.3</v>
      </c>
      <c r="B83">
        <v>3000</v>
      </c>
      <c r="C83">
        <f t="shared" si="14"/>
        <v>2400</v>
      </c>
      <c r="D83">
        <v>7.2958155873827097</v>
      </c>
      <c r="E83">
        <v>256.03381194997598</v>
      </c>
      <c r="F83">
        <v>0.89958333333333296</v>
      </c>
      <c r="G83">
        <v>113.463334927446</v>
      </c>
      <c r="H83">
        <v>689.48542502828002</v>
      </c>
      <c r="I83">
        <v>31.429483362313999</v>
      </c>
      <c r="J83">
        <v>327.93603065459502</v>
      </c>
      <c r="K83">
        <v>446.77747400003801</v>
      </c>
    </row>
    <row r="84" spans="1:11" x14ac:dyDescent="0.25">
      <c r="A84">
        <f t="shared" si="15"/>
        <v>0.3</v>
      </c>
      <c r="B84">
        <v>3500</v>
      </c>
      <c r="C84">
        <f t="shared" si="14"/>
        <v>2800</v>
      </c>
      <c r="D84">
        <v>6.0145355191256797</v>
      </c>
      <c r="E84">
        <v>278.172015404364</v>
      </c>
      <c r="F84">
        <v>0.83464285714285702</v>
      </c>
      <c r="G84">
        <v>106.26121802855501</v>
      </c>
      <c r="H84">
        <v>593.85052111356003</v>
      </c>
      <c r="I84">
        <v>38.152252660068299</v>
      </c>
      <c r="J84">
        <v>355.22258373372603</v>
      </c>
      <c r="K84">
        <v>834.50221299998202</v>
      </c>
    </row>
    <row r="85" spans="1:11" x14ac:dyDescent="0.25">
      <c r="A85">
        <f t="shared" si="15"/>
        <v>0.3</v>
      </c>
      <c r="B85">
        <v>4000</v>
      </c>
      <c r="C85">
        <f t="shared" si="14"/>
        <v>3200</v>
      </c>
      <c r="D85">
        <v>5.2402188738166</v>
      </c>
      <c r="E85">
        <v>283.21196094385601</v>
      </c>
      <c r="F85">
        <v>0.76812499999999995</v>
      </c>
      <c r="G85">
        <v>106.41128500384499</v>
      </c>
      <c r="H85">
        <v>593.10659669156701</v>
      </c>
      <c r="I85">
        <v>32.502516192390402</v>
      </c>
      <c r="J85">
        <v>288.34251299069899</v>
      </c>
      <c r="K85">
        <v>1322.2537919999199</v>
      </c>
    </row>
    <row r="86" spans="1:11" x14ac:dyDescent="0.25">
      <c r="A86">
        <f t="shared" si="15"/>
        <v>0.3</v>
      </c>
      <c r="B86">
        <v>4500</v>
      </c>
      <c r="C86">
        <f t="shared" si="14"/>
        <v>3600</v>
      </c>
      <c r="D86">
        <v>4.46604106965931</v>
      </c>
      <c r="E86">
        <v>307.67896230239103</v>
      </c>
      <c r="F86">
        <v>0.69414743950478297</v>
      </c>
      <c r="G86">
        <v>112.667053346836</v>
      </c>
      <c r="H86">
        <v>584.56839799024601</v>
      </c>
      <c r="I86">
        <v>28.868413667942999</v>
      </c>
      <c r="J86">
        <v>268.18069511492098</v>
      </c>
      <c r="K86">
        <v>1881.51066000008</v>
      </c>
    </row>
    <row r="87" spans="1:11" x14ac:dyDescent="0.25">
      <c r="A87">
        <f t="shared" si="15"/>
        <v>0.3</v>
      </c>
      <c r="B87">
        <v>5000</v>
      </c>
      <c r="C87">
        <f t="shared" si="14"/>
        <v>4000</v>
      </c>
      <c r="D87">
        <v>3.8439081959386598</v>
      </c>
      <c r="E87">
        <v>315.77719580983</v>
      </c>
      <c r="F87">
        <v>0.640020629190304</v>
      </c>
      <c r="G87">
        <v>141.86197711168299</v>
      </c>
      <c r="H87">
        <v>757.25068077785897</v>
      </c>
      <c r="I87">
        <v>40.089595398479702</v>
      </c>
      <c r="J87">
        <v>351.55239316310701</v>
      </c>
      <c r="K87">
        <v>2832.5761669981798</v>
      </c>
    </row>
    <row r="89" spans="1:11" x14ac:dyDescent="0.25">
      <c r="A89" t="s">
        <v>17</v>
      </c>
      <c r="B89" t="s">
        <v>16</v>
      </c>
      <c r="C89" t="str">
        <f>C45</f>
        <v>vehicles tracked</v>
      </c>
      <c r="D89" t="s">
        <v>19</v>
      </c>
      <c r="E89" t="s">
        <v>2</v>
      </c>
      <c r="F89" t="s">
        <v>3</v>
      </c>
      <c r="G89" t="s">
        <v>4</v>
      </c>
      <c r="H89" t="s">
        <v>5</v>
      </c>
      <c r="I89" t="s">
        <v>6</v>
      </c>
      <c r="J89" t="s">
        <v>7</v>
      </c>
      <c r="K89" t="s">
        <v>8</v>
      </c>
    </row>
    <row r="90" spans="1:11" x14ac:dyDescent="0.25">
      <c r="A90">
        <v>0.2</v>
      </c>
      <c r="B90">
        <v>1000</v>
      </c>
      <c r="C90">
        <f t="shared" ref="C90:C98" si="16">B90*0.8</f>
        <v>800</v>
      </c>
      <c r="D90">
        <v>13.9369173688525</v>
      </c>
      <c r="E90">
        <v>147.90125</v>
      </c>
      <c r="F90">
        <v>1</v>
      </c>
      <c r="G90">
        <v>37.757724027681398</v>
      </c>
      <c r="H90">
        <v>302.53954029775298</v>
      </c>
      <c r="I90">
        <v>35.8116850265097</v>
      </c>
      <c r="J90">
        <v>295.86471450055899</v>
      </c>
      <c r="K90">
        <v>21.5009049999999</v>
      </c>
    </row>
    <row r="91" spans="1:11" x14ac:dyDescent="0.25">
      <c r="A91">
        <f t="shared" ref="A91:A98" si="17">$A90</f>
        <v>0.2</v>
      </c>
      <c r="B91">
        <v>1500</v>
      </c>
      <c r="C91">
        <f t="shared" si="16"/>
        <v>1200</v>
      </c>
      <c r="D91">
        <v>13.9232450081627</v>
      </c>
      <c r="E91">
        <v>165.895833333333</v>
      </c>
      <c r="F91">
        <v>1</v>
      </c>
      <c r="G91">
        <v>61.123696923640701</v>
      </c>
      <c r="H91">
        <v>453.84114504419102</v>
      </c>
      <c r="I91">
        <v>57.482956896786298</v>
      </c>
      <c r="J91">
        <v>437.43578678506702</v>
      </c>
      <c r="K91">
        <v>64.349431999999794</v>
      </c>
    </row>
    <row r="92" spans="1:11" x14ac:dyDescent="0.25">
      <c r="A92">
        <f t="shared" si="17"/>
        <v>0.2</v>
      </c>
      <c r="B92">
        <v>2000</v>
      </c>
      <c r="C92">
        <f t="shared" si="16"/>
        <v>1600</v>
      </c>
      <c r="D92">
        <v>13.7529656309357</v>
      </c>
      <c r="E92">
        <v>174.39375000000001</v>
      </c>
      <c r="F92">
        <v>1</v>
      </c>
      <c r="G92">
        <v>84.560834807565698</v>
      </c>
      <c r="H92">
        <v>575.30857476775202</v>
      </c>
      <c r="I92">
        <v>78.292928572128105</v>
      </c>
      <c r="J92">
        <v>549.79238531207398</v>
      </c>
      <c r="K92">
        <v>218.908434999999</v>
      </c>
    </row>
    <row r="93" spans="1:11" x14ac:dyDescent="0.25">
      <c r="A93">
        <f t="shared" si="17"/>
        <v>0.2</v>
      </c>
      <c r="B93">
        <v>2500</v>
      </c>
      <c r="C93">
        <f t="shared" si="16"/>
        <v>2000</v>
      </c>
      <c r="D93">
        <v>10.432704184934501</v>
      </c>
      <c r="E93">
        <v>219.35707070706999</v>
      </c>
      <c r="F93">
        <v>0.99</v>
      </c>
      <c r="G93">
        <v>74.037796783812595</v>
      </c>
      <c r="H93">
        <v>440.933151762362</v>
      </c>
      <c r="I93">
        <v>61.6626696103867</v>
      </c>
      <c r="J93">
        <v>402.59038850271702</v>
      </c>
      <c r="K93">
        <v>484.664534</v>
      </c>
    </row>
    <row r="94" spans="1:11" x14ac:dyDescent="0.25">
      <c r="A94">
        <f t="shared" si="17"/>
        <v>0.2</v>
      </c>
      <c r="B94">
        <v>3000</v>
      </c>
      <c r="C94">
        <f t="shared" si="16"/>
        <v>2400</v>
      </c>
      <c r="D94">
        <v>8.6855111692247498</v>
      </c>
      <c r="E94">
        <v>245.742034046268</v>
      </c>
      <c r="F94">
        <v>0.95458333333333301</v>
      </c>
      <c r="G94">
        <v>90.087016588159898</v>
      </c>
      <c r="H94">
        <v>559.20934361989703</v>
      </c>
      <c r="I94">
        <v>71.366512293961406</v>
      </c>
      <c r="J94">
        <v>491.445671424387</v>
      </c>
      <c r="K94">
        <v>807.84119800004203</v>
      </c>
    </row>
    <row r="95" spans="1:11" x14ac:dyDescent="0.25">
      <c r="A95">
        <f t="shared" si="17"/>
        <v>0.2</v>
      </c>
      <c r="B95">
        <v>3500</v>
      </c>
      <c r="C95">
        <f t="shared" si="16"/>
        <v>2800</v>
      </c>
      <c r="D95">
        <v>7.0092301020748504</v>
      </c>
      <c r="E95">
        <v>277.00780944943301</v>
      </c>
      <c r="F95">
        <v>0.91464285714285698</v>
      </c>
      <c r="G95">
        <v>87.6504530830112</v>
      </c>
      <c r="H95">
        <v>514.00198380463303</v>
      </c>
      <c r="I95">
        <v>55.5735509447588</v>
      </c>
      <c r="J95">
        <v>416.12772472481203</v>
      </c>
      <c r="K95">
        <v>1435.8259000001599</v>
      </c>
    </row>
    <row r="96" spans="1:11" x14ac:dyDescent="0.25">
      <c r="A96">
        <f t="shared" si="17"/>
        <v>0.2</v>
      </c>
      <c r="B96">
        <v>4000</v>
      </c>
      <c r="C96">
        <f t="shared" si="16"/>
        <v>3200</v>
      </c>
      <c r="D96">
        <v>6.1031409217101604</v>
      </c>
      <c r="E96">
        <v>279.36323690955601</v>
      </c>
      <c r="F96">
        <v>0.85664993726474203</v>
      </c>
      <c r="G96">
        <v>80.747213730055606</v>
      </c>
      <c r="H96">
        <v>457.43831819897099</v>
      </c>
      <c r="I96">
        <v>43.893395990860903</v>
      </c>
      <c r="J96">
        <v>336.72271949126099</v>
      </c>
      <c r="K96">
        <v>1992.4747469998699</v>
      </c>
    </row>
    <row r="97" spans="1:11" x14ac:dyDescent="0.25">
      <c r="A97">
        <f t="shared" si="17"/>
        <v>0.2</v>
      </c>
      <c r="B97">
        <v>4500</v>
      </c>
      <c r="C97">
        <f t="shared" si="16"/>
        <v>3600</v>
      </c>
      <c r="D97">
        <v>4.8927985112141297</v>
      </c>
      <c r="E97">
        <v>297.08762322015298</v>
      </c>
      <c r="F97">
        <v>0.76701204144497304</v>
      </c>
      <c r="G97">
        <v>69.8432953134499</v>
      </c>
      <c r="H97">
        <v>369.99853126236098</v>
      </c>
      <c r="I97">
        <v>33.756630535778598</v>
      </c>
      <c r="J97">
        <v>236.60637972011199</v>
      </c>
      <c r="K97">
        <v>3167.3249889987801</v>
      </c>
    </row>
    <row r="98" spans="1:11" x14ac:dyDescent="0.25">
      <c r="A98">
        <f t="shared" si="17"/>
        <v>0.2</v>
      </c>
      <c r="B98">
        <v>5000</v>
      </c>
      <c r="C98">
        <f t="shared" si="16"/>
        <v>4000</v>
      </c>
      <c r="D98">
        <v>4.4598790869432099</v>
      </c>
      <c r="E98">
        <v>304.88700173310201</v>
      </c>
      <c r="F98">
        <v>0.733536740401729</v>
      </c>
      <c r="G98">
        <v>71.794720219436996</v>
      </c>
      <c r="H98">
        <v>384.33251237472399</v>
      </c>
      <c r="I98">
        <v>37.294734093839502</v>
      </c>
      <c r="J98">
        <v>255.54910529363801</v>
      </c>
      <c r="K98">
        <v>4181.5238709962396</v>
      </c>
    </row>
    <row r="100" spans="1:11" x14ac:dyDescent="0.25">
      <c r="A100" t="s">
        <v>17</v>
      </c>
      <c r="B100" t="s">
        <v>16</v>
      </c>
      <c r="C100" t="str">
        <f>C56</f>
        <v>vehicles tracked</v>
      </c>
      <c r="D100" t="s">
        <v>19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  <c r="J100" t="s">
        <v>7</v>
      </c>
      <c r="K100" t="s">
        <v>8</v>
      </c>
    </row>
    <row r="101" spans="1:11" x14ac:dyDescent="0.25">
      <c r="A101">
        <v>0.1</v>
      </c>
      <c r="B101">
        <v>1000</v>
      </c>
      <c r="C101">
        <f t="shared" ref="C101:C109" si="18">B101*0.8</f>
        <v>800</v>
      </c>
      <c r="D101">
        <v>13.951153324287599</v>
      </c>
      <c r="E101">
        <v>170.43125000000001</v>
      </c>
      <c r="F101">
        <v>1</v>
      </c>
      <c r="G101">
        <v>67.8331881957115</v>
      </c>
      <c r="H101">
        <v>408.40232587102003</v>
      </c>
      <c r="I101">
        <v>65.7071080250237</v>
      </c>
      <c r="J101">
        <v>400.76475559025903</v>
      </c>
      <c r="K101">
        <v>117.937696</v>
      </c>
    </row>
    <row r="102" spans="1:11" x14ac:dyDescent="0.25">
      <c r="A102">
        <f t="shared" ref="A102:A109" si="19">$A101</f>
        <v>0.1</v>
      </c>
      <c r="B102">
        <v>1500</v>
      </c>
      <c r="C102">
        <f t="shared" si="18"/>
        <v>1200</v>
      </c>
      <c r="D102">
        <v>13.928564484454901</v>
      </c>
      <c r="E102">
        <v>171.43666666666601</v>
      </c>
      <c r="F102">
        <v>1</v>
      </c>
      <c r="G102">
        <v>61.690618674592699</v>
      </c>
      <c r="H102">
        <v>390.80396915163902</v>
      </c>
      <c r="I102">
        <v>59.642366429356301</v>
      </c>
      <c r="J102">
        <v>384.26104763163301</v>
      </c>
      <c r="K102">
        <v>407.94218600001199</v>
      </c>
    </row>
    <row r="103" spans="1:11" x14ac:dyDescent="0.25">
      <c r="A103">
        <f t="shared" si="19"/>
        <v>0.1</v>
      </c>
      <c r="B103">
        <v>2000</v>
      </c>
      <c r="C103">
        <f t="shared" si="18"/>
        <v>1600</v>
      </c>
      <c r="D103">
        <v>12.678134461449099</v>
      </c>
      <c r="E103">
        <v>180.83250000000001</v>
      </c>
      <c r="F103">
        <v>1</v>
      </c>
      <c r="G103">
        <v>45.171701258512897</v>
      </c>
      <c r="H103">
        <v>276.21988465638498</v>
      </c>
      <c r="I103">
        <v>43.077662638690903</v>
      </c>
      <c r="J103">
        <v>269.80810502489999</v>
      </c>
      <c r="K103">
        <v>878.98398000002101</v>
      </c>
    </row>
    <row r="104" spans="1:11" x14ac:dyDescent="0.25">
      <c r="A104">
        <f t="shared" si="19"/>
        <v>0.1</v>
      </c>
      <c r="B104">
        <v>2500</v>
      </c>
      <c r="C104">
        <f t="shared" si="18"/>
        <v>2000</v>
      </c>
      <c r="D104">
        <v>10.3216491857326</v>
      </c>
      <c r="E104">
        <v>217.440925087983</v>
      </c>
      <c r="F104">
        <v>0.99450000000000005</v>
      </c>
      <c r="G104">
        <v>45.6873770535502</v>
      </c>
      <c r="H104">
        <v>248.66474103602201</v>
      </c>
      <c r="I104">
        <v>43.198955287402804</v>
      </c>
      <c r="J104">
        <v>242.556111526103</v>
      </c>
      <c r="K104">
        <v>1527.18126199977</v>
      </c>
    </row>
    <row r="105" spans="1:11" x14ac:dyDescent="0.25">
      <c r="A105">
        <f t="shared" si="19"/>
        <v>0.1</v>
      </c>
      <c r="B105">
        <v>3000</v>
      </c>
      <c r="C105">
        <f t="shared" si="18"/>
        <v>2400</v>
      </c>
      <c r="D105">
        <v>9.0769800957127291</v>
      </c>
      <c r="E105">
        <v>222.40639861651499</v>
      </c>
      <c r="F105">
        <v>0.96375</v>
      </c>
      <c r="G105">
        <v>45.237313781047099</v>
      </c>
      <c r="H105">
        <v>255.09004527070101</v>
      </c>
      <c r="I105">
        <v>41.571778747950297</v>
      </c>
      <c r="J105">
        <v>246.691834293727</v>
      </c>
      <c r="K105">
        <v>2242.3509609994499</v>
      </c>
    </row>
    <row r="106" spans="1:11" x14ac:dyDescent="0.25">
      <c r="A106">
        <f t="shared" si="19"/>
        <v>0.1</v>
      </c>
      <c r="B106">
        <v>3500</v>
      </c>
      <c r="C106">
        <f t="shared" si="18"/>
        <v>2800</v>
      </c>
      <c r="D106">
        <v>7.7877028524324396</v>
      </c>
      <c r="E106">
        <v>240.361882716049</v>
      </c>
      <c r="F106">
        <v>0.92571428571428505</v>
      </c>
      <c r="G106">
        <v>39.7280993902259</v>
      </c>
      <c r="H106">
        <v>201.676368701119</v>
      </c>
      <c r="I106">
        <v>35.339792390159801</v>
      </c>
      <c r="J106">
        <v>192.747184892554</v>
      </c>
      <c r="K106">
        <v>3140.7921449989099</v>
      </c>
    </row>
    <row r="107" spans="1:11" x14ac:dyDescent="0.25">
      <c r="A107">
        <f t="shared" si="19"/>
        <v>0.1</v>
      </c>
      <c r="B107">
        <v>4000</v>
      </c>
      <c r="C107">
        <f t="shared" si="18"/>
        <v>3200</v>
      </c>
      <c r="D107">
        <v>6.2648528675982904</v>
      </c>
      <c r="E107">
        <v>257.67979761474498</v>
      </c>
      <c r="F107">
        <v>0.87067337948395196</v>
      </c>
      <c r="G107">
        <v>39.673095612539498</v>
      </c>
      <c r="H107">
        <v>191.13833235035099</v>
      </c>
      <c r="I107">
        <v>28.776931484501699</v>
      </c>
      <c r="J107">
        <v>158.47274518952401</v>
      </c>
      <c r="K107">
        <v>3823.7825749970698</v>
      </c>
    </row>
    <row r="108" spans="1:11" x14ac:dyDescent="0.25">
      <c r="A108">
        <f t="shared" si="19"/>
        <v>0.1</v>
      </c>
      <c r="B108">
        <v>4500</v>
      </c>
      <c r="C108">
        <f t="shared" si="18"/>
        <v>3600</v>
      </c>
      <c r="D108">
        <v>4.9332888473113803</v>
      </c>
      <c r="E108">
        <v>290.93277310924299</v>
      </c>
      <c r="F108">
        <v>0.79932829554995799</v>
      </c>
      <c r="G108">
        <v>36.495898420957701</v>
      </c>
      <c r="H108">
        <v>194.48628253840101</v>
      </c>
      <c r="I108">
        <v>27.760854693467198</v>
      </c>
      <c r="J108">
        <v>172.70697201889601</v>
      </c>
      <c r="K108">
        <v>4999.6430249971199</v>
      </c>
    </row>
    <row r="109" spans="1:11" x14ac:dyDescent="0.25">
      <c r="A109">
        <f t="shared" si="19"/>
        <v>0.1</v>
      </c>
      <c r="B109">
        <v>5000</v>
      </c>
      <c r="C109">
        <f t="shared" si="18"/>
        <v>4000</v>
      </c>
      <c r="D109">
        <v>4.3532732450940603</v>
      </c>
      <c r="E109">
        <v>302.84766839378199</v>
      </c>
      <c r="F109">
        <v>0.74459876543209802</v>
      </c>
      <c r="G109">
        <v>33.552842478745198</v>
      </c>
      <c r="H109">
        <v>156.98335983359499</v>
      </c>
      <c r="I109">
        <v>25.1825617344082</v>
      </c>
      <c r="J109">
        <v>136.97843762688899</v>
      </c>
      <c r="K109">
        <v>6679.9875649945598</v>
      </c>
    </row>
    <row r="111" spans="1:11" x14ac:dyDescent="0.25">
      <c r="A111" t="s">
        <v>17</v>
      </c>
      <c r="B111" t="s">
        <v>16</v>
      </c>
      <c r="C111" t="str">
        <f>C67</f>
        <v>vehicles tracked</v>
      </c>
      <c r="D111" t="s">
        <v>19</v>
      </c>
      <c r="E111" t="s">
        <v>2</v>
      </c>
      <c r="F111" t="s">
        <v>3</v>
      </c>
      <c r="G111" t="s">
        <v>4</v>
      </c>
      <c r="H111" t="s">
        <v>5</v>
      </c>
      <c r="I111" t="s">
        <v>6</v>
      </c>
      <c r="J111" t="s">
        <v>7</v>
      </c>
      <c r="K111" t="s">
        <v>8</v>
      </c>
    </row>
    <row r="112" spans="1:11" x14ac:dyDescent="0.25">
      <c r="A112">
        <v>0</v>
      </c>
      <c r="B112">
        <v>1000</v>
      </c>
      <c r="C112">
        <f t="shared" ref="C112:C120" si="20">B112*0.8</f>
        <v>800</v>
      </c>
      <c r="D112">
        <v>13.9483257084763</v>
      </c>
      <c r="E112">
        <v>157.38</v>
      </c>
      <c r="F112">
        <v>1</v>
      </c>
      <c r="G112">
        <v>25.445843639671999</v>
      </c>
      <c r="H112">
        <v>125.07033748136701</v>
      </c>
      <c r="I112">
        <v>23.9325325614005</v>
      </c>
      <c r="J112">
        <v>122.180893768169</v>
      </c>
      <c r="K112">
        <v>1489.0067219996399</v>
      </c>
    </row>
    <row r="113" spans="1:11" x14ac:dyDescent="0.25">
      <c r="A113">
        <f t="shared" ref="A113:A120" si="21">$A112</f>
        <v>0</v>
      </c>
      <c r="B113">
        <v>1500</v>
      </c>
      <c r="C113">
        <f t="shared" si="20"/>
        <v>1200</v>
      </c>
      <c r="D113">
        <v>13.921282798833801</v>
      </c>
      <c r="E113">
        <v>158.92333333333301</v>
      </c>
      <c r="F113">
        <v>1</v>
      </c>
      <c r="G113">
        <v>22.372647044338901</v>
      </c>
      <c r="H113">
        <v>100.682100902949</v>
      </c>
      <c r="I113">
        <v>20.876229196072799</v>
      </c>
      <c r="J113">
        <v>97.590943257387295</v>
      </c>
      <c r="K113">
        <v>2762.3028569992598</v>
      </c>
    </row>
    <row r="114" spans="1:11" x14ac:dyDescent="0.25">
      <c r="A114">
        <f t="shared" si="21"/>
        <v>0</v>
      </c>
      <c r="B114">
        <v>2000</v>
      </c>
      <c r="C114">
        <f t="shared" si="20"/>
        <v>1600</v>
      </c>
      <c r="D114">
        <v>12.770954195247899</v>
      </c>
      <c r="E114">
        <v>170.110625</v>
      </c>
      <c r="F114">
        <v>1</v>
      </c>
      <c r="G114">
        <v>17.8577716458719</v>
      </c>
      <c r="H114">
        <v>79.612773868697204</v>
      </c>
      <c r="I114">
        <v>16.365717543381301</v>
      </c>
      <c r="J114">
        <v>76.555979937280199</v>
      </c>
      <c r="K114">
        <v>3906.5839189969702</v>
      </c>
    </row>
    <row r="115" spans="1:11" x14ac:dyDescent="0.25">
      <c r="A115">
        <f t="shared" si="21"/>
        <v>0</v>
      </c>
      <c r="B115">
        <v>2500</v>
      </c>
      <c r="C115">
        <f t="shared" si="20"/>
        <v>2000</v>
      </c>
      <c r="D115">
        <v>10.6436345466958</v>
      </c>
      <c r="E115">
        <v>199.301356102461</v>
      </c>
      <c r="F115">
        <v>0.99550000000000005</v>
      </c>
      <c r="G115">
        <v>19.666746324159401</v>
      </c>
      <c r="H115">
        <v>89.942815092595595</v>
      </c>
      <c r="I115">
        <v>17.955823816886799</v>
      </c>
      <c r="J115">
        <v>86.281780695798204</v>
      </c>
      <c r="K115">
        <v>5689.5148139972798</v>
      </c>
    </row>
    <row r="116" spans="1:11" x14ac:dyDescent="0.25">
      <c r="A116">
        <f t="shared" si="21"/>
        <v>0</v>
      </c>
      <c r="B116">
        <v>3000</v>
      </c>
      <c r="C116">
        <f t="shared" si="20"/>
        <v>2400</v>
      </c>
      <c r="D116">
        <v>8.3653020837504801</v>
      </c>
      <c r="E116">
        <v>227.20658293633599</v>
      </c>
      <c r="F116">
        <v>0.96208333333333296</v>
      </c>
      <c r="G116">
        <v>21.6283376850858</v>
      </c>
      <c r="H116">
        <v>100.32051402888899</v>
      </c>
      <c r="I116">
        <v>19.9319545030684</v>
      </c>
      <c r="J116">
        <v>96.239042173909496</v>
      </c>
      <c r="K116">
        <v>6892.8189369967204</v>
      </c>
    </row>
    <row r="117" spans="1:11" x14ac:dyDescent="0.25">
      <c r="A117">
        <f t="shared" si="21"/>
        <v>0</v>
      </c>
      <c r="B117">
        <v>3500</v>
      </c>
      <c r="C117">
        <f t="shared" si="20"/>
        <v>2800</v>
      </c>
      <c r="D117">
        <v>7.1138210581634196</v>
      </c>
      <c r="E117">
        <v>236.81245074861999</v>
      </c>
      <c r="F117">
        <v>0.90642857142857103</v>
      </c>
      <c r="G117">
        <v>21.6792281361253</v>
      </c>
      <c r="H117">
        <v>112.35786580866601</v>
      </c>
      <c r="I117">
        <v>19.9678723712635</v>
      </c>
      <c r="J117">
        <v>108.555702453024</v>
      </c>
      <c r="K117">
        <v>7824.3121509961902</v>
      </c>
    </row>
    <row r="118" spans="1:11" x14ac:dyDescent="0.25">
      <c r="A118">
        <f t="shared" si="21"/>
        <v>0</v>
      </c>
      <c r="B118">
        <v>4000</v>
      </c>
      <c r="C118">
        <f t="shared" si="20"/>
        <v>3200</v>
      </c>
      <c r="D118">
        <v>6.4761235452926798</v>
      </c>
      <c r="E118">
        <v>236.17800859598799</v>
      </c>
      <c r="F118">
        <v>0.87250000000000005</v>
      </c>
      <c r="G118">
        <v>21.692407019414699</v>
      </c>
      <c r="H118">
        <v>112.20289706688899</v>
      </c>
      <c r="I118">
        <v>19.629255300336901</v>
      </c>
      <c r="J118">
        <v>106.97715179838499</v>
      </c>
      <c r="K118">
        <v>9223.9102940149496</v>
      </c>
    </row>
    <row r="119" spans="1:11" x14ac:dyDescent="0.25">
      <c r="A119">
        <f t="shared" si="21"/>
        <v>0</v>
      </c>
      <c r="B119">
        <v>4500</v>
      </c>
      <c r="C119">
        <f t="shared" si="20"/>
        <v>3600</v>
      </c>
      <c r="D119">
        <v>5.1669898881661203</v>
      </c>
      <c r="E119">
        <v>273.56847188685703</v>
      </c>
      <c r="F119">
        <v>0.81708004509582799</v>
      </c>
      <c r="G119">
        <v>21.041513654582999</v>
      </c>
      <c r="H119">
        <v>100.839600387036</v>
      </c>
      <c r="I119">
        <v>18.966206565948699</v>
      </c>
      <c r="J119">
        <v>96.002422192728403</v>
      </c>
      <c r="K119">
        <v>10475.6502050257</v>
      </c>
    </row>
    <row r="120" spans="1:11" x14ac:dyDescent="0.25">
      <c r="A120">
        <f t="shared" si="21"/>
        <v>0</v>
      </c>
      <c r="B120">
        <v>5000</v>
      </c>
      <c r="C120">
        <f t="shared" si="20"/>
        <v>4000</v>
      </c>
      <c r="D120">
        <v>4.3693121322327002</v>
      </c>
      <c r="E120">
        <v>290.216543375924</v>
      </c>
      <c r="F120">
        <v>0.75925453152923095</v>
      </c>
      <c r="G120">
        <v>24.8221664728751</v>
      </c>
      <c r="H120">
        <v>143.29086442899299</v>
      </c>
      <c r="I120">
        <v>22.666328696763401</v>
      </c>
      <c r="J120">
        <v>136.951605951744</v>
      </c>
      <c r="K120">
        <v>11735.241482036699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street grid network</vt:lpstr>
      <vt:lpstr>berlin network</vt:lpstr>
      <vt:lpstr>safety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2019-07-17T11:21:17Z</dcterms:created>
  <dcterms:modified xsi:type="dcterms:W3CDTF">2019-07-24T16:37:12Z</dcterms:modified>
</cp:coreProperties>
</file>