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_{CA396FEA-C715-41E0-817A-1632CF5E6205}"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1" l="1"/>
  <c r="F29" i="11" s="1"/>
  <c r="E11" i="11"/>
  <c r="F11" i="11" s="1"/>
  <c r="E12" i="11"/>
  <c r="F12" i="11" s="1"/>
  <c r="E28" i="11"/>
  <c r="F28" i="11" s="1"/>
  <c r="E38" i="11"/>
  <c r="F38" i="11" s="1"/>
  <c r="E22" i="11"/>
  <c r="F22" i="11" s="1"/>
  <c r="E9" i="11"/>
  <c r="F9" i="11" s="1"/>
  <c r="E10" i="11"/>
  <c r="F10" i="11" s="1"/>
  <c r="H7" i="11"/>
  <c r="I5" i="11" l="1"/>
  <c r="H56" i="11"/>
  <c r="H55" i="11"/>
  <c r="H54" i="11"/>
  <c r="H53" i="11"/>
  <c r="H40" i="11"/>
  <c r="H39" i="11"/>
  <c r="H37" i="11"/>
  <c r="H28" i="11"/>
  <c r="H27" i="11"/>
  <c r="H21" i="11"/>
  <c r="H8" i="11"/>
  <c r="I6" i="11" l="1"/>
  <c r="H9" i="11" l="1"/>
  <c r="H38" i="11"/>
  <c r="H36" i="11"/>
  <c r="H10" i="11"/>
  <c r="H34" i="11"/>
  <c r="H22" i="11"/>
  <c r="H13" i="11"/>
  <c r="J5" i="11"/>
  <c r="K5" i="11" s="1"/>
  <c r="L5" i="11" s="1"/>
  <c r="M5" i="11" s="1"/>
  <c r="N5" i="11" s="1"/>
  <c r="O5" i="11" s="1"/>
  <c r="P5" i="11" s="1"/>
  <c r="I4" i="11"/>
  <c r="H35" i="11" l="1"/>
  <c r="H23" i="11"/>
  <c r="H11" i="11"/>
  <c r="H12" i="11"/>
  <c r="P4" i="11"/>
  <c r="Q5" i="11"/>
  <c r="R5" i="11" s="1"/>
  <c r="S5" i="11" s="1"/>
  <c r="T5" i="11" s="1"/>
  <c r="U5" i="11" s="1"/>
  <c r="V5" i="11" s="1"/>
  <c r="W5" i="11" s="1"/>
  <c r="J6" i="11"/>
  <c r="H26" i="11" l="1"/>
  <c r="H25" i="11"/>
  <c r="H24"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<sst xmlns="http://schemas.openxmlformats.org/spreadsheetml/2006/main" count="83" uniqueCount="81">
  <si>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</si>
  <si>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</si>
  <si>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</si>
  <si>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</si>
  <si>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</si>
  <si>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</si>
  <si>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</si>
  <si>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</si>
  <si>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</si>
  <si>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</si>
  <si>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</si>
  <si>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</si>
  <si>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</si>
  <si>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</si>
  <si>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</si>
  <si>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</si>
  <si>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</si>
  <si>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</si>
  <si>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</si>
  <si>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</si>
  <si>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</si>
  <si>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</si>
  <si>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</si>
  <si>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</si>
  <si>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</si>
  <si>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</si>
  <si>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</si>
  <si>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</si>
  <si>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</si>
  <si>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</si>
  <si>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</si>
  <si>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</si>
  <si>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</si>
  <si>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</si>
  <si>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</si>
  <si>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</si>
  <si>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</si>
  <si>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</si>
  <si>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</si>
  <si>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</si>
  <si>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</si>
  <si>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</si>
  <si>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</si>
  <si>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</si>
  <si>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</si>
  <si>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</si>
  <si>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</si>
  <si>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AGEBs y SCINCE</t>
  </si>
  <si>
    <t>Vivi, Denise</t>
  </si>
  <si>
    <t>KML to df</t>
  </si>
  <si>
    <t>Sofi, Aissa</t>
  </si>
  <si>
    <t>Ruy, Arroyo</t>
  </si>
  <si>
    <t>Diseño webapp</t>
  </si>
  <si>
    <t>Recabación de requerimientos de hardware</t>
  </si>
  <si>
    <t>Diseño de la base de datos</t>
  </si>
  <si>
    <t>Ruy, Arroyo, Remi</t>
  </si>
  <si>
    <t>Remi, Vivienne</t>
  </si>
  <si>
    <t>Manual de Usuario</t>
  </si>
  <si>
    <t>API RESTful para comunicación local</t>
  </si>
  <si>
    <t>Centralización de datos en servidor</t>
  </si>
  <si>
    <t>Hospedaje del sitio web</t>
  </si>
  <si>
    <t>Servidor setup</t>
  </si>
  <si>
    <t>Framework para integración Python</t>
  </si>
  <si>
    <t>Nuevas fuentes de datos censales</t>
  </si>
  <si>
    <t>Diseño del modelo de datos orientado a grafos</t>
  </si>
  <si>
    <t>Segmentación territorial por ML</t>
  </si>
  <si>
    <t>Clasificación por impacto económico</t>
  </si>
  <si>
    <t>Modelado predictivo de población</t>
  </si>
  <si>
    <t>Análisis de grafos geoespaciales</t>
  </si>
  <si>
    <t>Sistema de login y autenticación</t>
  </si>
  <si>
    <t>Registro y recuperación de contraseña</t>
  </si>
  <si>
    <t>Clusterización por nivel geográfico</t>
  </si>
  <si>
    <t>Filtros interactivos por zona</t>
  </si>
  <si>
    <t>Sistema de dashboards</t>
  </si>
  <si>
    <t>Ítems con visualización de datos</t>
  </si>
  <si>
    <t>Data binding de ítems con filtros</t>
  </si>
  <si>
    <t>Personalización y estilos</t>
  </si>
  <si>
    <t>Comparación entre zonas</t>
  </si>
  <si>
    <t>Visualización de series temporales</t>
  </si>
  <si>
    <t>Exportación de mapas</t>
  </si>
  <si>
    <t>LLM asistente de 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</si>
</sst>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9847407452621"/>
      </bottom>
      <diagonal/>
    </border>
    <border>
      <left/>
      <right/>
      <top style="medium">
        <color theme="0" tint="-0.14999847407452621"/>
      </top>
      <bottom style="medium">
        <color theme="0" tint="-0.149998474074526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45" borderId="21" xfId="0" applyFill="1" applyBorder="1"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9"/>
  <sheetViews>
    <sheetView showGridLines="0" tabSelected="1" showRuler="0" zoomScale="85" zoomScaleNormal="85" zoomScalePageLayoutView="70" workbookViewId="0">
      <pane ySplit="6" topLeftCell="A38" activePane="bottomLeft" state="frozen"/>
      <selection pane="bottomLeft" activeCell="D10" sqref="D10"/>
    </sheetView>
  </sheetViews>
  <sheetFormatPr baseColWidth="10" defaultColWidth="9.109375" defaultRowHeight="30" customHeight="1" x14ac:dyDescent="0.3"/>
  <cols>
    <col min="1" max="1" width="2.6640625" style="45" customWidth="1"/>
    <col min="2" max="2" width="30.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hidden="1" customHeight="1" x14ac:dyDescent="0.35">
      <c r="A2" s="45" t="s">
        <v>1</v>
      </c>
      <c r="B2" s="50"/>
      <c r="I2" s="68"/>
    </row>
    <row r="3" spans="1:64" ht="30" customHeight="1" x14ac:dyDescent="0.3">
      <c r="A3" s="45" t="s">
        <v>2</v>
      </c>
      <c r="B3" s="51" t="s">
        <v>39</v>
      </c>
      <c r="C3" s="99" t="s">
        <v>16</v>
      </c>
      <c r="D3" s="100"/>
      <c r="E3" s="98">
        <v>45857</v>
      </c>
      <c r="F3" s="98"/>
    </row>
    <row r="4" spans="1:64" ht="30" customHeight="1" x14ac:dyDescent="0.3">
      <c r="A4" s="46" t="s">
        <v>3</v>
      </c>
      <c r="C4" s="99" t="s">
        <v>17</v>
      </c>
      <c r="D4" s="100"/>
      <c r="E4" s="7">
        <v>1</v>
      </c>
      <c r="I4" s="95">
        <f>I5</f>
        <v>45852</v>
      </c>
      <c r="J4" s="96"/>
      <c r="K4" s="96"/>
      <c r="L4" s="96"/>
      <c r="M4" s="96"/>
      <c r="N4" s="96"/>
      <c r="O4" s="97"/>
      <c r="P4" s="95">
        <f>P5</f>
        <v>45859</v>
      </c>
      <c r="Q4" s="96"/>
      <c r="R4" s="96"/>
      <c r="S4" s="96"/>
      <c r="T4" s="96"/>
      <c r="U4" s="96"/>
      <c r="V4" s="97"/>
      <c r="W4" s="95">
        <f>W5</f>
        <v>45866</v>
      </c>
      <c r="X4" s="96"/>
      <c r="Y4" s="96"/>
      <c r="Z4" s="96"/>
      <c r="AA4" s="96"/>
      <c r="AB4" s="96"/>
      <c r="AC4" s="97"/>
      <c r="AD4" s="95">
        <f>AD5</f>
        <v>45873</v>
      </c>
      <c r="AE4" s="96"/>
      <c r="AF4" s="96"/>
      <c r="AG4" s="96"/>
      <c r="AH4" s="96"/>
      <c r="AI4" s="96"/>
      <c r="AJ4" s="97"/>
      <c r="AK4" s="95">
        <f>AK5</f>
        <v>45880</v>
      </c>
      <c r="AL4" s="96"/>
      <c r="AM4" s="96"/>
      <c r="AN4" s="96"/>
      <c r="AO4" s="96"/>
      <c r="AP4" s="96"/>
      <c r="AQ4" s="97"/>
      <c r="AR4" s="95">
        <f>AR5</f>
        <v>45887</v>
      </c>
      <c r="AS4" s="96"/>
      <c r="AT4" s="96"/>
      <c r="AU4" s="96"/>
      <c r="AV4" s="96"/>
      <c r="AW4" s="96"/>
      <c r="AX4" s="97"/>
      <c r="AY4" s="95">
        <f>AY5</f>
        <v>45894</v>
      </c>
      <c r="AZ4" s="96"/>
      <c r="BA4" s="96"/>
      <c r="BB4" s="96"/>
      <c r="BC4" s="96"/>
      <c r="BD4" s="96"/>
      <c r="BE4" s="97"/>
      <c r="BF4" s="95">
        <f>BF5</f>
        <v>45901</v>
      </c>
      <c r="BG4" s="96"/>
      <c r="BH4" s="96"/>
      <c r="BI4" s="96"/>
      <c r="BJ4" s="96"/>
      <c r="BK4" s="96"/>
      <c r="BL4" s="97"/>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5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0.7</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53</v>
      </c>
      <c r="C10" s="53" t="s">
        <v>44</v>
      </c>
      <c r="D10" s="17">
        <v>1</v>
      </c>
      <c r="E10" s="77">
        <f>Inicio_del_proyecto</f>
        <v>45857</v>
      </c>
      <c r="F10" s="77">
        <f>E10+4</f>
        <v>45861</v>
      </c>
      <c r="G10" s="14"/>
      <c r="H10" s="14">
        <f t="shared" si="6"/>
        <v>5</v>
      </c>
      <c r="I10" s="31"/>
      <c r="J10" s="31"/>
      <c r="K10" s="31"/>
      <c r="L10" s="31"/>
      <c r="M10" s="31"/>
      <c r="N10" s="93"/>
      <c r="O10" s="93"/>
      <c r="P10" s="93"/>
      <c r="Q10" s="93"/>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88" t="s">
        <v>61</v>
      </c>
      <c r="C11" s="53" t="s">
        <v>56</v>
      </c>
      <c r="D11" s="17">
        <v>0.2</v>
      </c>
      <c r="E11" s="77">
        <f>Inicio_del_proyecto</f>
        <v>45857</v>
      </c>
      <c r="F11" s="77">
        <f>E11+7</f>
        <v>45864</v>
      </c>
      <c r="G11" s="14"/>
      <c r="H11" s="14">
        <f t="shared" si="6"/>
        <v>8</v>
      </c>
      <c r="I11" s="31"/>
      <c r="J11" s="31"/>
      <c r="K11" s="31"/>
      <c r="L11" s="31"/>
      <c r="M11" s="90"/>
      <c r="N11" s="94"/>
      <c r="O11" s="94"/>
      <c r="P11" s="94"/>
      <c r="Q11" s="94"/>
      <c r="R11" s="9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54</v>
      </c>
      <c r="C12" s="53" t="s">
        <v>55</v>
      </c>
      <c r="D12" s="17">
        <v>0</v>
      </c>
      <c r="E12" s="77">
        <f>Inicio_del_proyecto+8</f>
        <v>45865</v>
      </c>
      <c r="F12" s="77">
        <f>E12+7</f>
        <v>45872</v>
      </c>
      <c r="G12" s="14"/>
      <c r="H12" s="14">
        <f t="shared" si="6"/>
        <v>8</v>
      </c>
      <c r="I12" s="31"/>
      <c r="J12" s="31"/>
      <c r="K12" s="31"/>
      <c r="L12" s="31"/>
      <c r="M12" s="31"/>
      <c r="N12" s="92"/>
      <c r="O12" s="92"/>
      <c r="P12" s="92"/>
      <c r="Q12" s="92"/>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58</v>
      </c>
      <c r="C13" s="53"/>
      <c r="D13" s="17">
        <v>0</v>
      </c>
      <c r="E13" s="77">
        <v>45865</v>
      </c>
      <c r="F13" s="77">
        <v>45869</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59</v>
      </c>
      <c r="C14" s="53"/>
      <c r="D14" s="17">
        <v>0</v>
      </c>
      <c r="E14" s="77">
        <v>45865</v>
      </c>
      <c r="F14" s="77">
        <v>45867</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1" t="s">
        <v>60</v>
      </c>
      <c r="C15" s="53"/>
      <c r="D15" s="17">
        <v>0</v>
      </c>
      <c r="E15" s="77">
        <v>45868</v>
      </c>
      <c r="F15" s="77">
        <v>45870</v>
      </c>
      <c r="G15" s="14"/>
      <c r="H15" s="14"/>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1"/>
      <c r="C16" s="53"/>
      <c r="D16" s="17"/>
      <c r="E16" s="77"/>
      <c r="F16" s="77"/>
      <c r="G16" s="14"/>
      <c r="H16" s="14"/>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1"/>
      <c r="C17" s="53"/>
      <c r="D17" s="17"/>
      <c r="E17" s="77"/>
      <c r="F17" s="77"/>
      <c r="G17" s="14"/>
      <c r="H17" s="14"/>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1"/>
      <c r="C18" s="53"/>
      <c r="D18" s="17"/>
      <c r="E18" s="77"/>
      <c r="F18" s="77"/>
      <c r="G18" s="14"/>
      <c r="H18" s="14"/>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1"/>
      <c r="C19" s="53"/>
      <c r="D19" s="17"/>
      <c r="E19" s="77"/>
      <c r="F19" s="77"/>
      <c r="G19" s="14"/>
      <c r="H19" s="14"/>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hidden="1" customHeight="1" thickBot="1" x14ac:dyDescent="0.35">
      <c r="A20" s="45"/>
      <c r="B20" s="61"/>
      <c r="C20" s="53"/>
      <c r="D20" s="17"/>
      <c r="E20" s="77"/>
      <c r="F20" s="77"/>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6" t="s">
        <v>10</v>
      </c>
      <c r="B21" s="18" t="s">
        <v>41</v>
      </c>
      <c r="C21" s="54"/>
      <c r="D21" s="19"/>
      <c r="E21" s="78"/>
      <c r="F21" s="79"/>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6"/>
      <c r="B22" s="62" t="s">
        <v>47</v>
      </c>
      <c r="C22" s="55" t="s">
        <v>48</v>
      </c>
      <c r="D22" s="20">
        <v>0.5</v>
      </c>
      <c r="E22" s="80">
        <f>Inicio_del_proyecto</f>
        <v>45857</v>
      </c>
      <c r="F22" s="80">
        <f>E22+7</f>
        <v>45864</v>
      </c>
      <c r="G22" s="14"/>
      <c r="H22" s="14">
        <f t="shared" si="6"/>
        <v>8</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2" t="s">
        <v>62</v>
      </c>
      <c r="C23" s="55"/>
      <c r="D23" s="20">
        <v>0</v>
      </c>
      <c r="E23" s="80">
        <v>45865</v>
      </c>
      <c r="F23" s="80">
        <v>45869</v>
      </c>
      <c r="G23" s="14"/>
      <c r="H23" s="14">
        <f t="shared" si="6"/>
        <v>5</v>
      </c>
      <c r="I23" s="31"/>
      <c r="J23" s="31"/>
      <c r="K23" s="31"/>
      <c r="L23" s="31"/>
      <c r="M23" s="31"/>
      <c r="N23" s="31"/>
      <c r="O23" s="31"/>
      <c r="P23" s="31"/>
      <c r="Q23" s="31"/>
      <c r="R23" s="31"/>
      <c r="S23" s="31"/>
      <c r="T23" s="31"/>
      <c r="U23" s="32"/>
      <c r="V23" s="32"/>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2" t="s">
        <v>63</v>
      </c>
      <c r="C24" s="55"/>
      <c r="D24" s="20">
        <v>0</v>
      </c>
      <c r="E24" s="80">
        <v>45870</v>
      </c>
      <c r="F24" s="80">
        <v>45872</v>
      </c>
      <c r="G24" s="14"/>
      <c r="H24" s="14">
        <f t="shared" si="6"/>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2"/>
      <c r="C25" s="55"/>
      <c r="D25" s="20"/>
      <c r="E25" s="80"/>
      <c r="F25" s="80"/>
      <c r="G25" s="14"/>
      <c r="H25" s="14" t="str">
        <f t="shared" si="6"/>
        <v/>
      </c>
      <c r="I25" s="31"/>
      <c r="J25" s="31"/>
      <c r="K25" s="31"/>
      <c r="L25" s="31"/>
      <c r="M25" s="31"/>
      <c r="N25" s="31"/>
      <c r="O25" s="31"/>
      <c r="P25" s="31"/>
      <c r="Q25" s="31"/>
      <c r="R25" s="31"/>
      <c r="S25" s="31"/>
      <c r="T25" s="31"/>
      <c r="U25" s="31"/>
      <c r="V25" s="31"/>
      <c r="W25" s="31"/>
      <c r="X25" s="31"/>
      <c r="Y25" s="32"/>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hidden="1" customHeight="1" thickBot="1" x14ac:dyDescent="0.35">
      <c r="A26" s="45"/>
      <c r="B26" s="62"/>
      <c r="C26" s="55"/>
      <c r="D26" s="20"/>
      <c r="E26" s="80"/>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t="s">
        <v>11</v>
      </c>
      <c r="B27" s="21" t="s">
        <v>42</v>
      </c>
      <c r="C27" s="56"/>
      <c r="D27" s="22"/>
      <c r="E27" s="81"/>
      <c r="F27" s="82"/>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3" t="s">
        <v>49</v>
      </c>
      <c r="C28" s="57" t="s">
        <v>50</v>
      </c>
      <c r="D28" s="23">
        <v>0</v>
      </c>
      <c r="E28" s="83">
        <f>Inicio_del_proyecto</f>
        <v>45857</v>
      </c>
      <c r="F28" s="83">
        <f>E28+7</f>
        <v>45864</v>
      </c>
      <c r="G28" s="14"/>
      <c r="H28" s="14">
        <f t="shared" si="6"/>
        <v>8</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3" t="s">
        <v>64</v>
      </c>
      <c r="C29" s="57"/>
      <c r="D29" s="23">
        <v>0</v>
      </c>
      <c r="E29" s="83">
        <f>Inicio_del_proyecto+2</f>
        <v>45859</v>
      </c>
      <c r="F29" s="83">
        <f>E29+7</f>
        <v>45866</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3" t="s">
        <v>65</v>
      </c>
      <c r="C30" s="57"/>
      <c r="D30" s="23">
        <v>0</v>
      </c>
      <c r="E30" s="83">
        <v>45877</v>
      </c>
      <c r="F30" s="83">
        <v>45881</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3" t="s">
        <v>66</v>
      </c>
      <c r="C31" s="57"/>
      <c r="D31" s="23">
        <v>0</v>
      </c>
      <c r="E31" s="83">
        <v>45882</v>
      </c>
      <c r="F31" s="83">
        <v>45885</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c r="B32" s="63" t="s">
        <v>67</v>
      </c>
      <c r="C32" s="57"/>
      <c r="D32" s="23">
        <v>0</v>
      </c>
      <c r="E32" s="83">
        <v>45886</v>
      </c>
      <c r="F32" s="83">
        <v>45891</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5"/>
      <c r="B33" s="63" t="s">
        <v>68</v>
      </c>
      <c r="C33" s="57"/>
      <c r="D33" s="23">
        <v>0</v>
      </c>
      <c r="E33" s="83">
        <v>45892</v>
      </c>
      <c r="F33" s="83">
        <v>45896</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hidden="1" customHeight="1" thickBot="1" x14ac:dyDescent="0.35">
      <c r="A34" s="45"/>
      <c r="B34" s="63"/>
      <c r="C34" s="57"/>
      <c r="D34" s="23"/>
      <c r="E34" s="83"/>
      <c r="F34" s="83"/>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hidden="1" customHeight="1" thickBot="1" x14ac:dyDescent="0.35">
      <c r="A35" s="45"/>
      <c r="B35" s="63"/>
      <c r="C35" s="57"/>
      <c r="D35" s="23"/>
      <c r="E35" s="83"/>
      <c r="F35" s="83"/>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hidden="1" customHeight="1" thickBot="1" x14ac:dyDescent="0.35">
      <c r="A36" s="45"/>
      <c r="B36" s="63"/>
      <c r="C36" s="57"/>
      <c r="D36" s="23"/>
      <c r="E36" s="83"/>
      <c r="F36" s="83"/>
      <c r="G36" s="14"/>
      <c r="H36" s="14" t="str">
        <f t="shared" si="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5">
      <c r="A37" s="45" t="s">
        <v>11</v>
      </c>
      <c r="B37" s="24" t="s">
        <v>43</v>
      </c>
      <c r="C37" s="58"/>
      <c r="D37" s="25"/>
      <c r="E37" s="84"/>
      <c r="F37" s="85"/>
      <c r="G37" s="14"/>
      <c r="H37" s="14" t="str">
        <f t="shared"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5">
      <c r="A38" s="45"/>
      <c r="B38" s="64" t="s">
        <v>52</v>
      </c>
      <c r="C38" s="59" t="s">
        <v>51</v>
      </c>
      <c r="D38" s="26">
        <v>0</v>
      </c>
      <c r="E38" s="86">
        <f>Inicio_del_proyecto</f>
        <v>45857</v>
      </c>
      <c r="F38" s="86">
        <f>E38+7</f>
        <v>45864</v>
      </c>
      <c r="G38" s="14"/>
      <c r="H38" s="14">
        <f t="shared" si="6"/>
        <v>8</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5">
      <c r="A39" s="45"/>
      <c r="B39" s="64" t="s">
        <v>69</v>
      </c>
      <c r="C39" s="59"/>
      <c r="D39" s="26">
        <v>0</v>
      </c>
      <c r="E39" s="86">
        <v>45865</v>
      </c>
      <c r="F39" s="86">
        <v>45868</v>
      </c>
      <c r="G39" s="14"/>
      <c r="H39" s="14">
        <f t="shared" si="6"/>
        <v>4</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5">
      <c r="A40" s="45"/>
      <c r="B40" s="89" t="s">
        <v>70</v>
      </c>
      <c r="C40" s="59"/>
      <c r="D40" s="26">
        <v>0</v>
      </c>
      <c r="E40" s="86">
        <v>45869</v>
      </c>
      <c r="F40" s="86">
        <v>45871</v>
      </c>
      <c r="G40" s="14"/>
      <c r="H40" s="14">
        <f t="shared" si="6"/>
        <v>3</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5">
      <c r="A41" s="45"/>
      <c r="B41" s="89" t="s">
        <v>71</v>
      </c>
      <c r="C41" s="59"/>
      <c r="D41" s="26">
        <v>0</v>
      </c>
      <c r="E41" s="86">
        <v>45872</v>
      </c>
      <c r="F41" s="86">
        <v>45876</v>
      </c>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5">
      <c r="A42" s="45"/>
      <c r="B42" s="89" t="s">
        <v>72</v>
      </c>
      <c r="C42" s="59"/>
      <c r="D42" s="26">
        <v>0</v>
      </c>
      <c r="E42" s="86">
        <v>45877</v>
      </c>
      <c r="F42" s="86">
        <v>45881</v>
      </c>
      <c r="G42" s="14"/>
      <c r="H42" s="14"/>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5">
      <c r="A43" s="45"/>
      <c r="B43" s="89" t="s">
        <v>73</v>
      </c>
      <c r="C43" s="59"/>
      <c r="D43" s="26">
        <v>0</v>
      </c>
      <c r="E43" s="86">
        <v>45869</v>
      </c>
      <c r="F43" s="86">
        <v>45878</v>
      </c>
      <c r="G43" s="14"/>
      <c r="H43" s="14"/>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row>
    <row r="44" spans="1:64" s="3" customFormat="1" ht="30" customHeight="1" thickBot="1" x14ac:dyDescent="0.35">
      <c r="A44" s="45"/>
      <c r="B44" s="89" t="s">
        <v>74</v>
      </c>
      <c r="C44" s="59"/>
      <c r="D44" s="26">
        <v>0</v>
      </c>
      <c r="E44" s="86">
        <v>45872</v>
      </c>
      <c r="F44" s="86">
        <v>45881</v>
      </c>
      <c r="G44" s="14"/>
      <c r="H44" s="14"/>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row>
    <row r="45" spans="1:64" s="3" customFormat="1" ht="30" customHeight="1" thickBot="1" x14ac:dyDescent="0.35">
      <c r="A45" s="45"/>
      <c r="B45" s="89" t="s">
        <v>75</v>
      </c>
      <c r="C45" s="59"/>
      <c r="D45" s="26">
        <v>0</v>
      </c>
      <c r="E45" s="86">
        <v>45877</v>
      </c>
      <c r="F45" s="86">
        <v>45881</v>
      </c>
      <c r="G45" s="14"/>
      <c r="H45" s="14"/>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row>
    <row r="46" spans="1:64" s="3" customFormat="1" ht="30" customHeight="1" thickBot="1" x14ac:dyDescent="0.35">
      <c r="A46" s="45"/>
      <c r="B46" s="89" t="s">
        <v>76</v>
      </c>
      <c r="C46" s="59"/>
      <c r="D46" s="26">
        <v>0</v>
      </c>
      <c r="E46" s="86">
        <v>45882</v>
      </c>
      <c r="F46" s="86">
        <v>45886</v>
      </c>
      <c r="G46" s="14"/>
      <c r="H46" s="14"/>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3" customFormat="1" ht="30" customHeight="1" thickBot="1" x14ac:dyDescent="0.35">
      <c r="A47" s="45"/>
      <c r="B47" s="89" t="s">
        <v>77</v>
      </c>
      <c r="C47" s="59"/>
      <c r="D47" s="26">
        <v>0</v>
      </c>
      <c r="E47" s="86">
        <v>45887</v>
      </c>
      <c r="F47" s="86">
        <v>45891</v>
      </c>
      <c r="G47" s="14"/>
      <c r="H47" s="14"/>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row>
    <row r="48" spans="1:64" s="3" customFormat="1" ht="30" customHeight="1" thickBot="1" x14ac:dyDescent="0.35">
      <c r="A48" s="45"/>
      <c r="B48" s="89" t="s">
        <v>78</v>
      </c>
      <c r="C48" s="59"/>
      <c r="D48" s="26">
        <v>0</v>
      </c>
      <c r="E48" s="86">
        <v>45892</v>
      </c>
      <c r="F48" s="86">
        <v>45895</v>
      </c>
      <c r="G48" s="14"/>
      <c r="H48" s="14"/>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3" customFormat="1" ht="30" customHeight="1" thickBot="1" x14ac:dyDescent="0.35">
      <c r="A49" s="45"/>
      <c r="B49" s="89" t="s">
        <v>79</v>
      </c>
      <c r="C49" s="59"/>
      <c r="D49" s="26">
        <v>0</v>
      </c>
      <c r="E49" s="86">
        <v>45896</v>
      </c>
      <c r="F49" s="86">
        <v>45899</v>
      </c>
      <c r="G49" s="14"/>
      <c r="H49" s="14"/>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row>
    <row r="50" spans="1:64" s="3" customFormat="1" ht="30" customHeight="1" thickBot="1" x14ac:dyDescent="0.35">
      <c r="A50" s="45"/>
      <c r="B50" s="89" t="s">
        <v>80</v>
      </c>
      <c r="C50" s="59"/>
      <c r="D50" s="26">
        <v>0</v>
      </c>
      <c r="E50" s="86">
        <v>45900</v>
      </c>
      <c r="F50" s="86">
        <v>45903</v>
      </c>
      <c r="G50" s="14"/>
      <c r="H50" s="14"/>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row>
    <row r="51" spans="1:64" s="3" customFormat="1" ht="30" hidden="1" customHeight="1" thickBot="1" x14ac:dyDescent="0.35">
      <c r="A51" s="45"/>
      <c r="B51" s="89"/>
      <c r="C51" s="59"/>
      <c r="D51" s="26"/>
      <c r="E51" s="86"/>
      <c r="F51" s="86"/>
      <c r="G51" s="14"/>
      <c r="H51" s="14"/>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row>
    <row r="52" spans="1:64" s="3" customFormat="1" ht="30" hidden="1" customHeight="1" thickBot="1" x14ac:dyDescent="0.35">
      <c r="A52" s="45"/>
      <c r="B52" s="89"/>
      <c r="C52" s="59"/>
      <c r="D52" s="26"/>
      <c r="E52" s="86"/>
      <c r="F52" s="86"/>
      <c r="G52" s="14"/>
      <c r="H52" s="14"/>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row>
    <row r="53" spans="1:64" s="3" customFormat="1" ht="30" hidden="1" customHeight="1" thickBot="1" x14ac:dyDescent="0.35">
      <c r="A53" s="45"/>
      <c r="B53" s="64"/>
      <c r="C53" s="59"/>
      <c r="D53" s="26"/>
      <c r="E53" s="86"/>
      <c r="F53" s="86"/>
      <c r="G53" s="14"/>
      <c r="H53" s="14" t="str">
        <f t="shared" si="6"/>
        <v/>
      </c>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row>
    <row r="54" spans="1:64" s="3" customFormat="1" ht="30" customHeight="1" thickBot="1" x14ac:dyDescent="0.35">
      <c r="A54" s="45"/>
      <c r="B54" s="64" t="s">
        <v>57</v>
      </c>
      <c r="C54" s="59"/>
      <c r="D54" s="26"/>
      <c r="E54" s="86"/>
      <c r="F54" s="86"/>
      <c r="G54" s="14"/>
      <c r="H54" s="14" t="str">
        <f t="shared" si="6"/>
        <v/>
      </c>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row>
    <row r="55" spans="1:64" s="3" customFormat="1" ht="30" customHeight="1" thickBot="1" x14ac:dyDescent="0.35">
      <c r="A55" s="45" t="s">
        <v>12</v>
      </c>
      <c r="B55" s="65"/>
      <c r="C55" s="60"/>
      <c r="D55" s="13"/>
      <c r="E55" s="87"/>
      <c r="F55" s="87"/>
      <c r="G55" s="14"/>
      <c r="H55" s="14" t="str">
        <f t="shared" si="6"/>
        <v/>
      </c>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row>
    <row r="56" spans="1:64" s="3" customFormat="1" ht="30" customHeight="1" thickBot="1" x14ac:dyDescent="0.35">
      <c r="A56" s="46" t="s">
        <v>13</v>
      </c>
      <c r="B56" s="27" t="s">
        <v>15</v>
      </c>
      <c r="C56" s="28"/>
      <c r="D56" s="29"/>
      <c r="E56" s="70"/>
      <c r="F56" s="71"/>
      <c r="G56" s="30"/>
      <c r="H56" s="30" t="str">
        <f t="shared" si="6"/>
        <v/>
      </c>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row>
    <row r="57" spans="1:64" ht="30" customHeight="1" x14ac:dyDescent="0.3">
      <c r="G57" s="6"/>
    </row>
    <row r="58" spans="1:64" ht="30" customHeight="1" x14ac:dyDescent="0.3">
      <c r="C58" s="11"/>
      <c r="F58" s="47"/>
    </row>
    <row r="59" spans="1:64" ht="30" customHeight="1" x14ac:dyDescent="0.3">
      <c r="C59"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5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6">
    <cfRule type="expression" dxfId="2" priority="33">
      <formula>AND(TODAY()&gt;=I$5,TODAY()&lt;J$5)</formula>
    </cfRule>
  </conditionalFormatting>
  <conditionalFormatting sqref="I7:BL5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2025-07-24T05:40:54Z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