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filterPrivacy="1" codeName="ThisWorkbook"/>
  <xr:revisionPtr revIDLastSave="0" documentId="13_ncr:1_{1EBF450A-1CEE-46F2-80D2-D5FAFDDE8215}"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9" i="11" l="1"/>
  <c r="F29" i="11" s="1"/>
  <c r="E11" i="11"/>
  <c r="F11" i="11" s="1"/>
  <c r="E12" i="11"/>
  <c r="F12" i="11" s="1"/>
  <c r="E28" i="11"/>
  <c r="F28" i="11" s="1"/>
  <c r="E38" i="11"/>
  <c r="F38" i="11" s="1"/>
  <c r="E22" i="11"/>
  <c r="F22" i="11" s="1"/>
  <c r="E9" i="11"/>
  <c r="F9" i="11" s="1"/>
  <c r="E10" i="11"/>
  <c r="F10" i="11" s="1"/>
  <c r="H7" i="11"/>
  <c r="I5" i="11" l="1"/>
  <c r="H56" i="11"/>
  <c r="H55" i="11"/>
  <c r="H54" i="11"/>
  <c r="H53" i="11"/>
  <c r="H40" i="11"/>
  <c r="H39" i="11"/>
  <c r="H37" i="11"/>
  <c r="H28" i="11"/>
  <c r="H27" i="11"/>
  <c r="H21" i="11"/>
  <c r="H8" i="11"/>
  <c r="I6" i="11" l="1"/>
  <c r="H9" i="11" l="1"/>
  <c r="H38" i="11"/>
  <c r="H36" i="11"/>
  <c r="H10" i="11"/>
  <c r="H34" i="11"/>
  <c r="H22" i="11"/>
  <c r="H13" i="11"/>
  <c r="J5" i="11"/>
  <c r="K5" i="11" s="1"/>
  <c r="L5" i="11" s="1"/>
  <c r="M5" i="11" s="1"/>
  <c r="N5" i="11" s="1"/>
  <c r="O5" i="11" s="1"/>
  <c r="P5" i="11" s="1"/>
  <c r="I4" i="11"/>
  <c r="H35" i="11" l="1"/>
  <c r="H23" i="11"/>
  <c r="H11" i="11"/>
  <c r="H12" i="11"/>
  <c r="P4" i="11"/>
  <c r="Q5" i="11"/>
  <c r="R5" i="11" s="1"/>
  <c r="S5" i="11" s="1"/>
  <c r="T5" i="11" s="1"/>
  <c r="U5" i="11" s="1"/>
  <c r="V5" i="11" s="1"/>
  <c r="W5" i="11" s="1"/>
  <c r="J6" i="11"/>
  <c r="H26" i="11" l="1"/>
  <c r="H25" i="11"/>
  <c r="H24"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Z5" i="11" l="1"/>
  <c r="AY4" i="11"/>
  <c r="AX6" i="11"/>
  <c r="T6" i="11"/>
  <c r="S6" i="11" l="1"/>
  <c r="AW6" i="11"/>
  <c r="AY6" i="11"/>
  <c r="BA5" i="11"/>
  <c r="AZ6" i="11"/>
  <c r="U6" i="11"/>
  <c r="BA6" i="11" l="1"/>
  <c r="BB5" i="11"/>
  <c r="V6" i="11"/>
  <c r="BB6" i="11" l="1"/>
  <c r="BC5" i="11"/>
  <c r="W6" i="11"/>
  <c r="BC6" i="11" l="1"/>
  <c r="BD5" i="11"/>
  <c r="X6" i="11"/>
  <c r="BE5" i="11" l="1"/>
  <c r="BD6" i="11"/>
  <c r="Y6" i="11"/>
  <c r="BE6" i="11" l="1"/>
  <c r="BF5" i="11"/>
  <c r="Z6" i="11"/>
  <c r="BG5" i="11" l="1"/>
  <c r="BF4" i="11"/>
  <c r="BF6" i="11" s="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<sst xmlns="http://schemas.openxmlformats.org/spreadsheetml/2006/main" count="83" uniqueCount="81">
  <si>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</si>
  <si>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</si>
  <si>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</si>
  <si>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</si>
  <si>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</si>
  <si>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</si>
  <si>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</si>
  <si>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</si>
  <si>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</si>
  <si>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Continúa escribiendo tareas en las celdas de la A10 a la A13 o ve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</si>
  <si>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agregaste nuevas filas en esta hoja de cálculo, verás que se crearon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</si>
  <si>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</si>
  <si>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</si>
  <si>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</si>
  <si>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</si>
  <si>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Inserte nuevas filas ENCIMA de ésta</t>
  </si>
  <si>
    <t>Inicio del proyecto:</t>
  </si>
  <si>
    <t>Semana para mostrar:</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</si>
  <si>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</si>
  <si>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</si>
  <si>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</si>
  <si>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</si>
  <si>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</si>
  <si>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</si>
  <si>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</si>
  <si>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</si>
  <si>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</si>
  <si>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</si>
  <si>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“Ve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</si>
  <si>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</si>
  <si>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</si>
  <si>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</si>
  <si>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</si>
  <si>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</si>
  <si>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</si>
  <si>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</si>
  <si>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</si>
  <si>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</si>
  <si>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Mapo</t>
  </si>
  <si>
    <t>Remi Heredia</t>
  </si>
  <si>
    <t>Colección</t>
  </si>
  <si>
    <t>Investigación</t>
  </si>
  <si>
    <t>Diseño y modelado</t>
  </si>
  <si>
    <t>Aplicación</t>
  </si>
  <si>
    <t>Remi</t>
  </si>
  <si>
    <t>Documentación</t>
  </si>
  <si>
    <t>En este diagrama no se muestran avances previos a la fecha de creación.</t>
  </si>
  <si>
    <t>AGEBs y SCINCE</t>
  </si>
  <si>
    <t>Vivi, Denise</t>
  </si>
  <si>
    <t>KML to df</t>
  </si>
  <si>
    <t>Sofi, Aissa</t>
  </si>
  <si>
    <t>Ruy, Arroyo</t>
  </si>
  <si>
    <t>Diseño webapp</t>
  </si>
  <si>
    <t>Recabación de requerimientos de hardware</t>
  </si>
  <si>
    <t>Diseño de la base de datos</t>
  </si>
  <si>
    <t>Ruy, Arroyo, Remi</t>
  </si>
  <si>
    <t>Remi, Vivienne</t>
  </si>
  <si>
    <t>Manual de Usuario</t>
  </si>
  <si>
    <t>API RESTful para comunicación local</t>
  </si>
  <si>
    <t>Centralización de datos en servidor</t>
  </si>
  <si>
    <t>Hospedaje del sitio web</t>
  </si>
  <si>
    <t>Servidor setup</t>
  </si>
  <si>
    <t>Framework para integración Python</t>
  </si>
  <si>
    <t>Nuevas fuentes de datos censales</t>
  </si>
  <si>
    <t>Diseño del modelo de datos orientado a grafos</t>
  </si>
  <si>
    <t>Segmentación territorial por ML</t>
  </si>
  <si>
    <t>Clasificación por impacto económico</t>
  </si>
  <si>
    <t>Modelado predictivo de población</t>
  </si>
  <si>
    <t>Análisis de grafos geoespaciales</t>
  </si>
  <si>
    <t>Sistema de login y autenticación</t>
  </si>
  <si>
    <t>Registro y recuperación de contraseña</t>
  </si>
  <si>
    <t>Clusterización por nivel geográfico</t>
  </si>
  <si>
    <t>Filtros interactivos por zona</t>
  </si>
  <si>
    <t>Sistema de dashboards</t>
  </si>
  <si>
    <t>Ítems con visualización de datos</t>
  </si>
  <si>
    <t>Data binding de ítems con filtros</t>
  </si>
  <si>
    <t>Personalización y estilos</t>
  </si>
  <si>
    <t>Comparación entre zonas</t>
  </si>
  <si>
    <t>Visualización de series temporales</t>
  </si>
  <si>
    <t>Exportación de mapas</t>
  </si>
  <si>
    <t>LLM asistente de 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</si>
</sst>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d\ &quot;de&quot;\ mmmm\ &quot;de&quot;\ yyyy"/>
    <numFmt numFmtId="171" formatCode="d"/>
    <numFmt numFmtId="172" formatCode="dd\-mm\-yy;@"/>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2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9847407452621"/>
      </bottom>
      <diagonal/>
    </border>
    <border>
      <left/>
      <right/>
      <top style="medium">
        <color theme="0" tint="-0.14999847407452621"/>
      </top>
      <bottom style="medium">
        <color theme="0" tint="-0.14999847407452621"/>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72"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0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9" fontId="4" fillId="2" borderId="2" xfId="0" applyNumberFormat="1" applyFont="1" applyFill="1" applyBorder="1" applyAlignment="1">
      <alignment horizontal="left" vertical="center"/>
    </xf>
    <xf numFmtId="169" fontId="5" fillId="2" borderId="2" xfId="0" applyNumberFormat="1" applyFont="1" applyFill="1" applyBorder="1" applyAlignment="1">
      <alignment horizontal="center" vertical="center"/>
    </xf>
    <xf numFmtId="171" fontId="11" fillId="7" borderId="6" xfId="0" applyNumberFormat="1" applyFont="1" applyFill="1" applyBorder="1" applyAlignment="1">
      <alignment horizontal="center" vertical="center"/>
    </xf>
    <xf numFmtId="171" fontId="11" fillId="7" borderId="0" xfId="0" applyNumberFormat="1" applyFont="1" applyFill="1" applyAlignment="1">
      <alignment horizontal="center" vertical="center"/>
    </xf>
    <xf numFmtId="171" fontId="11" fillId="7" borderId="7" xfId="0" applyNumberFormat="1" applyFont="1" applyFill="1" applyBorder="1" applyAlignment="1">
      <alignment horizontal="center" vertical="center"/>
    </xf>
    <xf numFmtId="172" fontId="0" fillId="8" borderId="2" xfId="0" applyNumberFormat="1" applyFill="1" applyBorder="1" applyAlignment="1">
      <alignment horizontal="center" vertical="center"/>
    </xf>
    <xf numFmtId="172" fontId="5" fillId="8" borderId="2" xfId="0" applyNumberFormat="1" applyFont="1" applyFill="1" applyBorder="1" applyAlignment="1">
      <alignment horizontal="center" vertical="center"/>
    </xf>
    <xf numFmtId="172" fontId="9" fillId="3" borderId="2" xfId="10" applyFill="1">
      <alignment horizontal="center" vertical="center"/>
    </xf>
    <xf numFmtId="172" fontId="0" fillId="9" borderId="2" xfId="0" applyNumberFormat="1" applyFill="1" applyBorder="1" applyAlignment="1">
      <alignment horizontal="center" vertical="center"/>
    </xf>
    <xf numFmtId="172" fontId="5" fillId="9" borderId="2" xfId="0" applyNumberFormat="1" applyFont="1" applyFill="1" applyBorder="1" applyAlignment="1">
      <alignment horizontal="center" vertical="center"/>
    </xf>
    <xf numFmtId="172" fontId="9" fillId="4" borderId="2" xfId="10" applyFill="1">
      <alignment horizontal="center" vertical="center"/>
    </xf>
    <xf numFmtId="172" fontId="0" fillId="6" borderId="2" xfId="0" applyNumberFormat="1" applyFill="1" applyBorder="1" applyAlignment="1">
      <alignment horizontal="center" vertical="center"/>
    </xf>
    <xf numFmtId="172" fontId="5" fillId="6" borderId="2" xfId="0" applyNumberFormat="1" applyFont="1" applyFill="1" applyBorder="1" applyAlignment="1">
      <alignment horizontal="center" vertical="center"/>
    </xf>
    <xf numFmtId="172" fontId="9" fillId="11" borderId="2" xfId="10" applyFill="1">
      <alignment horizontal="center" vertical="center"/>
    </xf>
    <xf numFmtId="172" fontId="0" fillId="5" borderId="2" xfId="0" applyNumberFormat="1" applyFill="1" applyBorder="1" applyAlignment="1">
      <alignment horizontal="center" vertical="center"/>
    </xf>
    <xf numFmtId="172" fontId="5" fillId="5" borderId="2" xfId="0" applyNumberFormat="1" applyFont="1" applyFill="1" applyBorder="1" applyAlignment="1">
      <alignment horizontal="center" vertical="center"/>
    </xf>
    <xf numFmtId="172" fontId="9" fillId="10" borderId="2" xfId="10" applyFill="1">
      <alignment horizontal="center" vertical="center"/>
    </xf>
    <xf numFmtId="172" fontId="9" fillId="0" borderId="2" xfId="10">
      <alignment horizontal="center" vertical="center"/>
    </xf>
    <xf numFmtId="0" fontId="9" fillId="3" borderId="2" xfId="12" applyFill="1" applyAlignment="1">
      <alignment horizontal="left" vertical="center" wrapText="1" indent="2"/>
    </xf>
    <xf numFmtId="0" fontId="9" fillId="10" borderId="2" xfId="12" applyFill="1" applyAlignment="1">
      <alignment horizontal="left" vertical="center" wrapText="1" indent="2"/>
    </xf>
    <xf numFmtId="0" fontId="0" fillId="0" borderId="17" xfId="0" applyBorder="1" applyAlignment="1">
      <alignment vertical="center"/>
    </xf>
    <xf numFmtId="0" fontId="0" fillId="0" borderId="18" xfId="0"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0" fillId="45" borderId="21" xfId="0" applyFill="1" applyBorder="1" applyAlignment="1">
      <alignment vertical="center"/>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8" fontId="9" fillId="0" borderId="3" xfId="9">
      <alignment horizontal="center" vertical="center"/>
    </xf>
    <xf numFmtId="0" fontId="9" fillId="0" borderId="0" xfId="8">
      <alignment horizontal="right" indent="1"/>
    </xf>
    <xf numFmtId="0" fontId="9" fillId="0" borderId="7" xfId="8" applyBorder="1">
      <alignment horizontal="right" indent="1"/>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9"/>
  <sheetViews>
    <sheetView showGridLines="0" tabSelected="1" showRuler="0" zoomScale="85" zoomScaleNormal="85" zoomScalePageLayoutView="70" workbookViewId="0">
      <pane ySplit="6" topLeftCell="A8" activePane="bottomLeft" state="frozen"/>
      <selection pane="bottomLeft" activeCell="C13" sqref="C13"/>
    </sheetView>
  </sheetViews>
  <sheetFormatPr baseColWidth="10" defaultColWidth="9.109375" defaultRowHeight="30" customHeight="1" x14ac:dyDescent="0.3"/>
  <cols>
    <col min="1" max="1" width="2.6640625" style="45" customWidth="1"/>
    <col min="2" max="2" width="30.5546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3.33203125" customWidth="1"/>
    <col min="69" max="70" width="10.33203125"/>
  </cols>
  <sheetData>
    <row r="1" spans="1:64" ht="30" customHeight="1" x14ac:dyDescent="0.55000000000000004">
      <c r="A1" s="46" t="s">
        <v>0</v>
      </c>
      <c r="B1" s="49" t="s">
        <v>38</v>
      </c>
      <c r="C1" s="1"/>
      <c r="D1" s="2"/>
      <c r="E1" s="4"/>
      <c r="F1" s="34"/>
      <c r="H1" s="2"/>
      <c r="I1" s="67" t="s">
        <v>46</v>
      </c>
    </row>
    <row r="2" spans="1:64" ht="30" hidden="1" customHeight="1" x14ac:dyDescent="0.35">
      <c r="A2" s="45" t="s">
        <v>1</v>
      </c>
      <c r="B2" s="50"/>
      <c r="I2" s="68"/>
    </row>
    <row r="3" spans="1:64" ht="30" customHeight="1" x14ac:dyDescent="0.3">
      <c r="A3" s="45" t="s">
        <v>2</v>
      </c>
      <c r="B3" s="51" t="s">
        <v>39</v>
      </c>
      <c r="C3" s="99" t="s">
        <v>16</v>
      </c>
      <c r="D3" s="100"/>
      <c r="E3" s="98">
        <v>45857</v>
      </c>
      <c r="F3" s="98"/>
    </row>
    <row r="4" spans="1:64" ht="30" customHeight="1" x14ac:dyDescent="0.3">
      <c r="A4" s="46" t="s">
        <v>3</v>
      </c>
      <c r="C4" s="99" t="s">
        <v>17</v>
      </c>
      <c r="D4" s="100"/>
      <c r="E4" s="7">
        <v>1</v>
      </c>
      <c r="I4" s="95">
        <f>I5</f>
        <v>45852</v>
      </c>
      <c r="J4" s="96"/>
      <c r="K4" s="96"/>
      <c r="L4" s="96"/>
      <c r="M4" s="96"/>
      <c r="N4" s="96"/>
      <c r="O4" s="97"/>
      <c r="P4" s="95">
        <f>P5</f>
        <v>45859</v>
      </c>
      <c r="Q4" s="96"/>
      <c r="R4" s="96"/>
      <c r="S4" s="96"/>
      <c r="T4" s="96"/>
      <c r="U4" s="96"/>
      <c r="V4" s="97"/>
      <c r="W4" s="95">
        <f>W5</f>
        <v>45866</v>
      </c>
      <c r="X4" s="96"/>
      <c r="Y4" s="96"/>
      <c r="Z4" s="96"/>
      <c r="AA4" s="96"/>
      <c r="AB4" s="96"/>
      <c r="AC4" s="97"/>
      <c r="AD4" s="95">
        <f>AD5</f>
        <v>45873</v>
      </c>
      <c r="AE4" s="96"/>
      <c r="AF4" s="96"/>
      <c r="AG4" s="96"/>
      <c r="AH4" s="96"/>
      <c r="AI4" s="96"/>
      <c r="AJ4" s="97"/>
      <c r="AK4" s="95">
        <f>AK5</f>
        <v>45880</v>
      </c>
      <c r="AL4" s="96"/>
      <c r="AM4" s="96"/>
      <c r="AN4" s="96"/>
      <c r="AO4" s="96"/>
      <c r="AP4" s="96"/>
      <c r="AQ4" s="97"/>
      <c r="AR4" s="95">
        <f>AR5</f>
        <v>45887</v>
      </c>
      <c r="AS4" s="96"/>
      <c r="AT4" s="96"/>
      <c r="AU4" s="96"/>
      <c r="AV4" s="96"/>
      <c r="AW4" s="96"/>
      <c r="AX4" s="97"/>
      <c r="AY4" s="95">
        <f>AY5</f>
        <v>45894</v>
      </c>
      <c r="AZ4" s="96"/>
      <c r="BA4" s="96"/>
      <c r="BB4" s="96"/>
      <c r="BC4" s="96"/>
      <c r="BD4" s="96"/>
      <c r="BE4" s="97"/>
      <c r="BF4" s="95">
        <f>BF5</f>
        <v>45901</v>
      </c>
      <c r="BG4" s="96"/>
      <c r="BH4" s="96"/>
      <c r="BI4" s="96"/>
      <c r="BJ4" s="96"/>
      <c r="BK4" s="96"/>
      <c r="BL4" s="97"/>
    </row>
    <row r="5" spans="1:64" ht="15" customHeight="1" x14ac:dyDescent="0.3">
      <c r="A5" s="46" t="s">
        <v>4</v>
      </c>
      <c r="B5" s="66"/>
      <c r="C5" s="66"/>
      <c r="D5" s="66"/>
      <c r="E5" s="66"/>
      <c r="F5" s="66"/>
      <c r="G5" s="66"/>
      <c r="I5" s="72">
        <f>Inicio_del_proyecto-WEEKDAY(Inicio_del_proyecto,1)+2+7*(Semana_para_mostrar-1)</f>
        <v>45852</v>
      </c>
      <c r="J5" s="73">
        <f>I5+1</f>
        <v>45853</v>
      </c>
      <c r="K5" s="73">
        <f t="shared" ref="K5:AX5" si="0">J5+1</f>
        <v>45854</v>
      </c>
      <c r="L5" s="73">
        <f t="shared" si="0"/>
        <v>45855</v>
      </c>
      <c r="M5" s="73">
        <f t="shared" si="0"/>
        <v>45856</v>
      </c>
      <c r="N5" s="73">
        <f t="shared" si="0"/>
        <v>45857</v>
      </c>
      <c r="O5" s="74">
        <f t="shared" si="0"/>
        <v>45858</v>
      </c>
      <c r="P5" s="72">
        <f>O5+1</f>
        <v>45859</v>
      </c>
      <c r="Q5" s="73">
        <f>P5+1</f>
        <v>45860</v>
      </c>
      <c r="R5" s="73">
        <f t="shared" si="0"/>
        <v>45861</v>
      </c>
      <c r="S5" s="73">
        <f t="shared" si="0"/>
        <v>45862</v>
      </c>
      <c r="T5" s="73">
        <f t="shared" si="0"/>
        <v>45863</v>
      </c>
      <c r="U5" s="73">
        <f t="shared" si="0"/>
        <v>45864</v>
      </c>
      <c r="V5" s="74">
        <f t="shared" si="0"/>
        <v>45865</v>
      </c>
      <c r="W5" s="72">
        <f>V5+1</f>
        <v>45866</v>
      </c>
      <c r="X5" s="73">
        <f>W5+1</f>
        <v>45867</v>
      </c>
      <c r="Y5" s="73">
        <f t="shared" si="0"/>
        <v>45868</v>
      </c>
      <c r="Z5" s="73">
        <f t="shared" si="0"/>
        <v>45869</v>
      </c>
      <c r="AA5" s="73">
        <f t="shared" si="0"/>
        <v>45870</v>
      </c>
      <c r="AB5" s="73">
        <f t="shared" si="0"/>
        <v>45871</v>
      </c>
      <c r="AC5" s="74">
        <f t="shared" si="0"/>
        <v>45872</v>
      </c>
      <c r="AD5" s="72">
        <f>AC5+1</f>
        <v>45873</v>
      </c>
      <c r="AE5" s="73">
        <f>AD5+1</f>
        <v>45874</v>
      </c>
      <c r="AF5" s="73">
        <f t="shared" si="0"/>
        <v>45875</v>
      </c>
      <c r="AG5" s="73">
        <f t="shared" si="0"/>
        <v>45876</v>
      </c>
      <c r="AH5" s="73">
        <f t="shared" si="0"/>
        <v>45877</v>
      </c>
      <c r="AI5" s="73">
        <f t="shared" si="0"/>
        <v>45878</v>
      </c>
      <c r="AJ5" s="74">
        <f t="shared" si="0"/>
        <v>45879</v>
      </c>
      <c r="AK5" s="72">
        <f>AJ5+1</f>
        <v>45880</v>
      </c>
      <c r="AL5" s="73">
        <f>AK5+1</f>
        <v>45881</v>
      </c>
      <c r="AM5" s="73">
        <f t="shared" si="0"/>
        <v>45882</v>
      </c>
      <c r="AN5" s="73">
        <f t="shared" si="0"/>
        <v>45883</v>
      </c>
      <c r="AO5" s="73">
        <f t="shared" si="0"/>
        <v>45884</v>
      </c>
      <c r="AP5" s="73">
        <f t="shared" si="0"/>
        <v>45885</v>
      </c>
      <c r="AQ5" s="74">
        <f t="shared" si="0"/>
        <v>45886</v>
      </c>
      <c r="AR5" s="72">
        <f>AQ5+1</f>
        <v>45887</v>
      </c>
      <c r="AS5" s="73">
        <f>AR5+1</f>
        <v>45888</v>
      </c>
      <c r="AT5" s="73">
        <f t="shared" si="0"/>
        <v>45889</v>
      </c>
      <c r="AU5" s="73">
        <f t="shared" si="0"/>
        <v>45890</v>
      </c>
      <c r="AV5" s="73">
        <f t="shared" si="0"/>
        <v>45891</v>
      </c>
      <c r="AW5" s="73">
        <f t="shared" si="0"/>
        <v>45892</v>
      </c>
      <c r="AX5" s="74">
        <f t="shared" si="0"/>
        <v>45893</v>
      </c>
      <c r="AY5" s="72">
        <f>AX5+1</f>
        <v>45894</v>
      </c>
      <c r="AZ5" s="73">
        <f>AY5+1</f>
        <v>45895</v>
      </c>
      <c r="BA5" s="73">
        <f t="shared" ref="BA5:BE5" si="1">AZ5+1</f>
        <v>45896</v>
      </c>
      <c r="BB5" s="73">
        <f t="shared" si="1"/>
        <v>45897</v>
      </c>
      <c r="BC5" s="73">
        <f t="shared" si="1"/>
        <v>45898</v>
      </c>
      <c r="BD5" s="73">
        <f t="shared" si="1"/>
        <v>45899</v>
      </c>
      <c r="BE5" s="74">
        <f t="shared" si="1"/>
        <v>45900</v>
      </c>
      <c r="BF5" s="72">
        <f>BE5+1</f>
        <v>45901</v>
      </c>
      <c r="BG5" s="73">
        <f>BF5+1</f>
        <v>45902</v>
      </c>
      <c r="BH5" s="73">
        <f t="shared" ref="BH5:BL5" si="2">BG5+1</f>
        <v>45903</v>
      </c>
      <c r="BI5" s="73">
        <f t="shared" si="2"/>
        <v>45904</v>
      </c>
      <c r="BJ5" s="73">
        <f t="shared" si="2"/>
        <v>45905</v>
      </c>
      <c r="BK5" s="73">
        <f t="shared" si="2"/>
        <v>45906</v>
      </c>
      <c r="BL5" s="74">
        <f t="shared" si="2"/>
        <v>45907</v>
      </c>
    </row>
    <row r="6" spans="1:64" ht="30" customHeight="1" thickBot="1" x14ac:dyDescent="0.35">
      <c r="A6" s="46" t="s">
        <v>5</v>
      </c>
      <c r="B6" s="8" t="s">
        <v>14</v>
      </c>
      <c r="C6" s="9" t="s">
        <v>18</v>
      </c>
      <c r="D6" s="9" t="s">
        <v>19</v>
      </c>
      <c r="E6" s="9" t="s">
        <v>20</v>
      </c>
      <c r="F6" s="9" t="s">
        <v>21</v>
      </c>
      <c r="G6" s="9"/>
      <c r="H6" s="9" t="s">
        <v>22</v>
      </c>
      <c r="I6" s="10" t="str">
        <f t="shared" ref="I6" si="3">LEFT(TEXT(I5,"ddd"),1)</f>
        <v>l</v>
      </c>
      <c r="J6" s="10" t="str">
        <f t="shared" ref="J6:AR6" si="4">LEFT(TEXT(J5,"ddd"),1)</f>
        <v>m</v>
      </c>
      <c r="K6" s="10" t="str">
        <f t="shared" si="4"/>
        <v>m</v>
      </c>
      <c r="L6" s="10" t="str">
        <f t="shared" si="4"/>
        <v>j</v>
      </c>
      <c r="M6" s="10" t="str">
        <f t="shared" si="4"/>
        <v>v</v>
      </c>
      <c r="N6" s="10" t="str">
        <f t="shared" si="4"/>
        <v>s</v>
      </c>
      <c r="O6" s="10" t="str">
        <f t="shared" si="4"/>
        <v>d</v>
      </c>
      <c r="P6" s="10" t="str">
        <f t="shared" si="4"/>
        <v>l</v>
      </c>
      <c r="Q6" s="10" t="str">
        <f t="shared" si="4"/>
        <v>m</v>
      </c>
      <c r="R6" s="10" t="str">
        <f t="shared" si="4"/>
        <v>m</v>
      </c>
      <c r="S6" s="10" t="str">
        <f t="shared" si="4"/>
        <v>j</v>
      </c>
      <c r="T6" s="10" t="str">
        <f t="shared" si="4"/>
        <v>v</v>
      </c>
      <c r="U6" s="10" t="str">
        <f t="shared" si="4"/>
        <v>s</v>
      </c>
      <c r="V6" s="10" t="str">
        <f t="shared" si="4"/>
        <v>d</v>
      </c>
      <c r="W6" s="10" t="str">
        <f t="shared" si="4"/>
        <v>l</v>
      </c>
      <c r="X6" s="10" t="str">
        <f t="shared" si="4"/>
        <v>m</v>
      </c>
      <c r="Y6" s="10" t="str">
        <f t="shared" si="4"/>
        <v>m</v>
      </c>
      <c r="Z6" s="10" t="str">
        <f t="shared" si="4"/>
        <v>j</v>
      </c>
      <c r="AA6" s="10" t="str">
        <f t="shared" si="4"/>
        <v>v</v>
      </c>
      <c r="AB6" s="10" t="str">
        <f t="shared" si="4"/>
        <v>s</v>
      </c>
      <c r="AC6" s="10" t="str">
        <f t="shared" si="4"/>
        <v>d</v>
      </c>
      <c r="AD6" s="10" t="str">
        <f t="shared" si="4"/>
        <v>l</v>
      </c>
      <c r="AE6" s="10" t="str">
        <f t="shared" si="4"/>
        <v>m</v>
      </c>
      <c r="AF6" s="10" t="str">
        <f t="shared" si="4"/>
        <v>m</v>
      </c>
      <c r="AG6" s="10" t="str">
        <f t="shared" si="4"/>
        <v>j</v>
      </c>
      <c r="AH6" s="10" t="str">
        <f t="shared" si="4"/>
        <v>v</v>
      </c>
      <c r="AI6" s="10" t="str">
        <f t="shared" si="4"/>
        <v>s</v>
      </c>
      <c r="AJ6" s="10" t="str">
        <f t="shared" si="4"/>
        <v>d</v>
      </c>
      <c r="AK6" s="10" t="str">
        <f t="shared" si="4"/>
        <v>l</v>
      </c>
      <c r="AL6" s="10" t="str">
        <f t="shared" si="4"/>
        <v>m</v>
      </c>
      <c r="AM6" s="10" t="str">
        <f t="shared" si="4"/>
        <v>m</v>
      </c>
      <c r="AN6" s="10" t="str">
        <f t="shared" si="4"/>
        <v>j</v>
      </c>
      <c r="AO6" s="10" t="str">
        <f t="shared" si="4"/>
        <v>v</v>
      </c>
      <c r="AP6" s="10" t="str">
        <f t="shared" si="4"/>
        <v>s</v>
      </c>
      <c r="AQ6" s="10" t="str">
        <f t="shared" si="4"/>
        <v>d</v>
      </c>
      <c r="AR6" s="10" t="str">
        <f t="shared" si="4"/>
        <v>l</v>
      </c>
      <c r="AS6" s="10" t="str">
        <f t="shared" ref="AS6:BL6" si="5">LEFT(TEXT(AS5,"ddd"),1)</f>
        <v>m</v>
      </c>
      <c r="AT6" s="10" t="str">
        <f t="shared" si="5"/>
        <v>m</v>
      </c>
      <c r="AU6" s="10" t="str">
        <f t="shared" si="5"/>
        <v>j</v>
      </c>
      <c r="AV6" s="10" t="str">
        <f t="shared" si="5"/>
        <v>v</v>
      </c>
      <c r="AW6" s="10" t="str">
        <f t="shared" si="5"/>
        <v>s</v>
      </c>
      <c r="AX6" s="10" t="str">
        <f t="shared" si="5"/>
        <v>d</v>
      </c>
      <c r="AY6" s="10" t="str">
        <f t="shared" si="5"/>
        <v>l</v>
      </c>
      <c r="AZ6" s="10" t="str">
        <f t="shared" si="5"/>
        <v>m</v>
      </c>
      <c r="BA6" s="10" t="str">
        <f t="shared" si="5"/>
        <v>m</v>
      </c>
      <c r="BB6" s="10" t="str">
        <f t="shared" si="5"/>
        <v>j</v>
      </c>
      <c r="BC6" s="10" t="str">
        <f t="shared" si="5"/>
        <v>v</v>
      </c>
      <c r="BD6" s="10" t="str">
        <f t="shared" si="5"/>
        <v>s</v>
      </c>
      <c r="BE6" s="10" t="str">
        <f t="shared" si="5"/>
        <v>d</v>
      </c>
      <c r="BF6" s="10" t="str">
        <f t="shared" si="5"/>
        <v>l</v>
      </c>
      <c r="BG6" s="10" t="str">
        <f t="shared" si="5"/>
        <v>m</v>
      </c>
      <c r="BH6" s="10" t="str">
        <f t="shared" si="5"/>
        <v>m</v>
      </c>
      <c r="BI6" s="10" t="str">
        <f t="shared" si="5"/>
        <v>j</v>
      </c>
      <c r="BJ6" s="10" t="str">
        <f t="shared" si="5"/>
        <v>v</v>
      </c>
      <c r="BK6" s="10" t="str">
        <f t="shared" si="5"/>
        <v>s</v>
      </c>
      <c r="BL6" s="10" t="str">
        <f t="shared" si="5"/>
        <v>d</v>
      </c>
    </row>
    <row r="7" spans="1:64" ht="30" hidden="1" customHeight="1" thickBot="1" x14ac:dyDescent="0.35">
      <c r="A7" s="45" t="s">
        <v>6</v>
      </c>
      <c r="C7" s="4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5">
      <c r="A8" s="46" t="s">
        <v>7</v>
      </c>
      <c r="B8" s="15" t="s">
        <v>40</v>
      </c>
      <c r="C8" s="52"/>
      <c r="D8" s="16"/>
      <c r="E8" s="75"/>
      <c r="F8" s="76"/>
      <c r="G8" s="14"/>
      <c r="H8" s="14" t="str">
        <f t="shared" ref="H8:H56"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5">
      <c r="A9" s="46" t="s">
        <v>8</v>
      </c>
      <c r="B9" s="61" t="s">
        <v>45</v>
      </c>
      <c r="C9" s="53" t="s">
        <v>44</v>
      </c>
      <c r="D9" s="17">
        <v>0.5</v>
      </c>
      <c r="E9" s="77">
        <f>Inicio_del_proyecto</f>
        <v>45857</v>
      </c>
      <c r="F9" s="77">
        <f>E9+7</f>
        <v>45864</v>
      </c>
      <c r="G9" s="14"/>
      <c r="H9" s="14">
        <f t="shared" si="6"/>
        <v>8</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5">
      <c r="A10" s="46" t="s">
        <v>9</v>
      </c>
      <c r="B10" s="88" t="s">
        <v>53</v>
      </c>
      <c r="C10" s="53" t="s">
        <v>51</v>
      </c>
      <c r="D10" s="17">
        <v>0</v>
      </c>
      <c r="E10" s="77">
        <f>Inicio_del_proyecto</f>
        <v>45857</v>
      </c>
      <c r="F10" s="77">
        <f>E10+4</f>
        <v>45861</v>
      </c>
      <c r="G10" s="14"/>
      <c r="H10" s="14">
        <f t="shared" si="6"/>
        <v>5</v>
      </c>
      <c r="I10" s="31"/>
      <c r="J10" s="31"/>
      <c r="K10" s="31"/>
      <c r="L10" s="31"/>
      <c r="M10" s="31"/>
      <c r="N10" s="93"/>
      <c r="O10" s="93"/>
      <c r="P10" s="93"/>
      <c r="Q10" s="93"/>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5">
      <c r="A11" s="45"/>
      <c r="B11" s="88" t="s">
        <v>61</v>
      </c>
      <c r="C11" s="53" t="s">
        <v>56</v>
      </c>
      <c r="D11" s="17">
        <v>0</v>
      </c>
      <c r="E11" s="77">
        <f>Inicio_del_proyecto</f>
        <v>45857</v>
      </c>
      <c r="F11" s="77">
        <f>E11+7</f>
        <v>45864</v>
      </c>
      <c r="G11" s="14"/>
      <c r="H11" s="14">
        <f t="shared" si="6"/>
        <v>8</v>
      </c>
      <c r="I11" s="31"/>
      <c r="J11" s="31"/>
      <c r="K11" s="31"/>
      <c r="L11" s="31"/>
      <c r="M11" s="90"/>
      <c r="N11" s="94"/>
      <c r="O11" s="94"/>
      <c r="P11" s="94"/>
      <c r="Q11" s="94"/>
      <c r="R11" s="9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5">
      <c r="A12" s="45"/>
      <c r="B12" s="61" t="s">
        <v>54</v>
      </c>
      <c r="C12" s="53" t="s">
        <v>55</v>
      </c>
      <c r="D12" s="17">
        <v>0</v>
      </c>
      <c r="E12" s="77">
        <f>Inicio_del_proyecto+8</f>
        <v>45865</v>
      </c>
      <c r="F12" s="77">
        <f>E12+7</f>
        <v>45872</v>
      </c>
      <c r="G12" s="14"/>
      <c r="H12" s="14">
        <f t="shared" si="6"/>
        <v>8</v>
      </c>
      <c r="I12" s="31"/>
      <c r="J12" s="31"/>
      <c r="K12" s="31"/>
      <c r="L12" s="31"/>
      <c r="M12" s="31"/>
      <c r="N12" s="92"/>
      <c r="O12" s="92"/>
      <c r="P12" s="92"/>
      <c r="Q12" s="92"/>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5">
      <c r="A13" s="45"/>
      <c r="B13" s="61" t="s">
        <v>58</v>
      </c>
      <c r="C13" s="53"/>
      <c r="D13" s="17">
        <v>0</v>
      </c>
      <c r="E13" s="77">
        <v>45865</v>
      </c>
      <c r="F13" s="77">
        <v>45869</v>
      </c>
      <c r="G13" s="14"/>
      <c r="H13" s="14">
        <f t="shared" si="6"/>
        <v>5</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5">
      <c r="A14" s="45"/>
      <c r="B14" s="61" t="s">
        <v>59</v>
      </c>
      <c r="C14" s="53"/>
      <c r="D14" s="17">
        <v>0</v>
      </c>
      <c r="E14" s="77">
        <v>45865</v>
      </c>
      <c r="F14" s="77">
        <v>45867</v>
      </c>
      <c r="G14" s="14"/>
      <c r="H14" s="14"/>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5">
      <c r="A15" s="45"/>
      <c r="B15" s="61" t="s">
        <v>60</v>
      </c>
      <c r="C15" s="53"/>
      <c r="D15" s="17">
        <v>0</v>
      </c>
      <c r="E15" s="77">
        <v>45868</v>
      </c>
      <c r="F15" s="77">
        <v>45870</v>
      </c>
      <c r="G15" s="14"/>
      <c r="H15" s="14"/>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hidden="1" customHeight="1" thickBot="1" x14ac:dyDescent="0.35">
      <c r="A16" s="45"/>
      <c r="B16" s="61"/>
      <c r="C16" s="53"/>
      <c r="D16" s="17"/>
      <c r="E16" s="77"/>
      <c r="F16" s="77"/>
      <c r="G16" s="14"/>
      <c r="H16" s="14"/>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hidden="1" customHeight="1" thickBot="1" x14ac:dyDescent="0.35">
      <c r="A17" s="45"/>
      <c r="B17" s="61"/>
      <c r="C17" s="53"/>
      <c r="D17" s="17"/>
      <c r="E17" s="77"/>
      <c r="F17" s="77"/>
      <c r="G17" s="14"/>
      <c r="H17" s="14"/>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hidden="1" customHeight="1" thickBot="1" x14ac:dyDescent="0.35">
      <c r="A18" s="45"/>
      <c r="B18" s="61"/>
      <c r="C18" s="53"/>
      <c r="D18" s="17"/>
      <c r="E18" s="77"/>
      <c r="F18" s="77"/>
      <c r="G18" s="14"/>
      <c r="H18" s="14"/>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hidden="1" customHeight="1" thickBot="1" x14ac:dyDescent="0.35">
      <c r="A19" s="45"/>
      <c r="B19" s="61"/>
      <c r="C19" s="53"/>
      <c r="D19" s="17"/>
      <c r="E19" s="77"/>
      <c r="F19" s="77"/>
      <c r="G19" s="14"/>
      <c r="H19" s="14"/>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hidden="1" customHeight="1" thickBot="1" x14ac:dyDescent="0.35">
      <c r="A20" s="45"/>
      <c r="B20" s="61"/>
      <c r="C20" s="53"/>
      <c r="D20" s="17"/>
      <c r="E20" s="77"/>
      <c r="F20" s="77"/>
      <c r="G20" s="14"/>
      <c r="H20" s="14"/>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5">
      <c r="A21" s="46" t="s">
        <v>10</v>
      </c>
      <c r="B21" s="18" t="s">
        <v>41</v>
      </c>
      <c r="C21" s="54"/>
      <c r="D21" s="19"/>
      <c r="E21" s="78"/>
      <c r="F21" s="79"/>
      <c r="G21" s="14"/>
      <c r="H21" s="14" t="str">
        <f t="shared" si="6"/>
        <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5">
      <c r="A22" s="46"/>
      <c r="B22" s="62" t="s">
        <v>47</v>
      </c>
      <c r="C22" s="55" t="s">
        <v>48</v>
      </c>
      <c r="D22" s="20">
        <v>0.5</v>
      </c>
      <c r="E22" s="80">
        <f>Inicio_del_proyecto</f>
        <v>45857</v>
      </c>
      <c r="F22" s="80">
        <f>E22+7</f>
        <v>45864</v>
      </c>
      <c r="G22" s="14"/>
      <c r="H22" s="14">
        <f t="shared" si="6"/>
        <v>8</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5">
      <c r="A23" s="45"/>
      <c r="B23" s="62" t="s">
        <v>62</v>
      </c>
      <c r="C23" s="55"/>
      <c r="D23" s="20">
        <v>0</v>
      </c>
      <c r="E23" s="80">
        <v>45865</v>
      </c>
      <c r="F23" s="80">
        <v>45869</v>
      </c>
      <c r="G23" s="14"/>
      <c r="H23" s="14">
        <f t="shared" si="6"/>
        <v>5</v>
      </c>
      <c r="I23" s="31"/>
      <c r="J23" s="31"/>
      <c r="K23" s="31"/>
      <c r="L23" s="31"/>
      <c r="M23" s="31"/>
      <c r="N23" s="31"/>
      <c r="O23" s="31"/>
      <c r="P23" s="31"/>
      <c r="Q23" s="31"/>
      <c r="R23" s="31"/>
      <c r="S23" s="31"/>
      <c r="T23" s="31"/>
      <c r="U23" s="32"/>
      <c r="V23" s="32"/>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5">
      <c r="A24" s="45"/>
      <c r="B24" s="62" t="s">
        <v>63</v>
      </c>
      <c r="C24" s="55"/>
      <c r="D24" s="20">
        <v>0</v>
      </c>
      <c r="E24" s="80">
        <v>45870</v>
      </c>
      <c r="F24" s="80">
        <v>45872</v>
      </c>
      <c r="G24" s="14"/>
      <c r="H24" s="14">
        <f t="shared" si="6"/>
        <v>3</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hidden="1" customHeight="1" thickBot="1" x14ac:dyDescent="0.35">
      <c r="A25" s="45"/>
      <c r="B25" s="62"/>
      <c r="C25" s="55"/>
      <c r="D25" s="20"/>
      <c r="E25" s="80"/>
      <c r="F25" s="80"/>
      <c r="G25" s="14"/>
      <c r="H25" s="14" t="str">
        <f t="shared" si="6"/>
        <v/>
      </c>
      <c r="I25" s="31"/>
      <c r="J25" s="31"/>
      <c r="K25" s="31"/>
      <c r="L25" s="31"/>
      <c r="M25" s="31"/>
      <c r="N25" s="31"/>
      <c r="O25" s="31"/>
      <c r="P25" s="31"/>
      <c r="Q25" s="31"/>
      <c r="R25" s="31"/>
      <c r="S25" s="31"/>
      <c r="T25" s="31"/>
      <c r="U25" s="31"/>
      <c r="V25" s="31"/>
      <c r="W25" s="31"/>
      <c r="X25" s="31"/>
      <c r="Y25" s="32"/>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hidden="1" customHeight="1" thickBot="1" x14ac:dyDescent="0.35">
      <c r="A26" s="45"/>
      <c r="B26" s="62"/>
      <c r="C26" s="55"/>
      <c r="D26" s="20"/>
      <c r="E26" s="80"/>
      <c r="F26" s="80"/>
      <c r="G26" s="14"/>
      <c r="H26" s="14" t="str">
        <f t="shared" si="6"/>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5">
      <c r="A27" s="45" t="s">
        <v>11</v>
      </c>
      <c r="B27" s="21" t="s">
        <v>42</v>
      </c>
      <c r="C27" s="56"/>
      <c r="D27" s="22"/>
      <c r="E27" s="81"/>
      <c r="F27" s="82"/>
      <c r="G27" s="14"/>
      <c r="H27" s="14" t="str">
        <f t="shared" si="6"/>
        <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5">
      <c r="A28" s="45"/>
      <c r="B28" s="63" t="s">
        <v>49</v>
      </c>
      <c r="C28" s="57" t="s">
        <v>50</v>
      </c>
      <c r="D28" s="23">
        <v>0</v>
      </c>
      <c r="E28" s="83">
        <f>Inicio_del_proyecto</f>
        <v>45857</v>
      </c>
      <c r="F28" s="83">
        <f>E28+7</f>
        <v>45864</v>
      </c>
      <c r="G28" s="14"/>
      <c r="H28" s="14">
        <f t="shared" si="6"/>
        <v>8</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5">
      <c r="A29" s="45"/>
      <c r="B29" s="63" t="s">
        <v>64</v>
      </c>
      <c r="C29" s="57"/>
      <c r="D29" s="23">
        <v>0</v>
      </c>
      <c r="E29" s="83">
        <f>Inicio_del_proyecto+2</f>
        <v>45859</v>
      </c>
      <c r="F29" s="83">
        <f>E29+7</f>
        <v>45866</v>
      </c>
      <c r="G29" s="14"/>
      <c r="H29" s="14"/>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5">
      <c r="A30" s="45"/>
      <c r="B30" s="63" t="s">
        <v>65</v>
      </c>
      <c r="C30" s="57"/>
      <c r="D30" s="23">
        <v>0</v>
      </c>
      <c r="E30" s="83">
        <v>45877</v>
      </c>
      <c r="F30" s="83">
        <v>45881</v>
      </c>
      <c r="G30" s="14"/>
      <c r="H30" s="14"/>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5">
      <c r="A31" s="45"/>
      <c r="B31" s="63" t="s">
        <v>66</v>
      </c>
      <c r="C31" s="57"/>
      <c r="D31" s="23">
        <v>0</v>
      </c>
      <c r="E31" s="83">
        <v>45882</v>
      </c>
      <c r="F31" s="83">
        <v>45885</v>
      </c>
      <c r="G31" s="14"/>
      <c r="H31" s="14"/>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5">
      <c r="A32" s="45"/>
      <c r="B32" s="63" t="s">
        <v>67</v>
      </c>
      <c r="C32" s="57"/>
      <c r="D32" s="23">
        <v>0</v>
      </c>
      <c r="E32" s="83">
        <v>45886</v>
      </c>
      <c r="F32" s="83">
        <v>45891</v>
      </c>
      <c r="G32" s="14"/>
      <c r="H32" s="14"/>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35">
      <c r="A33" s="45"/>
      <c r="B33" s="63" t="s">
        <v>68</v>
      </c>
      <c r="C33" s="57"/>
      <c r="D33" s="23">
        <v>0</v>
      </c>
      <c r="E33" s="83">
        <v>45892</v>
      </c>
      <c r="F33" s="83">
        <v>45896</v>
      </c>
      <c r="G33" s="14"/>
      <c r="H33" s="14"/>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row>
    <row r="34" spans="1:64" s="3" customFormat="1" ht="30" hidden="1" customHeight="1" thickBot="1" x14ac:dyDescent="0.35">
      <c r="A34" s="45"/>
      <c r="B34" s="63"/>
      <c r="C34" s="57"/>
      <c r="D34" s="23"/>
      <c r="E34" s="83"/>
      <c r="F34" s="83"/>
      <c r="G34" s="14"/>
      <c r="H34" s="14" t="str">
        <f t="shared" si="6"/>
        <v/>
      </c>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row>
    <row r="35" spans="1:64" s="3" customFormat="1" ht="30" hidden="1" customHeight="1" thickBot="1" x14ac:dyDescent="0.35">
      <c r="A35" s="45"/>
      <c r="B35" s="63"/>
      <c r="C35" s="57"/>
      <c r="D35" s="23"/>
      <c r="E35" s="83"/>
      <c r="F35" s="83"/>
      <c r="G35" s="14"/>
      <c r="H35" s="14" t="str">
        <f t="shared" si="6"/>
        <v/>
      </c>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row>
    <row r="36" spans="1:64" s="3" customFormat="1" ht="30" hidden="1" customHeight="1" thickBot="1" x14ac:dyDescent="0.35">
      <c r="A36" s="45"/>
      <c r="B36" s="63"/>
      <c r="C36" s="57"/>
      <c r="D36" s="23"/>
      <c r="E36" s="83"/>
      <c r="F36" s="83"/>
      <c r="G36" s="14"/>
      <c r="H36" s="14" t="str">
        <f t="shared" si="6"/>
        <v/>
      </c>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row>
    <row r="37" spans="1:64" s="3" customFormat="1" ht="30" customHeight="1" thickBot="1" x14ac:dyDescent="0.35">
      <c r="A37" s="45" t="s">
        <v>11</v>
      </c>
      <c r="B37" s="24" t="s">
        <v>43</v>
      </c>
      <c r="C37" s="58"/>
      <c r="D37" s="25"/>
      <c r="E37" s="84"/>
      <c r="F37" s="85"/>
      <c r="G37" s="14"/>
      <c r="H37" s="14" t="str">
        <f t="shared" si="6"/>
        <v/>
      </c>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row>
    <row r="38" spans="1:64" s="3" customFormat="1" ht="30" customHeight="1" thickBot="1" x14ac:dyDescent="0.35">
      <c r="A38" s="45"/>
      <c r="B38" s="64" t="s">
        <v>52</v>
      </c>
      <c r="C38" s="59" t="s">
        <v>51</v>
      </c>
      <c r="D38" s="26">
        <v>0</v>
      </c>
      <c r="E38" s="86">
        <f>Inicio_del_proyecto</f>
        <v>45857</v>
      </c>
      <c r="F38" s="86">
        <f>E38+7</f>
        <v>45864</v>
      </c>
      <c r="G38" s="14"/>
      <c r="H38" s="14">
        <f t="shared" si="6"/>
        <v>8</v>
      </c>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row>
    <row r="39" spans="1:64" s="3" customFormat="1" ht="30" customHeight="1" thickBot="1" x14ac:dyDescent="0.35">
      <c r="A39" s="45"/>
      <c r="B39" s="64" t="s">
        <v>69</v>
      </c>
      <c r="C39" s="59"/>
      <c r="D39" s="26">
        <v>0</v>
      </c>
      <c r="E39" s="86">
        <v>45865</v>
      </c>
      <c r="F39" s="86">
        <v>45868</v>
      </c>
      <c r="G39" s="14"/>
      <c r="H39" s="14">
        <f t="shared" si="6"/>
        <v>4</v>
      </c>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row>
    <row r="40" spans="1:64" s="3" customFormat="1" ht="30" customHeight="1" thickBot="1" x14ac:dyDescent="0.35">
      <c r="A40" s="45"/>
      <c r="B40" s="89" t="s">
        <v>70</v>
      </c>
      <c r="C40" s="59"/>
      <c r="D40" s="26">
        <v>0</v>
      </c>
      <c r="E40" s="86">
        <v>45869</v>
      </c>
      <c r="F40" s="86">
        <v>45871</v>
      </c>
      <c r="G40" s="14"/>
      <c r="H40" s="14">
        <f t="shared" si="6"/>
        <v>3</v>
      </c>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row>
    <row r="41" spans="1:64" s="3" customFormat="1" ht="30" customHeight="1" thickBot="1" x14ac:dyDescent="0.35">
      <c r="A41" s="45"/>
      <c r="B41" s="89" t="s">
        <v>71</v>
      </c>
      <c r="C41" s="59"/>
      <c r="D41" s="26">
        <v>0</v>
      </c>
      <c r="E41" s="86">
        <v>45872</v>
      </c>
      <c r="F41" s="86">
        <v>45876</v>
      </c>
      <c r="G41" s="14"/>
      <c r="H41" s="14"/>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row>
    <row r="42" spans="1:64" s="3" customFormat="1" ht="30" customHeight="1" thickBot="1" x14ac:dyDescent="0.35">
      <c r="A42" s="45"/>
      <c r="B42" s="89" t="s">
        <v>72</v>
      </c>
      <c r="C42" s="59"/>
      <c r="D42" s="26">
        <v>0</v>
      </c>
      <c r="E42" s="86">
        <v>45877</v>
      </c>
      <c r="F42" s="86">
        <v>45881</v>
      </c>
      <c r="G42" s="14"/>
      <c r="H42" s="14"/>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row>
    <row r="43" spans="1:64" s="3" customFormat="1" ht="30" customHeight="1" thickBot="1" x14ac:dyDescent="0.35">
      <c r="A43" s="45"/>
      <c r="B43" s="89" t="s">
        <v>73</v>
      </c>
      <c r="C43" s="59"/>
      <c r="D43" s="26">
        <v>0</v>
      </c>
      <c r="E43" s="86">
        <v>45869</v>
      </c>
      <c r="F43" s="86">
        <v>45878</v>
      </c>
      <c r="G43" s="14"/>
      <c r="H43" s="14"/>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row>
    <row r="44" spans="1:64" s="3" customFormat="1" ht="30" customHeight="1" thickBot="1" x14ac:dyDescent="0.35">
      <c r="A44" s="45"/>
      <c r="B44" s="89" t="s">
        <v>74</v>
      </c>
      <c r="C44" s="59"/>
      <c r="D44" s="26">
        <v>0</v>
      </c>
      <c r="E44" s="86">
        <v>45872</v>
      </c>
      <c r="F44" s="86">
        <v>45881</v>
      </c>
      <c r="G44" s="14"/>
      <c r="H44" s="14"/>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row>
    <row r="45" spans="1:64" s="3" customFormat="1" ht="30" customHeight="1" thickBot="1" x14ac:dyDescent="0.35">
      <c r="A45" s="45"/>
      <c r="B45" s="89" t="s">
        <v>75</v>
      </c>
      <c r="C45" s="59"/>
      <c r="D45" s="26">
        <v>0</v>
      </c>
      <c r="E45" s="86">
        <v>45877</v>
      </c>
      <c r="F45" s="86">
        <v>45881</v>
      </c>
      <c r="G45" s="14"/>
      <c r="H45" s="14"/>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row>
    <row r="46" spans="1:64" s="3" customFormat="1" ht="30" customHeight="1" thickBot="1" x14ac:dyDescent="0.35">
      <c r="A46" s="45"/>
      <c r="B46" s="89" t="s">
        <v>76</v>
      </c>
      <c r="C46" s="59"/>
      <c r="D46" s="26">
        <v>0</v>
      </c>
      <c r="E46" s="86">
        <v>45882</v>
      </c>
      <c r="F46" s="86">
        <v>45886</v>
      </c>
      <c r="G46" s="14"/>
      <c r="H46" s="14"/>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row>
    <row r="47" spans="1:64" s="3" customFormat="1" ht="30" customHeight="1" thickBot="1" x14ac:dyDescent="0.35">
      <c r="A47" s="45"/>
      <c r="B47" s="89" t="s">
        <v>77</v>
      </c>
      <c r="C47" s="59"/>
      <c r="D47" s="26">
        <v>0</v>
      </c>
      <c r="E47" s="86">
        <v>45887</v>
      </c>
      <c r="F47" s="86">
        <v>45891</v>
      </c>
      <c r="G47" s="14"/>
      <c r="H47" s="14"/>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row>
    <row r="48" spans="1:64" s="3" customFormat="1" ht="30" customHeight="1" thickBot="1" x14ac:dyDescent="0.35">
      <c r="A48" s="45"/>
      <c r="B48" s="89" t="s">
        <v>78</v>
      </c>
      <c r="C48" s="59"/>
      <c r="D48" s="26">
        <v>0</v>
      </c>
      <c r="E48" s="86">
        <v>45892</v>
      </c>
      <c r="F48" s="86">
        <v>45895</v>
      </c>
      <c r="G48" s="14"/>
      <c r="H48" s="14"/>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row>
    <row r="49" spans="1:64" s="3" customFormat="1" ht="30" customHeight="1" thickBot="1" x14ac:dyDescent="0.35">
      <c r="A49" s="45"/>
      <c r="B49" s="89" t="s">
        <v>79</v>
      </c>
      <c r="C49" s="59"/>
      <c r="D49" s="26">
        <v>0</v>
      </c>
      <c r="E49" s="86">
        <v>45896</v>
      </c>
      <c r="F49" s="86">
        <v>45899</v>
      </c>
      <c r="G49" s="14"/>
      <c r="H49" s="14"/>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row>
    <row r="50" spans="1:64" s="3" customFormat="1" ht="30" customHeight="1" thickBot="1" x14ac:dyDescent="0.35">
      <c r="A50" s="45"/>
      <c r="B50" s="89" t="s">
        <v>80</v>
      </c>
      <c r="C50" s="59"/>
      <c r="D50" s="26">
        <v>0</v>
      </c>
      <c r="E50" s="86">
        <v>45900</v>
      </c>
      <c r="F50" s="86">
        <v>45903</v>
      </c>
      <c r="G50" s="14"/>
      <c r="H50" s="14"/>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row>
    <row r="51" spans="1:64" s="3" customFormat="1" ht="30" hidden="1" customHeight="1" thickBot="1" x14ac:dyDescent="0.35">
      <c r="A51" s="45"/>
      <c r="B51" s="89"/>
      <c r="C51" s="59"/>
      <c r="D51" s="26"/>
      <c r="E51" s="86"/>
      <c r="F51" s="86"/>
      <c r="G51" s="14"/>
      <c r="H51" s="14"/>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c r="BL51" s="31"/>
    </row>
    <row r="52" spans="1:64" s="3" customFormat="1" ht="30" hidden="1" customHeight="1" thickBot="1" x14ac:dyDescent="0.35">
      <c r="A52" s="45"/>
      <c r="B52" s="89"/>
      <c r="C52" s="59"/>
      <c r="D52" s="26"/>
      <c r="E52" s="86"/>
      <c r="F52" s="86"/>
      <c r="G52" s="14"/>
      <c r="H52" s="14"/>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c r="BK52" s="31"/>
      <c r="BL52" s="31"/>
    </row>
    <row r="53" spans="1:64" s="3" customFormat="1" ht="30" hidden="1" customHeight="1" thickBot="1" x14ac:dyDescent="0.35">
      <c r="A53" s="45"/>
      <c r="B53" s="64"/>
      <c r="C53" s="59"/>
      <c r="D53" s="26"/>
      <c r="E53" s="86"/>
      <c r="F53" s="86"/>
      <c r="G53" s="14"/>
      <c r="H53" s="14" t="str">
        <f t="shared" si="6"/>
        <v/>
      </c>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c r="BG53" s="31"/>
      <c r="BH53" s="31"/>
      <c r="BI53" s="31"/>
      <c r="BJ53" s="31"/>
      <c r="BK53" s="31"/>
      <c r="BL53" s="31"/>
    </row>
    <row r="54" spans="1:64" s="3" customFormat="1" ht="30" customHeight="1" thickBot="1" x14ac:dyDescent="0.35">
      <c r="A54" s="45"/>
      <c r="B54" s="64" t="s">
        <v>57</v>
      </c>
      <c r="C54" s="59"/>
      <c r="D54" s="26"/>
      <c r="E54" s="86"/>
      <c r="F54" s="86"/>
      <c r="G54" s="14"/>
      <c r="H54" s="14" t="str">
        <f t="shared" si="6"/>
        <v/>
      </c>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c r="BG54" s="31"/>
      <c r="BH54" s="31"/>
      <c r="BI54" s="31"/>
      <c r="BJ54" s="31"/>
      <c r="BK54" s="31"/>
      <c r="BL54" s="31"/>
    </row>
    <row r="55" spans="1:64" s="3" customFormat="1" ht="30" customHeight="1" thickBot="1" x14ac:dyDescent="0.35">
      <c r="A55" s="45" t="s">
        <v>12</v>
      </c>
      <c r="B55" s="65"/>
      <c r="C55" s="60"/>
      <c r="D55" s="13"/>
      <c r="E55" s="87"/>
      <c r="F55" s="87"/>
      <c r="G55" s="14"/>
      <c r="H55" s="14" t="str">
        <f t="shared" si="6"/>
        <v/>
      </c>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c r="BE55" s="31"/>
      <c r="BF55" s="31"/>
      <c r="BG55" s="31"/>
      <c r="BH55" s="31"/>
      <c r="BI55" s="31"/>
      <c r="BJ55" s="31"/>
      <c r="BK55" s="31"/>
      <c r="BL55" s="31"/>
    </row>
    <row r="56" spans="1:64" s="3" customFormat="1" ht="30" customHeight="1" thickBot="1" x14ac:dyDescent="0.35">
      <c r="A56" s="46" t="s">
        <v>13</v>
      </c>
      <c r="B56" s="27" t="s">
        <v>15</v>
      </c>
      <c r="C56" s="28"/>
      <c r="D56" s="29"/>
      <c r="E56" s="70"/>
      <c r="F56" s="71"/>
      <c r="G56" s="30"/>
      <c r="H56" s="30" t="str">
        <f t="shared" si="6"/>
        <v/>
      </c>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row>
    <row r="57" spans="1:64" ht="30" customHeight="1" x14ac:dyDescent="0.3">
      <c r="G57" s="6"/>
    </row>
    <row r="58" spans="1:64" ht="30" customHeight="1" x14ac:dyDescent="0.3">
      <c r="C58" s="11"/>
      <c r="F58" s="47"/>
    </row>
    <row r="59" spans="1:64" ht="30" customHeight="1" x14ac:dyDescent="0.3">
      <c r="C59"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5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56">
    <cfRule type="expression" dxfId="2" priority="33">
      <formula>AND(TODAY()&gt;=I$5,TODAY()&lt;J$5)</formula>
    </cfRule>
  </conditionalFormatting>
  <conditionalFormatting sqref="I7:BL56">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ignoredErrors>
    <ignoredError sqref="F10"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09375" defaultRowHeight="13.8" x14ac:dyDescent="0.3"/>
  <cols>
    <col min="1" max="1" width="87.109375" style="35" customWidth="1"/>
    <col min="2" max="16384" width="9.109375" style="2"/>
  </cols>
  <sheetData>
    <row r="1" spans="1:2" ht="46.5" customHeight="1" x14ac:dyDescent="0.3"/>
    <row r="2" spans="1:2" s="37" customFormat="1" ht="15.6" x14ac:dyDescent="0.3">
      <c r="A2" s="36" t="s">
        <v>23</v>
      </c>
      <c r="B2" s="36"/>
    </row>
    <row r="3" spans="1:2" s="41" customFormat="1" ht="27" customHeight="1" x14ac:dyDescent="0.3">
      <c r="A3" s="69" t="s">
        <v>24</v>
      </c>
      <c r="B3" s="42"/>
    </row>
    <row r="4" spans="1:2" s="38" customFormat="1" ht="25.8" x14ac:dyDescent="0.5">
      <c r="A4" s="39" t="s">
        <v>25</v>
      </c>
    </row>
    <row r="5" spans="1:2" ht="75.75" customHeight="1" x14ac:dyDescent="0.3">
      <c r="A5" s="40" t="s">
        <v>26</v>
      </c>
    </row>
    <row r="6" spans="1:2" ht="26.25" customHeight="1" x14ac:dyDescent="0.3">
      <c r="A6" s="39" t="s">
        <v>27</v>
      </c>
    </row>
    <row r="7" spans="1:2" s="35" customFormat="1" ht="216" customHeight="1" x14ac:dyDescent="0.3">
      <c r="A7" s="44" t="s">
        <v>28</v>
      </c>
    </row>
    <row r="8" spans="1:2" s="38" customFormat="1" ht="25.8" x14ac:dyDescent="0.5">
      <c r="A8" s="39" t="s">
        <v>29</v>
      </c>
    </row>
    <row r="9" spans="1:2" ht="82.5" customHeight="1" x14ac:dyDescent="0.3">
      <c r="A9" s="40" t="s">
        <v>30</v>
      </c>
    </row>
    <row r="10" spans="1:2" s="35" customFormat="1" ht="27.9" customHeight="1" x14ac:dyDescent="0.3">
      <c r="A10" s="43" t="s">
        <v>31</v>
      </c>
    </row>
    <row r="11" spans="1:2" s="38" customFormat="1" ht="25.8" x14ac:dyDescent="0.5">
      <c r="A11" s="39" t="s">
        <v>32</v>
      </c>
    </row>
    <row r="12" spans="1:2" ht="28.8" x14ac:dyDescent="0.3">
      <c r="A12" s="40" t="s">
        <v>33</v>
      </c>
    </row>
    <row r="13" spans="1:2" s="35" customFormat="1" ht="27.9" customHeight="1" x14ac:dyDescent="0.3">
      <c r="A13" s="43" t="s">
        <v>34</v>
      </c>
    </row>
    <row r="14" spans="1:2" s="38" customFormat="1" ht="25.8" x14ac:dyDescent="0.5">
      <c r="A14" s="39" t="s">
        <v>35</v>
      </c>
    </row>
    <row r="15" spans="1:2" ht="86.25" customHeight="1" x14ac:dyDescent="0.3">
      <c r="A15" s="40" t="s">
        <v>36</v>
      </c>
    </row>
    <row r="16" spans="1:2" ht="95.25" customHeight="1" x14ac:dyDescent="0.3">
      <c r="A16" s="40" t="s">
        <v>37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2025-07-21T02:18:19Z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