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7F4C06FA-3549-4B81-90FD-B3C842DF5D5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F29" i="11" s="1"/>
  <c r="E11" i="11"/>
  <c r="E12" i="11"/>
  <c r="F12" i="11" s="1"/>
  <c r="E28" i="11"/>
  <c r="F28" i="11" s="1"/>
  <c r="E38" i="11"/>
  <c r="F38" i="11" s="1"/>
  <c r="E22" i="11"/>
  <c r="F22" i="11" s="1"/>
  <c r="E9" i="11"/>
  <c r="F9" i="11" s="1"/>
  <c r="E10" i="11"/>
  <c r="F10" i="11" s="1"/>
  <c r="H7" i="11"/>
  <c r="I5" i="11" l="1"/>
  <c r="H56" i="11"/>
  <c r="H55" i="11"/>
  <c r="H54" i="11"/>
  <c r="H53" i="11"/>
  <c r="H40" i="11"/>
  <c r="H39" i="11"/>
  <c r="H37" i="11"/>
  <c r="H28" i="11"/>
  <c r="H27" i="11"/>
  <c r="H21" i="11"/>
  <c r="H8" i="11"/>
  <c r="I6" i="11" l="1"/>
  <c r="H9" i="11" l="1"/>
  <c r="H38" i="11"/>
  <c r="H36" i="11"/>
  <c r="H10" i="11"/>
  <c r="H34" i="11"/>
  <c r="H22" i="11"/>
  <c r="H13" i="11"/>
  <c r="J5" i="11"/>
  <c r="K5" i="11" s="1"/>
  <c r="L5" i="11" s="1"/>
  <c r="M5" i="11" s="1"/>
  <c r="N5" i="11" s="1"/>
  <c r="O5" i="11" s="1"/>
  <c r="P5" i="11" s="1"/>
  <c r="I4" i="11"/>
  <c r="H35"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<sst xmlns="http://schemas.openxmlformats.org/spreadsheetml/2006/main" count="86" uniqueCount="82">
  <si>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</si>
  <si>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</si>
  <si>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</si>
  <si>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</si>
  <si>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</si>
  <si>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</si>
  <si>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</si>
  <si>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</si>
  <si>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</si>
  <si>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</si>
  <si>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</si>
  <si>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</si>
  <si>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</si>
  <si>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</si>
  <si>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</si>
  <si>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</si>
  <si>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</si>
  <si>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</si>
  <si>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</si>
  <si>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</si>
  <si>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</si>
  <si>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</si>
  <si>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</si>
  <si>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</si>
  <si>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</si>
  <si>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</si>
  <si>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</si>
  <si>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</si>
  <si>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</si>
  <si>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</si>
  <si>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</si>
  <si>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</si>
  <si>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</si>
  <si>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</si>
  <si>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</si>
  <si>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</si>
  <si>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</si>
  <si>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</si>
  <si>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</si>
  <si>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</si>
  <si>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</si>
  <si>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</si>
  <si>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</si>
  <si>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</si>
  <si>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</si>
  <si>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</si>
  <si>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</si>
  <si>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</si>
  <si>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</si>
  <si>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KML to df</t>
  </si>
  <si>
    <t>Sofi, Aissa</t>
  </si>
  <si>
    <t>Ruy, Arroyo</t>
  </si>
  <si>
    <t>Diseño webapp</t>
  </si>
  <si>
    <t>Recabación de requerimientos de hardware</t>
  </si>
  <si>
    <t>Diseño de la base de datos</t>
  </si>
  <si>
    <t>Ruy, Arroyo, Remi</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</si>
  <si>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</si>
  <si>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</si>
  <si>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</si>
  <si>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</si>
  <si>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</si>
  <si>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</si>
  <si>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</si>
  <si>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</si>
  <si>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</si>
  <si>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</si>
  <si>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</si>
  <si>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</si>
  <si>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</si>
  <si>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</si>
  <si>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</si>
  <si>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</si>
  <si>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</si>
  <si>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</si>
  <si>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</si>
  <si>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</si>
  <si>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</si>
  <si>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</si>
  <si>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</si>
  <si>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</si>
  <si>
    <t>Remi, Ruy, Vivienne</t>
  </si>
  <si>
    <t>Vivienne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</si>
</sst>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85" zoomScaleNormal="85" zoomScalePageLayoutView="70" workbookViewId="0">
      <pane ySplit="6" topLeftCell="A38" activePane="bottomLeft" state="frozen"/>
      <selection pane="bottomLeft" activeCell="C39" sqref="C39"/>
    </sheetView>
  </sheetViews>
  <sheetFormatPr baseColWidth="10" defaultColWidth="9.109375" defaultRowHeight="30" customHeight="1" x14ac:dyDescent="0.3"/>
  <cols>
    <col min="1" max="1" width="2.6640625" style="45" customWidth="1"/>
    <col min="2" max="2" width="44"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5" t="s">
        <v>16</v>
      </c>
      <c r="D3" s="96"/>
      <c r="E3" s="100">
        <v>45857</v>
      </c>
      <c r="F3" s="100"/>
    </row>
    <row r="4" spans="1:64" ht="30" customHeight="1" x14ac:dyDescent="0.3">
      <c r="A4" s="46" t="s">
        <v>3</v>
      </c>
      <c r="C4" s="95" t="s">
        <v>17</v>
      </c>
      <c r="D4" s="96"/>
      <c r="E4" s="7">
        <v>1</v>
      </c>
      <c r="I4" s="97">
        <f>I5</f>
        <v>45852</v>
      </c>
      <c r="J4" s="98"/>
      <c r="K4" s="98"/>
      <c r="L4" s="98"/>
      <c r="M4" s="98"/>
      <c r="N4" s="98"/>
      <c r="O4" s="99"/>
      <c r="P4" s="97">
        <f>P5</f>
        <v>45859</v>
      </c>
      <c r="Q4" s="98"/>
      <c r="R4" s="98"/>
      <c r="S4" s="98"/>
      <c r="T4" s="98"/>
      <c r="U4" s="98"/>
      <c r="V4" s="99"/>
      <c r="W4" s="97">
        <f>W5</f>
        <v>45866</v>
      </c>
      <c r="X4" s="98"/>
      <c r="Y4" s="98"/>
      <c r="Z4" s="98"/>
      <c r="AA4" s="98"/>
      <c r="AB4" s="98"/>
      <c r="AC4" s="99"/>
      <c r="AD4" s="97">
        <f>AD5</f>
        <v>45873</v>
      </c>
      <c r="AE4" s="98"/>
      <c r="AF4" s="98"/>
      <c r="AG4" s="98"/>
      <c r="AH4" s="98"/>
      <c r="AI4" s="98"/>
      <c r="AJ4" s="99"/>
      <c r="AK4" s="97">
        <f>AK5</f>
        <v>45880</v>
      </c>
      <c r="AL4" s="98"/>
      <c r="AM4" s="98"/>
      <c r="AN4" s="98"/>
      <c r="AO4" s="98"/>
      <c r="AP4" s="98"/>
      <c r="AQ4" s="99"/>
      <c r="AR4" s="97">
        <f>AR5</f>
        <v>45887</v>
      </c>
      <c r="AS4" s="98"/>
      <c r="AT4" s="98"/>
      <c r="AU4" s="98"/>
      <c r="AV4" s="98"/>
      <c r="AW4" s="98"/>
      <c r="AX4" s="99"/>
      <c r="AY4" s="97">
        <f>AY5</f>
        <v>45894</v>
      </c>
      <c r="AZ4" s="98"/>
      <c r="BA4" s="98"/>
      <c r="BB4" s="98"/>
      <c r="BC4" s="98"/>
      <c r="BD4" s="98"/>
      <c r="BE4" s="99"/>
      <c r="BF4" s="97">
        <f>BF5</f>
        <v>45901</v>
      </c>
      <c r="BG4" s="98"/>
      <c r="BH4" s="98"/>
      <c r="BI4" s="98"/>
      <c r="BJ4" s="98"/>
      <c r="BK4" s="98"/>
      <c r="BL4" s="99"/>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0.8</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44</v>
      </c>
      <c r="D10" s="17">
        <v>1</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60</v>
      </c>
      <c r="C11" s="53" t="s">
        <v>80</v>
      </c>
      <c r="D11" s="17">
        <v>0.2</v>
      </c>
      <c r="E11" s="77">
        <f>Inicio_del_proyecto</f>
        <v>45857</v>
      </c>
      <c r="F11" s="77">
        <v>45868</v>
      </c>
      <c r="G11" s="14"/>
      <c r="H11" s="14">
        <f t="shared" si="6"/>
        <v>12</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54</v>
      </c>
      <c r="C12" s="53" t="s">
        <v>55</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57</v>
      </c>
      <c r="C13" s="53"/>
      <c r="D13" s="17">
        <v>0</v>
      </c>
      <c r="E13" s="77">
        <v>45865</v>
      </c>
      <c r="F13" s="77">
        <v>45869</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58</v>
      </c>
      <c r="C14" s="53"/>
      <c r="D14" s="17">
        <v>0</v>
      </c>
      <c r="E14" s="77">
        <v>45865</v>
      </c>
      <c r="F14" s="77">
        <v>45867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59</v>
      </c>
      <c r="C15" s="53"/>
      <c r="D15" s="17">
        <v>0</v>
      </c>
      <c r="E15" s="77">
        <v>45868</v>
      </c>
      <c r="F15" s="77">
        <v>45870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0.7</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61</v>
      </c>
      <c r="C23" s="55" t="s">
        <v>48</v>
      </c>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62</v>
      </c>
      <c r="C24" s="55" t="s">
        <v>48</v>
      </c>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49</v>
      </c>
      <c r="C28" s="57" t="s">
        <v>50</v>
      </c>
      <c r="D28" s="23">
        <v>0</v>
      </c>
      <c r="E28" s="83">
        <f>Inicio_del_proyecto</f>
        <v>45857</v>
      </c>
      <c r="F28" s="83">
        <f>E28+7</f>
        <v>45864</v>
      </c>
      <c r="G28" s="14"/>
      <c r="H28" s="14">
        <f t="shared" si="6"/>
        <v>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63</v>
      </c>
      <c r="C29" s="57" t="s">
        <v>81</v>
      </c>
      <c r="D29" s="23">
        <v>0.2</v>
      </c>
      <c r="E29" s="83">
        <f>Inicio_del_proyecto+2</f>
        <v>45859</v>
      </c>
      <c r="F29" s="83">
        <f>E29+7</f>
        <v>45866</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64</v>
      </c>
      <c r="C30" s="57"/>
      <c r="D30" s="23">
        <v>0</v>
      </c>
      <c r="E30" s="83">
        <v>45877</v>
      </c>
      <c r="F30" s="83">
        <v>45881</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65</v>
      </c>
      <c r="C31" s="57"/>
      <c r="D31" s="23">
        <v>0</v>
      </c>
      <c r="E31" s="83">
        <v>45882</v>
      </c>
      <c r="F31" s="83">
        <v>45885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66</v>
      </c>
      <c r="C32" s="57"/>
      <c r="D32" s="23">
        <v>0</v>
      </c>
      <c r="E32" s="83">
        <v>45886</v>
      </c>
      <c r="F32" s="83">
        <v>45891</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c r="B33" s="63" t="s">
        <v>67</v>
      </c>
      <c r="C33" s="57"/>
      <c r="D33" s="23">
        <v>0</v>
      </c>
      <c r="E33" s="83">
        <v>45892</v>
      </c>
      <c r="F33" s="83">
        <v>45896</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hidden="1" customHeight="1" thickBot="1" x14ac:dyDescent="0.35">
      <c r="A36" s="45"/>
      <c r="B36" s="63"/>
      <c r="C36" s="57"/>
      <c r="D36" s="23"/>
      <c r="E36" s="83"/>
      <c r="F36" s="83"/>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t="s">
        <v>11</v>
      </c>
      <c r="B37" s="24" t="s">
        <v>43</v>
      </c>
      <c r="C37" s="58"/>
      <c r="D37" s="25"/>
      <c r="E37" s="84"/>
      <c r="F37" s="85"/>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52</v>
      </c>
      <c r="C38" s="59" t="s">
        <v>51</v>
      </c>
      <c r="D38" s="26">
        <v>0</v>
      </c>
      <c r="E38" s="86">
        <f>Inicio_del_proyecto</f>
        <v>45857</v>
      </c>
      <c r="F38" s="86">
        <f>E38+7</f>
        <v>45864</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64" t="s">
        <v>68</v>
      </c>
      <c r="C39" s="59"/>
      <c r="D39" s="26">
        <v>0</v>
      </c>
      <c r="E39" s="86">
        <v>45865</v>
      </c>
      <c r="F39" s="86">
        <v>45868</v>
      </c>
      <c r="G39" s="14"/>
      <c r="H39" s="14">
        <f t="shared" si="6"/>
        <v>4</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69</v>
      </c>
      <c r="C40" s="59"/>
      <c r="D40" s="26">
        <v>0</v>
      </c>
      <c r="E40" s="86">
        <v>45869</v>
      </c>
      <c r="F40" s="86">
        <v>45871</v>
      </c>
      <c r="G40" s="14"/>
      <c r="H40" s="14">
        <f t="shared" si="6"/>
        <v>3</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70</v>
      </c>
      <c r="C41" s="59"/>
      <c r="D41" s="26">
        <v>0</v>
      </c>
      <c r="E41" s="86">
        <v>45872</v>
      </c>
      <c r="F41" s="86">
        <v>45876</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71</v>
      </c>
      <c r="C42" s="59"/>
      <c r="D42" s="26">
        <v>0</v>
      </c>
      <c r="E42" s="86">
        <v>45877</v>
      </c>
      <c r="F42" s="86">
        <v>45881</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72</v>
      </c>
      <c r="C43" s="59"/>
      <c r="D43" s="26">
        <v>0</v>
      </c>
      <c r="E43" s="86">
        <v>45869</v>
      </c>
      <c r="F43" s="86">
        <v>45878</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73</v>
      </c>
      <c r="C44" s="59"/>
      <c r="D44" s="26">
        <v>0</v>
      </c>
      <c r="E44" s="86">
        <v>45872</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74</v>
      </c>
      <c r="C45" s="59"/>
      <c r="D45" s="26">
        <v>0</v>
      </c>
      <c r="E45" s="86">
        <v>45877</v>
      </c>
      <c r="F45" s="86">
        <v>45881</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75</v>
      </c>
      <c r="C46" s="59"/>
      <c r="D46" s="26">
        <v>0</v>
      </c>
      <c r="E46" s="86">
        <v>45882</v>
      </c>
      <c r="F46" s="86">
        <v>45886</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76</v>
      </c>
      <c r="C47" s="59"/>
      <c r="D47" s="26">
        <v>0</v>
      </c>
      <c r="E47" s="86">
        <v>45887</v>
      </c>
      <c r="F47" s="86">
        <v>45891</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77</v>
      </c>
      <c r="C48" s="59"/>
      <c r="D48" s="26">
        <v>0</v>
      </c>
      <c r="E48" s="86">
        <v>45892</v>
      </c>
      <c r="F48" s="86">
        <v>45895</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78</v>
      </c>
      <c r="C49" s="59"/>
      <c r="D49" s="26">
        <v>0</v>
      </c>
      <c r="E49" s="86">
        <v>45896</v>
      </c>
      <c r="F49" s="86">
        <v>45899</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customHeight="1" thickBot="1" x14ac:dyDescent="0.35">
      <c r="A50" s="45"/>
      <c r="B50" s="89" t="s">
        <v>79</v>
      </c>
      <c r="C50" s="59"/>
      <c r="D50" s="26">
        <v>0</v>
      </c>
      <c r="E50" s="86">
        <v>45900</v>
      </c>
      <c r="F50" s="86">
        <v>45903</v>
      </c>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89"/>
      <c r="C52" s="59"/>
      <c r="D52" s="26"/>
      <c r="E52" s="86"/>
      <c r="F52" s="86"/>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hidden="1" customHeight="1" thickBot="1" x14ac:dyDescent="0.35">
      <c r="A53" s="45"/>
      <c r="B53" s="64"/>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c r="B54" s="64" t="s">
        <v>56</v>
      </c>
      <c r="C54" s="59"/>
      <c r="D54" s="26"/>
      <c r="E54" s="86"/>
      <c r="F54" s="86"/>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5" t="s">
        <v>12</v>
      </c>
      <c r="B55" s="65"/>
      <c r="C55" s="60"/>
      <c r="D55" s="13"/>
      <c r="E55" s="87"/>
      <c r="F55" s="87"/>
      <c r="G55" s="14"/>
      <c r="H55" s="14" t="str">
        <f t="shared" si="6"/>
        <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row>
    <row r="56" spans="1:64" s="3" customFormat="1" ht="30" customHeight="1" thickBot="1" x14ac:dyDescent="0.35">
      <c r="A56" s="46" t="s">
        <v>13</v>
      </c>
      <c r="B56" s="27" t="s">
        <v>15</v>
      </c>
      <c r="C56" s="28"/>
      <c r="D56" s="29"/>
      <c r="E56" s="70"/>
      <c r="F56" s="71"/>
      <c r="G56" s="30"/>
      <c r="H56" s="30" t="str">
        <f t="shared" si="6"/>
        <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row>
    <row r="57" spans="1:64" ht="30" customHeight="1" x14ac:dyDescent="0.3">
      <c r="G57" s="6"/>
    </row>
    <row r="58" spans="1:64" ht="30" customHeight="1" x14ac:dyDescent="0.3">
      <c r="C58" s="11"/>
      <c r="F58" s="47"/>
    </row>
    <row r="59" spans="1:64" ht="30" customHeight="1" x14ac:dyDescent="0.3">
      <c r="C59"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3">
      <formula>AND(TODAY()&gt;=I$5,TODAY()&lt;J$5)</formula>
    </cfRule>
  </conditionalFormatting>
  <conditionalFormatting sqref="I7:BL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2025-07-24T05:49:53Z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