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300" windowWidth="16380" windowHeight="7890" tabRatio="814" firstSheet="7" activeTab="17"/>
  </bookViews>
  <sheets>
    <sheet name="README" sheetId="1" r:id="rId1"/>
    <sheet name="Trial" sheetId="2" r:id="rId2"/>
    <sheet name="Site" sheetId="3" r:id="rId3"/>
    <sheet name="Contact" sheetId="4" r:id="rId4"/>
    <sheet name="Variable" sheetId="5" r:id="rId5"/>
    <sheet name="PlantMaterial" sheetId="6" r:id="rId6"/>
    <sheet name="Treatment" sheetId="7" r:id="rId7"/>
    <sheet name="Data" sheetId="9" r:id="rId8"/>
    <sheet name="Level" sheetId="8" r:id="rId9"/>
    <sheet name="Files" sheetId="10" r:id="rId10"/>
    <sheet name="ForestComplementaryInfo" sheetId="11" r:id="rId11"/>
    <sheet name="StaticData" sheetId="12" r:id="rId12"/>
    <sheet name="Meteo_data" sheetId="13" r:id="rId13"/>
    <sheet name="Soil data" sheetId="19" r:id="rId14"/>
    <sheet name="INN_data" sheetId="15" r:id="rId15"/>
    <sheet name="Parcellaire_data" sheetId="16" r:id="rId16"/>
    <sheet name="ITK_Data" sheetId="17" r:id="rId17"/>
    <sheet name="Feuil2" sheetId="21" r:id="rId18"/>
  </sheets>
  <definedNames>
    <definedName name="_xlnm._FilterDatabase" localSheetId="7" hidden="1">Data!$A$1:$CN$1496</definedName>
    <definedName name="_xlnm._FilterDatabase" localSheetId="17" hidden="1">Feuil2!$A$2:$R$865</definedName>
    <definedName name="HoldingInstitution">StaticData!$C$1:$C$21</definedName>
    <definedName name="InstitutionName">StaticData!$B$1:$B$1457</definedName>
    <definedName name="ProjectAcronym">StaticData!$D$1:$D$225</definedName>
    <definedName name="SiteName">StaticData!$E$1:$E$24</definedName>
    <definedName name="TaxonScientificName">StaticData!$A$1:$A$5470</definedName>
  </definedNames>
  <calcPr calcId="145621"/>
</workbook>
</file>

<file path=xl/calcChain.xml><?xml version="1.0" encoding="utf-8"?>
<calcChain xmlns="http://schemas.openxmlformats.org/spreadsheetml/2006/main">
  <c r="AD60" i="9" l="1"/>
  <c r="AD58" i="9"/>
  <c r="AD61" i="9"/>
  <c r="AD57" i="9"/>
  <c r="AD52" i="9"/>
  <c r="AD59" i="9"/>
  <c r="AD53" i="9"/>
  <c r="AD54" i="9"/>
  <c r="AD51" i="9"/>
  <c r="AD55" i="9"/>
  <c r="AD56" i="9"/>
  <c r="AD65" i="9"/>
  <c r="AD72" i="9"/>
  <c r="AD68" i="9"/>
  <c r="AD67" i="9"/>
  <c r="AD73" i="9"/>
  <c r="AD71" i="9"/>
  <c r="AD64" i="9"/>
  <c r="AD62" i="9"/>
  <c r="AD70" i="9"/>
  <c r="AD66" i="9"/>
  <c r="AD69" i="9"/>
  <c r="AD63" i="9"/>
  <c r="AD83" i="9"/>
  <c r="AD74" i="9"/>
  <c r="AD85" i="9"/>
  <c r="AD76" i="9"/>
  <c r="AD75" i="9"/>
  <c r="AD80" i="9"/>
  <c r="AD79" i="9"/>
  <c r="AD77" i="9"/>
  <c r="AD84" i="9"/>
  <c r="AD81" i="9"/>
  <c r="AD82" i="9"/>
  <c r="AD78" i="9"/>
  <c r="AD90" i="9"/>
  <c r="AD88" i="9"/>
  <c r="AD97" i="9"/>
  <c r="AD92" i="9"/>
  <c r="AD93" i="9"/>
  <c r="AD86" i="9"/>
  <c r="AD96" i="9"/>
  <c r="AD94" i="9"/>
  <c r="AD91" i="9"/>
  <c r="AD89" i="9"/>
  <c r="AD95" i="9"/>
  <c r="AD87" i="9"/>
  <c r="AD102" i="9"/>
  <c r="AD100" i="9"/>
  <c r="AD101" i="9"/>
  <c r="AD104" i="9"/>
  <c r="AD103" i="9"/>
  <c r="AD106" i="9"/>
  <c r="AD109" i="9"/>
  <c r="AD105" i="9"/>
  <c r="AD108" i="9"/>
  <c r="AD98" i="9"/>
  <c r="AD107" i="9"/>
  <c r="AD99" i="9"/>
  <c r="AD113" i="9"/>
  <c r="AD114" i="9"/>
  <c r="AD115" i="9"/>
  <c r="AD116" i="9"/>
  <c r="AD119" i="9"/>
  <c r="AD110" i="9"/>
  <c r="AD111" i="9"/>
  <c r="AD120" i="9"/>
  <c r="AD117" i="9"/>
  <c r="AD118" i="9"/>
  <c r="AD121" i="9"/>
  <c r="AD112" i="9"/>
  <c r="AD127" i="9"/>
  <c r="AD131" i="9"/>
  <c r="AD132" i="9"/>
  <c r="AD128" i="9"/>
  <c r="AD124" i="9"/>
  <c r="AD133" i="9"/>
  <c r="AD126" i="9"/>
  <c r="AD130" i="9"/>
  <c r="AD129" i="9"/>
  <c r="AD122" i="9"/>
  <c r="AD125" i="9"/>
  <c r="AD123" i="9"/>
  <c r="AD144" i="9"/>
  <c r="AD143" i="9"/>
  <c r="AD141" i="9"/>
  <c r="AD136" i="9"/>
  <c r="AD134" i="9"/>
  <c r="AD140" i="9"/>
  <c r="AD139" i="9"/>
  <c r="AD145" i="9"/>
  <c r="AD142" i="9"/>
  <c r="AD137" i="9"/>
  <c r="AD138" i="9"/>
  <c r="AD135" i="9"/>
  <c r="AD157" i="9"/>
  <c r="AD155" i="9"/>
  <c r="AD147" i="9"/>
  <c r="AD151" i="9"/>
  <c r="AD149" i="9"/>
  <c r="AD150" i="9"/>
  <c r="AD153" i="9"/>
  <c r="AD152" i="9"/>
  <c r="AD154" i="9"/>
  <c r="AD148" i="9"/>
  <c r="AD146" i="9"/>
  <c r="AD156" i="9"/>
  <c r="AD168" i="9"/>
  <c r="AD169" i="9"/>
  <c r="AD167" i="9"/>
  <c r="AD163" i="9"/>
  <c r="AD162" i="9"/>
  <c r="AD164" i="9"/>
  <c r="AD166" i="9"/>
  <c r="AD160" i="9"/>
  <c r="AD161" i="9"/>
  <c r="AD165" i="9"/>
  <c r="AD158" i="9"/>
  <c r="AD159" i="9"/>
  <c r="AD176" i="9"/>
  <c r="AD177" i="9"/>
  <c r="AD174" i="9"/>
  <c r="AD171" i="9"/>
  <c r="AD175" i="9"/>
  <c r="AD178" i="9"/>
  <c r="AD172" i="9"/>
  <c r="AD179" i="9"/>
  <c r="AD181" i="9"/>
  <c r="AD170" i="9"/>
  <c r="AD180" i="9"/>
  <c r="AD173" i="9"/>
  <c r="AD187" i="9"/>
  <c r="AD193" i="9"/>
  <c r="AD186" i="9"/>
  <c r="AD185" i="9"/>
  <c r="AD190" i="9"/>
  <c r="AD188" i="9"/>
  <c r="AD184" i="9"/>
  <c r="AD182" i="9"/>
  <c r="AD189" i="9"/>
  <c r="AD192" i="9"/>
  <c r="AD183" i="9"/>
  <c r="AD191" i="9"/>
  <c r="AD201" i="9"/>
  <c r="AD200" i="9"/>
  <c r="AD203" i="9"/>
  <c r="AD199" i="9"/>
  <c r="AD205" i="9"/>
  <c r="AD196" i="9"/>
  <c r="AD194" i="9"/>
  <c r="AD204" i="9"/>
  <c r="AD202" i="9"/>
  <c r="AD198" i="9"/>
  <c r="AD197" i="9"/>
  <c r="AD195" i="9"/>
  <c r="AD216" i="9"/>
  <c r="AD214" i="9"/>
  <c r="AD215" i="9"/>
  <c r="AD209" i="9"/>
  <c r="AD213" i="9"/>
  <c r="AD217" i="9"/>
  <c r="AD208" i="9"/>
  <c r="AD211" i="9"/>
  <c r="AD210" i="9"/>
  <c r="AD206" i="9"/>
  <c r="AD207" i="9"/>
  <c r="AD212" i="9"/>
  <c r="AD224" i="9"/>
  <c r="AD226" i="9"/>
  <c r="AD218" i="9"/>
  <c r="AD221" i="9"/>
  <c r="AD223" i="9"/>
  <c r="AD229" i="9"/>
  <c r="AD225" i="9"/>
  <c r="AD220" i="9"/>
  <c r="AD228" i="9"/>
  <c r="AD227" i="9"/>
  <c r="AD219" i="9"/>
  <c r="AD222" i="9"/>
  <c r="AD238" i="9"/>
  <c r="AD240" i="9"/>
  <c r="AD231" i="9"/>
  <c r="AD236" i="9"/>
  <c r="AD230" i="9"/>
  <c r="AD241" i="9"/>
  <c r="AD233" i="9"/>
  <c r="AD235" i="9"/>
  <c r="AD237" i="9"/>
  <c r="AD232" i="9"/>
  <c r="AD234" i="9"/>
  <c r="AD239" i="9"/>
  <c r="AD244" i="9"/>
  <c r="AD243" i="9"/>
  <c r="AD248" i="9"/>
  <c r="AD253" i="9"/>
  <c r="AD249" i="9"/>
  <c r="AD250" i="9"/>
  <c r="AD242" i="9"/>
  <c r="AD245" i="9"/>
  <c r="AD246" i="9"/>
  <c r="AD251" i="9"/>
  <c r="AD252" i="9"/>
  <c r="AD247" i="9"/>
  <c r="AD254" i="9"/>
  <c r="AD257" i="9"/>
  <c r="AD256" i="9"/>
  <c r="AD259" i="9"/>
  <c r="AD263" i="9"/>
  <c r="AD255" i="9"/>
  <c r="AD260" i="9"/>
  <c r="AD265" i="9"/>
  <c r="AD261" i="9"/>
  <c r="AD264" i="9"/>
  <c r="AD258" i="9"/>
  <c r="AD262" i="9"/>
  <c r="AD277" i="9"/>
  <c r="AD266" i="9"/>
  <c r="AD270" i="9"/>
  <c r="AD272" i="9"/>
  <c r="AD269" i="9"/>
  <c r="AD273" i="9"/>
  <c r="AD275" i="9"/>
  <c r="AD276" i="9"/>
  <c r="AD271" i="9"/>
  <c r="AD274" i="9"/>
  <c r="AD268" i="9"/>
  <c r="AD267" i="9"/>
  <c r="AD280" i="9"/>
  <c r="AD285" i="9"/>
  <c r="AD284" i="9"/>
  <c r="AD283" i="9"/>
  <c r="AD278" i="9"/>
  <c r="AD279" i="9"/>
  <c r="AD287" i="9"/>
  <c r="AD282" i="9"/>
  <c r="AD289" i="9"/>
  <c r="AD281" i="9"/>
  <c r="AD288" i="9"/>
  <c r="AD286" i="9"/>
  <c r="AD299" i="9"/>
  <c r="AD298" i="9"/>
  <c r="AD290" i="9"/>
  <c r="AD295" i="9"/>
  <c r="AD301" i="9"/>
  <c r="AD296" i="9"/>
  <c r="AD300" i="9"/>
  <c r="AD293" i="9"/>
  <c r="AD292" i="9"/>
  <c r="AD291" i="9"/>
  <c r="AD294" i="9"/>
  <c r="AD297" i="9"/>
  <c r="AD307" i="9"/>
  <c r="AD311" i="9"/>
  <c r="AD309" i="9"/>
  <c r="AD304" i="9"/>
  <c r="AD305" i="9"/>
  <c r="AD312" i="9"/>
  <c r="AD302" i="9"/>
  <c r="AD308" i="9"/>
  <c r="AD313" i="9"/>
  <c r="AD310" i="9"/>
  <c r="AD306" i="9"/>
  <c r="AD303" i="9"/>
  <c r="AD320" i="9"/>
  <c r="AD317" i="9"/>
  <c r="AD322" i="9"/>
  <c r="AD316" i="9"/>
  <c r="AD319" i="9"/>
  <c r="AD321" i="9"/>
  <c r="AD324" i="9"/>
  <c r="AD315" i="9"/>
  <c r="AD318" i="9"/>
  <c r="AD323" i="9"/>
  <c r="AD325" i="9"/>
  <c r="AD314" i="9"/>
  <c r="AD332" i="9"/>
  <c r="AD333" i="9"/>
  <c r="AD336" i="9"/>
  <c r="AD337" i="9"/>
  <c r="AD326" i="9"/>
  <c r="AD331" i="9"/>
  <c r="AD334" i="9"/>
  <c r="AD329" i="9"/>
  <c r="AD327" i="9"/>
  <c r="AD335" i="9"/>
  <c r="AD328" i="9"/>
  <c r="AD330" i="9"/>
  <c r="AD346" i="9"/>
  <c r="AD338" i="9"/>
  <c r="AD340" i="9"/>
  <c r="AD343" i="9"/>
  <c r="AD347" i="9"/>
  <c r="AD348" i="9"/>
  <c r="AD349" i="9"/>
  <c r="AD342" i="9"/>
  <c r="AD341" i="9"/>
  <c r="AD339" i="9"/>
  <c r="AD344" i="9"/>
  <c r="AD345" i="9"/>
  <c r="AD353" i="9"/>
  <c r="AD360" i="9"/>
  <c r="AD359" i="9"/>
  <c r="AD358" i="9"/>
  <c r="AD356" i="9"/>
  <c r="AD361" i="9"/>
  <c r="AD350" i="9"/>
  <c r="AD352" i="9"/>
  <c r="AD351" i="9"/>
  <c r="AD354" i="9"/>
  <c r="AD355" i="9"/>
  <c r="AD357" i="9"/>
  <c r="AD371" i="9"/>
  <c r="AD363" i="9"/>
  <c r="AD373" i="9"/>
  <c r="AD372" i="9"/>
  <c r="AD366" i="9"/>
  <c r="AD369" i="9"/>
  <c r="AD367" i="9"/>
  <c r="AD370" i="9"/>
  <c r="AD365" i="9"/>
  <c r="AD362" i="9"/>
  <c r="AD368" i="9"/>
  <c r="AD364" i="9"/>
  <c r="AD385" i="9"/>
  <c r="AD384" i="9"/>
  <c r="AD378" i="9"/>
  <c r="AD382" i="9"/>
  <c r="AD380" i="9"/>
  <c r="AD381" i="9"/>
  <c r="AD383" i="9"/>
  <c r="AD377" i="9"/>
  <c r="AD374" i="9"/>
  <c r="AD379" i="9"/>
  <c r="AD376" i="9"/>
  <c r="AD375" i="9"/>
  <c r="AD393" i="9"/>
  <c r="AD396" i="9"/>
  <c r="AD395" i="9"/>
  <c r="AD392" i="9"/>
  <c r="AD394" i="9"/>
  <c r="AD390" i="9"/>
  <c r="AD391" i="9"/>
  <c r="AD386" i="9"/>
  <c r="AD397" i="9"/>
  <c r="AD389" i="9"/>
  <c r="AD387" i="9"/>
  <c r="AD388" i="9"/>
  <c r="AD405" i="9"/>
  <c r="AD398" i="9"/>
  <c r="AD404" i="9"/>
  <c r="AD409" i="9"/>
  <c r="AD401" i="9"/>
  <c r="AD406" i="9"/>
  <c r="AD402" i="9"/>
  <c r="AD407" i="9"/>
  <c r="AD403" i="9"/>
  <c r="AD400" i="9"/>
  <c r="AD408" i="9"/>
  <c r="AD399" i="9"/>
  <c r="AD410" i="9"/>
  <c r="AD414" i="9"/>
  <c r="AD415" i="9"/>
  <c r="AD418" i="9"/>
  <c r="AD417" i="9"/>
  <c r="AD411" i="9"/>
  <c r="AD412" i="9"/>
  <c r="AD421" i="9"/>
  <c r="AD413" i="9"/>
  <c r="AD419" i="9"/>
  <c r="AD416" i="9"/>
  <c r="AD420" i="9"/>
  <c r="AD432" i="9"/>
  <c r="AD430" i="9"/>
  <c r="AD428" i="9"/>
  <c r="AD422" i="9"/>
  <c r="AD426" i="9"/>
  <c r="AD431" i="9"/>
  <c r="AD424" i="9"/>
  <c r="AD423" i="9"/>
  <c r="AD427" i="9"/>
  <c r="AD433" i="9"/>
  <c r="AD429" i="9"/>
  <c r="AD425" i="9"/>
  <c r="AD444" i="9"/>
  <c r="AD441" i="9"/>
  <c r="AD445" i="9"/>
  <c r="AD443" i="9"/>
  <c r="AD442" i="9"/>
  <c r="AD434" i="9"/>
  <c r="AD436" i="9"/>
  <c r="AD440" i="9"/>
  <c r="AD437" i="9"/>
  <c r="AD438" i="9"/>
  <c r="AD439" i="9"/>
  <c r="AD435" i="9"/>
  <c r="AD457" i="9"/>
  <c r="AD453" i="9"/>
  <c r="AD450" i="9"/>
  <c r="AD456" i="9"/>
  <c r="AD454" i="9"/>
  <c r="AD455" i="9"/>
  <c r="AD451" i="9"/>
  <c r="AD449" i="9"/>
  <c r="AD448" i="9"/>
  <c r="AD446" i="9"/>
  <c r="AD447" i="9"/>
  <c r="AD452" i="9"/>
  <c r="AD465" i="9"/>
  <c r="AD467" i="9"/>
  <c r="AD462" i="9"/>
  <c r="AD458" i="9"/>
  <c r="AD466" i="9"/>
  <c r="AD460" i="9"/>
  <c r="AD461" i="9"/>
  <c r="AD464" i="9"/>
  <c r="AD468" i="9"/>
  <c r="AD469" i="9"/>
  <c r="AD459" i="9"/>
  <c r="AD463" i="9"/>
  <c r="AD479" i="9"/>
  <c r="AD481" i="9"/>
  <c r="AD474" i="9"/>
  <c r="AD476" i="9"/>
  <c r="AD480" i="9"/>
  <c r="AD475" i="9"/>
  <c r="AD470" i="9"/>
  <c r="AD478" i="9"/>
  <c r="AD472" i="9"/>
  <c r="AD477" i="9"/>
  <c r="AD471" i="9"/>
  <c r="AD473" i="9"/>
  <c r="AD493" i="9"/>
  <c r="AD491" i="9"/>
  <c r="AD492" i="9"/>
  <c r="AD486" i="9"/>
  <c r="AD488" i="9"/>
  <c r="AD489" i="9"/>
  <c r="AD490" i="9"/>
  <c r="AD487" i="9"/>
  <c r="AD482" i="9"/>
  <c r="AD484" i="9"/>
  <c r="AD483" i="9"/>
  <c r="AD485" i="9"/>
  <c r="AD503" i="9"/>
  <c r="AD501" i="9"/>
  <c r="AD500" i="9"/>
  <c r="AD496" i="9"/>
  <c r="AD505" i="9"/>
  <c r="AD502" i="9"/>
  <c r="AD495" i="9"/>
  <c r="AD499" i="9"/>
  <c r="AD497" i="9"/>
  <c r="AD498" i="9"/>
  <c r="AD494" i="9"/>
  <c r="AD504" i="9"/>
  <c r="AD515" i="9"/>
  <c r="AD513" i="9"/>
  <c r="AD517" i="9"/>
  <c r="AD511" i="9"/>
  <c r="AD514" i="9"/>
  <c r="AD516" i="9"/>
  <c r="AD509" i="9"/>
  <c r="AD512" i="9"/>
  <c r="AD508" i="9"/>
  <c r="AD506" i="9"/>
  <c r="AD510" i="9"/>
  <c r="AD507" i="9"/>
  <c r="AD525" i="9"/>
  <c r="AD518" i="9"/>
  <c r="AD520" i="9"/>
  <c r="AD521" i="9"/>
  <c r="AD527" i="9"/>
  <c r="AD526" i="9"/>
  <c r="AD522" i="9"/>
  <c r="AD519" i="9"/>
  <c r="AD529" i="9"/>
  <c r="AD528" i="9"/>
  <c r="AD524" i="9"/>
  <c r="AD523" i="9"/>
  <c r="AD533" i="9"/>
  <c r="AD530" i="9"/>
  <c r="AD539" i="9"/>
  <c r="AD538" i="9"/>
  <c r="AD534" i="9"/>
  <c r="AD536" i="9"/>
  <c r="AD537" i="9"/>
  <c r="AD531" i="9"/>
  <c r="AD540" i="9"/>
  <c r="AD535" i="9"/>
  <c r="AD541" i="9"/>
  <c r="AD532" i="9"/>
  <c r="AD547" i="9"/>
  <c r="AD544" i="9"/>
  <c r="AD546" i="9"/>
  <c r="AD550" i="9"/>
  <c r="AD553" i="9"/>
  <c r="AD552" i="9"/>
  <c r="AD545" i="9"/>
  <c r="AD542" i="9"/>
  <c r="AD549" i="9"/>
  <c r="AD548" i="9"/>
  <c r="AD551" i="9"/>
  <c r="AD543" i="9"/>
  <c r="AD554" i="9"/>
  <c r="AD565" i="9"/>
  <c r="AD562" i="9"/>
  <c r="AD555" i="9"/>
  <c r="AD560" i="9"/>
  <c r="AD564" i="9"/>
  <c r="AD558" i="9"/>
  <c r="AD561" i="9"/>
  <c r="AD563" i="9"/>
  <c r="AD559" i="9"/>
  <c r="AD556" i="9"/>
  <c r="AD557" i="9"/>
  <c r="AD568" i="9"/>
  <c r="AD576" i="9"/>
  <c r="AD577" i="9"/>
  <c r="AD566" i="9"/>
  <c r="AD575" i="9"/>
  <c r="AD574" i="9"/>
  <c r="AD567" i="9"/>
  <c r="AD570" i="9"/>
  <c r="AD572" i="9"/>
  <c r="AD569" i="9"/>
  <c r="AD573" i="9"/>
  <c r="AD571" i="9"/>
  <c r="AD579" i="9"/>
  <c r="AD580" i="9"/>
  <c r="AD586" i="9"/>
  <c r="AD578" i="9"/>
  <c r="AD584" i="9"/>
  <c r="AD583" i="9"/>
  <c r="AD588" i="9"/>
  <c r="AD585" i="9"/>
  <c r="AD589" i="9"/>
  <c r="AD587" i="9"/>
  <c r="AD582" i="9"/>
  <c r="AD581" i="9"/>
  <c r="AD592" i="9"/>
  <c r="AD601" i="9"/>
  <c r="AD596" i="9"/>
  <c r="AD598" i="9"/>
  <c r="AD599" i="9"/>
  <c r="AD597" i="9"/>
  <c r="AD593" i="9"/>
  <c r="AD594" i="9"/>
  <c r="AD591" i="9"/>
  <c r="AD600" i="9"/>
  <c r="AD595" i="9"/>
  <c r="AD590" i="9"/>
  <c r="AD611" i="9"/>
  <c r="AD613" i="9"/>
  <c r="AD607" i="9"/>
  <c r="AD610" i="9"/>
  <c r="AD612" i="9"/>
  <c r="AD605" i="9"/>
  <c r="AD603" i="9"/>
  <c r="AD609" i="9"/>
  <c r="AD604" i="9"/>
  <c r="AD608" i="9"/>
  <c r="AD602" i="9"/>
  <c r="AD606" i="9"/>
  <c r="AD625" i="9"/>
  <c r="AD616" i="9"/>
  <c r="AD617" i="9"/>
  <c r="AD623" i="9"/>
  <c r="AD615" i="9"/>
  <c r="AD624" i="9"/>
  <c r="AD621" i="9"/>
  <c r="AD614" i="9"/>
  <c r="AD618" i="9"/>
  <c r="AD620" i="9"/>
  <c r="AD619" i="9"/>
  <c r="AD622" i="9"/>
  <c r="AD633" i="9"/>
  <c r="AD634" i="9"/>
  <c r="AD637" i="9"/>
  <c r="AD632" i="9"/>
  <c r="AD635" i="9"/>
  <c r="AD627" i="9"/>
  <c r="AD631" i="9"/>
  <c r="AD626" i="9"/>
  <c r="AD636" i="9"/>
  <c r="AD630" i="9"/>
  <c r="AD629" i="9"/>
  <c r="AD628" i="9"/>
  <c r="AD649" i="9"/>
  <c r="AD644" i="9"/>
  <c r="AD645" i="9"/>
  <c r="AD639" i="9"/>
  <c r="AD647" i="9"/>
  <c r="AD646" i="9"/>
  <c r="AD643" i="9"/>
  <c r="AD642" i="9"/>
  <c r="AD648" i="9"/>
  <c r="AD640" i="9"/>
  <c r="AD641" i="9"/>
  <c r="AD638" i="9"/>
  <c r="AD652" i="9"/>
  <c r="AD660" i="9"/>
  <c r="AD653" i="9"/>
  <c r="AD659" i="9"/>
  <c r="AD658" i="9"/>
  <c r="AD650" i="9"/>
  <c r="AD656" i="9"/>
  <c r="AD661" i="9"/>
  <c r="AD657" i="9"/>
  <c r="AD655" i="9"/>
  <c r="AD651" i="9"/>
  <c r="AD654" i="9"/>
  <c r="AD668" i="9"/>
  <c r="AD672" i="9"/>
  <c r="AD667" i="9"/>
  <c r="AD662" i="9"/>
  <c r="AD671" i="9"/>
  <c r="AD664" i="9"/>
  <c r="AD663" i="9"/>
  <c r="AD670" i="9"/>
  <c r="AD665" i="9"/>
  <c r="AD666" i="9"/>
  <c r="AD673" i="9"/>
  <c r="AD669" i="9"/>
  <c r="AD680" i="9"/>
  <c r="AD678" i="9"/>
  <c r="AD682" i="9"/>
  <c r="AD681" i="9"/>
  <c r="AD685" i="9"/>
  <c r="AD675" i="9"/>
  <c r="AD679" i="9"/>
  <c r="AD677" i="9"/>
  <c r="AD676" i="9"/>
  <c r="AD674" i="9"/>
  <c r="AD683" i="9"/>
  <c r="AD684" i="9"/>
  <c r="AD687" i="9"/>
  <c r="AD695" i="9"/>
  <c r="AD691" i="9"/>
  <c r="AD688" i="9"/>
  <c r="AD693" i="9"/>
  <c r="AD690" i="9"/>
  <c r="AD694" i="9"/>
  <c r="AD696" i="9"/>
  <c r="AD692" i="9"/>
  <c r="AD697" i="9"/>
  <c r="AD689" i="9"/>
  <c r="AD686" i="9"/>
  <c r="AD700" i="9"/>
  <c r="AD704" i="9"/>
  <c r="AD698" i="9"/>
  <c r="AD708" i="9"/>
  <c r="AD701" i="9"/>
  <c r="AD706" i="9"/>
  <c r="AD703" i="9"/>
  <c r="AD707" i="9"/>
  <c r="AD709" i="9"/>
  <c r="AD705" i="9"/>
  <c r="AD699" i="9"/>
  <c r="AD702" i="9"/>
  <c r="AD719" i="9"/>
  <c r="AD720" i="9"/>
  <c r="AD710" i="9"/>
  <c r="AD714" i="9"/>
  <c r="AD713" i="9"/>
  <c r="AD715" i="9"/>
  <c r="AD711" i="9"/>
  <c r="AD712" i="9"/>
  <c r="AD717" i="9"/>
  <c r="AD716" i="9"/>
  <c r="AD718" i="9"/>
  <c r="AD721" i="9"/>
  <c r="AD732" i="9"/>
  <c r="AD730" i="9"/>
  <c r="AD733" i="9"/>
  <c r="AD729" i="9"/>
  <c r="AD726" i="9"/>
  <c r="AD722" i="9"/>
  <c r="AD724" i="9"/>
  <c r="AD728" i="9"/>
  <c r="AD727" i="9"/>
  <c r="AD725" i="9"/>
  <c r="AD723" i="9"/>
  <c r="AD731" i="9"/>
  <c r="AD737" i="9"/>
  <c r="AD734" i="9"/>
  <c r="AD742" i="9"/>
  <c r="AD744" i="9"/>
  <c r="AD735" i="9"/>
  <c r="AD745" i="9"/>
  <c r="AD741" i="9"/>
  <c r="AD743" i="9"/>
  <c r="AD738" i="9"/>
  <c r="AD739" i="9"/>
  <c r="AD740" i="9"/>
  <c r="AD736" i="9"/>
  <c r="AD755" i="9"/>
  <c r="AD756" i="9"/>
  <c r="AD748" i="9"/>
  <c r="AD752" i="9"/>
  <c r="AD757" i="9"/>
  <c r="AD753" i="9"/>
  <c r="AD747" i="9"/>
  <c r="AD751" i="9"/>
  <c r="AD750" i="9"/>
  <c r="AD746" i="9"/>
  <c r="AD749" i="9"/>
  <c r="AD754" i="9"/>
  <c r="AD767" i="9"/>
  <c r="AD763" i="9"/>
  <c r="AD765" i="9"/>
  <c r="AD761" i="9"/>
  <c r="AD769" i="9"/>
  <c r="AD759" i="9"/>
  <c r="AD760" i="9"/>
  <c r="AD768" i="9"/>
  <c r="AD764" i="9"/>
  <c r="AD758" i="9"/>
  <c r="AD762" i="9"/>
  <c r="AD766" i="9"/>
  <c r="AD779" i="9"/>
  <c r="AD777" i="9"/>
  <c r="AD780" i="9"/>
  <c r="AD771" i="9"/>
  <c r="AD778" i="9"/>
  <c r="AD772" i="9"/>
  <c r="AD781" i="9"/>
  <c r="AD770" i="9"/>
  <c r="AD775" i="9"/>
  <c r="AD776" i="9"/>
  <c r="AD774" i="9"/>
  <c r="AD773" i="9"/>
  <c r="AD791" i="9"/>
  <c r="AD784" i="9"/>
  <c r="AD782" i="9"/>
  <c r="AD787" i="9"/>
  <c r="AD786" i="9"/>
  <c r="AD793" i="9"/>
  <c r="AD783" i="9"/>
  <c r="AD792" i="9"/>
  <c r="AD785" i="9"/>
  <c r="AD788" i="9"/>
  <c r="AD790" i="9"/>
  <c r="AD789" i="9"/>
  <c r="AD796" i="9"/>
  <c r="AD802" i="9"/>
  <c r="AD805" i="9"/>
  <c r="AD794" i="9"/>
  <c r="AD804" i="9"/>
  <c r="AD803" i="9"/>
  <c r="AD795" i="9"/>
  <c r="AD801" i="9"/>
  <c r="AD799" i="9"/>
  <c r="AD798" i="9"/>
  <c r="AD797" i="9"/>
  <c r="AD800" i="9"/>
  <c r="AD806" i="9"/>
  <c r="AD816" i="9"/>
  <c r="AD814" i="9"/>
  <c r="AD812" i="9"/>
  <c r="AD807" i="9"/>
  <c r="AD811" i="9"/>
  <c r="AD808" i="9"/>
  <c r="AD813" i="9"/>
  <c r="AD815" i="9"/>
  <c r="AD817" i="9"/>
  <c r="AD810" i="9"/>
  <c r="AD809" i="9"/>
  <c r="AD13" i="9"/>
  <c r="AD10" i="9"/>
  <c r="AD2" i="9"/>
  <c r="AD4" i="9"/>
  <c r="AD5" i="9"/>
  <c r="AD7" i="9"/>
  <c r="AD8" i="9"/>
  <c r="AD3" i="9"/>
  <c r="AD11" i="9"/>
  <c r="AD12" i="9"/>
  <c r="AD9" i="9"/>
  <c r="AD6" i="9"/>
  <c r="AD20" i="9"/>
  <c r="AD15" i="9"/>
  <c r="AD17" i="9"/>
  <c r="AD25" i="9"/>
  <c r="AD19" i="9"/>
  <c r="AD14" i="9"/>
  <c r="AD24" i="9"/>
  <c r="AD16" i="9"/>
  <c r="AD23" i="9"/>
  <c r="AD22" i="9"/>
  <c r="AD18" i="9"/>
  <c r="AD21" i="9"/>
  <c r="AD26" i="9"/>
  <c r="AD37" i="9"/>
  <c r="AD30" i="9"/>
  <c r="AD29" i="9"/>
  <c r="AD36" i="9"/>
  <c r="AD33" i="9"/>
  <c r="AD35" i="9"/>
  <c r="AD34" i="9"/>
  <c r="AD28" i="9"/>
  <c r="AD32" i="9"/>
  <c r="AD27" i="9"/>
  <c r="AD31" i="9"/>
  <c r="AD46" i="9"/>
  <c r="AD48" i="9"/>
  <c r="AD43" i="9"/>
  <c r="AD47" i="9"/>
  <c r="AD40" i="9"/>
  <c r="AD42" i="9"/>
  <c r="AD38" i="9"/>
  <c r="AD49" i="9"/>
  <c r="AD44" i="9"/>
  <c r="AD39" i="9"/>
  <c r="AD41" i="9"/>
  <c r="AD45" i="9"/>
  <c r="AD824" i="9"/>
  <c r="AD829" i="9"/>
  <c r="AD828" i="9"/>
  <c r="AD827" i="9"/>
  <c r="AD825" i="9"/>
  <c r="AD826" i="9"/>
  <c r="AD820" i="9"/>
  <c r="AD822" i="9"/>
  <c r="AD821" i="9"/>
  <c r="AD818" i="9"/>
  <c r="AD823" i="9"/>
  <c r="AD819" i="9"/>
  <c r="AD837" i="9"/>
  <c r="AD841" i="9"/>
  <c r="AD836" i="9"/>
  <c r="AD840" i="9"/>
  <c r="AD839" i="9"/>
  <c r="AD838" i="9"/>
  <c r="AD831" i="9"/>
  <c r="AD830" i="9"/>
  <c r="AD832" i="9"/>
  <c r="AD833" i="9"/>
  <c r="AD835" i="9"/>
  <c r="AD834" i="9"/>
  <c r="AD851" i="9"/>
  <c r="AD848" i="9"/>
  <c r="AD850" i="9"/>
  <c r="AD853" i="9"/>
  <c r="AD845" i="9"/>
  <c r="AD849" i="9"/>
  <c r="AD852" i="9"/>
  <c r="AD843" i="9"/>
  <c r="AD844" i="9"/>
  <c r="AD842" i="9"/>
  <c r="AD847" i="9"/>
  <c r="AD846" i="9"/>
  <c r="AD864" i="9"/>
  <c r="AD863" i="9"/>
  <c r="AD865" i="9"/>
  <c r="AD862" i="9"/>
  <c r="AD861" i="9"/>
  <c r="AD855" i="9"/>
  <c r="AD857" i="9"/>
  <c r="AD856" i="9"/>
  <c r="AD854" i="9"/>
  <c r="AD858" i="9"/>
  <c r="AD860" i="9"/>
  <c r="AD859" i="9"/>
  <c r="AD50" i="9"/>
  <c r="AB851" i="9" l="1"/>
  <c r="U851" i="9"/>
  <c r="Z851" i="9"/>
  <c r="AB40" i="9"/>
  <c r="U40" i="9"/>
  <c r="Z40" i="9"/>
  <c r="U11" i="9"/>
  <c r="AB11" i="9"/>
  <c r="Z11" i="9"/>
  <c r="U796" i="9"/>
  <c r="AB796" i="9"/>
  <c r="Z796" i="9"/>
  <c r="AB750" i="9"/>
  <c r="U750" i="9"/>
  <c r="Z750" i="9"/>
  <c r="AB732" i="9"/>
  <c r="Z732" i="9"/>
  <c r="U732" i="9"/>
  <c r="AB693" i="9"/>
  <c r="U693" i="9"/>
  <c r="Z693" i="9"/>
  <c r="AB657" i="9"/>
  <c r="U657" i="9"/>
  <c r="Z657" i="9"/>
  <c r="AB647" i="9"/>
  <c r="U647" i="9"/>
  <c r="Z647" i="9"/>
  <c r="AB615" i="9"/>
  <c r="U615" i="9"/>
  <c r="Z615" i="9"/>
  <c r="AB589" i="9"/>
  <c r="Z589" i="9"/>
  <c r="U589" i="9"/>
  <c r="AB554" i="9"/>
  <c r="U554" i="9"/>
  <c r="Z554" i="9"/>
  <c r="U527" i="9"/>
  <c r="AB527" i="9"/>
  <c r="Z527" i="9"/>
  <c r="AB482" i="9"/>
  <c r="Z482" i="9"/>
  <c r="U482" i="9"/>
  <c r="AB465" i="9"/>
  <c r="U465" i="9"/>
  <c r="Z465" i="9"/>
  <c r="AB426" i="9"/>
  <c r="U426" i="9"/>
  <c r="Z426" i="9"/>
  <c r="AB401" i="9"/>
  <c r="U401" i="9"/>
  <c r="Z401" i="9"/>
  <c r="AB380" i="9"/>
  <c r="Z380" i="9"/>
  <c r="U380" i="9"/>
  <c r="AB346" i="9"/>
  <c r="Z346" i="9"/>
  <c r="U346" i="9"/>
  <c r="AB292" i="9"/>
  <c r="U292" i="9"/>
  <c r="Z292" i="9"/>
  <c r="AB263" i="9"/>
  <c r="Z263" i="9"/>
  <c r="U263" i="9"/>
  <c r="AB228" i="9"/>
  <c r="U228" i="9"/>
  <c r="Z228" i="9"/>
  <c r="AB202" i="9"/>
  <c r="U202" i="9"/>
  <c r="Z202" i="9"/>
  <c r="AB176" i="9"/>
  <c r="Z176" i="9"/>
  <c r="U176" i="9"/>
  <c r="AB157" i="9"/>
  <c r="U157" i="9"/>
  <c r="Z157" i="9"/>
  <c r="AB119" i="9"/>
  <c r="U119" i="9"/>
  <c r="Z119" i="9"/>
  <c r="AB54" i="9"/>
  <c r="U54" i="9"/>
  <c r="Z54" i="9"/>
  <c r="AB862" i="9"/>
  <c r="U862" i="9"/>
  <c r="Z862" i="9"/>
  <c r="AB840" i="9"/>
  <c r="Z840" i="9"/>
  <c r="U840" i="9"/>
  <c r="AB34" i="9"/>
  <c r="U34" i="9"/>
  <c r="Z34" i="9"/>
  <c r="U3" i="9"/>
  <c r="AB3" i="9"/>
  <c r="Z3" i="9"/>
  <c r="AB789" i="9"/>
  <c r="U789" i="9"/>
  <c r="Z789" i="9"/>
  <c r="U761" i="9"/>
  <c r="AB761" i="9"/>
  <c r="Z761" i="9"/>
  <c r="Z744" i="9"/>
  <c r="AB744" i="9"/>
  <c r="U744" i="9"/>
  <c r="AB707" i="9"/>
  <c r="U707" i="9"/>
  <c r="Z707" i="9"/>
  <c r="AB662" i="9"/>
  <c r="U662" i="9"/>
  <c r="Z662" i="9"/>
  <c r="AB626" i="9"/>
  <c r="U626" i="9"/>
  <c r="Z626" i="9"/>
  <c r="AB590" i="9"/>
  <c r="Z590" i="9"/>
  <c r="U590" i="9"/>
  <c r="U566" i="9"/>
  <c r="AB566" i="9"/>
  <c r="Z566" i="9"/>
  <c r="AB550" i="9"/>
  <c r="U550" i="9"/>
  <c r="Z550" i="9"/>
  <c r="AB512" i="9"/>
  <c r="Z512" i="9"/>
  <c r="U512" i="9"/>
  <c r="AB487" i="9"/>
  <c r="U487" i="9"/>
  <c r="Z487" i="9"/>
  <c r="AB452" i="9"/>
  <c r="U452" i="9"/>
  <c r="Z452" i="9"/>
  <c r="AB422" i="9"/>
  <c r="U422" i="9"/>
  <c r="Z422" i="9"/>
  <c r="AB386" i="9"/>
  <c r="Z386" i="9"/>
  <c r="U386" i="9"/>
  <c r="AB358" i="9"/>
  <c r="U358" i="9"/>
  <c r="Z358" i="9"/>
  <c r="Z315" i="9"/>
  <c r="AB315" i="9"/>
  <c r="U315" i="9"/>
  <c r="AB286" i="9"/>
  <c r="Z286" i="9"/>
  <c r="U286" i="9"/>
  <c r="AB259" i="9"/>
  <c r="U259" i="9"/>
  <c r="Z259" i="9"/>
  <c r="AB220" i="9"/>
  <c r="U220" i="9"/>
  <c r="Z220" i="9"/>
  <c r="AB185" i="9"/>
  <c r="U185" i="9"/>
  <c r="Z185" i="9"/>
  <c r="AB152" i="9"/>
  <c r="U152" i="9"/>
  <c r="Z152" i="9"/>
  <c r="AB112" i="9"/>
  <c r="U112" i="9"/>
  <c r="Z112" i="9"/>
  <c r="AB92" i="9"/>
  <c r="U92" i="9"/>
  <c r="Z92" i="9"/>
  <c r="AB63" i="9"/>
  <c r="U63" i="9"/>
  <c r="Z63" i="9"/>
  <c r="U865" i="9"/>
  <c r="AB865" i="9"/>
  <c r="Z865" i="9"/>
  <c r="AB836" i="9"/>
  <c r="U836" i="9"/>
  <c r="Z836" i="9"/>
  <c r="AB35" i="9"/>
  <c r="U35" i="9"/>
  <c r="Z35" i="9"/>
  <c r="AB810" i="9"/>
  <c r="U810" i="9"/>
  <c r="Z810" i="9"/>
  <c r="AB762" i="9"/>
  <c r="U762" i="9"/>
  <c r="Z762" i="9"/>
  <c r="AB724" i="9"/>
  <c r="Z724" i="9"/>
  <c r="U724" i="9"/>
  <c r="AB689" i="9"/>
  <c r="Z689" i="9"/>
  <c r="U689" i="9"/>
  <c r="AB673" i="9"/>
  <c r="U673" i="9"/>
  <c r="Z673" i="9"/>
  <c r="AB645" i="9"/>
  <c r="Z645" i="9"/>
  <c r="U645" i="9"/>
  <c r="AB603" i="9"/>
  <c r="U603" i="9"/>
  <c r="Z603" i="9"/>
  <c r="AB577" i="9"/>
  <c r="U577" i="9"/>
  <c r="Z577" i="9"/>
  <c r="AB524" i="9"/>
  <c r="U524" i="9"/>
  <c r="Z524" i="9"/>
  <c r="U500" i="9"/>
  <c r="AB500" i="9"/>
  <c r="Z500" i="9"/>
  <c r="AB450" i="9"/>
  <c r="U450" i="9"/>
  <c r="Z450" i="9"/>
  <c r="AB412" i="9"/>
  <c r="U412" i="9"/>
  <c r="Z412" i="9"/>
  <c r="AB376" i="9"/>
  <c r="U376" i="9"/>
  <c r="Z376" i="9"/>
  <c r="AB355" i="9"/>
  <c r="U355" i="9"/>
  <c r="Z355" i="9"/>
  <c r="AB336" i="9"/>
  <c r="U336" i="9"/>
  <c r="Z336" i="9"/>
  <c r="U300" i="9"/>
  <c r="AB300" i="9"/>
  <c r="Z300" i="9"/>
  <c r="Z256" i="9"/>
  <c r="AB256" i="9"/>
  <c r="U256" i="9"/>
  <c r="AB225" i="9"/>
  <c r="U225" i="9"/>
  <c r="Z225" i="9"/>
  <c r="AB183" i="9"/>
  <c r="U183" i="9"/>
  <c r="Z183" i="9"/>
  <c r="U167" i="9"/>
  <c r="Z167" i="9"/>
  <c r="AB167" i="9"/>
  <c r="AB126" i="9"/>
  <c r="U126" i="9"/>
  <c r="Z126" i="9"/>
  <c r="AB95" i="9"/>
  <c r="U95" i="9"/>
  <c r="Z95" i="9"/>
  <c r="AB97" i="9"/>
  <c r="U97" i="9"/>
  <c r="Z97" i="9"/>
  <c r="AB69" i="9"/>
  <c r="Z69" i="9"/>
  <c r="U69" i="9"/>
  <c r="AB833" i="9"/>
  <c r="U833" i="9"/>
  <c r="Z833" i="9"/>
  <c r="AB48" i="9"/>
  <c r="U48" i="9"/>
  <c r="Z48" i="9"/>
  <c r="AB7" i="9"/>
  <c r="U7" i="9"/>
  <c r="Z7" i="9"/>
  <c r="Z784" i="9"/>
  <c r="AB784" i="9"/>
  <c r="U784" i="9"/>
  <c r="U739" i="9"/>
  <c r="AB739" i="9"/>
  <c r="Z739" i="9"/>
  <c r="AB720" i="9"/>
  <c r="U720" i="9"/>
  <c r="Z720" i="9"/>
  <c r="AB675" i="9"/>
  <c r="U675" i="9"/>
  <c r="Z675" i="9"/>
  <c r="AB640" i="9"/>
  <c r="U640" i="9"/>
  <c r="Z640" i="9"/>
  <c r="U616" i="9"/>
  <c r="AB616" i="9"/>
  <c r="Z616" i="9"/>
  <c r="AB569" i="9"/>
  <c r="U569" i="9"/>
  <c r="Z569" i="9"/>
  <c r="U544" i="9"/>
  <c r="AB544" i="9"/>
  <c r="Z544" i="9"/>
  <c r="AB516" i="9"/>
  <c r="U516" i="9"/>
  <c r="Z516" i="9"/>
  <c r="Z477" i="9"/>
  <c r="U477" i="9"/>
  <c r="AB477" i="9"/>
  <c r="AB453" i="9"/>
  <c r="Z453" i="9"/>
  <c r="U453" i="9"/>
  <c r="AB411" i="9"/>
  <c r="U411" i="9"/>
  <c r="Z411" i="9"/>
  <c r="Z400" i="9"/>
  <c r="U400" i="9"/>
  <c r="AB400" i="9"/>
  <c r="AB398" i="9"/>
  <c r="U398" i="9"/>
  <c r="Z398" i="9"/>
  <c r="U390" i="9"/>
  <c r="AB390" i="9"/>
  <c r="Z390" i="9"/>
  <c r="AB379" i="9"/>
  <c r="U379" i="9"/>
  <c r="Z379" i="9"/>
  <c r="AB384" i="9"/>
  <c r="U384" i="9"/>
  <c r="Z384" i="9"/>
  <c r="AB369" i="9"/>
  <c r="U369" i="9"/>
  <c r="Z369" i="9"/>
  <c r="AB354" i="9"/>
  <c r="U354" i="9"/>
  <c r="Z354" i="9"/>
  <c r="AB333" i="9"/>
  <c r="Z333" i="9"/>
  <c r="U333" i="9"/>
  <c r="AB321" i="9"/>
  <c r="U321" i="9"/>
  <c r="Z321" i="9"/>
  <c r="AB310" i="9"/>
  <c r="Z310" i="9"/>
  <c r="U310" i="9"/>
  <c r="AB311" i="9"/>
  <c r="U311" i="9"/>
  <c r="Z311" i="9"/>
  <c r="U296" i="9"/>
  <c r="AB296" i="9"/>
  <c r="Z296" i="9"/>
  <c r="AB281" i="9"/>
  <c r="U281" i="9"/>
  <c r="Z281" i="9"/>
  <c r="AB285" i="9"/>
  <c r="U285" i="9"/>
  <c r="Z285" i="9"/>
  <c r="U273" i="9"/>
  <c r="AB273" i="9"/>
  <c r="Z273" i="9"/>
  <c r="AB264" i="9"/>
  <c r="U264" i="9"/>
  <c r="Z264" i="9"/>
  <c r="AB257" i="9"/>
  <c r="U257" i="9"/>
  <c r="Z257" i="9"/>
  <c r="U250" i="9"/>
  <c r="AB250" i="9"/>
  <c r="Z250" i="9"/>
  <c r="U232" i="9"/>
  <c r="AB232" i="9"/>
  <c r="Z232" i="9"/>
  <c r="U240" i="9"/>
  <c r="Z240" i="9"/>
  <c r="AB240" i="9"/>
  <c r="AB229" i="9"/>
  <c r="U229" i="9"/>
  <c r="Z229" i="9"/>
  <c r="AB206" i="9"/>
  <c r="U206" i="9"/>
  <c r="Z206" i="9"/>
  <c r="AB214" i="9"/>
  <c r="U214" i="9"/>
  <c r="Z214" i="9"/>
  <c r="U196" i="9"/>
  <c r="AB196" i="9"/>
  <c r="Z196" i="9"/>
  <c r="AB192" i="9"/>
  <c r="U192" i="9"/>
  <c r="Z192" i="9"/>
  <c r="AB193" i="9"/>
  <c r="Z193" i="9"/>
  <c r="U193" i="9"/>
  <c r="AB178" i="9"/>
  <c r="U178" i="9"/>
  <c r="Z178" i="9"/>
  <c r="U165" i="9"/>
  <c r="AB165" i="9"/>
  <c r="Z165" i="9"/>
  <c r="AB169" i="9"/>
  <c r="Z169" i="9"/>
  <c r="U169" i="9"/>
  <c r="AB150" i="9"/>
  <c r="U150" i="9"/>
  <c r="Z150" i="9"/>
  <c r="AB137" i="9"/>
  <c r="U137" i="9"/>
  <c r="Z137" i="9"/>
  <c r="U143" i="9"/>
  <c r="Z143" i="9"/>
  <c r="AB143" i="9"/>
  <c r="AB133" i="9"/>
  <c r="U133" i="9"/>
  <c r="Z133" i="9"/>
  <c r="AB118" i="9"/>
  <c r="U118" i="9"/>
  <c r="Z118" i="9"/>
  <c r="AB114" i="9"/>
  <c r="U114" i="9"/>
  <c r="Z114" i="9"/>
  <c r="AB106" i="9"/>
  <c r="Z106" i="9"/>
  <c r="U106" i="9"/>
  <c r="AB89" i="9"/>
  <c r="Z89" i="9"/>
  <c r="U89" i="9"/>
  <c r="AB88" i="9"/>
  <c r="U88" i="9"/>
  <c r="Z88" i="9"/>
  <c r="AB80" i="9"/>
  <c r="U80" i="9"/>
  <c r="Z80" i="9"/>
  <c r="AB66" i="9"/>
  <c r="U66" i="9"/>
  <c r="Z66" i="9"/>
  <c r="U72" i="9"/>
  <c r="AB72" i="9"/>
  <c r="Z72" i="9"/>
  <c r="AB52" i="9"/>
  <c r="U52" i="9"/>
  <c r="Z52" i="9"/>
  <c r="U854" i="9"/>
  <c r="AB854" i="9"/>
  <c r="Z854" i="9"/>
  <c r="AB864" i="9"/>
  <c r="U864" i="9"/>
  <c r="Z864" i="9"/>
  <c r="AB845" i="9"/>
  <c r="U845" i="9"/>
  <c r="Z845" i="9"/>
  <c r="AB832" i="9"/>
  <c r="U832" i="9"/>
  <c r="Z832" i="9"/>
  <c r="AB837" i="9"/>
  <c r="U837" i="9"/>
  <c r="Z837" i="9"/>
  <c r="AB825" i="9"/>
  <c r="U825" i="9"/>
  <c r="Z825" i="9"/>
  <c r="AB44" i="9"/>
  <c r="U44" i="9"/>
  <c r="Z44" i="9"/>
  <c r="U46" i="9"/>
  <c r="AB46" i="9"/>
  <c r="Z46" i="9"/>
  <c r="AB36" i="9"/>
  <c r="U36" i="9"/>
  <c r="Z36" i="9"/>
  <c r="AB23" i="9"/>
  <c r="Z23" i="9"/>
  <c r="U23" i="9"/>
  <c r="AB20" i="9"/>
  <c r="U20" i="9"/>
  <c r="Z20" i="9"/>
  <c r="AB5" i="9"/>
  <c r="U5" i="9"/>
  <c r="Z5" i="9"/>
  <c r="AB815" i="9"/>
  <c r="U815" i="9"/>
  <c r="Z815" i="9"/>
  <c r="AB806" i="9"/>
  <c r="U806" i="9"/>
  <c r="Z806" i="9"/>
  <c r="AB804" i="9"/>
  <c r="U804" i="9"/>
  <c r="Z804" i="9"/>
  <c r="AB785" i="9"/>
  <c r="U785" i="9"/>
  <c r="Z785" i="9"/>
  <c r="U791" i="9"/>
  <c r="Z791" i="9"/>
  <c r="AB791" i="9"/>
  <c r="AB778" i="9"/>
  <c r="U778" i="9"/>
  <c r="Z778" i="9"/>
  <c r="AB764" i="9"/>
  <c r="U764" i="9"/>
  <c r="Z764" i="9"/>
  <c r="U767" i="9"/>
  <c r="AB767" i="9"/>
  <c r="Z767" i="9"/>
  <c r="AB757" i="9"/>
  <c r="U757" i="9"/>
  <c r="Z757" i="9"/>
  <c r="U738" i="9"/>
  <c r="AB738" i="9"/>
  <c r="Z738" i="9"/>
  <c r="AB737" i="9"/>
  <c r="U737" i="9"/>
  <c r="Z737" i="9"/>
  <c r="U726" i="9"/>
  <c r="Z726" i="9"/>
  <c r="AB726" i="9"/>
  <c r="AB717" i="9"/>
  <c r="U717" i="9"/>
  <c r="Z717" i="9"/>
  <c r="AB719" i="9"/>
  <c r="U719" i="9"/>
  <c r="Z719" i="9"/>
  <c r="AB701" i="9"/>
  <c r="U701" i="9"/>
  <c r="Z701" i="9"/>
  <c r="AB692" i="9"/>
  <c r="Z692" i="9"/>
  <c r="U692" i="9"/>
  <c r="Z687" i="9"/>
  <c r="U687" i="9"/>
  <c r="AB687" i="9"/>
  <c r="AB685" i="9"/>
  <c r="U685" i="9"/>
  <c r="Z685" i="9"/>
  <c r="AB665" i="9"/>
  <c r="Z665" i="9"/>
  <c r="U665" i="9"/>
  <c r="AB668" i="9"/>
  <c r="Z668" i="9"/>
  <c r="U668" i="9"/>
  <c r="AB658" i="9"/>
  <c r="U658" i="9"/>
  <c r="Z658" i="9"/>
  <c r="U648" i="9"/>
  <c r="AB648" i="9"/>
  <c r="Z648" i="9"/>
  <c r="AB649" i="9"/>
  <c r="U649" i="9"/>
  <c r="Z649" i="9"/>
  <c r="AB635" i="9"/>
  <c r="U635" i="9"/>
  <c r="Z635" i="9"/>
  <c r="AB618" i="9"/>
  <c r="Z618" i="9"/>
  <c r="U618" i="9"/>
  <c r="AB625" i="9"/>
  <c r="Z625" i="9"/>
  <c r="U625" i="9"/>
  <c r="AB612" i="9"/>
  <c r="Z612" i="9"/>
  <c r="U612" i="9"/>
  <c r="AB591" i="9"/>
  <c r="U591" i="9"/>
  <c r="Z591" i="9"/>
  <c r="AB592" i="9"/>
  <c r="Z592" i="9"/>
  <c r="U592" i="9"/>
  <c r="AB584" i="9"/>
  <c r="U584" i="9"/>
  <c r="Z584" i="9"/>
  <c r="AB572" i="9"/>
  <c r="U572" i="9"/>
  <c r="Z572" i="9"/>
  <c r="AB568" i="9"/>
  <c r="U568" i="9"/>
  <c r="Z568" i="9"/>
  <c r="AB560" i="9"/>
  <c r="U560" i="9"/>
  <c r="Z560" i="9"/>
  <c r="U549" i="9"/>
  <c r="AB549" i="9"/>
  <c r="Z549" i="9"/>
  <c r="AB547" i="9"/>
  <c r="U547" i="9"/>
  <c r="Z547" i="9"/>
  <c r="AB534" i="9"/>
  <c r="U534" i="9"/>
  <c r="Z534" i="9"/>
  <c r="U529" i="9"/>
  <c r="AB529" i="9"/>
  <c r="Z529" i="9"/>
  <c r="AB525" i="9"/>
  <c r="Z525" i="9"/>
  <c r="U525" i="9"/>
  <c r="AB514" i="9"/>
  <c r="U514" i="9"/>
  <c r="Z514" i="9"/>
  <c r="AB497" i="9"/>
  <c r="U497" i="9"/>
  <c r="Z497" i="9"/>
  <c r="AB503" i="9"/>
  <c r="U503" i="9"/>
  <c r="Z503" i="9"/>
  <c r="AB488" i="9"/>
  <c r="U488" i="9"/>
  <c r="Z488" i="9"/>
  <c r="AB472" i="9"/>
  <c r="U472" i="9"/>
  <c r="Z472" i="9"/>
  <c r="U479" i="9"/>
  <c r="AB479" i="9"/>
  <c r="Z479" i="9"/>
  <c r="AB466" i="9"/>
  <c r="U466" i="9"/>
  <c r="Z466" i="9"/>
  <c r="U448" i="9"/>
  <c r="Z448" i="9"/>
  <c r="AB448" i="9"/>
  <c r="AB457" i="9"/>
  <c r="Z457" i="9"/>
  <c r="U457" i="9"/>
  <c r="AB442" i="9"/>
  <c r="U442" i="9"/>
  <c r="Z442" i="9"/>
  <c r="AB427" i="9"/>
  <c r="Z427" i="9"/>
  <c r="U427" i="9"/>
  <c r="AB432" i="9"/>
  <c r="U432" i="9"/>
  <c r="Z432" i="9"/>
  <c r="AB417" i="9"/>
  <c r="U417" i="9"/>
  <c r="Z417" i="9"/>
  <c r="AB403" i="9"/>
  <c r="U403" i="9"/>
  <c r="Z403" i="9"/>
  <c r="AB405" i="9"/>
  <c r="U405" i="9"/>
  <c r="Z405" i="9"/>
  <c r="AB394" i="9"/>
  <c r="U394" i="9"/>
  <c r="Z394" i="9"/>
  <c r="U374" i="9"/>
  <c r="AB374" i="9"/>
  <c r="Z374" i="9"/>
  <c r="AB385" i="9"/>
  <c r="U385" i="9"/>
  <c r="Z385" i="9"/>
  <c r="AB366" i="9"/>
  <c r="Z366" i="9"/>
  <c r="U366" i="9"/>
  <c r="AB351" i="9"/>
  <c r="U351" i="9"/>
  <c r="Z351" i="9"/>
  <c r="AB353" i="9"/>
  <c r="U353" i="9"/>
  <c r="Z353" i="9"/>
  <c r="AB347" i="9"/>
  <c r="U347" i="9"/>
  <c r="Z347" i="9"/>
  <c r="AB327" i="9"/>
  <c r="U327" i="9"/>
  <c r="Z327" i="9"/>
  <c r="AB332" i="9"/>
  <c r="U332" i="9"/>
  <c r="Z332" i="9"/>
  <c r="AB319" i="9"/>
  <c r="U319" i="9"/>
  <c r="Z319" i="9"/>
  <c r="AB313" i="9"/>
  <c r="U313" i="9"/>
  <c r="Z313" i="9"/>
  <c r="U307" i="9"/>
  <c r="Z307" i="9"/>
  <c r="AB307" i="9"/>
  <c r="U301" i="9"/>
  <c r="AB301" i="9"/>
  <c r="Z301" i="9"/>
  <c r="AB289" i="9"/>
  <c r="U289" i="9"/>
  <c r="Z289" i="9"/>
  <c r="AB280" i="9"/>
  <c r="Z280" i="9"/>
  <c r="U280" i="9"/>
  <c r="AB269" i="9"/>
  <c r="U269" i="9"/>
  <c r="Z269" i="9"/>
  <c r="U261" i="9"/>
  <c r="AB261" i="9"/>
  <c r="Z261" i="9"/>
  <c r="AB254" i="9"/>
  <c r="U254" i="9"/>
  <c r="Z254" i="9"/>
  <c r="AB249" i="9"/>
  <c r="U249" i="9"/>
  <c r="Z249" i="9"/>
  <c r="AB237" i="9"/>
  <c r="U237" i="9"/>
  <c r="Z237" i="9"/>
  <c r="Z238" i="9"/>
  <c r="AB238" i="9"/>
  <c r="U238" i="9"/>
  <c r="AB223" i="9"/>
  <c r="Z223" i="9"/>
  <c r="U223" i="9"/>
  <c r="AB210" i="9"/>
  <c r="Z210" i="9"/>
  <c r="U210" i="9"/>
  <c r="AB216" i="9"/>
  <c r="U216" i="9"/>
  <c r="Z216" i="9"/>
  <c r="AB205" i="9"/>
  <c r="U205" i="9"/>
  <c r="Z205" i="9"/>
  <c r="U189" i="9"/>
  <c r="AB189" i="9"/>
  <c r="Z189" i="9"/>
  <c r="AB187" i="9"/>
  <c r="U187" i="9"/>
  <c r="Z187" i="9"/>
  <c r="AB175" i="9"/>
  <c r="U175" i="9"/>
  <c r="Z175" i="9"/>
  <c r="U161" i="9"/>
  <c r="Z161" i="9"/>
  <c r="AB161" i="9"/>
  <c r="AB168" i="9"/>
  <c r="U168" i="9"/>
  <c r="Z168" i="9"/>
  <c r="Z149" i="9"/>
  <c r="AB149" i="9"/>
  <c r="U149" i="9"/>
  <c r="AB142" i="9"/>
  <c r="U142" i="9"/>
  <c r="Z142" i="9"/>
  <c r="AB144" i="9"/>
  <c r="U144" i="9"/>
  <c r="Z144" i="9"/>
  <c r="AB124" i="9"/>
  <c r="U124" i="9"/>
  <c r="Z124" i="9"/>
  <c r="AB117" i="9"/>
  <c r="U117" i="9"/>
  <c r="Z117" i="9"/>
  <c r="AB113" i="9"/>
  <c r="Z113" i="9"/>
  <c r="U113" i="9"/>
  <c r="Z103" i="9"/>
  <c r="U103" i="9"/>
  <c r="AB103" i="9"/>
  <c r="AB91" i="9"/>
  <c r="Z91" i="9"/>
  <c r="U91" i="9"/>
  <c r="AB90" i="9"/>
  <c r="U90" i="9"/>
  <c r="Z90" i="9"/>
  <c r="AB75" i="9"/>
  <c r="U75" i="9"/>
  <c r="Z75" i="9"/>
  <c r="AB70" i="9"/>
  <c r="U70" i="9"/>
  <c r="Z70" i="9"/>
  <c r="AB65" i="9"/>
  <c r="Z65" i="9"/>
  <c r="U65" i="9"/>
  <c r="U57" i="9"/>
  <c r="Z57" i="9"/>
  <c r="AB57" i="9"/>
  <c r="AB50" i="9"/>
  <c r="Z50" i="9"/>
  <c r="U50" i="9"/>
  <c r="AB839" i="9"/>
  <c r="U839" i="9"/>
  <c r="Z839" i="9"/>
  <c r="Z28" i="9"/>
  <c r="U28" i="9"/>
  <c r="AB28" i="9"/>
  <c r="AB13" i="9"/>
  <c r="U13" i="9"/>
  <c r="Z13" i="9"/>
  <c r="AB786" i="9"/>
  <c r="U786" i="9"/>
  <c r="Z786" i="9"/>
  <c r="AB769" i="9"/>
  <c r="U769" i="9"/>
  <c r="Z769" i="9"/>
  <c r="AB727" i="9"/>
  <c r="U727" i="9"/>
  <c r="Z727" i="9"/>
  <c r="AB713" i="9"/>
  <c r="U713" i="9"/>
  <c r="Z713" i="9"/>
  <c r="U680" i="9"/>
  <c r="Z680" i="9"/>
  <c r="AB680" i="9"/>
  <c r="AB636" i="9"/>
  <c r="Z636" i="9"/>
  <c r="U636" i="9"/>
  <c r="AB611" i="9"/>
  <c r="U611" i="9"/>
  <c r="Z611" i="9"/>
  <c r="AB575" i="9"/>
  <c r="Z575" i="9"/>
  <c r="U575" i="9"/>
  <c r="AB540" i="9"/>
  <c r="U540" i="9"/>
  <c r="Z540" i="9"/>
  <c r="AB515" i="9"/>
  <c r="U515" i="9"/>
  <c r="Z515" i="9"/>
  <c r="U480" i="9"/>
  <c r="AB480" i="9"/>
  <c r="Z480" i="9"/>
  <c r="AB437" i="9"/>
  <c r="U437" i="9"/>
  <c r="Z437" i="9"/>
  <c r="AB410" i="9"/>
  <c r="Z410" i="9"/>
  <c r="U410" i="9"/>
  <c r="U371" i="9"/>
  <c r="AB371" i="9"/>
  <c r="Z371" i="9"/>
  <c r="AB326" i="9"/>
  <c r="Z326" i="9"/>
  <c r="U326" i="9"/>
  <c r="AB320" i="9"/>
  <c r="U320" i="9"/>
  <c r="Z320" i="9"/>
  <c r="U278" i="9"/>
  <c r="AB278" i="9"/>
  <c r="Z278" i="9"/>
  <c r="AB246" i="9"/>
  <c r="U246" i="9"/>
  <c r="Z246" i="9"/>
  <c r="AB224" i="9"/>
  <c r="U224" i="9"/>
  <c r="Z224" i="9"/>
  <c r="AB181" i="9"/>
  <c r="U181" i="9"/>
  <c r="Z181" i="9"/>
  <c r="AB127" i="9"/>
  <c r="Z127" i="9"/>
  <c r="U127" i="9"/>
  <c r="U93" i="9"/>
  <c r="Z93" i="9"/>
  <c r="AB93" i="9"/>
  <c r="AB83" i="9"/>
  <c r="U83" i="9"/>
  <c r="Z83" i="9"/>
  <c r="AB843" i="9"/>
  <c r="U843" i="9"/>
  <c r="Z843" i="9"/>
  <c r="Z45" i="9"/>
  <c r="U45" i="9"/>
  <c r="AB45" i="9"/>
  <c r="U25" i="9"/>
  <c r="AB25" i="9"/>
  <c r="Z25" i="9"/>
  <c r="AB801" i="9"/>
  <c r="Z801" i="9"/>
  <c r="U801" i="9"/>
  <c r="U766" i="9"/>
  <c r="Z766" i="9"/>
  <c r="AB766" i="9"/>
  <c r="U736" i="9"/>
  <c r="AB736" i="9"/>
  <c r="Z736" i="9"/>
  <c r="AB714" i="9"/>
  <c r="U714" i="9"/>
  <c r="Z714" i="9"/>
  <c r="AB677" i="9"/>
  <c r="U677" i="9"/>
  <c r="Z677" i="9"/>
  <c r="AB638" i="9"/>
  <c r="Z638" i="9"/>
  <c r="U638" i="9"/>
  <c r="AB609" i="9"/>
  <c r="U609" i="9"/>
  <c r="Z609" i="9"/>
  <c r="AB585" i="9"/>
  <c r="Z585" i="9"/>
  <c r="U585" i="9"/>
  <c r="AB543" i="9"/>
  <c r="U543" i="9"/>
  <c r="Z543" i="9"/>
  <c r="AB521" i="9"/>
  <c r="U521" i="9"/>
  <c r="Z521" i="9"/>
  <c r="AB473" i="9"/>
  <c r="U473" i="9"/>
  <c r="Z473" i="9"/>
  <c r="AB456" i="9"/>
  <c r="U456" i="9"/>
  <c r="Z456" i="9"/>
  <c r="AB399" i="9"/>
  <c r="U399" i="9"/>
  <c r="Z399" i="9"/>
  <c r="U370" i="9"/>
  <c r="AB370" i="9"/>
  <c r="Z370" i="9"/>
  <c r="AB330" i="9"/>
  <c r="U330" i="9"/>
  <c r="Z330" i="9"/>
  <c r="U304" i="9"/>
  <c r="Z304" i="9"/>
  <c r="AB304" i="9"/>
  <c r="AB276" i="9"/>
  <c r="Z276" i="9"/>
  <c r="U276" i="9"/>
  <c r="AB239" i="9"/>
  <c r="U239" i="9"/>
  <c r="Z239" i="9"/>
  <c r="AB212" i="9"/>
  <c r="Z212" i="9"/>
  <c r="U212" i="9"/>
  <c r="AB191" i="9"/>
  <c r="U191" i="9"/>
  <c r="Z191" i="9"/>
  <c r="AB163" i="9"/>
  <c r="U163" i="9"/>
  <c r="Z163" i="9"/>
  <c r="AB130" i="9"/>
  <c r="U130" i="9"/>
  <c r="Z130" i="9"/>
  <c r="AB87" i="9"/>
  <c r="U87" i="9"/>
  <c r="Z87" i="9"/>
  <c r="AB67" i="9"/>
  <c r="Z67" i="9"/>
  <c r="U67" i="9"/>
  <c r="AB852" i="9"/>
  <c r="U852" i="9"/>
  <c r="Z852" i="9"/>
  <c r="AB41" i="9"/>
  <c r="U41" i="9"/>
  <c r="Z41" i="9"/>
  <c r="AB17" i="9"/>
  <c r="U17" i="9"/>
  <c r="Z17" i="9"/>
  <c r="AB795" i="9"/>
  <c r="U795" i="9"/>
  <c r="Z795" i="9"/>
  <c r="AB782" i="9"/>
  <c r="Z782" i="9"/>
  <c r="U782" i="9"/>
  <c r="U747" i="9"/>
  <c r="Z747" i="9"/>
  <c r="AB747" i="9"/>
  <c r="AB718" i="9"/>
  <c r="U718" i="9"/>
  <c r="Z718" i="9"/>
  <c r="AB691" i="9"/>
  <c r="U691" i="9"/>
  <c r="Z691" i="9"/>
  <c r="AB641" i="9"/>
  <c r="U641" i="9"/>
  <c r="Z641" i="9"/>
  <c r="AB617" i="9"/>
  <c r="U617" i="9"/>
  <c r="Z617" i="9"/>
  <c r="U588" i="9"/>
  <c r="AB588" i="9"/>
  <c r="Z588" i="9"/>
  <c r="AB551" i="9"/>
  <c r="U551" i="9"/>
  <c r="Z551" i="9"/>
  <c r="AB520" i="9"/>
  <c r="U520" i="9"/>
  <c r="Z520" i="9"/>
  <c r="U490" i="9"/>
  <c r="AB490" i="9"/>
  <c r="Z490" i="9"/>
  <c r="AB461" i="9"/>
  <c r="U461" i="9"/>
  <c r="Z461" i="9"/>
  <c r="AB429" i="9"/>
  <c r="Z429" i="9"/>
  <c r="U429" i="9"/>
  <c r="AB408" i="9"/>
  <c r="U408" i="9"/>
  <c r="Z408" i="9"/>
  <c r="AB378" i="9"/>
  <c r="Z378" i="9"/>
  <c r="U378" i="9"/>
  <c r="AB349" i="9"/>
  <c r="U349" i="9"/>
  <c r="Z349" i="9"/>
  <c r="AB306" i="9"/>
  <c r="U306" i="9"/>
  <c r="Z306" i="9"/>
  <c r="AB284" i="9"/>
  <c r="U284" i="9"/>
  <c r="Z284" i="9"/>
  <c r="U242" i="9"/>
  <c r="AB242" i="9"/>
  <c r="Z242" i="9"/>
  <c r="AB207" i="9"/>
  <c r="Z207" i="9"/>
  <c r="U207" i="9"/>
  <c r="AB186" i="9"/>
  <c r="U186" i="9"/>
  <c r="Z186" i="9"/>
  <c r="AB138" i="9"/>
  <c r="Z138" i="9"/>
  <c r="U138" i="9"/>
  <c r="U115" i="9"/>
  <c r="AB115" i="9"/>
  <c r="Z115" i="9"/>
  <c r="AB68" i="9"/>
  <c r="Z68" i="9"/>
  <c r="U68" i="9"/>
  <c r="AB849" i="9"/>
  <c r="U849" i="9"/>
  <c r="Z849" i="9"/>
  <c r="AB39" i="9"/>
  <c r="U39" i="9"/>
  <c r="Z39" i="9"/>
  <c r="U15" i="9"/>
  <c r="Z15" i="9"/>
  <c r="AB15" i="9"/>
  <c r="AB803" i="9"/>
  <c r="U803" i="9"/>
  <c r="Z803" i="9"/>
  <c r="AB758" i="9"/>
  <c r="U758" i="9"/>
  <c r="Z758" i="9"/>
  <c r="AB734" i="9"/>
  <c r="Z734" i="9"/>
  <c r="U734" i="9"/>
  <c r="AB697" i="9"/>
  <c r="Z697" i="9"/>
  <c r="U697" i="9"/>
  <c r="AB672" i="9"/>
  <c r="U672" i="9"/>
  <c r="Z672" i="9"/>
  <c r="AB627" i="9"/>
  <c r="Z627" i="9"/>
  <c r="U627" i="9"/>
  <c r="U600" i="9"/>
  <c r="AB600" i="9"/>
  <c r="Z600" i="9"/>
  <c r="AB576" i="9"/>
  <c r="Z576" i="9"/>
  <c r="U576" i="9"/>
  <c r="AB536" i="9"/>
  <c r="Z536" i="9"/>
  <c r="U536" i="9"/>
  <c r="Z489" i="9"/>
  <c r="AB489" i="9"/>
  <c r="U489" i="9"/>
  <c r="U446" i="9"/>
  <c r="AB446" i="9"/>
  <c r="Z446" i="9"/>
  <c r="U430" i="9"/>
  <c r="AB430" i="9"/>
  <c r="Z430" i="9"/>
  <c r="AB348" i="9"/>
  <c r="U348" i="9"/>
  <c r="Z348" i="9"/>
  <c r="Z846" i="9"/>
  <c r="AB846" i="9"/>
  <c r="U846" i="9"/>
  <c r="AB830" i="9"/>
  <c r="U830" i="9"/>
  <c r="Z830" i="9"/>
  <c r="AB49" i="9"/>
  <c r="U49" i="9"/>
  <c r="Z49" i="9"/>
  <c r="AB31" i="9"/>
  <c r="U31" i="9"/>
  <c r="Z31" i="9"/>
  <c r="AB16" i="9"/>
  <c r="Z16" i="9"/>
  <c r="U16" i="9"/>
  <c r="AB6" i="9"/>
  <c r="U6" i="9"/>
  <c r="Z6" i="9"/>
  <c r="AB4" i="9"/>
  <c r="U4" i="9"/>
  <c r="Z4" i="9"/>
  <c r="AB813" i="9"/>
  <c r="Z813" i="9"/>
  <c r="U813" i="9"/>
  <c r="AB800" i="9"/>
  <c r="U800" i="9"/>
  <c r="Z800" i="9"/>
  <c r="U794" i="9"/>
  <c r="AB794" i="9"/>
  <c r="Z794" i="9"/>
  <c r="AB792" i="9"/>
  <c r="Z792" i="9"/>
  <c r="U792" i="9"/>
  <c r="AB773" i="9"/>
  <c r="U773" i="9"/>
  <c r="Z773" i="9"/>
  <c r="AB771" i="9"/>
  <c r="U771" i="9"/>
  <c r="Z771" i="9"/>
  <c r="AB768" i="9"/>
  <c r="U768" i="9"/>
  <c r="Z768" i="9"/>
  <c r="AB754" i="9"/>
  <c r="U754" i="9"/>
  <c r="Z754" i="9"/>
  <c r="AB752" i="9"/>
  <c r="U752" i="9"/>
  <c r="Z752" i="9"/>
  <c r="AB743" i="9"/>
  <c r="U743" i="9"/>
  <c r="Z743" i="9"/>
  <c r="AB731" i="9"/>
  <c r="U731" i="9"/>
  <c r="Z731" i="9"/>
  <c r="U729" i="9"/>
  <c r="AB729" i="9"/>
  <c r="Z729" i="9"/>
  <c r="AB712" i="9"/>
  <c r="U712" i="9"/>
  <c r="Z712" i="9"/>
  <c r="AB702" i="9"/>
  <c r="Z702" i="9"/>
  <c r="U702" i="9"/>
  <c r="AB708" i="9"/>
  <c r="U708" i="9"/>
  <c r="Z708" i="9"/>
  <c r="U696" i="9"/>
  <c r="AB696" i="9"/>
  <c r="Z696" i="9"/>
  <c r="AB684" i="9"/>
  <c r="U684" i="9"/>
  <c r="Z684" i="9"/>
  <c r="AB681" i="9"/>
  <c r="U681" i="9"/>
  <c r="Z681" i="9"/>
  <c r="AB670" i="9"/>
  <c r="U670" i="9"/>
  <c r="Z670" i="9"/>
  <c r="AB654" i="9"/>
  <c r="U654" i="9"/>
  <c r="Z654" i="9"/>
  <c r="AB659" i="9"/>
  <c r="U659" i="9"/>
  <c r="Z659" i="9"/>
  <c r="AB642" i="9"/>
  <c r="U642" i="9"/>
  <c r="Z642" i="9"/>
  <c r="AB628" i="9"/>
  <c r="U628" i="9"/>
  <c r="Z628" i="9"/>
  <c r="AB632" i="9"/>
  <c r="Z632" i="9"/>
  <c r="U632" i="9"/>
  <c r="AB614" i="9"/>
  <c r="Z614" i="9"/>
  <c r="U614" i="9"/>
  <c r="AB606" i="9"/>
  <c r="U606" i="9"/>
  <c r="Z606" i="9"/>
  <c r="AB610" i="9"/>
  <c r="Z610" i="9"/>
  <c r="U610" i="9"/>
  <c r="AB594" i="9"/>
  <c r="U594" i="9"/>
  <c r="Z594" i="9"/>
  <c r="AB581" i="9"/>
  <c r="U581" i="9"/>
  <c r="Z581" i="9"/>
  <c r="AB578" i="9"/>
  <c r="U578" i="9"/>
  <c r="Z578" i="9"/>
  <c r="AB570" i="9"/>
  <c r="U570" i="9"/>
  <c r="Z570" i="9"/>
  <c r="U557" i="9"/>
  <c r="AB557" i="9"/>
  <c r="Z557" i="9"/>
  <c r="U555" i="9"/>
  <c r="AB555" i="9"/>
  <c r="Z555" i="9"/>
  <c r="AB542" i="9"/>
  <c r="Z542" i="9"/>
  <c r="U542" i="9"/>
  <c r="AB532" i="9"/>
  <c r="U532" i="9"/>
  <c r="Z532" i="9"/>
  <c r="AB538" i="9"/>
  <c r="Z538" i="9"/>
  <c r="U538" i="9"/>
  <c r="AB519" i="9"/>
  <c r="U519" i="9"/>
  <c r="Z519" i="9"/>
  <c r="AB507" i="9"/>
  <c r="U507" i="9"/>
  <c r="Z507" i="9"/>
  <c r="U511" i="9"/>
  <c r="AB511" i="9"/>
  <c r="Z511" i="9"/>
  <c r="U499" i="9"/>
  <c r="AB499" i="9"/>
  <c r="Z499" i="9"/>
  <c r="Z485" i="9"/>
  <c r="AB485" i="9"/>
  <c r="U485" i="9"/>
  <c r="U486" i="9"/>
  <c r="AB486" i="9"/>
  <c r="Z486" i="9"/>
  <c r="AB478" i="9"/>
  <c r="U478" i="9"/>
  <c r="Z478" i="9"/>
  <c r="AB463" i="9"/>
  <c r="U463" i="9"/>
  <c r="Z463" i="9"/>
  <c r="Z458" i="9"/>
  <c r="AB458" i="9"/>
  <c r="U458" i="9"/>
  <c r="AB449" i="9"/>
  <c r="U449" i="9"/>
  <c r="Z449" i="9"/>
  <c r="U435" i="9"/>
  <c r="AB435" i="9"/>
  <c r="Z435" i="9"/>
  <c r="AB443" i="9"/>
  <c r="U443" i="9"/>
  <c r="Z443" i="9"/>
  <c r="AB423" i="9"/>
  <c r="U423" i="9"/>
  <c r="Z423" i="9"/>
  <c r="AB420" i="9"/>
  <c r="U420" i="9"/>
  <c r="Z420" i="9"/>
  <c r="AB418" i="9"/>
  <c r="U418" i="9"/>
  <c r="Z418" i="9"/>
  <c r="U407" i="9"/>
  <c r="AB407" i="9"/>
  <c r="Z407" i="9"/>
  <c r="AB388" i="9"/>
  <c r="U388" i="9"/>
  <c r="Z388" i="9"/>
  <c r="AB392" i="9"/>
  <c r="U392" i="9"/>
  <c r="Z392" i="9"/>
  <c r="AB377" i="9"/>
  <c r="U377" i="9"/>
  <c r="Z377" i="9"/>
  <c r="AB364" i="9"/>
  <c r="U364" i="9"/>
  <c r="Z364" i="9"/>
  <c r="AB372" i="9"/>
  <c r="U372" i="9"/>
  <c r="Z372" i="9"/>
  <c r="AB352" i="9"/>
  <c r="Z352" i="9"/>
  <c r="U352" i="9"/>
  <c r="AB345" i="9"/>
  <c r="U345" i="9"/>
  <c r="Z345" i="9"/>
  <c r="AB343" i="9"/>
  <c r="U343" i="9"/>
  <c r="Z343" i="9"/>
  <c r="AB329" i="9"/>
  <c r="U329" i="9"/>
  <c r="Z329" i="9"/>
  <c r="AB314" i="9"/>
  <c r="U314" i="9"/>
  <c r="Z314" i="9"/>
  <c r="AB316" i="9"/>
  <c r="U316" i="9"/>
  <c r="Z316" i="9"/>
  <c r="AB308" i="9"/>
  <c r="U308" i="9"/>
  <c r="Z308" i="9"/>
  <c r="U297" i="9"/>
  <c r="AB297" i="9"/>
  <c r="Z297" i="9"/>
  <c r="U295" i="9"/>
  <c r="AB295" i="9"/>
  <c r="Z295" i="9"/>
  <c r="AB282" i="9"/>
  <c r="U282" i="9"/>
  <c r="Z282" i="9"/>
  <c r="U267" i="9"/>
  <c r="Z267" i="9"/>
  <c r="AB267" i="9"/>
  <c r="AB272" i="9"/>
  <c r="U272" i="9"/>
  <c r="Z272" i="9"/>
  <c r="AB265" i="9"/>
  <c r="U265" i="9"/>
  <c r="Z265" i="9"/>
  <c r="U247" i="9"/>
  <c r="AB247" i="9"/>
  <c r="Z247" i="9"/>
  <c r="AB253" i="9"/>
  <c r="U253" i="9"/>
  <c r="Z253" i="9"/>
  <c r="U235" i="9"/>
  <c r="AB235" i="9"/>
  <c r="Z235" i="9"/>
  <c r="AB222" i="9"/>
  <c r="U222" i="9"/>
  <c r="Z222" i="9"/>
  <c r="AB221" i="9"/>
  <c r="U221" i="9"/>
  <c r="Z221" i="9"/>
  <c r="AB211" i="9"/>
  <c r="U211" i="9"/>
  <c r="Z211" i="9"/>
  <c r="AB195" i="9"/>
  <c r="U195" i="9"/>
  <c r="Z195" i="9"/>
  <c r="AB199" i="9"/>
  <c r="U199" i="9"/>
  <c r="Z199" i="9"/>
  <c r="AB182" i="9"/>
  <c r="U182" i="9"/>
  <c r="Z182" i="9"/>
  <c r="AB173" i="9"/>
  <c r="U173" i="9"/>
  <c r="Z173" i="9"/>
  <c r="AB171" i="9"/>
  <c r="U171" i="9"/>
  <c r="Z171" i="9"/>
  <c r="AB160" i="9"/>
  <c r="U160" i="9"/>
  <c r="Z160" i="9"/>
  <c r="AB156" i="9"/>
  <c r="U156" i="9"/>
  <c r="Z156" i="9"/>
  <c r="U151" i="9"/>
  <c r="AB151" i="9"/>
  <c r="Z151" i="9"/>
  <c r="AB145" i="9"/>
  <c r="Z145" i="9"/>
  <c r="U145" i="9"/>
  <c r="AB123" i="9"/>
  <c r="U123" i="9"/>
  <c r="Z123" i="9"/>
  <c r="AB128" i="9"/>
  <c r="U128" i="9"/>
  <c r="Z128" i="9"/>
  <c r="AB120" i="9"/>
  <c r="U120" i="9"/>
  <c r="Z120" i="9"/>
  <c r="AB99" i="9"/>
  <c r="Z99" i="9"/>
  <c r="U99" i="9"/>
  <c r="AB104" i="9"/>
  <c r="U104" i="9"/>
  <c r="Z104" i="9"/>
  <c r="AB94" i="9"/>
  <c r="Z94" i="9"/>
  <c r="U94" i="9"/>
  <c r="U78" i="9"/>
  <c r="AB78" i="9"/>
  <c r="Z78" i="9"/>
  <c r="AB76" i="9"/>
  <c r="U76" i="9"/>
  <c r="Z76" i="9"/>
  <c r="U62" i="9"/>
  <c r="AB62" i="9"/>
  <c r="Z62" i="9"/>
  <c r="AB56" i="9"/>
  <c r="U56" i="9"/>
  <c r="Z56" i="9"/>
  <c r="AB61" i="9"/>
  <c r="U61" i="9"/>
  <c r="Z61" i="9"/>
  <c r="AB861" i="9"/>
  <c r="Z861" i="9"/>
  <c r="U861" i="9"/>
  <c r="AB821" i="9"/>
  <c r="Z821" i="9"/>
  <c r="U821" i="9"/>
  <c r="AB26" i="9"/>
  <c r="U26" i="9"/>
  <c r="Z26" i="9"/>
  <c r="U807" i="9"/>
  <c r="AB807" i="9"/>
  <c r="Z807" i="9"/>
  <c r="AB775" i="9"/>
  <c r="U775" i="9"/>
  <c r="Z775" i="9"/>
  <c r="AB755" i="9"/>
  <c r="U755" i="9"/>
  <c r="Z755" i="9"/>
  <c r="AB700" i="9"/>
  <c r="U700" i="9"/>
  <c r="Z700" i="9"/>
  <c r="U671" i="9"/>
  <c r="AB671" i="9"/>
  <c r="Z671" i="9"/>
  <c r="AB633" i="9"/>
  <c r="U633" i="9"/>
  <c r="Z633" i="9"/>
  <c r="AB599" i="9"/>
  <c r="U599" i="9"/>
  <c r="Z599" i="9"/>
  <c r="AB563" i="9"/>
  <c r="Z563" i="9"/>
  <c r="U563" i="9"/>
  <c r="AB533" i="9"/>
  <c r="U533" i="9"/>
  <c r="Z533" i="9"/>
  <c r="AB505" i="9"/>
  <c r="Z505" i="9"/>
  <c r="U505" i="9"/>
  <c r="AB468" i="9"/>
  <c r="U468" i="9"/>
  <c r="Z468" i="9"/>
  <c r="AB444" i="9"/>
  <c r="U444" i="9"/>
  <c r="Z444" i="9"/>
  <c r="AB397" i="9"/>
  <c r="U397" i="9"/>
  <c r="Z397" i="9"/>
  <c r="U365" i="9"/>
  <c r="AB365" i="9"/>
  <c r="Z365" i="9"/>
  <c r="U341" i="9"/>
  <c r="AB341" i="9"/>
  <c r="Z341" i="9"/>
  <c r="AB305" i="9"/>
  <c r="U305" i="9"/>
  <c r="Z305" i="9"/>
  <c r="AB271" i="9"/>
  <c r="U271" i="9"/>
  <c r="Z271" i="9"/>
  <c r="AB230" i="9"/>
  <c r="Z230" i="9"/>
  <c r="U230" i="9"/>
  <c r="AB201" i="9"/>
  <c r="U201" i="9"/>
  <c r="Z201" i="9"/>
  <c r="AB162" i="9"/>
  <c r="U162" i="9"/>
  <c r="Z162" i="9"/>
  <c r="U134" i="9"/>
  <c r="Z134" i="9"/>
  <c r="AB134" i="9"/>
  <c r="U108" i="9"/>
  <c r="AB108" i="9"/>
  <c r="Z108" i="9"/>
  <c r="AB73" i="9"/>
  <c r="U73" i="9"/>
  <c r="Z73" i="9"/>
  <c r="AB822" i="9"/>
  <c r="U822" i="9"/>
  <c r="Z822" i="9"/>
  <c r="AB21" i="9"/>
  <c r="U21" i="9"/>
  <c r="Z21" i="9"/>
  <c r="AB812" i="9"/>
  <c r="U812" i="9"/>
  <c r="Z812" i="9"/>
  <c r="AB787" i="9"/>
  <c r="U787" i="9"/>
  <c r="Z787" i="9"/>
  <c r="U751" i="9"/>
  <c r="AB751" i="9"/>
  <c r="Z751" i="9"/>
  <c r="AB728" i="9"/>
  <c r="Z728" i="9"/>
  <c r="U728" i="9"/>
  <c r="AB686" i="9"/>
  <c r="Z686" i="9"/>
  <c r="U686" i="9"/>
  <c r="AB669" i="9"/>
  <c r="U669" i="9"/>
  <c r="Z669" i="9"/>
  <c r="AB639" i="9"/>
  <c r="Z639" i="9"/>
  <c r="U639" i="9"/>
  <c r="AB623" i="9"/>
  <c r="U623" i="9"/>
  <c r="Z623" i="9"/>
  <c r="AB571" i="9"/>
  <c r="U571" i="9"/>
  <c r="Z571" i="9"/>
  <c r="Z531" i="9"/>
  <c r="U531" i="9"/>
  <c r="AB531" i="9"/>
  <c r="AB504" i="9"/>
  <c r="U504" i="9"/>
  <c r="Z504" i="9"/>
  <c r="AB476" i="9"/>
  <c r="U476" i="9"/>
  <c r="Z476" i="9"/>
  <c r="AB440" i="9"/>
  <c r="U440" i="9"/>
  <c r="Z440" i="9"/>
  <c r="U409" i="9"/>
  <c r="AB409" i="9"/>
  <c r="Z409" i="9"/>
  <c r="Z382" i="9"/>
  <c r="U382" i="9"/>
  <c r="AB382" i="9"/>
  <c r="AB342" i="9"/>
  <c r="U342" i="9"/>
  <c r="Z342" i="9"/>
  <c r="AB303" i="9"/>
  <c r="Z303" i="9"/>
  <c r="U303" i="9"/>
  <c r="AB283" i="9"/>
  <c r="U283" i="9"/>
  <c r="Z283" i="9"/>
  <c r="AB245" i="9"/>
  <c r="U245" i="9"/>
  <c r="Z245" i="9"/>
  <c r="AB209" i="9"/>
  <c r="Z209" i="9"/>
  <c r="U209" i="9"/>
  <c r="AB179" i="9"/>
  <c r="U179" i="9"/>
  <c r="Z179" i="9"/>
  <c r="U135" i="9"/>
  <c r="Z135" i="9"/>
  <c r="AB135" i="9"/>
  <c r="AB116" i="9"/>
  <c r="U116" i="9"/>
  <c r="Z116" i="9"/>
  <c r="AB77" i="9"/>
  <c r="Z77" i="9"/>
  <c r="U77" i="9"/>
  <c r="AB860" i="9"/>
  <c r="U860" i="9"/>
  <c r="Z860" i="9"/>
  <c r="AB820" i="9"/>
  <c r="Z820" i="9"/>
  <c r="U820" i="9"/>
  <c r="AB18" i="9"/>
  <c r="U18" i="9"/>
  <c r="Z18" i="9"/>
  <c r="AB814" i="9"/>
  <c r="U814" i="9"/>
  <c r="Z814" i="9"/>
  <c r="AB781" i="9"/>
  <c r="U781" i="9"/>
  <c r="Z781" i="9"/>
  <c r="AB742" i="9"/>
  <c r="U742" i="9"/>
  <c r="Z742" i="9"/>
  <c r="AB703" i="9"/>
  <c r="Z703" i="9"/>
  <c r="U703" i="9"/>
  <c r="U667" i="9"/>
  <c r="AB667" i="9"/>
  <c r="Z667" i="9"/>
  <c r="AB631" i="9"/>
  <c r="Z631" i="9"/>
  <c r="U631" i="9"/>
  <c r="AB596" i="9"/>
  <c r="U596" i="9"/>
  <c r="Z596" i="9"/>
  <c r="AB558" i="9"/>
  <c r="U558" i="9"/>
  <c r="Z558" i="9"/>
  <c r="AB537" i="9"/>
  <c r="U537" i="9"/>
  <c r="Z537" i="9"/>
  <c r="Z494" i="9"/>
  <c r="AB494" i="9"/>
  <c r="U494" i="9"/>
  <c r="AB474" i="9"/>
  <c r="U474" i="9"/>
  <c r="Z474" i="9"/>
  <c r="AB436" i="9"/>
  <c r="U436" i="9"/>
  <c r="Z436" i="9"/>
  <c r="AB404" i="9"/>
  <c r="U404" i="9"/>
  <c r="Z404" i="9"/>
  <c r="AB359" i="9"/>
  <c r="U359" i="9"/>
  <c r="Z359" i="9"/>
  <c r="AB324" i="9"/>
  <c r="U324" i="9"/>
  <c r="Z324" i="9"/>
  <c r="AB288" i="9"/>
  <c r="U288" i="9"/>
  <c r="Z288" i="9"/>
  <c r="U258" i="9"/>
  <c r="AB258" i="9"/>
  <c r="Z258" i="9"/>
  <c r="AB231" i="9"/>
  <c r="U231" i="9"/>
  <c r="Z231" i="9"/>
  <c r="AB215" i="9"/>
  <c r="U215" i="9"/>
  <c r="Z215" i="9"/>
  <c r="U172" i="9"/>
  <c r="Z172" i="9"/>
  <c r="AB172" i="9"/>
  <c r="AB153" i="9"/>
  <c r="Z153" i="9"/>
  <c r="U153" i="9"/>
  <c r="U121" i="9"/>
  <c r="AB121" i="9"/>
  <c r="Z121" i="9"/>
  <c r="AB59" i="9"/>
  <c r="Z59" i="9"/>
  <c r="U59" i="9"/>
  <c r="U863" i="9"/>
  <c r="AB863" i="9"/>
  <c r="Z863" i="9"/>
  <c r="AB841" i="9"/>
  <c r="U841" i="9"/>
  <c r="Z841" i="9"/>
  <c r="AB33" i="9"/>
  <c r="Z33" i="9"/>
  <c r="U33" i="9"/>
  <c r="AB817" i="9"/>
  <c r="U817" i="9"/>
  <c r="Z817" i="9"/>
  <c r="AB788" i="9"/>
  <c r="U788" i="9"/>
  <c r="Z788" i="9"/>
  <c r="U763" i="9"/>
  <c r="AB763" i="9"/>
  <c r="Z763" i="9"/>
  <c r="Z716" i="9"/>
  <c r="AB716" i="9"/>
  <c r="U716" i="9"/>
  <c r="AB695" i="9"/>
  <c r="Z695" i="9"/>
  <c r="U695" i="9"/>
  <c r="AB650" i="9"/>
  <c r="U650" i="9"/>
  <c r="Z650" i="9"/>
  <c r="AB620" i="9"/>
  <c r="U620" i="9"/>
  <c r="Z620" i="9"/>
  <c r="U601" i="9"/>
  <c r="Z601" i="9"/>
  <c r="AB601" i="9"/>
  <c r="AB564" i="9"/>
  <c r="U564" i="9"/>
  <c r="Z564" i="9"/>
  <c r="AB528" i="9"/>
  <c r="U528" i="9"/>
  <c r="Z528" i="9"/>
  <c r="AB501" i="9"/>
  <c r="Z501" i="9"/>
  <c r="U501" i="9"/>
  <c r="AB460" i="9"/>
  <c r="U460" i="9"/>
  <c r="Z460" i="9"/>
  <c r="AB433" i="9"/>
  <c r="U433" i="9"/>
  <c r="Z433" i="9"/>
  <c r="AB360" i="9"/>
  <c r="U360" i="9"/>
  <c r="Z360" i="9"/>
  <c r="AB856" i="9"/>
  <c r="U856" i="9"/>
  <c r="Z856" i="9"/>
  <c r="U853" i="9"/>
  <c r="AB853" i="9"/>
  <c r="Z853" i="9"/>
  <c r="AB819" i="9"/>
  <c r="U819" i="9"/>
  <c r="Z819" i="9"/>
  <c r="AB827" i="9"/>
  <c r="U827" i="9"/>
  <c r="Z827" i="9"/>
  <c r="AB29" i="9"/>
  <c r="U29" i="9"/>
  <c r="Z29" i="9"/>
  <c r="AB857" i="9"/>
  <c r="U857" i="9"/>
  <c r="Z857" i="9"/>
  <c r="AB847" i="9"/>
  <c r="Z847" i="9"/>
  <c r="U847" i="9"/>
  <c r="AB850" i="9"/>
  <c r="U850" i="9"/>
  <c r="Z850" i="9"/>
  <c r="U831" i="9"/>
  <c r="AB831" i="9"/>
  <c r="Z831" i="9"/>
  <c r="U823" i="9"/>
  <c r="Z823" i="9"/>
  <c r="AB823" i="9"/>
  <c r="AB828" i="9"/>
  <c r="U828" i="9"/>
  <c r="Z828" i="9"/>
  <c r="AB38" i="9"/>
  <c r="U38" i="9"/>
  <c r="Z38" i="9"/>
  <c r="AB27" i="9"/>
  <c r="Z27" i="9"/>
  <c r="U27" i="9"/>
  <c r="U30" i="9"/>
  <c r="AB30" i="9"/>
  <c r="Z30" i="9"/>
  <c r="AB24" i="9"/>
  <c r="U24" i="9"/>
  <c r="Z24" i="9"/>
  <c r="AB9" i="9"/>
  <c r="U9" i="9"/>
  <c r="Z9" i="9"/>
  <c r="Z2" i="9"/>
  <c r="U2" i="9"/>
  <c r="AB2" i="9"/>
  <c r="U808" i="9"/>
  <c r="Z808" i="9"/>
  <c r="AB808" i="9"/>
  <c r="AB797" i="9"/>
  <c r="U797" i="9"/>
  <c r="Z797" i="9"/>
  <c r="Z805" i="9"/>
  <c r="AB805" i="9"/>
  <c r="U805" i="9"/>
  <c r="U783" i="9"/>
  <c r="AB783" i="9"/>
  <c r="Z783" i="9"/>
  <c r="AB774" i="9"/>
  <c r="U774" i="9"/>
  <c r="Z774" i="9"/>
  <c r="U780" i="9"/>
  <c r="AB780" i="9"/>
  <c r="Z780" i="9"/>
  <c r="Z760" i="9"/>
  <c r="U760" i="9"/>
  <c r="AB760" i="9"/>
  <c r="AB749" i="9"/>
  <c r="U749" i="9"/>
  <c r="Z749" i="9"/>
  <c r="AB748" i="9"/>
  <c r="U748" i="9"/>
  <c r="Z748" i="9"/>
  <c r="U741" i="9"/>
  <c r="Z741" i="9"/>
  <c r="AB741" i="9"/>
  <c r="AB723" i="9"/>
  <c r="U723" i="9"/>
  <c r="Z723" i="9"/>
  <c r="AB733" i="9"/>
  <c r="U733" i="9"/>
  <c r="Z733" i="9"/>
  <c r="AB711" i="9"/>
  <c r="Z711" i="9"/>
  <c r="U711" i="9"/>
  <c r="AB699" i="9"/>
  <c r="U699" i="9"/>
  <c r="Z699" i="9"/>
  <c r="U698" i="9"/>
  <c r="AB698" i="9"/>
  <c r="Z698" i="9"/>
  <c r="AB694" i="9"/>
  <c r="U694" i="9"/>
  <c r="Z694" i="9"/>
  <c r="AB683" i="9"/>
  <c r="U683" i="9"/>
  <c r="Z683" i="9"/>
  <c r="AB682" i="9"/>
  <c r="Z682" i="9"/>
  <c r="U682" i="9"/>
  <c r="AB663" i="9"/>
  <c r="Z663" i="9"/>
  <c r="U663" i="9"/>
  <c r="AB651" i="9"/>
  <c r="U651" i="9"/>
  <c r="Z651" i="9"/>
  <c r="U653" i="9"/>
  <c r="AB653" i="9"/>
  <c r="Z653" i="9"/>
  <c r="AB643" i="9"/>
  <c r="U643" i="9"/>
  <c r="Z643" i="9"/>
  <c r="U629" i="9"/>
  <c r="AB629" i="9"/>
  <c r="Z629" i="9"/>
  <c r="AB637" i="9"/>
  <c r="U637" i="9"/>
  <c r="Z637" i="9"/>
  <c r="U621" i="9"/>
  <c r="Z621" i="9"/>
  <c r="AB621" i="9"/>
  <c r="AB602" i="9"/>
  <c r="U602" i="9"/>
  <c r="Z602" i="9"/>
  <c r="AB607" i="9"/>
  <c r="Z607" i="9"/>
  <c r="U607" i="9"/>
  <c r="AB593" i="9"/>
  <c r="U593" i="9"/>
  <c r="Z593" i="9"/>
  <c r="AB582" i="9"/>
  <c r="U582" i="9"/>
  <c r="Z582" i="9"/>
  <c r="AB586" i="9"/>
  <c r="U586" i="9"/>
  <c r="Z586" i="9"/>
  <c r="U567" i="9"/>
  <c r="Z567" i="9"/>
  <c r="AB567" i="9"/>
  <c r="U556" i="9"/>
  <c r="Z556" i="9"/>
  <c r="AB556" i="9"/>
  <c r="AB562" i="9"/>
  <c r="U562" i="9"/>
  <c r="Z562" i="9"/>
  <c r="AB545" i="9"/>
  <c r="U545" i="9"/>
  <c r="Z545" i="9"/>
  <c r="AB541" i="9"/>
  <c r="U541" i="9"/>
  <c r="Z541" i="9"/>
  <c r="AB539" i="9"/>
  <c r="U539" i="9"/>
  <c r="Z539" i="9"/>
  <c r="U522" i="9"/>
  <c r="AB522" i="9"/>
  <c r="Z522" i="9"/>
  <c r="AB510" i="9"/>
  <c r="U510" i="9"/>
  <c r="Z510" i="9"/>
  <c r="AB517" i="9"/>
  <c r="Z517" i="9"/>
  <c r="U517" i="9"/>
  <c r="AB495" i="9"/>
  <c r="U495" i="9"/>
  <c r="Z495" i="9"/>
  <c r="AB483" i="9"/>
  <c r="U483" i="9"/>
  <c r="Z483" i="9"/>
  <c r="AB492" i="9"/>
  <c r="U492" i="9"/>
  <c r="Z492" i="9"/>
  <c r="AB470" i="9"/>
  <c r="U470" i="9"/>
  <c r="Z470" i="9"/>
  <c r="AB459" i="9"/>
  <c r="U459" i="9"/>
  <c r="Z459" i="9"/>
  <c r="AB462" i="9"/>
  <c r="U462" i="9"/>
  <c r="Z462" i="9"/>
  <c r="AB451" i="9"/>
  <c r="U451" i="9"/>
  <c r="Z451" i="9"/>
  <c r="AB439" i="9"/>
  <c r="U439" i="9"/>
  <c r="Z439" i="9"/>
  <c r="AB445" i="9"/>
  <c r="U445" i="9"/>
  <c r="Z445" i="9"/>
  <c r="AB424" i="9"/>
  <c r="U424" i="9"/>
  <c r="Z424" i="9"/>
  <c r="AB416" i="9"/>
  <c r="U416" i="9"/>
  <c r="Z416" i="9"/>
  <c r="U415" i="9"/>
  <c r="Z415" i="9"/>
  <c r="AB415" i="9"/>
  <c r="AB402" i="9"/>
  <c r="Z402" i="9"/>
  <c r="U402" i="9"/>
  <c r="AB387" i="9"/>
  <c r="U387" i="9"/>
  <c r="Z387" i="9"/>
  <c r="AB395" i="9"/>
  <c r="U395" i="9"/>
  <c r="Z395" i="9"/>
  <c r="AB383" i="9"/>
  <c r="Z383" i="9"/>
  <c r="U383" i="9"/>
  <c r="AB368" i="9"/>
  <c r="U368" i="9"/>
  <c r="Z368" i="9"/>
  <c r="AB373" i="9"/>
  <c r="U373" i="9"/>
  <c r="Z373" i="9"/>
  <c r="AB350" i="9"/>
  <c r="U350" i="9"/>
  <c r="Z350" i="9"/>
  <c r="AB344" i="9"/>
  <c r="Z344" i="9"/>
  <c r="U344" i="9"/>
  <c r="AB340" i="9"/>
  <c r="U340" i="9"/>
  <c r="Z340" i="9"/>
  <c r="AB334" i="9"/>
  <c r="U334" i="9"/>
  <c r="Z334" i="9"/>
  <c r="AB325" i="9"/>
  <c r="U325" i="9"/>
  <c r="Z325" i="9"/>
  <c r="U322" i="9"/>
  <c r="AB322" i="9"/>
  <c r="Z322" i="9"/>
  <c r="AB302" i="9"/>
  <c r="U302" i="9"/>
  <c r="Z302" i="9"/>
  <c r="AB294" i="9"/>
  <c r="U294" i="9"/>
  <c r="Z294" i="9"/>
  <c r="AB290" i="9"/>
  <c r="Z290" i="9"/>
  <c r="U290" i="9"/>
  <c r="AB287" i="9"/>
  <c r="Z287" i="9"/>
  <c r="U287" i="9"/>
  <c r="AB268" i="9"/>
  <c r="Z268" i="9"/>
  <c r="U268" i="9"/>
  <c r="U270" i="9"/>
  <c r="AB270" i="9"/>
  <c r="Z270" i="9"/>
  <c r="AB260" i="9"/>
  <c r="Z260" i="9"/>
  <c r="U260" i="9"/>
  <c r="AB252" i="9"/>
  <c r="U252" i="9"/>
  <c r="Z252" i="9"/>
  <c r="U248" i="9"/>
  <c r="AB248" i="9"/>
  <c r="Z248" i="9"/>
  <c r="U233" i="9"/>
  <c r="AB233" i="9"/>
  <c r="Z233" i="9"/>
  <c r="AB219" i="9"/>
  <c r="Z219" i="9"/>
  <c r="U219" i="9"/>
  <c r="AB218" i="9"/>
  <c r="Z218" i="9"/>
  <c r="U218" i="9"/>
  <c r="AB208" i="9"/>
  <c r="U208" i="9"/>
  <c r="Z208" i="9"/>
  <c r="AB197" i="9"/>
  <c r="Z197" i="9"/>
  <c r="U197" i="9"/>
  <c r="AB203" i="9"/>
  <c r="U203" i="9"/>
  <c r="Z203" i="9"/>
  <c r="U184" i="9"/>
  <c r="AB184" i="9"/>
  <c r="Z184" i="9"/>
  <c r="U180" i="9"/>
  <c r="AB180" i="9"/>
  <c r="Z180" i="9"/>
  <c r="AB174" i="9"/>
  <c r="Z174" i="9"/>
  <c r="U174" i="9"/>
  <c r="U166" i="9"/>
  <c r="AB166" i="9"/>
  <c r="Z166" i="9"/>
  <c r="AB146" i="9"/>
  <c r="U146" i="9"/>
  <c r="Z146" i="9"/>
  <c r="Z147" i="9"/>
  <c r="AB147" i="9"/>
  <c r="U147" i="9"/>
  <c r="AB139" i="9"/>
  <c r="U139" i="9"/>
  <c r="Z139" i="9"/>
  <c r="AB125" i="9"/>
  <c r="Z125" i="9"/>
  <c r="U125" i="9"/>
  <c r="AB132" i="9"/>
  <c r="Z132" i="9"/>
  <c r="U132" i="9"/>
  <c r="AB111" i="9"/>
  <c r="U111" i="9"/>
  <c r="Z111" i="9"/>
  <c r="U107" i="9"/>
  <c r="AB107" i="9"/>
  <c r="Z107" i="9"/>
  <c r="AB101" i="9"/>
  <c r="Z101" i="9"/>
  <c r="U101" i="9"/>
  <c r="AB96" i="9"/>
  <c r="U96" i="9"/>
  <c r="Z96" i="9"/>
  <c r="AB82" i="9"/>
  <c r="Z82" i="9"/>
  <c r="U82" i="9"/>
  <c r="AB85" i="9"/>
  <c r="U85" i="9"/>
  <c r="Z85" i="9"/>
  <c r="AB64" i="9"/>
  <c r="U64" i="9"/>
  <c r="Z64" i="9"/>
  <c r="AB55" i="9"/>
  <c r="U55" i="9"/>
  <c r="Z55" i="9"/>
  <c r="AB58" i="9"/>
  <c r="Z58" i="9"/>
  <c r="U58" i="9"/>
  <c r="U844" i="9"/>
  <c r="AB844" i="9"/>
  <c r="Z844" i="9"/>
  <c r="U824" i="9"/>
  <c r="AB824" i="9"/>
  <c r="Z824" i="9"/>
  <c r="AB19" i="9"/>
  <c r="U19" i="9"/>
  <c r="Z19" i="9"/>
  <c r="AB799" i="9"/>
  <c r="Z799" i="9"/>
  <c r="U799" i="9"/>
  <c r="AB779" i="9"/>
  <c r="U779" i="9"/>
  <c r="Z779" i="9"/>
  <c r="AB735" i="9"/>
  <c r="Z735" i="9"/>
  <c r="U735" i="9"/>
  <c r="AB709" i="9"/>
  <c r="Z709" i="9"/>
  <c r="U709" i="9"/>
  <c r="AB676" i="9"/>
  <c r="U676" i="9"/>
  <c r="Z676" i="9"/>
  <c r="AB652" i="9"/>
  <c r="U652" i="9"/>
  <c r="Z652" i="9"/>
  <c r="AB604" i="9"/>
  <c r="Z604" i="9"/>
  <c r="U604" i="9"/>
  <c r="AB579" i="9"/>
  <c r="U579" i="9"/>
  <c r="Z579" i="9"/>
  <c r="AB553" i="9"/>
  <c r="U553" i="9"/>
  <c r="Z553" i="9"/>
  <c r="AB508" i="9"/>
  <c r="U508" i="9"/>
  <c r="Z508" i="9"/>
  <c r="AB493" i="9"/>
  <c r="Z493" i="9"/>
  <c r="U493" i="9"/>
  <c r="U454" i="9"/>
  <c r="AB454" i="9"/>
  <c r="Z454" i="9"/>
  <c r="U413" i="9"/>
  <c r="Z413" i="9"/>
  <c r="AB413" i="9"/>
  <c r="AB393" i="9"/>
  <c r="U393" i="9"/>
  <c r="Z393" i="9"/>
  <c r="AB356" i="9"/>
  <c r="Z356" i="9"/>
  <c r="U356" i="9"/>
  <c r="AB318" i="9"/>
  <c r="Z318" i="9"/>
  <c r="U318" i="9"/>
  <c r="AB299" i="9"/>
  <c r="U299" i="9"/>
  <c r="Z299" i="9"/>
  <c r="AB277" i="9"/>
  <c r="U277" i="9"/>
  <c r="Z277" i="9"/>
  <c r="AB244" i="9"/>
  <c r="U244" i="9"/>
  <c r="Z244" i="9"/>
  <c r="AB213" i="9"/>
  <c r="U213" i="9"/>
  <c r="Z213" i="9"/>
  <c r="AB190" i="9"/>
  <c r="U190" i="9"/>
  <c r="Z190" i="9"/>
  <c r="U154" i="9"/>
  <c r="AB154" i="9"/>
  <c r="Z154" i="9"/>
  <c r="AB129" i="9"/>
  <c r="Z129" i="9"/>
  <c r="U129" i="9"/>
  <c r="AB102" i="9"/>
  <c r="Z102" i="9"/>
  <c r="U102" i="9"/>
  <c r="AB84" i="9"/>
  <c r="U84" i="9"/>
  <c r="Z84" i="9"/>
  <c r="AB859" i="9"/>
  <c r="U859" i="9"/>
  <c r="Z859" i="9"/>
  <c r="AB834" i="9"/>
  <c r="U834" i="9"/>
  <c r="Z834" i="9"/>
  <c r="AB47" i="9"/>
  <c r="U47" i="9"/>
  <c r="Z47" i="9"/>
  <c r="AB809" i="9"/>
  <c r="U809" i="9"/>
  <c r="Z809" i="9"/>
  <c r="U770" i="9"/>
  <c r="AB770" i="9"/>
  <c r="Z770" i="9"/>
  <c r="U721" i="9"/>
  <c r="AB721" i="9"/>
  <c r="Z721" i="9"/>
  <c r="AB688" i="9"/>
  <c r="U688" i="9"/>
  <c r="Z688" i="9"/>
  <c r="AB661" i="9"/>
  <c r="U661" i="9"/>
  <c r="Z661" i="9"/>
  <c r="AB622" i="9"/>
  <c r="U622" i="9"/>
  <c r="Z622" i="9"/>
  <c r="AB598" i="9"/>
  <c r="U598" i="9"/>
  <c r="Z598" i="9"/>
  <c r="AB561" i="9"/>
  <c r="U561" i="9"/>
  <c r="Z561" i="9"/>
  <c r="AB523" i="9"/>
  <c r="U523" i="9"/>
  <c r="Z523" i="9"/>
  <c r="AB496" i="9"/>
  <c r="U496" i="9"/>
  <c r="Z496" i="9"/>
  <c r="AB464" i="9"/>
  <c r="U464" i="9"/>
  <c r="Z464" i="9"/>
  <c r="AB425" i="9"/>
  <c r="U425" i="9"/>
  <c r="Z425" i="9"/>
  <c r="AB421" i="9"/>
  <c r="Z421" i="9"/>
  <c r="U421" i="9"/>
  <c r="U375" i="9"/>
  <c r="AB375" i="9"/>
  <c r="Z375" i="9"/>
  <c r="AB357" i="9"/>
  <c r="U357" i="9"/>
  <c r="Z357" i="9"/>
  <c r="Z337" i="9"/>
  <c r="U337" i="9"/>
  <c r="AB337" i="9"/>
  <c r="AB293" i="9"/>
  <c r="Z293" i="9"/>
  <c r="U293" i="9"/>
  <c r="AB262" i="9"/>
  <c r="Z262" i="9"/>
  <c r="U262" i="9"/>
  <c r="Z236" i="9"/>
  <c r="U236" i="9"/>
  <c r="AB236" i="9"/>
  <c r="U204" i="9"/>
  <c r="Z204" i="9"/>
  <c r="AB204" i="9"/>
  <c r="AB159" i="9"/>
  <c r="U159" i="9"/>
  <c r="Z159" i="9"/>
  <c r="AB136" i="9"/>
  <c r="U136" i="9"/>
  <c r="Z136" i="9"/>
  <c r="AB105" i="9"/>
  <c r="U105" i="9"/>
  <c r="Z105" i="9"/>
  <c r="U53" i="9"/>
  <c r="AB53" i="9"/>
  <c r="Z53" i="9"/>
  <c r="AB835" i="9"/>
  <c r="U835" i="9"/>
  <c r="Z835" i="9"/>
  <c r="AB43" i="9"/>
  <c r="U43" i="9"/>
  <c r="Z43" i="9"/>
  <c r="U8" i="9"/>
  <c r="AB8" i="9"/>
  <c r="Z8" i="9"/>
  <c r="AB790" i="9"/>
  <c r="U790" i="9"/>
  <c r="Z790" i="9"/>
  <c r="U765" i="9"/>
  <c r="Z765" i="9"/>
  <c r="AB765" i="9"/>
  <c r="AB740" i="9"/>
  <c r="U740" i="9"/>
  <c r="Z740" i="9"/>
  <c r="AB710" i="9"/>
  <c r="U710" i="9"/>
  <c r="Z710" i="9"/>
  <c r="AB679" i="9"/>
  <c r="U679" i="9"/>
  <c r="Z679" i="9"/>
  <c r="Z656" i="9"/>
  <c r="U656" i="9"/>
  <c r="AB656" i="9"/>
  <c r="AB619" i="9"/>
  <c r="U619" i="9"/>
  <c r="Z619" i="9"/>
  <c r="AB595" i="9"/>
  <c r="U595" i="9"/>
  <c r="Z595" i="9"/>
  <c r="AB573" i="9"/>
  <c r="U573" i="9"/>
  <c r="Z573" i="9"/>
  <c r="AB546" i="9"/>
  <c r="Z546" i="9"/>
  <c r="U546" i="9"/>
  <c r="AB509" i="9"/>
  <c r="U509" i="9"/>
  <c r="Z509" i="9"/>
  <c r="AB471" i="9"/>
  <c r="U471" i="9"/>
  <c r="Z471" i="9"/>
  <c r="AB447" i="9"/>
  <c r="Z447" i="9"/>
  <c r="U447" i="9"/>
  <c r="AB428" i="9"/>
  <c r="U428" i="9"/>
  <c r="Z428" i="9"/>
  <c r="AB391" i="9"/>
  <c r="U391" i="9"/>
  <c r="Z391" i="9"/>
  <c r="AB367" i="9"/>
  <c r="U367" i="9"/>
  <c r="Z367" i="9"/>
  <c r="AB328" i="9"/>
  <c r="Z328" i="9"/>
  <c r="U328" i="9"/>
  <c r="AB309" i="9"/>
  <c r="U309" i="9"/>
  <c r="Z309" i="9"/>
  <c r="U275" i="9"/>
  <c r="AB275" i="9"/>
  <c r="Z275" i="9"/>
  <c r="U234" i="9"/>
  <c r="AB234" i="9"/>
  <c r="Z234" i="9"/>
  <c r="U194" i="9"/>
  <c r="Z194" i="9"/>
  <c r="AB194" i="9"/>
  <c r="AB158" i="9"/>
  <c r="U158" i="9"/>
  <c r="Z158" i="9"/>
  <c r="AB141" i="9"/>
  <c r="U141" i="9"/>
  <c r="Z141" i="9"/>
  <c r="AB109" i="9"/>
  <c r="U109" i="9"/>
  <c r="Z109" i="9"/>
  <c r="AB79" i="9"/>
  <c r="U79" i="9"/>
  <c r="Z79" i="9"/>
  <c r="U858" i="9"/>
  <c r="AB858" i="9"/>
  <c r="Z858" i="9"/>
  <c r="AB826" i="9"/>
  <c r="Z826" i="9"/>
  <c r="U826" i="9"/>
  <c r="AB22" i="9"/>
  <c r="U22" i="9"/>
  <c r="Z22" i="9"/>
  <c r="AB816" i="9"/>
  <c r="U816" i="9"/>
  <c r="Z816" i="9"/>
  <c r="AB772" i="9"/>
  <c r="U772" i="9"/>
  <c r="Z772" i="9"/>
  <c r="AB753" i="9"/>
  <c r="Z753" i="9"/>
  <c r="U753" i="9"/>
  <c r="Z722" i="9"/>
  <c r="AB722" i="9"/>
  <c r="U722" i="9"/>
  <c r="U706" i="9"/>
  <c r="AB706" i="9"/>
  <c r="Z706" i="9"/>
  <c r="AB666" i="9"/>
  <c r="Z666" i="9"/>
  <c r="U666" i="9"/>
  <c r="AB644" i="9"/>
  <c r="U644" i="9"/>
  <c r="Z644" i="9"/>
  <c r="AB605" i="9"/>
  <c r="U605" i="9"/>
  <c r="Z605" i="9"/>
  <c r="AB583" i="9"/>
  <c r="U583" i="9"/>
  <c r="Z583" i="9"/>
  <c r="AB548" i="9"/>
  <c r="Z548" i="9"/>
  <c r="U548" i="9"/>
  <c r="AB518" i="9"/>
  <c r="U518" i="9"/>
  <c r="Z518" i="9"/>
  <c r="AB498" i="9"/>
  <c r="Z498" i="9"/>
  <c r="U498" i="9"/>
  <c r="Z481" i="9"/>
  <c r="AB481" i="9"/>
  <c r="U481" i="9"/>
  <c r="AB434" i="9"/>
  <c r="U434" i="9"/>
  <c r="Z434" i="9"/>
  <c r="AB335" i="9"/>
  <c r="Z335" i="9"/>
  <c r="U335" i="9"/>
  <c r="AB855" i="9"/>
  <c r="U855" i="9"/>
  <c r="Z855" i="9"/>
  <c r="AB842" i="9"/>
  <c r="U842" i="9"/>
  <c r="Z842" i="9"/>
  <c r="AB848" i="9"/>
  <c r="U848" i="9"/>
  <c r="Z848" i="9"/>
  <c r="AB838" i="9"/>
  <c r="Z838" i="9"/>
  <c r="U838" i="9"/>
  <c r="AB818" i="9"/>
  <c r="U818" i="9"/>
  <c r="Z818" i="9"/>
  <c r="AB829" i="9"/>
  <c r="Z829" i="9"/>
  <c r="U829" i="9"/>
  <c r="AB42" i="9"/>
  <c r="U42" i="9"/>
  <c r="Z42" i="9"/>
  <c r="AB32" i="9"/>
  <c r="U32" i="9"/>
  <c r="Z32" i="9"/>
  <c r="AB37" i="9"/>
  <c r="U37" i="9"/>
  <c r="Z37" i="9"/>
  <c r="U14" i="9"/>
  <c r="AB14" i="9"/>
  <c r="Z14" i="9"/>
  <c r="AB12" i="9"/>
  <c r="U12" i="9"/>
  <c r="Z12" i="9"/>
  <c r="AB10" i="9"/>
  <c r="U10" i="9"/>
  <c r="Z10" i="9"/>
  <c r="AB811" i="9"/>
  <c r="U811" i="9"/>
  <c r="Z811" i="9"/>
  <c r="U798" i="9"/>
  <c r="Z798" i="9"/>
  <c r="AB798" i="9"/>
  <c r="AB802" i="9"/>
  <c r="U802" i="9"/>
  <c r="Z802" i="9"/>
  <c r="AB793" i="9"/>
  <c r="U793" i="9"/>
  <c r="Z793" i="9"/>
  <c r="AB776" i="9"/>
  <c r="U776" i="9"/>
  <c r="Z776" i="9"/>
  <c r="AB777" i="9"/>
  <c r="U777" i="9"/>
  <c r="Z777" i="9"/>
  <c r="AB759" i="9"/>
  <c r="U759" i="9"/>
  <c r="Z759" i="9"/>
  <c r="AB746" i="9"/>
  <c r="U746" i="9"/>
  <c r="Z746" i="9"/>
  <c r="U756" i="9"/>
  <c r="AB756" i="9"/>
  <c r="Z756" i="9"/>
  <c r="AB745" i="9"/>
  <c r="U745" i="9"/>
  <c r="Z745" i="9"/>
  <c r="AB725" i="9"/>
  <c r="U725" i="9"/>
  <c r="Z725" i="9"/>
  <c r="AB730" i="9"/>
  <c r="U730" i="9"/>
  <c r="Z730" i="9"/>
  <c r="AB715" i="9"/>
  <c r="U715" i="9"/>
  <c r="Z715" i="9"/>
  <c r="U705" i="9"/>
  <c r="Z705" i="9"/>
  <c r="AB705" i="9"/>
  <c r="U704" i="9"/>
  <c r="AB704" i="9"/>
  <c r="Z704" i="9"/>
  <c r="AB690" i="9"/>
  <c r="U690" i="9"/>
  <c r="Z690" i="9"/>
  <c r="AB674" i="9"/>
  <c r="Z674" i="9"/>
  <c r="U674" i="9"/>
  <c r="AB678" i="9"/>
  <c r="U678" i="9"/>
  <c r="Z678" i="9"/>
  <c r="AB664" i="9"/>
  <c r="U664" i="9"/>
  <c r="Z664" i="9"/>
  <c r="U655" i="9"/>
  <c r="AB655" i="9"/>
  <c r="Z655" i="9"/>
  <c r="AB660" i="9"/>
  <c r="Z660" i="9"/>
  <c r="U660" i="9"/>
  <c r="AB646" i="9"/>
  <c r="Z646" i="9"/>
  <c r="U646" i="9"/>
  <c r="AB630" i="9"/>
  <c r="Z630" i="9"/>
  <c r="U630" i="9"/>
  <c r="AB634" i="9"/>
  <c r="U634" i="9"/>
  <c r="Z634" i="9"/>
  <c r="AB624" i="9"/>
  <c r="U624" i="9"/>
  <c r="Z624" i="9"/>
  <c r="AB608" i="9"/>
  <c r="U608" i="9"/>
  <c r="Z608" i="9"/>
  <c r="AB613" i="9"/>
  <c r="U613" i="9"/>
  <c r="Z613" i="9"/>
  <c r="AB597" i="9"/>
  <c r="Z597" i="9"/>
  <c r="U597" i="9"/>
  <c r="AB587" i="9"/>
  <c r="U587" i="9"/>
  <c r="Z587" i="9"/>
  <c r="AB580" i="9"/>
  <c r="Z580" i="9"/>
  <c r="U580" i="9"/>
  <c r="AB574" i="9"/>
  <c r="U574" i="9"/>
  <c r="Z574" i="9"/>
  <c r="Z559" i="9"/>
  <c r="AB559" i="9"/>
  <c r="U559" i="9"/>
  <c r="AB565" i="9"/>
  <c r="U565" i="9"/>
  <c r="Z565" i="9"/>
  <c r="AB552" i="9"/>
  <c r="U552" i="9"/>
  <c r="Z552" i="9"/>
  <c r="AB535" i="9"/>
  <c r="U535" i="9"/>
  <c r="Z535" i="9"/>
  <c r="AB530" i="9"/>
  <c r="U530" i="9"/>
  <c r="Z530" i="9"/>
  <c r="AB526" i="9"/>
  <c r="U526" i="9"/>
  <c r="Z526" i="9"/>
  <c r="AB506" i="9"/>
  <c r="U506" i="9"/>
  <c r="Z506" i="9"/>
  <c r="AB513" i="9"/>
  <c r="U513" i="9"/>
  <c r="Z513" i="9"/>
  <c r="AB502" i="9"/>
  <c r="Z502" i="9"/>
  <c r="U502" i="9"/>
  <c r="AB484" i="9"/>
  <c r="Z484" i="9"/>
  <c r="U484" i="9"/>
  <c r="U491" i="9"/>
  <c r="AB491" i="9"/>
  <c r="Z491" i="9"/>
  <c r="U475" i="9"/>
  <c r="AB475" i="9"/>
  <c r="Z475" i="9"/>
  <c r="AB469" i="9"/>
  <c r="Z469" i="9"/>
  <c r="U469" i="9"/>
  <c r="AB467" i="9"/>
  <c r="U467" i="9"/>
  <c r="Z467" i="9"/>
  <c r="AB455" i="9"/>
  <c r="U455" i="9"/>
  <c r="Z455" i="9"/>
  <c r="AB438" i="9"/>
  <c r="U438" i="9"/>
  <c r="Z438" i="9"/>
  <c r="U441" i="9"/>
  <c r="Z441" i="9"/>
  <c r="AB441" i="9"/>
  <c r="AB431" i="9"/>
  <c r="U431" i="9"/>
  <c r="Z431" i="9"/>
  <c r="AB419" i="9"/>
  <c r="Z419" i="9"/>
  <c r="U419" i="9"/>
  <c r="U414" i="9"/>
  <c r="AB414" i="9"/>
  <c r="Z414" i="9"/>
  <c r="AB406" i="9"/>
  <c r="U406" i="9"/>
  <c r="Z406" i="9"/>
  <c r="AB389" i="9"/>
  <c r="U389" i="9"/>
  <c r="Z389" i="9"/>
  <c r="AB396" i="9"/>
  <c r="U396" i="9"/>
  <c r="Z396" i="9"/>
  <c r="AB381" i="9"/>
  <c r="U381" i="9"/>
  <c r="Z381" i="9"/>
  <c r="AB362" i="9"/>
  <c r="U362" i="9"/>
  <c r="Z362" i="9"/>
  <c r="AB363" i="9"/>
  <c r="Z363" i="9"/>
  <c r="U363" i="9"/>
  <c r="AB361" i="9"/>
  <c r="Z361" i="9"/>
  <c r="U361" i="9"/>
  <c r="AB339" i="9"/>
  <c r="U339" i="9"/>
  <c r="Z339" i="9"/>
  <c r="AB338" i="9"/>
  <c r="U338" i="9"/>
  <c r="Z338" i="9"/>
  <c r="AB331" i="9"/>
  <c r="U331" i="9"/>
  <c r="Z331" i="9"/>
  <c r="AB323" i="9"/>
  <c r="U323" i="9"/>
  <c r="Z323" i="9"/>
  <c r="U317" i="9"/>
  <c r="AB317" i="9"/>
  <c r="Z317" i="9"/>
  <c r="AB312" i="9"/>
  <c r="Z312" i="9"/>
  <c r="U312" i="9"/>
  <c r="AB291" i="9"/>
  <c r="Z291" i="9"/>
  <c r="U291" i="9"/>
  <c r="AB298" i="9"/>
  <c r="U298" i="9"/>
  <c r="Z298" i="9"/>
  <c r="AB279" i="9"/>
  <c r="U279" i="9"/>
  <c r="Z279" i="9"/>
  <c r="AB274" i="9"/>
  <c r="Z274" i="9"/>
  <c r="U274" i="9"/>
  <c r="Z266" i="9"/>
  <c r="AB266" i="9"/>
  <c r="U266" i="9"/>
  <c r="Z255" i="9"/>
  <c r="AB255" i="9"/>
  <c r="U255" i="9"/>
  <c r="AB251" i="9"/>
  <c r="U251" i="9"/>
  <c r="Z251" i="9"/>
  <c r="U243" i="9"/>
  <c r="AB243" i="9"/>
  <c r="Z243" i="9"/>
  <c r="U241" i="9"/>
  <c r="AB241" i="9"/>
  <c r="Z241" i="9"/>
  <c r="AB227" i="9"/>
  <c r="Z227" i="9"/>
  <c r="U227" i="9"/>
  <c r="Z226" i="9"/>
  <c r="AB226" i="9"/>
  <c r="U226" i="9"/>
  <c r="U217" i="9"/>
  <c r="AB217" i="9"/>
  <c r="Z217" i="9"/>
  <c r="U198" i="9"/>
  <c r="Z198" i="9"/>
  <c r="AB198" i="9"/>
  <c r="AB200" i="9"/>
  <c r="Z200" i="9"/>
  <c r="U200" i="9"/>
  <c r="U188" i="9"/>
  <c r="Z188" i="9"/>
  <c r="AB188" i="9"/>
  <c r="AB170" i="9"/>
  <c r="Z170" i="9"/>
  <c r="U170" i="9"/>
  <c r="AB177" i="9"/>
  <c r="U177" i="9"/>
  <c r="Z177" i="9"/>
  <c r="AB164" i="9"/>
  <c r="U164" i="9"/>
  <c r="Z164" i="9"/>
  <c r="AB148" i="9"/>
  <c r="U148" i="9"/>
  <c r="Z148" i="9"/>
  <c r="AB155" i="9"/>
  <c r="U155" i="9"/>
  <c r="Z155" i="9"/>
  <c r="AB140" i="9"/>
  <c r="U140" i="9"/>
  <c r="Z140" i="9"/>
  <c r="AB122" i="9"/>
  <c r="U122" i="9"/>
  <c r="Z122" i="9"/>
  <c r="AB131" i="9"/>
  <c r="U131" i="9"/>
  <c r="Z131" i="9"/>
  <c r="AB110" i="9"/>
  <c r="U110" i="9"/>
  <c r="Z110" i="9"/>
  <c r="AB98" i="9"/>
  <c r="Z98" i="9"/>
  <c r="U98" i="9"/>
  <c r="AB100" i="9"/>
  <c r="U100" i="9"/>
  <c r="Z100" i="9"/>
  <c r="AB86" i="9"/>
  <c r="U86" i="9"/>
  <c r="Z86" i="9"/>
  <c r="AB81" i="9"/>
  <c r="U81" i="9"/>
  <c r="Z81" i="9"/>
  <c r="AB74" i="9"/>
  <c r="Z74" i="9"/>
  <c r="U74" i="9"/>
  <c r="U71" i="9"/>
  <c r="Z71" i="9"/>
  <c r="AB71" i="9"/>
  <c r="AB51" i="9"/>
  <c r="Z51" i="9"/>
  <c r="U51" i="9"/>
  <c r="AB60" i="9"/>
  <c r="Z60" i="9"/>
  <c r="U60" i="9"/>
  <c r="AF3" i="15"/>
  <c r="Z3" i="15"/>
  <c r="H12" i="17" l="1"/>
  <c r="C12" i="17"/>
  <c r="AF4" i="15"/>
  <c r="AF5" i="15"/>
  <c r="AF6" i="15"/>
  <c r="AF7" i="15"/>
  <c r="AF8" i="15"/>
  <c r="AF9" i="15"/>
  <c r="AF10" i="15"/>
  <c r="AF11" i="15"/>
  <c r="AF12" i="15"/>
  <c r="AF13" i="15"/>
  <c r="AF14" i="15"/>
  <c r="AF15" i="15"/>
  <c r="AF16" i="15"/>
  <c r="AF17" i="15"/>
  <c r="AF18" i="15"/>
  <c r="AF19" i="15"/>
  <c r="AF20" i="15"/>
  <c r="AF21" i="15"/>
  <c r="AF22" i="15"/>
  <c r="AF23" i="15"/>
  <c r="AF24" i="15"/>
  <c r="AF25" i="15"/>
  <c r="AF26" i="15"/>
  <c r="AF27" i="15"/>
  <c r="AF28" i="15"/>
  <c r="AF29" i="15"/>
  <c r="AF30" i="15"/>
  <c r="AF31" i="15"/>
  <c r="AF32" i="15"/>
  <c r="AF33" i="15"/>
  <c r="AF34" i="15"/>
  <c r="Z4" i="15"/>
  <c r="Z5" i="15"/>
  <c r="Z6" i="15"/>
  <c r="Z7" i="15"/>
  <c r="Z8" i="15"/>
  <c r="Z9" i="15"/>
  <c r="Z10" i="15"/>
  <c r="Z11" i="15"/>
  <c r="Z12" i="15"/>
  <c r="Z13" i="15"/>
  <c r="Z14" i="15"/>
  <c r="Z15" i="15"/>
  <c r="Z16" i="15"/>
  <c r="Z17" i="15"/>
  <c r="Z18" i="15"/>
  <c r="Z19" i="15"/>
  <c r="Z20" i="15"/>
  <c r="Z21" i="15"/>
  <c r="Z22" i="15"/>
  <c r="Z23" i="15"/>
  <c r="Z24" i="15"/>
  <c r="Z25" i="15"/>
  <c r="Z26" i="15"/>
  <c r="Z27" i="15"/>
  <c r="Z28" i="15"/>
  <c r="Z29" i="15"/>
  <c r="Z30" i="15"/>
  <c r="Z31" i="15"/>
  <c r="Z32" i="15"/>
  <c r="Z33" i="15"/>
  <c r="Z34" i="15"/>
  <c r="X29" i="15"/>
  <c r="X4" i="15"/>
  <c r="X5" i="15"/>
  <c r="X6" i="15"/>
  <c r="X7" i="15"/>
  <c r="X8" i="15"/>
  <c r="X9" i="15"/>
  <c r="X10" i="15"/>
  <c r="X11" i="15"/>
  <c r="X12" i="15"/>
  <c r="X13" i="15"/>
  <c r="X14" i="15"/>
  <c r="X15" i="15"/>
  <c r="X16" i="15"/>
  <c r="X17" i="15"/>
  <c r="X18" i="15"/>
  <c r="X19" i="15"/>
  <c r="X20" i="15"/>
  <c r="X21" i="15"/>
  <c r="X22" i="15"/>
  <c r="X23" i="15"/>
  <c r="X24" i="15"/>
  <c r="X25" i="15"/>
  <c r="X26" i="15"/>
  <c r="X27" i="15"/>
  <c r="X28" i="15"/>
  <c r="X30" i="15"/>
  <c r="X31" i="15"/>
  <c r="X32" i="15"/>
  <c r="X33" i="15"/>
  <c r="X34" i="15"/>
  <c r="X3" i="15"/>
  <c r="W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" i="15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" i="15"/>
  <c r="W4" i="15"/>
  <c r="W5" i="15"/>
  <c r="W6" i="15"/>
  <c r="W7" i="15"/>
  <c r="W8" i="15"/>
  <c r="W9" i="15"/>
  <c r="W10" i="15"/>
  <c r="W11" i="15"/>
  <c r="W12" i="15"/>
  <c r="W13" i="15"/>
  <c r="W14" i="15"/>
  <c r="W15" i="15"/>
  <c r="W16" i="15"/>
  <c r="W17" i="15"/>
  <c r="W18" i="15"/>
  <c r="W19" i="15"/>
  <c r="W20" i="15"/>
  <c r="W21" i="15"/>
  <c r="W22" i="15"/>
  <c r="W23" i="15"/>
  <c r="W24" i="15"/>
  <c r="W25" i="15"/>
  <c r="W26" i="15"/>
  <c r="W27" i="15"/>
  <c r="W28" i="15"/>
  <c r="W29" i="15"/>
  <c r="W30" i="15"/>
  <c r="W31" i="15"/>
  <c r="W32" i="15"/>
  <c r="W33" i="15"/>
  <c r="W34" i="15"/>
  <c r="Y4" i="15"/>
  <c r="Y5" i="15"/>
  <c r="Y6" i="15"/>
  <c r="Y7" i="15"/>
  <c r="Y8" i="15"/>
  <c r="Y9" i="15"/>
  <c r="Y10" i="15"/>
  <c r="Y11" i="15"/>
  <c r="Y12" i="15"/>
  <c r="Y13" i="15"/>
  <c r="Y14" i="15"/>
  <c r="Y15" i="15"/>
  <c r="Y16" i="15"/>
  <c r="Y17" i="15"/>
  <c r="Y18" i="15"/>
  <c r="Y19" i="15"/>
  <c r="Y20" i="15"/>
  <c r="Y21" i="15"/>
  <c r="Y22" i="15"/>
  <c r="Y23" i="15"/>
  <c r="Y24" i="15"/>
  <c r="Y25" i="15"/>
  <c r="Y26" i="15"/>
  <c r="Y27" i="15"/>
  <c r="Y28" i="15"/>
  <c r="Y29" i="15"/>
  <c r="Y30" i="15"/>
  <c r="Y31" i="15"/>
  <c r="Y32" i="15"/>
  <c r="Y33" i="15"/>
  <c r="Y34" i="15"/>
  <c r="Y3" i="15"/>
  <c r="AE3" i="15"/>
  <c r="AE4" i="15"/>
  <c r="AE5" i="15"/>
  <c r="AE6" i="15"/>
  <c r="AE7" i="15"/>
  <c r="AE8" i="15"/>
  <c r="AE9" i="15"/>
  <c r="AE10" i="15"/>
  <c r="AE11" i="15"/>
  <c r="AE12" i="15"/>
  <c r="AE13" i="15"/>
  <c r="AE17" i="15"/>
  <c r="AE19" i="15"/>
  <c r="AE20" i="15"/>
  <c r="AE21" i="15"/>
  <c r="AE22" i="15"/>
  <c r="AE23" i="15"/>
  <c r="AE24" i="15"/>
  <c r="AE25" i="15"/>
  <c r="AE26" i="15"/>
  <c r="AE27" i="15"/>
  <c r="AE28" i="15"/>
  <c r="AE29" i="15"/>
  <c r="AE30" i="15"/>
  <c r="AE31" i="15"/>
  <c r="AE32" i="15"/>
  <c r="AE33" i="15"/>
  <c r="AE34" i="15"/>
  <c r="AD28" i="15"/>
  <c r="AD29" i="15"/>
  <c r="AD30" i="15"/>
  <c r="AD31" i="15"/>
  <c r="AD32" i="15"/>
  <c r="AD33" i="15"/>
  <c r="AD34" i="15"/>
  <c r="AD27" i="15"/>
  <c r="AD12" i="15"/>
  <c r="AD20" i="15"/>
  <c r="AD21" i="15"/>
  <c r="AD22" i="15"/>
  <c r="AD23" i="15"/>
  <c r="AD24" i="15"/>
  <c r="AD25" i="15"/>
  <c r="AD26" i="15"/>
  <c r="AD19" i="15"/>
  <c r="AD11" i="15"/>
  <c r="AD13" i="15"/>
  <c r="AD14" i="15"/>
  <c r="AE14" i="15" s="1"/>
  <c r="AD15" i="15"/>
  <c r="AE15" i="15" s="1"/>
  <c r="AD16" i="15"/>
  <c r="AE16" i="15" s="1"/>
  <c r="AD17" i="15"/>
  <c r="AD18" i="15"/>
  <c r="AE18" i="15" s="1"/>
  <c r="AD4" i="15"/>
  <c r="AD5" i="15"/>
  <c r="AD6" i="15"/>
  <c r="AD7" i="15"/>
  <c r="AD8" i="15"/>
  <c r="AD9" i="15"/>
  <c r="AD10" i="15"/>
  <c r="AD3" i="15"/>
  <c r="V30" i="15"/>
  <c r="V31" i="15"/>
  <c r="V32" i="15"/>
  <c r="V33" i="15"/>
  <c r="V34" i="15"/>
  <c r="V28" i="15"/>
  <c r="V29" i="15"/>
  <c r="V27" i="15"/>
  <c r="V20" i="15"/>
  <c r="V21" i="15"/>
  <c r="V22" i="15"/>
  <c r="V23" i="15"/>
  <c r="V24" i="15"/>
  <c r="V25" i="15"/>
  <c r="V26" i="15"/>
  <c r="V19" i="15"/>
  <c r="V12" i="15"/>
  <c r="V13" i="15"/>
  <c r="V14" i="15"/>
  <c r="V15" i="15"/>
  <c r="V16" i="15"/>
  <c r="V17" i="15"/>
  <c r="V18" i="15"/>
  <c r="V11" i="15"/>
  <c r="V3" i="15"/>
  <c r="V4" i="15"/>
  <c r="V5" i="15"/>
  <c r="V6" i="15"/>
  <c r="V7" i="15"/>
  <c r="V8" i="15"/>
  <c r="V9" i="15"/>
  <c r="V10" i="15"/>
  <c r="J42" i="16" l="1"/>
  <c r="E42" i="16"/>
</calcChain>
</file>

<file path=xl/comments1.xml><?xml version="1.0" encoding="utf-8"?>
<comments xmlns="http://schemas.openxmlformats.org/spreadsheetml/2006/main">
  <authors>
    <author/>
  </authors>
  <commentList>
    <comment ref="E68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2.xml><?xml version="1.0" encoding="utf-8"?>
<comments xmlns="http://schemas.openxmlformats.org/spreadsheetml/2006/main">
  <authors>
    <author>Tyfanie Bourlet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Insérer les fichiers comme : 
ITK, INN, Dispositif expérimental, Météo, Tensiométrie</t>
        </r>
      </text>
    </comment>
  </commentList>
</comments>
</file>

<file path=xl/sharedStrings.xml><?xml version="1.0" encoding="utf-8"?>
<sst xmlns="http://schemas.openxmlformats.org/spreadsheetml/2006/main" count="45694" uniqueCount="8892">
  <si>
    <t>GnpISVersionNumber</t>
  </si>
  <si>
    <t>StaticDataExtraction</t>
  </si>
  <si>
    <t>SubmissionType</t>
  </si>
  <si>
    <t>Ephesis</t>
  </si>
  <si>
    <t>This worksheet is used for submit phenotyping data.</t>
  </si>
  <si>
    <t>SUBMIT NOTE</t>
  </si>
  <si>
    <r>
      <t>RED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required</t>
    </r>
    <r>
      <rPr>
        <sz val="10"/>
        <rFont val="Arial"/>
        <family val="2"/>
        <charset val="1"/>
      </rPr>
      <t xml:space="preserve"> for submission, must not be empty.</t>
    </r>
  </si>
  <si>
    <r>
      <t>BLACK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that are optional</t>
    </r>
    <r>
      <rPr>
        <sz val="10"/>
        <rFont val="Arial"/>
        <family val="2"/>
        <charset val="1"/>
      </rPr>
      <t xml:space="preserve"> for submission, may be empty.</t>
    </r>
  </si>
  <si>
    <r>
      <t>BLUE</t>
    </r>
    <r>
      <rPr>
        <sz val="10"/>
        <color indexed="4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>names indicate</t>
    </r>
    <r>
      <rPr>
        <b/>
        <sz val="10"/>
        <rFont val="Arial"/>
        <family val="2"/>
        <charset val="1"/>
      </rPr>
      <t xml:space="preserve"> specific fields / sheets </t>
    </r>
    <r>
      <rPr>
        <sz val="10"/>
        <rFont val="Arial"/>
        <family val="2"/>
        <charset val="1"/>
      </rPr>
      <t>for submission. Column can be empty but must not be deleted.</t>
    </r>
  </si>
  <si>
    <t>DOCUMENTATION</t>
  </si>
  <si>
    <t>TRIAL</t>
  </si>
  <si>
    <t>General information on the trial</t>
  </si>
  <si>
    <t>TrialName</t>
  </si>
  <si>
    <t>TrialCode</t>
  </si>
  <si>
    <t>DateBegin</t>
  </si>
  <si>
    <t>DateEnd</t>
  </si>
  <si>
    <t>TrialGoal</t>
  </si>
  <si>
    <t>TrialComments</t>
  </si>
  <si>
    <t>PhenotypingCampain</t>
  </si>
  <si>
    <t>PMID</t>
  </si>
  <si>
    <t>X</t>
  </si>
  <si>
    <t>Y</t>
  </si>
  <si>
    <t>PreviousCrop</t>
  </si>
  <si>
    <t>TrialDesign</t>
  </si>
  <si>
    <t>TrialHistory</t>
  </si>
  <si>
    <t>ProjectAcronym</t>
  </si>
  <si>
    <t>TrialSet</t>
  </si>
  <si>
    <t>TrialSetType</t>
  </si>
  <si>
    <t>Description</t>
  </si>
  <si>
    <t>Example</t>
  </si>
  <si>
    <t>mon test</t>
  </si>
  <si>
    <t>MON_TEST</t>
  </si>
  <si>
    <t>22/03/2013</t>
  </si>
  <si>
    <t>2014</t>
  </si>
  <si>
    <t>Diversity analysis</t>
  </si>
  <si>
    <t>Essai test</t>
  </si>
  <si>
    <t>15608279,2052071</t>
  </si>
  <si>
    <t>row</t>
  </si>
  <si>
    <t>column</t>
  </si>
  <si>
    <t>Come from BORDEAUX (Louvet)</t>
  </si>
  <si>
    <t>myGroup</t>
  </si>
  <si>
    <t>Replication</t>
  </si>
  <si>
    <t>Data type</t>
  </si>
  <si>
    <t>String</t>
  </si>
  <si>
    <t>Date: dd/mm/yyyy
Date: mm/yyyy
Date: yyyy</t>
  </si>
  <si>
    <t>Number</t>
  </si>
  <si>
    <t>SITE</t>
  </si>
  <si>
    <t>General information on the experimental site</t>
  </si>
  <si>
    <t>SiteName</t>
  </si>
  <si>
    <t>Latitude</t>
  </si>
  <si>
    <t>Longitude</t>
  </si>
  <si>
    <t>Elevation</t>
  </si>
  <si>
    <t>Exposure</t>
  </si>
  <si>
    <t>Slope</t>
  </si>
  <si>
    <t>CityOrRegionOrCountry</t>
  </si>
  <si>
    <t>SiteStatus</t>
  </si>
  <si>
    <t>Landowner</t>
  </si>
  <si>
    <t>Comment</t>
  </si>
  <si>
    <t>MeteoStationCode</t>
  </si>
  <si>
    <t>MeteoStationNetwork</t>
  </si>
  <si>
    <t>Examples</t>
  </si>
  <si>
    <t>Bordeaux</t>
  </si>
  <si>
    <t>FRA</t>
  </si>
  <si>
    <t>S</t>
  </si>
  <si>
    <t>Forêt domaniale</t>
  </si>
  <si>
    <t>P (= Private property)
I (= INRA)
S (= Under a specific regime)</t>
  </si>
  <si>
    <t>CONTACT</t>
  </si>
  <si>
    <t>List of persons involved in this trial (scientific, submiter, landowner…)</t>
  </si>
  <si>
    <t>Type</t>
  </si>
  <si>
    <t>LastName</t>
  </si>
  <si>
    <t>FirstName</t>
  </si>
  <si>
    <t>Phone</t>
  </si>
  <si>
    <t>Fax</t>
  </si>
  <si>
    <t>Email</t>
  </si>
  <si>
    <t>Institution</t>
  </si>
  <si>
    <t>Laboratory</t>
  </si>
  <si>
    <t>Submiter</t>
  </si>
  <si>
    <t>DUPOND</t>
  </si>
  <si>
    <t>Jacques</t>
  </si>
  <si>
    <t>+33 (0) 1 30 83 38 99</t>
  </si>
  <si>
    <t>+33 (0) 1 30 83 38 90</t>
  </si>
  <si>
    <t>jacques.dupond@email.com</t>
  </si>
  <si>
    <t>INRA</t>
  </si>
  <si>
    <t>URGI</t>
  </si>
  <si>
    <t>Phone number</t>
  </si>
  <si>
    <t>Fax number</t>
  </si>
  <si>
    <t>VARIABLE</t>
  </si>
  <si>
    <t>List of variables observed in this trial. Idealy they are part of a well identified ontology.</t>
  </si>
  <si>
    <t>Each variable is reused as a column in the Data sheet.</t>
  </si>
  <si>
    <t>OntologyName</t>
  </si>
  <si>
    <t>VariableCode</t>
  </si>
  <si>
    <t>VariableName</t>
  </si>
  <si>
    <t>MeasurmentUnit</t>
  </si>
  <si>
    <t>MeasurmentProtocol</t>
  </si>
  <si>
    <t>ParentVariable</t>
  </si>
  <si>
    <t>Full name of the ontology holding this variable</t>
  </si>
  <si>
    <r>
      <t>Identification of the variable. Unique within the ontology declared in O</t>
    </r>
    <r>
      <rPr>
        <b/>
        <sz val="10"/>
        <rFont val="Arial"/>
        <family val="2"/>
        <charset val="1"/>
      </rPr>
      <t>ntologyName</t>
    </r>
    <r>
      <rPr>
        <sz val="10"/>
        <rFont val="Arial"/>
        <family val="2"/>
        <charset val="1"/>
      </rPr>
      <t xml:space="preserve">. This code is used as header in the </t>
    </r>
    <r>
      <rPr>
        <b/>
        <sz val="10"/>
        <rFont val="Arial"/>
        <family val="2"/>
        <charset val="1"/>
      </rPr>
      <t>Data sheet</t>
    </r>
  </si>
  <si>
    <t>Name of the variable</t>
  </si>
  <si>
    <t>Full description of the variable</t>
  </si>
  <si>
    <t>Unit of the mesured variable</t>
  </si>
  <si>
    <t>Reference measurment protocol of the variable</t>
  </si>
  <si>
    <r>
      <t>VariableCode</t>
    </r>
    <r>
      <rPr>
        <sz val="10"/>
        <rFont val="Arial"/>
        <family val="2"/>
        <charset val="1"/>
      </rPr>
      <t xml:space="preserve"> of this variable's parent</t>
    </r>
  </si>
  <si>
    <t>Comments on the variable</t>
  </si>
  <si>
    <t>trait ontology</t>
  </si>
  <si>
    <t>haut</t>
  </si>
  <si>
    <t>hauteur</t>
  </si>
  <si>
    <t>cm</t>
  </si>
  <si>
    <t>PLANT MATERIAL</t>
  </si>
  <si>
    <t>List of genotypes. Should be preexisting in GnpIS. If not sure contact us.</t>
  </si>
  <si>
    <t>TaxonScientificName</t>
  </si>
  <si>
    <t>AccessionNumber</t>
  </si>
  <si>
    <t>AccessionName</t>
  </si>
  <si>
    <t>HoldingInstitution</t>
  </si>
  <si>
    <t>LotName</t>
  </si>
  <si>
    <t>Scientific name of the taxon</t>
  </si>
  <si>
    <t>Unique identification of the accession/genotype</t>
  </si>
  <si>
    <t>Full name of the accession</t>
  </si>
  <si>
    <t>Institution holding this accession</t>
  </si>
  <si>
    <r>
      <t xml:space="preserve">Identification of the physical plant(s) used in the trial : seeds, tree, ….
Used in the first column of the </t>
    </r>
    <r>
      <rPr>
        <b/>
        <sz val="10"/>
        <rFont val="Arial"/>
        <family val="2"/>
        <charset val="1"/>
      </rPr>
      <t>Data sheet</t>
    </r>
  </si>
  <si>
    <t>Triticum aestivum</t>
  </si>
  <si>
    <t>274Col49</t>
  </si>
  <si>
    <t>chargeur</t>
  </si>
  <si>
    <t>ch</t>
  </si>
  <si>
    <t>TREATMENT</t>
  </si>
  <si>
    <t>List of factor and modalities used in this trial. Treatments are  combination of modalities.</t>
  </si>
  <si>
    <t>Each factor is reused as a column in the Data sheet. The modalities of each factor are the authorised value for this factor/column.</t>
  </si>
  <si>
    <t>Factor</t>
  </si>
  <si>
    <t>ModeCode</t>
  </si>
  <si>
    <t>ModeName</t>
  </si>
  <si>
    <t>ModeDescription</t>
  </si>
  <si>
    <r>
      <t xml:space="preserve">Name of the factor.
This name is used as header in the </t>
    </r>
    <r>
      <rPr>
        <b/>
        <sz val="10"/>
        <rFont val="Arial"/>
        <family val="2"/>
        <charset val="1"/>
      </rPr>
      <t>Data sheet</t>
    </r>
  </si>
  <si>
    <r>
      <t xml:space="preserve">Unique identifier of the modality.
This code is used as value in the </t>
    </r>
    <r>
      <rPr>
        <b/>
        <sz val="10"/>
        <rFont val="Arial"/>
        <family val="2"/>
        <charset val="1"/>
      </rPr>
      <t>Data sheet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factor</t>
    </r>
    <r>
      <rPr>
        <sz val="10"/>
        <rFont val="Arial"/>
        <family val="2"/>
        <charset val="1"/>
      </rPr>
      <t>'s column</t>
    </r>
  </si>
  <si>
    <t>Full name of the modality</t>
  </si>
  <si>
    <t>Full description of the modality, possibly with a short description of its caracteristics like phenologic stade for a given treatment</t>
  </si>
  <si>
    <t>engrais</t>
  </si>
  <si>
    <t>N0</t>
  </si>
  <si>
    <t>azote 0</t>
  </si>
  <si>
    <t>ajout de 0 kilog/hectar de produitA a x concentration tous les mois.</t>
  </si>
  <si>
    <t>LEVEL</t>
  </si>
  <si>
    <t xml:space="preserve">Structure of the trial, for instance bloc &gt; plot &gt; plant. Can be empty if you want to store only genotype x factor data and no plot data. </t>
  </si>
  <si>
    <t>Each level is reused as a column in the Data sheet.</t>
  </si>
  <si>
    <t>Code</t>
  </si>
  <si>
    <t>Name</t>
  </si>
  <si>
    <t>ParentLevel</t>
  </si>
  <si>
    <r>
      <t xml:space="preserve">Unique identification of the level (plot, bloc, plant, …) within the trial.
This code is used as header in the </t>
    </r>
    <r>
      <rPr>
        <b/>
        <sz val="10"/>
        <rFont val="Arial"/>
        <family val="2"/>
        <charset val="1"/>
      </rPr>
      <t>Data sheet</t>
    </r>
  </si>
  <si>
    <t>Full name of the level</t>
  </si>
  <si>
    <t>Description of the level</t>
  </si>
  <si>
    <r>
      <t>Code</t>
    </r>
    <r>
      <rPr>
        <sz val="10"/>
        <rFont val="Arial"/>
        <family val="2"/>
        <charset val="1"/>
      </rPr>
      <t xml:space="preserve"> of this level parents. If you have X levels, this column must be filled for X-1 levels</t>
    </r>
  </si>
  <si>
    <t>Rep</t>
  </si>
  <si>
    <t>Repetition</t>
  </si>
  <si>
    <t>Bloc</t>
  </si>
  <si>
    <t>DATA</t>
  </si>
  <si>
    <t>Data matrix: hold any type of observation (phenotype, env, etc…)</t>
  </si>
  <si>
    <t>&lt;factors&gt;</t>
  </si>
  <si>
    <t>&lt;levels&gt;</t>
  </si>
  <si>
    <t>X(m)</t>
  </si>
  <si>
    <t>Y(m)</t>
  </si>
  <si>
    <t>&lt;variables&gt;_value</t>
  </si>
  <si>
    <t>&lt;variables&gt;_date</t>
  </si>
  <si>
    <r>
      <t xml:space="preserve">Identification of the genotype of the observed object.
Must be found in the </t>
    </r>
    <r>
      <rPr>
        <b/>
        <sz val="10"/>
        <rFont val="Arial"/>
        <family val="2"/>
        <charset val="1"/>
      </rPr>
      <t>VarietalList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</si>
  <si>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factors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Treatments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</si>
  <si>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levels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StudySubjectLevels sheet</t>
    </r>
  </si>
  <si>
    <t>X position of the observed object</t>
  </si>
  <si>
    <t>Y position of the observed object</t>
  </si>
  <si>
    <t>X position of the observed object in meters</t>
  </si>
  <si>
    <t>Y position of the observed object in meters</t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</si>
  <si>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variables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Variables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</si>
  <si>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mode_code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</si>
  <si>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levels identifiers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</si>
  <si>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value of the variable for the observed object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</si>
  <si>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observation date of the variable</t>
    </r>
  </si>
  <si>
    <r>
      <t>header</t>
    </r>
    <r>
      <rPr>
        <sz val="10"/>
        <rFont val="Arial"/>
        <family val="2"/>
        <charset val="1"/>
      </rPr>
      <t xml:space="preserve">: engrais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N0</t>
    </r>
  </si>
  <si>
    <r>
      <t>header</t>
    </r>
    <r>
      <rPr>
        <sz val="10"/>
        <rFont val="Arial"/>
        <family val="2"/>
        <charset val="1"/>
      </rPr>
      <t xml:space="preserve">: bloc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bloc1</t>
    </r>
  </si>
  <si>
    <r>
      <t>header</t>
    </r>
    <r>
      <rPr>
        <sz val="10"/>
        <rFont val="Arial"/>
        <family val="2"/>
        <charset val="1"/>
      </rPr>
      <t xml:space="preserve">: haut_value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15</t>
    </r>
  </si>
  <si>
    <r>
      <t>header</t>
    </r>
    <r>
      <rPr>
        <sz val="10"/>
        <rFont val="Arial"/>
        <family val="2"/>
        <charset val="1"/>
      </rPr>
      <t xml:space="preserve">: haut_date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</t>
    </r>
  </si>
  <si>
    <t>String or Number</t>
  </si>
  <si>
    <t>Date</t>
  </si>
  <si>
    <t>FILES</t>
  </si>
  <si>
    <t>FileName</t>
  </si>
  <si>
    <t>Link</t>
  </si>
  <si>
    <t>FileType</t>
  </si>
  <si>
    <t>FileSize</t>
  </si>
  <si>
    <t>CreationDate</t>
  </si>
  <si>
    <t>Name of the file</t>
  </si>
  <si>
    <t>URL where the file can be found (file repository)</t>
  </si>
  <si>
    <t>File type</t>
  </si>
  <si>
    <t>File size</t>
  </si>
  <si>
    <t>Creation date of the file</t>
  </si>
  <si>
    <t>Description of the file</t>
  </si>
  <si>
    <t>MeteoWholeTrial.txt
ITK.xls
Plan.xls</t>
  </si>
  <si>
    <t>http://urgi.versailles.inra.fr/Species/Wheat/Sequence-Repository</t>
  </si>
  <si>
    <t>xls</t>
  </si>
  <si>
    <t>xls
csv
txt</t>
  </si>
  <si>
    <t>Date: dd/mm/yyyy</t>
  </si>
  <si>
    <t>FOREST COMPLEMENTARY INFO</t>
  </si>
  <si>
    <r>
      <t xml:space="preserve">Additional fields. </t>
    </r>
    <r>
      <rPr>
        <b/>
        <sz val="10"/>
        <color indexed="10"/>
        <rFont val="Arial"/>
        <family val="2"/>
        <charset val="1"/>
      </rPr>
      <t>Mandatory</t>
    </r>
    <r>
      <rPr>
        <b/>
        <sz val="10"/>
        <rFont val="Arial"/>
        <family val="2"/>
        <charset val="1"/>
      </rPr>
      <t xml:space="preserve"> tab for forest submissions.</t>
    </r>
  </si>
  <si>
    <t>TrialType</t>
  </si>
  <si>
    <t>TrialStatus</t>
  </si>
  <si>
    <t>DataFormat</t>
  </si>
  <si>
    <t>Type of this trial</t>
  </si>
  <si>
    <t>State and monitoring level of this trial</t>
  </si>
  <si>
    <t>Which format is used to store the data ?</t>
  </si>
  <si>
    <t>Digital</t>
  </si>
  <si>
    <t>1 (= provenances comparison)
2 (= maternal descendants comparison)
3 (= two-parents descendants comparison)
4 (= species comparison)
5 (=clones seeds orchard)
6 (=clonal comparison)
7 (= clonal park)
8 (= juveniles comparison)
9 (= other)</t>
  </si>
  <si>
    <t>A (= abandoned/ruined)
1 (= weakly active)
2 (= moderately active)
3 (= active)
4 (= very active)
9 (= unknown)</t>
  </si>
  <si>
    <t>Paper
Scan
Digital
Unknown</t>
  </si>
  <si>
    <t>Rapsodyn</t>
  </si>
  <si>
    <t>INRA Brassica Experimental Ontology</t>
  </si>
  <si>
    <t>m2</t>
  </si>
  <si>
    <t>kg</t>
  </si>
  <si>
    <t>%</t>
  </si>
  <si>
    <t>SY</t>
  </si>
  <si>
    <t>TSW</t>
  </si>
  <si>
    <t>g</t>
  </si>
  <si>
    <t>SN</t>
  </si>
  <si>
    <t>O</t>
  </si>
  <si>
    <t>PrY</t>
  </si>
  <si>
    <t>OY</t>
  </si>
  <si>
    <t>Brassica napus L.</t>
  </si>
  <si>
    <t>Express</t>
  </si>
  <si>
    <t>SY_value</t>
  </si>
  <si>
    <t>TSW_value</t>
  </si>
  <si>
    <t>TSW_date</t>
  </si>
  <si>
    <t>SN_value</t>
  </si>
  <si>
    <t>SN_date</t>
  </si>
  <si>
    <t>O_value</t>
  </si>
  <si>
    <t>O_date</t>
  </si>
  <si>
    <t>PrY_value</t>
  </si>
  <si>
    <t>PrY_date</t>
  </si>
  <si>
    <t>OY_value</t>
  </si>
  <si>
    <t>OY_date</t>
  </si>
  <si>
    <t>InstitutionName</t>
  </si>
  <si>
    <t>Acareosperma Gagnep.</t>
  </si>
  <si>
    <t>A &amp; I University</t>
  </si>
  <si>
    <t>Conservatoire Botanique National Méditerranéen de Porquerolles</t>
  </si>
  <si>
    <t>AF 1999 018</t>
  </si>
  <si>
    <t>Arvalis-Chalons</t>
  </si>
  <si>
    <t>Acareosperma spireanum Gagnep.</t>
  </si>
  <si>
    <t>Abed Plant Breeding Station</t>
  </si>
  <si>
    <t>Gautier Semences</t>
  </si>
  <si>
    <t>AF 1999 046</t>
  </si>
  <si>
    <t>Arvalis-Greoux</t>
  </si>
  <si>
    <t>Acyrthosiphon magnoliae</t>
  </si>
  <si>
    <t>Abteilung Biochemie</t>
  </si>
  <si>
    <t>Institut Jean-Pierre Bourgin</t>
  </si>
  <si>
    <t>AF 1999 064</t>
  </si>
  <si>
    <t>Bergheim</t>
  </si>
  <si>
    <t>Acyrthosiphon pisum</t>
  </si>
  <si>
    <t>Abteilung Traub</t>
  </si>
  <si>
    <t>Pépinière du Mas d'Auge</t>
  </si>
  <si>
    <t>AF 2001 001</t>
  </si>
  <si>
    <t>BGAMDV</t>
  </si>
  <si>
    <t>Aegilops</t>
  </si>
  <si>
    <t>ADIS DNA core facility at MPIZ</t>
  </si>
  <si>
    <t>Pépinières Rey</t>
  </si>
  <si>
    <t>AF 2001 009</t>
  </si>
  <si>
    <t>Aegilops aucheri Boiss.</t>
  </si>
  <si>
    <t>ADT</t>
  </si>
  <si>
    <t>UE Ressources Génétiques végétales en Conditions Océaniques, INRA-Rennes, Site de Ploudaniel</t>
  </si>
  <si>
    <t>AF 2001 019-031</t>
  </si>
  <si>
    <t>Clermont-Ferrand</t>
  </si>
  <si>
    <t>Aegilops bicornis</t>
  </si>
  <si>
    <t>Agricultural and Agri-Food Canada</t>
  </si>
  <si>
    <t>UMR Amélioration Génétique et Adaptation des Plantes, INRA-Montpellier</t>
  </si>
  <si>
    <t>AF 2001 024</t>
  </si>
  <si>
    <t>Colmar</t>
  </si>
  <si>
    <t>Aegilops bicornis (Forsk.) Jaub. &amp; Spach.</t>
  </si>
  <si>
    <t>Agricultural and Technological Research Centre</t>
  </si>
  <si>
    <t>UMR Développement et Amélioration des Plantes, INRA-Montpellier</t>
  </si>
  <si>
    <t>AF 2001 030</t>
  </si>
  <si>
    <t>Dijon</t>
  </si>
  <si>
    <t>Aegilops comosa</t>
  </si>
  <si>
    <t>Agricultural Biotechnology R&amp;D,  Life Technologies,  Inc.</t>
  </si>
  <si>
    <t>UMR Écophysiologie et Génomique Fonctionnelle de la Vigne, INRA-Bordeaux</t>
  </si>
  <si>
    <t>AF 2001 032</t>
  </si>
  <si>
    <t>Estrees-Mons</t>
  </si>
  <si>
    <t>Aegilops comosa Sibth. &amp; Sm.</t>
  </si>
  <si>
    <t>Agricultural Experiment Station University of the District of Columbia</t>
  </si>
  <si>
    <t>UMR Génétique, Diversité et Ecophysiologie des Céréales, INRA-Clermont</t>
  </si>
  <si>
    <t>AF 2001 047</t>
  </si>
  <si>
    <t>Estrées-Mons</t>
  </si>
  <si>
    <t>Aegilops crassa Boiss.</t>
  </si>
  <si>
    <t>Agricultural Genomics</t>
  </si>
  <si>
    <t>UMR Génétique et Écophysiologie des Légumineuses à Graines, INRA-Dijon</t>
  </si>
  <si>
    <t>AF 2001 051</t>
  </si>
  <si>
    <t>Fertreve - Foret de Vincence</t>
  </si>
  <si>
    <t>Aegilops crassa Boiss. subsp. vavilovi Zhuk.</t>
  </si>
  <si>
    <t>Agricultural Institute Krizevci</t>
  </si>
  <si>
    <t>UMR Institut de Génétique, Environnement et Protection des Plantes, INRA-Rennes, Site de Ploudaniel</t>
  </si>
  <si>
    <t>AF 2001 073</t>
  </si>
  <si>
    <t>FLORIMOND DESPREZ</t>
  </si>
  <si>
    <t>Aegilops crassa var. palaestina</t>
  </si>
  <si>
    <t>Agricultural Institute Osijek</t>
  </si>
  <si>
    <t>UMR Santé de la Vigne et Qualité du Vin, INRA-Colmar</t>
  </si>
  <si>
    <t>Ag_EST</t>
  </si>
  <si>
    <t>IPGPAS</t>
  </si>
  <si>
    <t>Aegilops crassa var. vavilovi</t>
  </si>
  <si>
    <t>Agricultural Research &amp; Advisory Station, Dept. of Agriculture</t>
  </si>
  <si>
    <t>Unité Expérimentale du Domaine de Vassal, INRA-Montpellier</t>
  </si>
  <si>
    <t>AIP_P00272</t>
  </si>
  <si>
    <t>Le Moulon</t>
  </si>
  <si>
    <t>Aegilops cylindrica Host</t>
  </si>
  <si>
    <t>Agricultural Research Centre - Mtwapa</t>
  </si>
  <si>
    <t>Unité Expérimentale Vigne et Vin, INRA-Montreuil Bellay</t>
  </si>
  <si>
    <t>ANR-06- GPLA-016</t>
  </si>
  <si>
    <t>LLC</t>
  </si>
  <si>
    <t>Aegilops juvenalis (Thell.) Eig</t>
  </si>
  <si>
    <t>Agricultural Research Institute for East Brazil</t>
  </si>
  <si>
    <t>UR AgroSystèmes TROpicaux, INRA Antilles-Guyane</t>
  </si>
  <si>
    <t>Ap_EST_Riken</t>
  </si>
  <si>
    <t>Lusignan</t>
  </si>
  <si>
    <t>Aegilops longissima</t>
  </si>
  <si>
    <t>Agricultural Research Institute Hungarian Academy of Sciences</t>
  </si>
  <si>
    <t>UR Espèces Fruitières, INRA-Bordeaux</t>
  </si>
  <si>
    <t>AS-2005</t>
  </si>
  <si>
    <t>Maule</t>
  </si>
  <si>
    <t>Aegilops longissima Schweinf. &amp; Muschli in Muschli</t>
  </si>
  <si>
    <t>Agricultural Research Institute Kromeriz, Co. Ltd.</t>
  </si>
  <si>
    <t>UR Génétique et Amélioration des Fruits et Légumes, INRA-Avignon</t>
  </si>
  <si>
    <t>ATH_AfNO1999032</t>
  </si>
  <si>
    <t>MOMONT</t>
  </si>
  <si>
    <t>Aegilops lorentii</t>
  </si>
  <si>
    <t>Agricultural Research Institute of Taihu Prefecture</t>
  </si>
  <si>
    <t>UR Génétique et Écophysiologie de la Qualité des Agrumes, INRA-Corse</t>
  </si>
  <si>
    <t>ATH_RI_NASC</t>
  </si>
  <si>
    <t>Orgeval</t>
  </si>
  <si>
    <t>Aegilops mutica Boiss.</t>
  </si>
  <si>
    <t>Agricultural Research Institute, Uyole</t>
  </si>
  <si>
    <t>URP Prairies et Plantes Fourragères, INRA-Lusignan</t>
  </si>
  <si>
    <t>AtPhy</t>
  </si>
  <si>
    <t>Reclainville</t>
  </si>
  <si>
    <t>Aegilops ovata L.</t>
  </si>
  <si>
    <t>Agricultural Research Organization Volcani Centre</t>
  </si>
  <si>
    <t>BcLTF1</t>
  </si>
  <si>
    <t>Rennes</t>
  </si>
  <si>
    <t>Aegilops ovata var. anatolica Eig</t>
  </si>
  <si>
    <t>Agricultural Research Station - Ghana</t>
  </si>
  <si>
    <t>BCVEL1</t>
  </si>
  <si>
    <t>Saint-Laurent - Foret domaniale de Vierzon</t>
  </si>
  <si>
    <t>Aegilops peregrina</t>
  </si>
  <si>
    <t>Agricultural Research Station - Greece</t>
  </si>
  <si>
    <t>BcYOH1</t>
  </si>
  <si>
    <t>Saint-Symphorien - Foret domaniale de la Petite Charnie</t>
  </si>
  <si>
    <t>Aegilops recta</t>
  </si>
  <si>
    <t>Agricultural Research Station Lovrin-Timis</t>
  </si>
  <si>
    <t>BerrySize</t>
  </si>
  <si>
    <t>Aegilops searsii Feldman &amp; Kislev</t>
  </si>
  <si>
    <t>Agriculture &amp; Animal Production State Research Farm</t>
  </si>
  <si>
    <t>BGI_EST_OS</t>
  </si>
  <si>
    <t>Aegilops sharonensis</t>
  </si>
  <si>
    <t>Agri-obtentions Clermont-Ferrand</t>
  </si>
  <si>
    <t>BIEP</t>
  </si>
  <si>
    <t>Aegilops speltoides</t>
  </si>
  <si>
    <t>Agri-Obtentions, Guyancourt</t>
  </si>
  <si>
    <t>BotPathoINRA</t>
  </si>
  <si>
    <t>Aegilops squarrosa auct., p. p., non. L.</t>
  </si>
  <si>
    <t>Agripro Seeds Inc.</t>
  </si>
  <si>
    <t>Botrytis_on_Sunflower_2008</t>
  </si>
  <si>
    <t>Aegilops squarrosa L.</t>
  </si>
  <si>
    <t>Agrogene</t>
  </si>
  <si>
    <t>B1</t>
  </si>
  <si>
    <t>Aegilops subulata Pomel</t>
  </si>
  <si>
    <t>Agrolit S.A.</t>
  </si>
  <si>
    <t>Cabomba_EST</t>
  </si>
  <si>
    <t>Aegilops tauschii</t>
  </si>
  <si>
    <t>Agronomy</t>
  </si>
  <si>
    <t>CANDIDATE_GENES_BIOGECO</t>
  </si>
  <si>
    <t>Aegilops tauschii subsp. tauschii x Triticum turgidum subsp.</t>
  </si>
  <si>
    <t>A.H. Whitmore Foundation Farm</t>
  </si>
  <si>
    <t>Chlorose</t>
  </si>
  <si>
    <t>Aegilops triuncialis L.</t>
  </si>
  <si>
    <t>Alata Horticultural Research Institute</t>
  </si>
  <si>
    <t>CI1999 076</t>
  </si>
  <si>
    <t>Aegilops turcomanica</t>
  </si>
  <si>
    <t>Alibert</t>
  </si>
  <si>
    <t>CI1999 088</t>
  </si>
  <si>
    <t>Aegilops variabilis Eig</t>
  </si>
  <si>
    <t>All-Union Institute for Vegetable Breeding and Seed Production</t>
  </si>
  <si>
    <t>CI2000 005</t>
  </si>
  <si>
    <t>Aegilops vavilovi</t>
  </si>
  <si>
    <t>Alternate Crops and  Systems Laboratory</t>
  </si>
  <si>
    <t>CI2001 002</t>
  </si>
  <si>
    <t>Aegilops ventricosa Tausch</t>
  </si>
  <si>
    <t>Amélioration des plantes et biotechnologies végétales</t>
  </si>
  <si>
    <t>CM2006-var4</t>
  </si>
  <si>
    <t>Allium cepa L.</t>
  </si>
  <si>
    <t>Amélioration des Semences Légumières</t>
  </si>
  <si>
    <t>CNVmaize</t>
  </si>
  <si>
    <t>Allium cepa L. groupe aggregatum</t>
  </si>
  <si>
    <t>Amelioration et Sante des Plantes</t>
  </si>
  <si>
    <t>CP1</t>
  </si>
  <si>
    <t>Allium L.</t>
  </si>
  <si>
    <t>AMIS/BIOTROP</t>
  </si>
  <si>
    <t>CP1P1</t>
  </si>
  <si>
    <t>Allium sativum L.</t>
  </si>
  <si>
    <t>André Pichot</t>
  </si>
  <si>
    <t>CP1p2</t>
  </si>
  <si>
    <t>Allium sativum longicuspis</t>
  </si>
  <si>
    <t>Applied Biotechnology Center,  CIMMYT</t>
  </si>
  <si>
    <t>CP1p3</t>
  </si>
  <si>
    <t>Allium sativum sativum</t>
  </si>
  <si>
    <t>ARC Interfruitec - Nietvoorbij, Stellenbosch - South Africa</t>
  </si>
  <si>
    <t>CP1p4</t>
  </si>
  <si>
    <t>Ampelopsis aconitifolia Bunge</t>
  </si>
  <si>
    <t>ARCHIVE</t>
  </si>
  <si>
    <t>CP1p5</t>
  </si>
  <si>
    <t>Ampelopsis aegirophylla Planch.</t>
  </si>
  <si>
    <t>Arizona Genomics Institute</t>
  </si>
  <si>
    <t>CP1p7</t>
  </si>
  <si>
    <t>Ampelopsis bipinnata Michx.</t>
  </si>
  <si>
    <t>Arkansas Agricultural Experiment Station, University of Arkansas</t>
  </si>
  <si>
    <t>CP2p1</t>
  </si>
  <si>
    <t>Ampelopsis bodinieri (H.Lév. &amp; Vaniot) Rehder</t>
  </si>
  <si>
    <t>Armenian Institute of Agriculture Armanskaja SSR</t>
  </si>
  <si>
    <t>CP3</t>
  </si>
  <si>
    <t>Ampelopsis brevipedunculata (Maxim.) Trautv.</t>
  </si>
  <si>
    <t>Arvalis-Institut du végétal</t>
  </si>
  <si>
    <t>CP4</t>
  </si>
  <si>
    <t>Ampelopsis chaffanjonii (H.Lév.) Rehder</t>
  </si>
  <si>
    <t>ASGROW</t>
  </si>
  <si>
    <t>CP4P2</t>
  </si>
  <si>
    <t>Ampelopsis citrulloïdes Lebas</t>
  </si>
  <si>
    <t>Asociacion de Nuevos Alquimistas</t>
  </si>
  <si>
    <t>CSIRO</t>
  </si>
  <si>
    <t>Ampelopsis cordata Michx.</t>
  </si>
  <si>
    <t>Association Cap Vert</t>
  </si>
  <si>
    <t>CSIRO-INRA_1</t>
  </si>
  <si>
    <t>Ampelopsis delavayana Planch.</t>
  </si>
  <si>
    <t>Association des Créateurs de Variétés Fourragères</t>
  </si>
  <si>
    <t>C2008-14-RGA</t>
  </si>
  <si>
    <t>Ampelopsis heterophylla Blume</t>
  </si>
  <si>
    <t>Association française interprofessionnelle de l'olive</t>
  </si>
  <si>
    <t>DayLength</t>
  </si>
  <si>
    <t>Ampelopsis megalophylla Diels &amp; Gilg</t>
  </si>
  <si>
    <t>Association Fruits Oubliés</t>
  </si>
  <si>
    <t>DBESTARABI</t>
  </si>
  <si>
    <t>Ampelopsis Michx.</t>
  </si>
  <si>
    <t>Association Les Croqueurs de Pommes du territoire du Jarez</t>
  </si>
  <si>
    <t>DBESTMAIZE</t>
  </si>
  <si>
    <t>Ampelopsis orientalis Planch.</t>
  </si>
  <si>
    <t>Association Les Croqueurs de Pommes du territoire du Jarez, Domaine de la Cantonnière</t>
  </si>
  <si>
    <t>DBESTPEA</t>
  </si>
  <si>
    <t>Ampelopsis serjaniifolia Bunge</t>
  </si>
  <si>
    <t>Association Les Croqueurs de Pommes du territoire du Jarez, Verger de Pleyne</t>
  </si>
  <si>
    <t>DBESTPOPLAR</t>
  </si>
  <si>
    <t>Ampelopsis vitifolia Planch.</t>
  </si>
  <si>
    <t>Association Technique Viticole de Bourgogne</t>
  </si>
  <si>
    <t>DBESTRAPE</t>
  </si>
  <si>
    <t>Aphis fabae</t>
  </si>
  <si>
    <t>ATAV Hérault</t>
  </si>
  <si>
    <t>DBESTRICE</t>
  </si>
  <si>
    <t>Aphis gossypii</t>
  </si>
  <si>
    <t>ATAV Val de Loire</t>
  </si>
  <si>
    <t>DBESTSUNFLOWER</t>
  </si>
  <si>
    <t>Aphis nerii</t>
  </si>
  <si>
    <t>Australian Medicago Genetic Resource Center</t>
  </si>
  <si>
    <t>DBESTWHEAT</t>
  </si>
  <si>
    <t>Apium graveolens</t>
  </si>
  <si>
    <t>Australian Winter Cereals Collection Agricultural Research Centre</t>
  </si>
  <si>
    <t>DBESTZINNIA</t>
  </si>
  <si>
    <t>Arabidopsis Heynh.</t>
  </si>
  <si>
    <t>Aventis CropScience</t>
  </si>
  <si>
    <t>D_noxia_KU</t>
  </si>
  <si>
    <t>Arabidopsis thaliana</t>
  </si>
  <si>
    <t>Ballard's Nurseries</t>
  </si>
  <si>
    <t>EGRAM</t>
  </si>
  <si>
    <t>Asteraceae</t>
  </si>
  <si>
    <t>Banco de Germoplasm de Trigo, Centro Internacional de Mejoramiento de Maíz y Trigo</t>
  </si>
  <si>
    <t>eIF4E</t>
  </si>
  <si>
    <t>Atalantia ceylanica (Arn.) Oliv.</t>
  </si>
  <si>
    <t>Banco de Germoplasma de El Encín</t>
  </si>
  <si>
    <t>ERECTA</t>
  </si>
  <si>
    <t>Atalantia Corrêa</t>
  </si>
  <si>
    <t>Banglasdesh Agricultural Research Institute</t>
  </si>
  <si>
    <t>EXEGESE-BLE</t>
  </si>
  <si>
    <t>Aurantioideae</t>
  </si>
  <si>
    <t>Barajev Kazakhstan Sciences Research Institute</t>
  </si>
  <si>
    <t>Fleshless</t>
  </si>
  <si>
    <t>Avena sativa</t>
  </si>
  <si>
    <t>Barani Agricultural Research Institute</t>
  </si>
  <si>
    <t>GABI-PLANT</t>
  </si>
  <si>
    <t>Botryotinia fuckeliana</t>
  </si>
  <si>
    <t>Bavaria Saat Muenchen BGB GmbH</t>
  </si>
  <si>
    <t>GCP 2006-02</t>
  </si>
  <si>
    <t>Brachypodium distachyon</t>
  </si>
  <si>
    <t>BAYER CROP SCIENCE</t>
  </si>
  <si>
    <t>Genoble</t>
  </si>
  <si>
    <t>Brassica carinata A. Braun</t>
  </si>
  <si>
    <t>Bayer CropScience</t>
  </si>
  <si>
    <t>GEN107_PTGS</t>
  </si>
  <si>
    <t>Brassica juncea (L.) Czern.</t>
  </si>
  <si>
    <t>Bayerische Pflanzenzuchtgesellschaft eG &amp; Co. KG</t>
  </si>
  <si>
    <t>GnpSeq</t>
  </si>
  <si>
    <t>Brassica L.</t>
  </si>
  <si>
    <t>Beatson RA, Nelson - New Zealand</t>
  </si>
  <si>
    <t>GNP05013C</t>
  </si>
  <si>
    <t>Beijing Academy of Agriculture and Forestry Sciences</t>
  </si>
  <si>
    <t>GNP3-B4</t>
  </si>
  <si>
    <t>Brassica napus var. napobrassica (L.) Rchb</t>
  </si>
  <si>
    <t>Beijing Agricultural University - Departement of Agriculture</t>
  </si>
  <si>
    <t>GOP A1</t>
  </si>
  <si>
    <t>Brassica napus var. napus L.</t>
  </si>
  <si>
    <t>Bejo</t>
  </si>
  <si>
    <t>GOP PEA-A</t>
  </si>
  <si>
    <t>Brassica nigra (L.) W. D. J. Koch</t>
  </si>
  <si>
    <t>Belloy et Compagnie</t>
  </si>
  <si>
    <t>GOP PEA-B</t>
  </si>
  <si>
    <t>Brassica oleracea L.</t>
  </si>
  <si>
    <t>Benito Poggiali, Faenza - Italy</t>
  </si>
  <si>
    <t>GOP PEA-C</t>
  </si>
  <si>
    <t>Brassica oleracea var. acephala DC.</t>
  </si>
  <si>
    <t>Bergeron Gabrielle, St-Cyr-au-Mont-d'Or Lyon - France</t>
  </si>
  <si>
    <t>GOP PEA-G</t>
  </si>
  <si>
    <t>Brassica oleracea var. botrytis L.</t>
  </si>
  <si>
    <t>BGI</t>
  </si>
  <si>
    <t>GOP Q5</t>
  </si>
  <si>
    <t>Brassica oleracea var. capitata f. capitata</t>
  </si>
  <si>
    <t>Biochemistry</t>
  </si>
  <si>
    <t>GOP T6</t>
  </si>
  <si>
    <t>Brassica oleracea var. capitata f. pyramidalis</t>
  </si>
  <si>
    <t>Biochemistry,  Department of Natural Sciences</t>
  </si>
  <si>
    <t>GPiDB</t>
  </si>
  <si>
    <t>Brassica oleracea var. capitata f. rubra</t>
  </si>
  <si>
    <t>Biochemistry and  Biophysics,  Department of Chemistry, Lundberg Laboratory</t>
  </si>
  <si>
    <t>GPLA06027C</t>
  </si>
  <si>
    <t>Brassica oleracea var. capitata L.</t>
  </si>
  <si>
    <t>Biochemistry Department</t>
  </si>
  <si>
    <t>GrainGenes</t>
  </si>
  <si>
    <t>Brassica oleracea var. costata DC.</t>
  </si>
  <si>
    <t>Biochimie et Physiologie Moleculaire des plantes</t>
  </si>
  <si>
    <t>GRAPEGEN06</t>
  </si>
  <si>
    <t>Brassica oleracea var. gemmifera (DC.) Zenker</t>
  </si>
  <si>
    <t>BIOGECO</t>
  </si>
  <si>
    <t>GrapeReSeq</t>
  </si>
  <si>
    <t>Brassica oleracea var. gongylodes L.</t>
  </si>
  <si>
    <t>BIOGEMMA</t>
  </si>
  <si>
    <t>GRAPESEQ</t>
  </si>
  <si>
    <t>Brassica oleracea var. italica Plenck</t>
  </si>
  <si>
    <t>Biogemma</t>
  </si>
  <si>
    <t>GRMap</t>
  </si>
  <si>
    <t>Brassica oleracea var. medullosa Thell.</t>
  </si>
  <si>
    <t>BIOGEMMA Mondonville</t>
  </si>
  <si>
    <t>GTPases</t>
  </si>
  <si>
    <t>Brassica oleracea var. oleracea L.</t>
  </si>
  <si>
    <t>BIOGEMMA SAS</t>
  </si>
  <si>
    <t>HA_HG1_EST</t>
  </si>
  <si>
    <t>Brassica oleracea var. ramosa DC.</t>
  </si>
  <si>
    <t>BIOGER</t>
  </si>
  <si>
    <t>Hcyl</t>
  </si>
  <si>
    <t>Brassica oleracea var. sabauda L.</t>
  </si>
  <si>
    <t>BIOGER - Equipe Analyse Fonctionnelle du genome de Botrytis cinerea</t>
  </si>
  <si>
    <t>HG1</t>
  </si>
  <si>
    <t>Brassica rapa L.</t>
  </si>
  <si>
    <t>BioInformatics</t>
  </si>
  <si>
    <t>Brassica rapa subsp. chinensis (L.) Hanelt</t>
  </si>
  <si>
    <t>Bioinformatics</t>
  </si>
  <si>
    <t>INRA_AFGBC</t>
  </si>
  <si>
    <t>Brassica rapa subsp. dichotoma (Roxb.) Hanelt</t>
  </si>
  <si>
    <t>Bioinformatics Department</t>
  </si>
  <si>
    <t>INRA_BBSRC_NUEtraits</t>
  </si>
  <si>
    <t>Brassica rapa subsp. oleifera (DC.) Metzg</t>
  </si>
  <si>
    <t>Bioinformatics Team</t>
  </si>
  <si>
    <t>INRA_CIS</t>
  </si>
  <si>
    <t>Brassica rapa subsp. pekinensis (Lour.) Hanelt</t>
  </si>
  <si>
    <t>Biological Resources Division</t>
  </si>
  <si>
    <t>INRA_EVOL</t>
  </si>
  <si>
    <t>Brassica rapa subsp. rapa L.</t>
  </si>
  <si>
    <t>Biological Sciences</t>
  </si>
  <si>
    <t>INRA_mapping</t>
  </si>
  <si>
    <t>Brassica rapa subsp. ruvo L. H. Bailey</t>
  </si>
  <si>
    <t>Biologie Cellulaire</t>
  </si>
  <si>
    <t>INRA_nitrate</t>
  </si>
  <si>
    <t>Brassica rapa subsp. trilocularis (Roxb.) Hanelt</t>
  </si>
  <si>
    <t>Biologie cellulaire</t>
  </si>
  <si>
    <t>INRA_PEA_GAP</t>
  </si>
  <si>
    <t>Bromus secalinus</t>
  </si>
  <si>
    <t>Biologie Vegetale</t>
  </si>
  <si>
    <t>INRA_POPYOMICS1</t>
  </si>
  <si>
    <t>Cabomba aquatica</t>
  </si>
  <si>
    <t>Biology</t>
  </si>
  <si>
    <t>INRA_split</t>
  </si>
  <si>
    <t>Canis lupus familiaris</t>
  </si>
  <si>
    <t>Biology Department and  Biotechnology Institute</t>
  </si>
  <si>
    <t>INRA_URLEG_IPK</t>
  </si>
  <si>
    <t>Capsicum annuum L.</t>
  </si>
  <si>
    <t>Biometrics and  Bioinformatics Unit</t>
  </si>
  <si>
    <t>INRA_Wheat_Breeding_Network</t>
  </si>
  <si>
    <t>Capsicum baccatum L.</t>
  </si>
  <si>
    <t>BioPia</t>
  </si>
  <si>
    <t>INRA_Zm</t>
  </si>
  <si>
    <t>Capsicum cardenasii L.</t>
  </si>
  <si>
    <t>Bioplante</t>
  </si>
  <si>
    <t>INRA01</t>
  </si>
  <si>
    <t>Capsicum chacoense Heiser &amp; Sm.</t>
  </si>
  <si>
    <t>Biotech Research Center</t>
  </si>
  <si>
    <t>INRA02</t>
  </si>
  <si>
    <t>Capsicum chinense</t>
  </si>
  <si>
    <t>Biotechnology</t>
  </si>
  <si>
    <t>INRA03</t>
  </si>
  <si>
    <t>Capsicum eximium Jacq.</t>
  </si>
  <si>
    <t>Biotechnology Division</t>
  </si>
  <si>
    <t>INRA04</t>
  </si>
  <si>
    <t>Capsicum frutescens Hunziker</t>
  </si>
  <si>
    <t>Biotechnology Institute</t>
  </si>
  <si>
    <t>INRA05</t>
  </si>
  <si>
    <t>Capsicum galapagoense L.</t>
  </si>
  <si>
    <t>Biotechnology Section,  Agricultural Experiment Station</t>
  </si>
  <si>
    <t>INRA06</t>
  </si>
  <si>
    <t>Capsicum L.</t>
  </si>
  <si>
    <t>Biotechnology Team</t>
  </si>
  <si>
    <t>INRA07</t>
  </si>
  <si>
    <t>Capsicum microcarpum</t>
  </si>
  <si>
    <t>Biotrop</t>
  </si>
  <si>
    <t>IN_SILICO_INFINIUM_OAK</t>
  </si>
  <si>
    <t>Capsicum praetermissum Cav.</t>
  </si>
  <si>
    <t>BiO3P</t>
  </si>
  <si>
    <t>Interop</t>
  </si>
  <si>
    <t>Capsicum pubescens</t>
  </si>
  <si>
    <t>Blanc Marie Thérèse et Jean-Claude Beaumont, Monteux - France</t>
  </si>
  <si>
    <t>IN_VITRO_INFINIUM_OAK</t>
  </si>
  <si>
    <t>Carica papaya</t>
  </si>
  <si>
    <t>BLONDEAU (ETS A)</t>
  </si>
  <si>
    <t>IN_VITRO_PETRAEA_SNP</t>
  </si>
  <si>
    <t>Castanea crenata</t>
  </si>
  <si>
    <t>BMAS</t>
  </si>
  <si>
    <t>ITEC</t>
  </si>
  <si>
    <t>Castanea crenata x dentata</t>
  </si>
  <si>
    <t>Bois Marie France, St Gilles - France</t>
  </si>
  <si>
    <t>IWGSC Wheat Survey</t>
  </si>
  <si>
    <t>Castanea crenata x henryi</t>
  </si>
  <si>
    <t>Bolivian Institute for Agricultural Technology - Chinoli Experiment Station</t>
  </si>
  <si>
    <t>Map4</t>
  </si>
  <si>
    <t>Castanea crenata x mollissima</t>
  </si>
  <si>
    <t>Bonté H. et Cie, S.A.</t>
  </si>
  <si>
    <t>Melon-GAFL</t>
  </si>
  <si>
    <t>Castanea crenata x pumila</t>
  </si>
  <si>
    <t>Boreal Plant Breeding Ltd</t>
  </si>
  <si>
    <t>Muscares</t>
  </si>
  <si>
    <t>Castanea crenata x sativa</t>
  </si>
  <si>
    <t>Boret-Godineau (bought by Vilmorin)</t>
  </si>
  <si>
    <t>NO 2001 027</t>
  </si>
  <si>
    <t>Castanea crenata x seguinii</t>
  </si>
  <si>
    <t>Botany</t>
  </si>
  <si>
    <t>NoBi2001029</t>
  </si>
  <si>
    <t>Castanea dentata</t>
  </si>
  <si>
    <t>Botany and  Plant Genetics</t>
  </si>
  <si>
    <t>NovelTree</t>
  </si>
  <si>
    <t>Castanea dentata pumila</t>
  </si>
  <si>
    <t>Boulet Luc-Pierre,  Meynes - France</t>
  </si>
  <si>
    <t>NSF</t>
  </si>
  <si>
    <t>Castanea dentata seguinii</t>
  </si>
  <si>
    <t>Boyce Thompson Institute for Plant Research</t>
  </si>
  <si>
    <t>NSF DBI Grant</t>
  </si>
  <si>
    <t>Castanea dentata x henryi</t>
  </si>
  <si>
    <t>Bretagne Plants</t>
  </si>
  <si>
    <t>Okayama University Project</t>
  </si>
  <si>
    <t>Castanea dentata x mollissima</t>
  </si>
  <si>
    <t>Bretagne Plants &amp; Syndicat des Producteur de Plants de Pontivy</t>
  </si>
  <si>
    <t>OsChip</t>
  </si>
  <si>
    <t>Castanea dentata x sativa</t>
  </si>
  <si>
    <t>Bundesversuchswirtschaft Wieselburg</t>
  </si>
  <si>
    <t>OSCRGF</t>
  </si>
  <si>
    <t>Castanea henryi</t>
  </si>
  <si>
    <t>Bureau National Interprofessionnel du Cognac</t>
  </si>
  <si>
    <t>OSCRR1</t>
  </si>
  <si>
    <t>Castanea henryi  x seguinii</t>
  </si>
  <si>
    <t>Buryat Republican State Agricultural Experiment Station</t>
  </si>
  <si>
    <t>OSEST</t>
  </si>
  <si>
    <t>Castanea henryi x mollissima</t>
  </si>
  <si>
    <t>Bvumbwe Agricultural Research Station</t>
  </si>
  <si>
    <t>OsIRD</t>
  </si>
  <si>
    <t>Castanea henryi x pumila</t>
  </si>
  <si>
    <t>Cabel Hall Citrus Ltd.</t>
  </si>
  <si>
    <t>OsMU1</t>
  </si>
  <si>
    <t>Castanea henryi x sativa</t>
  </si>
  <si>
    <t>CACBA Avenue Gaston Phoebus</t>
  </si>
  <si>
    <t>Pea Consensus</t>
  </si>
  <si>
    <t>Castanea mollissima</t>
  </si>
  <si>
    <t>Cadoux (F)</t>
  </si>
  <si>
    <t>Pea_Aphid_EST</t>
  </si>
  <si>
    <t>Castanea mollissima x pumila</t>
  </si>
  <si>
    <t>CAES Genome Facility</t>
  </si>
  <si>
    <t>PeaPql</t>
  </si>
  <si>
    <t>Castanea mollissima x sativa</t>
  </si>
  <si>
    <t>CAILLARD</t>
  </si>
  <si>
    <t>Phyto_EST_INRA</t>
  </si>
  <si>
    <t>Castanea mollissima x seguinii</t>
  </si>
  <si>
    <t>Caillard</t>
  </si>
  <si>
    <t>PlantaComp</t>
  </si>
  <si>
    <t>Castanea P. Mill.</t>
  </si>
  <si>
    <t>California Agricultural Experiment Station, University of California</t>
  </si>
  <si>
    <t>PN40024</t>
  </si>
  <si>
    <t>Castanea pumila</t>
  </si>
  <si>
    <t>California Citrus Exp. Sta.</t>
  </si>
  <si>
    <t>PoplarMap</t>
  </si>
  <si>
    <t>Castanea pumila x sativa</t>
  </si>
  <si>
    <t>California nursery</t>
  </si>
  <si>
    <t>POPSEC</t>
  </si>
  <si>
    <t>Castanea pumila x seguinii</t>
  </si>
  <si>
    <t>California State University</t>
  </si>
  <si>
    <t>private_mRNA</t>
  </si>
  <si>
    <t>Castanea sativa</t>
  </si>
  <si>
    <t>CAMBIER FRERES</t>
  </si>
  <si>
    <t>private_mRNA_WH</t>
  </si>
  <si>
    <t>Castanea sativa x seguinii</t>
  </si>
  <si>
    <t>Cambridge Science Park</t>
  </si>
  <si>
    <t>private_mRNA_ZE</t>
  </si>
  <si>
    <t>Castanea seguinii</t>
  </si>
  <si>
    <t>Canadian Clonal Genebank, Greenhouse and Processing Crops Research Centre, Agriculture and Agri-Food Canada</t>
  </si>
  <si>
    <t>priv_ATH_mRNA</t>
  </si>
  <si>
    <t>Cissus aralioides Planch.</t>
  </si>
  <si>
    <t>Canterbury Agriculture and Science Centre - DSIR - Crop Research Division</t>
  </si>
  <si>
    <t>Priv01</t>
  </si>
  <si>
    <t>Cissus cactiformis Gilg</t>
  </si>
  <si>
    <t>Caussade Semences</t>
  </si>
  <si>
    <t>pub_ATH_mRNA</t>
  </si>
  <si>
    <t>Cissus L.</t>
  </si>
  <si>
    <t>Caussade semences</t>
  </si>
  <si>
    <t>Pub_Frag_EST</t>
  </si>
  <si>
    <t>Cissus quadrangularis L.</t>
  </si>
  <si>
    <t>C.C. Benoist</t>
  </si>
  <si>
    <t>Pub_Frag_mRNA</t>
  </si>
  <si>
    <t>Cissus rotundifolia Blume</t>
  </si>
  <si>
    <t>Cebeco Hande lsraad (Commercial Section)</t>
  </si>
  <si>
    <t>Pub_Hargo_EST</t>
  </si>
  <si>
    <t>Cissus sicyoides L.</t>
  </si>
  <si>
    <t>Cebeco Seed Innovations Ltd</t>
  </si>
  <si>
    <t>Pub_Hpara_EST</t>
  </si>
  <si>
    <t>(Citrange x Citrus paradisi Macf.)</t>
  </si>
  <si>
    <t>CeBiTec</t>
  </si>
  <si>
    <t>Public</t>
  </si>
  <si>
    <t>(Citrange x (Citrus reticulata var. austera ? x Fortunella sp))</t>
  </si>
  <si>
    <t>CEFEL</t>
  </si>
  <si>
    <t>Public EST Hcy1</t>
  </si>
  <si>
    <t>(Citrange x Citrus sinensis (L.) Osb.)</t>
  </si>
  <si>
    <t>Celera AgGen</t>
  </si>
  <si>
    <t>Public mRNA Hcy</t>
  </si>
  <si>
    <t>(Citrange x Eremocitrus glauca (Lindl.) Swing.)</t>
  </si>
  <si>
    <t>Celera Aggen</t>
  </si>
  <si>
    <t>public_Est_Ap</t>
  </si>
  <si>
    <t>(Citrange x Fortunella sp.)</t>
  </si>
  <si>
    <t>Cell Biology</t>
  </si>
  <si>
    <t>public_Est_Vn</t>
  </si>
  <si>
    <t>(Citrange x Poncirus trifoliata (L.) Raf.)</t>
  </si>
  <si>
    <t>Cell Physiology</t>
  </si>
  <si>
    <t>public_mRNA</t>
  </si>
  <si>
    <t>Citreae</t>
  </si>
  <si>
    <t>Cell Technologies</t>
  </si>
  <si>
    <t>public_mRNA_Ap</t>
  </si>
  <si>
    <t>Citrinae</t>
  </si>
  <si>
    <t>Center for Biotechnology</t>
  </si>
  <si>
    <t>public_mRNA_BN</t>
  </si>
  <si>
    <t>Citropsis daweana Swingle &amp; M. Kellerm.</t>
  </si>
  <si>
    <t>Center For Genetic Resource Information</t>
  </si>
  <si>
    <t>public_mRNA_Bot</t>
  </si>
  <si>
    <t>Citropsis Swingle &amp; Kellerm.</t>
  </si>
  <si>
    <t>Center of Forest Research</t>
  </si>
  <si>
    <t>public_mRNA_OS</t>
  </si>
  <si>
    <t>Citrus alata Tan.</t>
  </si>
  <si>
    <t>Central Agricultural Research Institute</t>
  </si>
  <si>
    <t>public_mRNA_Vn</t>
  </si>
  <si>
    <t>Citrus amblycarpa (Hassk.) Ochse</t>
  </si>
  <si>
    <t>Central Res. Lab.,  Life Sci. Res. Cent.</t>
  </si>
  <si>
    <t>public_mRNA_WH</t>
  </si>
  <si>
    <t>Citrus ampullacea Hort. ex Tan.</t>
  </si>
  <si>
    <t>Centre de coopération Internationale en Recherche Agronomique pour le Développement</t>
  </si>
  <si>
    <t>public_mRNA_ZE</t>
  </si>
  <si>
    <t>Citrus anonyma Hort. ex Y. Tan.</t>
  </si>
  <si>
    <t>Centre de Genetique Moleculaire</t>
  </si>
  <si>
    <t>public_PS_mRNA</t>
  </si>
  <si>
    <t>Citrus asahikan Hort. ex Tan.</t>
  </si>
  <si>
    <t>Centre de Montpellier</t>
  </si>
  <si>
    <t>Public_Rose_EST</t>
  </si>
  <si>
    <t>Citrus assamensis Dutta &amp; Bhatt.</t>
  </si>
  <si>
    <t>centre de montpellier</t>
  </si>
  <si>
    <t>public_SB_mRNA</t>
  </si>
  <si>
    <t>Citrus aurantiaca Hort. ex Tan.</t>
  </si>
  <si>
    <t>Centre de Recherche Agronomique de l'Etat, Station d'Amelioration des Plantes</t>
  </si>
  <si>
    <t>pub_MT_EST</t>
  </si>
  <si>
    <t>Citrus aurantifolia (Christm.) Swing</t>
  </si>
  <si>
    <t>Centre de Recherches Agronomiques,  Departement deBiotechnologie</t>
  </si>
  <si>
    <t>pub_MT_mRNA</t>
  </si>
  <si>
    <t>(Citrus aurantifolia (Christm.) Swing. x Fortunella sp.)</t>
  </si>
  <si>
    <t>Centre de Recherches Agronomiques d'Alsace</t>
  </si>
  <si>
    <t>Pub_Rose_mRNA</t>
  </si>
  <si>
    <t>Citrus aurantium L.</t>
  </si>
  <si>
    <t>Centre de recherches sur les cultures abritées et industrielles</t>
  </si>
  <si>
    <t>pub_SB_EST</t>
  </si>
  <si>
    <t>(Citrus aurantium L. x Poncirus trifoliata (L.) Raf.)</t>
  </si>
  <si>
    <t>Centre d'Etudes Techniques Agricoles (CETA), Domaine de M. Genier</t>
  </si>
  <si>
    <t>pub_SUNF_mRNA</t>
  </si>
  <si>
    <t>Citrus aurata Risso</t>
  </si>
  <si>
    <t>Centre for Forest Biology and Department of Biology</t>
  </si>
  <si>
    <t>QTL_LR4_QLS</t>
  </si>
  <si>
    <t>Citrus aurea Hort. ex Tan.</t>
  </si>
  <si>
    <t>Centre for Genetic Resources, the Netherlands</t>
  </si>
  <si>
    <t>QualityLegSeed</t>
  </si>
  <si>
    <t>Citrus balincolong Tan.</t>
  </si>
  <si>
    <t>Centre for Plant Conservation Genetics</t>
  </si>
  <si>
    <t>Resequencing of  S15 mutant</t>
  </si>
  <si>
    <t>Citrus balotina Poit. &amp; Turpin</t>
  </si>
  <si>
    <t>Centre for Plant Conservation Genetics,  Southern CrossUniversity</t>
  </si>
  <si>
    <t>RIL2</t>
  </si>
  <si>
    <t>Citrus benikoji Hort. ex Tan.</t>
  </si>
  <si>
    <t>Centre for Plant Molecular Biology</t>
  </si>
  <si>
    <t>RIL345</t>
  </si>
  <si>
    <t>Citrus bergamia Risso &amp; Poit.</t>
  </si>
  <si>
    <t>Centre National de Contôle et de Certification des Semences et Plants</t>
  </si>
  <si>
    <t>RIL9</t>
  </si>
  <si>
    <t>Citrus boholensis Tan.</t>
  </si>
  <si>
    <t>Centre National de la Recherche Scientifique</t>
  </si>
  <si>
    <t>ROOTEST-SSR</t>
  </si>
  <si>
    <t>Citrus canaliculata Hort. ex Y. Tan</t>
  </si>
  <si>
    <t>Centre Régional de Ressources Génétiques du Nord-Pas-de-Calais</t>
  </si>
  <si>
    <t>Rosa_EST_INRA</t>
  </si>
  <si>
    <t>Citrus celebica Koord.</t>
  </si>
  <si>
    <t>Centre Technique de l'Olivier</t>
  </si>
  <si>
    <t>Rose_Flowering_Genes</t>
  </si>
  <si>
    <t>Citrus chuana Hort. ex Tseng</t>
  </si>
  <si>
    <t>Centro Agronomico Tropical de Investigación y Enseñanza</t>
  </si>
  <si>
    <t>Rp_EST</t>
  </si>
  <si>
    <t>Citrus clementina Hort. ex Tan.</t>
  </si>
  <si>
    <t>Centro de Edafologia y Biologia Aplicada del Segura</t>
  </si>
  <si>
    <t>Sclerotinia_on_Sunflower_2008</t>
  </si>
  <si>
    <t>(Citrus clementina Hort. ex Tan. x Poncirus trifoliata (L.) Raf.)</t>
  </si>
  <si>
    <t>Centro de Edafologia y Biologia Aplicada del Segura - Caballero Jose Egea</t>
  </si>
  <si>
    <t>SCU</t>
  </si>
  <si>
    <t>Citrus combara Raf.</t>
  </si>
  <si>
    <t>Centro de Edafologia y Biologia Aplicada del Segura - Martinez Gomez Pedro</t>
  </si>
  <si>
    <t>Seedlessness</t>
  </si>
  <si>
    <t>Citrus crenatifolia Lush.</t>
  </si>
  <si>
    <t>Centro de Investigacion Palmira Corp. Colombiana Invest. Agropec</t>
  </si>
  <si>
    <t>SNPGrapeMap</t>
  </si>
  <si>
    <t>Citrus daoxianensis S.W. He &amp; G.F. Liu</t>
  </si>
  <si>
    <t>Centro de Investigaciones Agricolas 'Alberto Boerger'</t>
  </si>
  <si>
    <t>SSRGrapeIntMap</t>
  </si>
  <si>
    <t>Citrus davaoensis Tan.</t>
  </si>
  <si>
    <t>Centro de Investigaciones Agrícolas del Pacifico-Norte, INIA</t>
  </si>
  <si>
    <t>TACP1P3</t>
  </si>
  <si>
    <t>Citrus deliciosa Ten.</t>
  </si>
  <si>
    <t>Centro di Studio per il Miglioramento Genetico degli Agrumi</t>
  </si>
  <si>
    <t>TG</t>
  </si>
  <si>
    <t>Citrus depressa Hay.</t>
  </si>
  <si>
    <t>Centro Internacional de Mejoram de Maiz y Trigo - Turkey</t>
  </si>
  <si>
    <t>TomatoDive</t>
  </si>
  <si>
    <t>Citrus duttae Tan.</t>
  </si>
  <si>
    <t>Centro Internacional de Mejoramiento de Maiz y Trigo</t>
  </si>
  <si>
    <t>TRILAT-027</t>
  </si>
  <si>
    <t>Citrus erythrosa Hort. ex Tan.</t>
  </si>
  <si>
    <t>Centro Nacional de Investigaciones Agropecuarias, FONAIAP</t>
  </si>
  <si>
    <t>Triticarte</t>
  </si>
  <si>
    <t>Citrus excelsa Wester</t>
  </si>
  <si>
    <t>Centro Nacional de Pesquisa de Mandioca e Fruticultura</t>
  </si>
  <si>
    <t>Tritipol</t>
  </si>
  <si>
    <t>Citrus flavicarpa Hort. ex Tan.</t>
  </si>
  <si>
    <t>Centro Nacional de Recursos Geneticos e Biotecnologia</t>
  </si>
  <si>
    <t>TRI017</t>
  </si>
  <si>
    <t>Citrus funadoko Hort. ex Y. Tan.</t>
  </si>
  <si>
    <t>Centro regional andino Mendoza Argentina (Centro Regional de Investigaciones Científicas y Tecnológicas)</t>
  </si>
  <si>
    <t>Udine_SSR</t>
  </si>
  <si>
    <t>Citrus genshokan Hort. ex Tan.</t>
  </si>
  <si>
    <t>Centro Regional de Investigacion INIA La Platina</t>
  </si>
  <si>
    <t>UMR5667-PREST03</t>
  </si>
  <si>
    <t>Citrus glaberrima Hort. ex Tan.</t>
  </si>
  <si>
    <t>Cereal Crops Unit</t>
  </si>
  <si>
    <t>unknown</t>
  </si>
  <si>
    <t>Citrus hainanensis Tan.</t>
  </si>
  <si>
    <t>Cereal Institute, National Agricultural Research Foundation</t>
  </si>
  <si>
    <t>USDA CSREES-NRI Grant</t>
  </si>
  <si>
    <t>Citrus halimii Stone</t>
  </si>
  <si>
    <t>Cereal Research Centre,  Agriculture &amp; Agri-Foods Canada</t>
  </si>
  <si>
    <t>VAST</t>
  </si>
  <si>
    <t>Citrus hanaju Siebold ex Shirai</t>
  </si>
  <si>
    <t>Cereal Research Centre,  Agriculture and  Agri-food Canada</t>
  </si>
  <si>
    <t>VITAROMA</t>
  </si>
  <si>
    <t>Citrus haniana Hort. ex Tseng</t>
  </si>
  <si>
    <t>Cereal Research Centre, Agriculture and Agri-Food Canada</t>
  </si>
  <si>
    <t>VMC</t>
  </si>
  <si>
    <t>Citrus hassaku Hort. ex Tan.</t>
  </si>
  <si>
    <t>Cereal Research Institute</t>
  </si>
  <si>
    <t>VO0271V</t>
  </si>
  <si>
    <t>Citrus himekitsu Hort. ex Y. Tan.</t>
  </si>
  <si>
    <t>Cereals Group,  John Innes Centre</t>
  </si>
  <si>
    <t>VTP</t>
  </si>
  <si>
    <t>Citrus hiroshimana Hort. ex Y. Tan.</t>
  </si>
  <si>
    <t>Chair of Genome Research</t>
  </si>
  <si>
    <t>VVBACLib</t>
  </si>
  <si>
    <t>Citrus honghoensis Y. M. Ye et al.</t>
  </si>
  <si>
    <t>Chambre d'Agriculture de Dordogne</t>
  </si>
  <si>
    <t>VVMD</t>
  </si>
  <si>
    <t>Citrus hyalopulpa Tan.</t>
  </si>
  <si>
    <t>Chambre d'Agriculture de la Drôme</t>
  </si>
  <si>
    <t>VVPM</t>
  </si>
  <si>
    <t>Citrus hystrix DC.</t>
  </si>
  <si>
    <t>Chambre d'Agriculture de la Gironde</t>
  </si>
  <si>
    <t>VVS</t>
  </si>
  <si>
    <t>Citrus ichangensis Swing.</t>
  </si>
  <si>
    <t>Chambre d'Agriculture de la Haute-Garonne</t>
  </si>
  <si>
    <t>Wheat_ISBP_Markers</t>
  </si>
  <si>
    <t>(Citrus ichangensis Swing. x Citrus unshiu (Mak.) Marc.)</t>
  </si>
  <si>
    <t>Chambre d'Agriculture de l'Ardèche</t>
  </si>
  <si>
    <t>Wheat_SSR_Markers</t>
  </si>
  <si>
    <t>Citrus indica Tan.</t>
  </si>
  <si>
    <t>Chambre d'Agriculture de l'Aude</t>
  </si>
  <si>
    <t>WH_EST_resist</t>
  </si>
  <si>
    <t>Citrus inflata Hort. ex Tan.</t>
  </si>
  <si>
    <t>Chambre d'Agriculture de l'Hérault</t>
  </si>
  <si>
    <t>WMC</t>
  </si>
  <si>
    <t>Citrus inflato-rugosa Hort. ex Tan.</t>
  </si>
  <si>
    <t>Chambre d'Agriculture de Loire-Atlantique</t>
  </si>
  <si>
    <t>ZM_cornsensus</t>
  </si>
  <si>
    <t>Citrus intermedia Hort. ex Tan.</t>
  </si>
  <si>
    <t>Chambre d'Agriculture de l'Yonne</t>
  </si>
  <si>
    <t>ZMS1P1_DGT</t>
  </si>
  <si>
    <t>Citrus iriomotensis Hort. ex Tan.</t>
  </si>
  <si>
    <t>Chambre d'Agriculture de Saône-et-Loire</t>
  </si>
  <si>
    <t>ZmS1P2</t>
  </si>
  <si>
    <t>Citrus iwaikan Hort. ex Y. Tan.</t>
  </si>
  <si>
    <t>Chambre d'Agriculture de Savoie</t>
  </si>
  <si>
    <t>ZMS1P8</t>
  </si>
  <si>
    <t>Citrus iyo Hort. ex Tan.</t>
  </si>
  <si>
    <t>Chambre d'Agriculture des Bouches-du-Rhône</t>
  </si>
  <si>
    <t>ZmS1P9</t>
  </si>
  <si>
    <t>Citrus jambhiri Lush.</t>
  </si>
  <si>
    <t>Chambre d'Agriculture des Landes</t>
  </si>
  <si>
    <t>ZmS2P1</t>
  </si>
  <si>
    <t>Citrus javanica Blume</t>
  </si>
  <si>
    <t>Chambre d'Agriculture des Pyrénées-Atlantiques</t>
  </si>
  <si>
    <t>ZmS2P2</t>
  </si>
  <si>
    <t>Citrus junos Siebold ex Tan.</t>
  </si>
  <si>
    <t>Chambre d'Agriculture des Pyrénées-Orientales</t>
  </si>
  <si>
    <t>ZmS2P3</t>
  </si>
  <si>
    <t>Citrus karna Raf.</t>
  </si>
  <si>
    <t>Chambre d'Agriculture d'Indre-et-Loire</t>
  </si>
  <si>
    <t>ZMS3P1</t>
  </si>
  <si>
    <t>Citrus keraji Hort. ex Tan.</t>
  </si>
  <si>
    <t>Chambre d'Agriculture du Gard</t>
  </si>
  <si>
    <t>ZMS3P2</t>
  </si>
  <si>
    <t>Citrus kerrii Tan.</t>
  </si>
  <si>
    <t>Chambre d'Agriculture du Gers</t>
  </si>
  <si>
    <t>ZMS3P2-ZmDIGEST</t>
  </si>
  <si>
    <t>Citrus kinokuni Hort. ex Tan.</t>
  </si>
  <si>
    <t>Chambre d'Agriculture du Jura</t>
  </si>
  <si>
    <t>Citrus kotokan Hayata</t>
  </si>
  <si>
    <t>Chambre d'Agriculture du Loir-et-Cher</t>
  </si>
  <si>
    <t>Citrus L.</t>
  </si>
  <si>
    <t>Chambre d'Agriculture du Lot</t>
  </si>
  <si>
    <t>Citrus latifolia Tan.</t>
  </si>
  <si>
    <t>Chambre d'Agriculture du Lot-et-Garonne</t>
  </si>
  <si>
    <t>Citrus latipes (Swing.) Tan.</t>
  </si>
  <si>
    <t>Chambre d'Agriculture du Maine-et-Loire</t>
  </si>
  <si>
    <t>Citrus leiocarpa Hort. ex Tan.</t>
  </si>
  <si>
    <t>Chambre d'Agriculture du Puy-de-Dôme</t>
  </si>
  <si>
    <t>Citrus limetta Risso</t>
  </si>
  <si>
    <t>Chambre d'Agriculture du Tarn</t>
  </si>
  <si>
    <t>Citrus limettioides Tan.</t>
  </si>
  <si>
    <t>Chambre d'Agriculture du Tarn-et-Garonne</t>
  </si>
  <si>
    <t>Citrus limon (L.) Burm.</t>
  </si>
  <si>
    <t>Chambre d'Agriculture du Var</t>
  </si>
  <si>
    <t>(Citrus limon (L.) Burm. x Citrus aurantifolia (Christm.) Swing.)</t>
  </si>
  <si>
    <t>Chambre d'Agriculture du Vaucluse</t>
  </si>
  <si>
    <t>(Citrus limon (L.) Burm. x Citrus reticulata Blanco)</t>
  </si>
  <si>
    <t>Chambre Régionale d'Agriculture d'Auvergne</t>
  </si>
  <si>
    <t>(Citrus limon (L.) Burm. x Citrus sinensis (L.) Osb.)</t>
  </si>
  <si>
    <t>Chaozhou Fruit Research Institute</t>
  </si>
  <si>
    <t>(Citrus limon (L.) Burm. x Fortunella sp.)</t>
  </si>
  <si>
    <t>Charlottetown Research Centre, Agriculture and Agri-Food Canada</t>
  </si>
  <si>
    <t>(Citrus limon (L.) Burm. x Poncirus trifoliata (L.) Raf.)</t>
  </si>
  <si>
    <t>Chiayi Agricultural Experiment Station</t>
  </si>
  <si>
    <t>Citrus limonia Osb.</t>
  </si>
  <si>
    <t>Chinese Academy of Agriculture Sciences</t>
  </si>
  <si>
    <t>Citrus limonimedica Lush.</t>
  </si>
  <si>
    <t>CIAT</t>
  </si>
  <si>
    <t>Citrus longilimon Tan.</t>
  </si>
  <si>
    <t>CIP</t>
  </si>
  <si>
    <t>Citrus longispina Wester</t>
  </si>
  <si>
    <t>CIRAD-FLHOR</t>
  </si>
  <si>
    <t>Citrus lumia Risso &amp; Poit.</t>
  </si>
  <si>
    <t>CIRAD-FLHOR - Guadeloupe</t>
  </si>
  <si>
    <t>Citrus luteo-turgida Hort. ex Tan.</t>
  </si>
  <si>
    <t>CIRAD-FLHOR - Réunion</t>
  </si>
  <si>
    <t>Citrus lycopersicaeformis (Lush.) Hort. ex Tan.</t>
  </si>
  <si>
    <t>CIRAD-FLHOR Martinique</t>
  </si>
  <si>
    <t>Citrus macrolimon Tan.</t>
  </si>
  <si>
    <t>Citrus &amp; Subtropical Fruit Research Institute</t>
  </si>
  <si>
    <t>Citrus macrophylla Wester</t>
  </si>
  <si>
    <t>Citrus &amp; Subtropical Hort. Research Station</t>
  </si>
  <si>
    <t>Citrus macroptera Montr.</t>
  </si>
  <si>
    <t>Citrus Budwood Registration Bureau</t>
  </si>
  <si>
    <t>Citrus maderaspatana Hort. ex Tan.</t>
  </si>
  <si>
    <t>Citrus Clonal Protection Program</t>
  </si>
  <si>
    <t>Citrus madurensis Lour.</t>
  </si>
  <si>
    <t>Citrus Experimental Station</t>
  </si>
  <si>
    <t>Citrus mangshanensis</t>
  </si>
  <si>
    <t>Citrus Research Center</t>
  </si>
  <si>
    <t>Citrus maxima (Burm.) Merr.</t>
  </si>
  <si>
    <t>Citrus Research Institute</t>
  </si>
  <si>
    <t>(Citrus maxima (Burm.) Merr. x Citrus ichangensis Swing.)</t>
  </si>
  <si>
    <t>Citrus Research Institute - Turquie</t>
  </si>
  <si>
    <t>Citrus medica L.</t>
  </si>
  <si>
    <t>CIVAM Région Corse</t>
  </si>
  <si>
    <t>Citrus medioglobosa Hort. ex Tan.</t>
  </si>
  <si>
    <t>Claeys-Luck</t>
  </si>
  <si>
    <t>Citrus megaloxycarpa Lush.</t>
  </si>
  <si>
    <t>Clause</t>
  </si>
  <si>
    <t>Citrus mellarosa Risso</t>
  </si>
  <si>
    <t>Clause semences</t>
  </si>
  <si>
    <t>Citrus meyeri Y. Tan.</t>
  </si>
  <si>
    <t>Clause Vegetable Seeds St Rémy</t>
  </si>
  <si>
    <t>Citrus miaray Wester</t>
  </si>
  <si>
    <t>Clause Vegetable Seeds Valence</t>
  </si>
  <si>
    <t>Citrus micrantha Wester</t>
  </si>
  <si>
    <t>Clemson University Genomics Institute</t>
  </si>
  <si>
    <t>Citrus mitsuharu Hort. ex Y. Tan.</t>
  </si>
  <si>
    <t>CNB</t>
  </si>
  <si>
    <t>Citrus montana Tan.</t>
  </si>
  <si>
    <t>CNB-CSIC</t>
  </si>
  <si>
    <t>Citrus myrtifolia Raf.</t>
  </si>
  <si>
    <t>CNRGV</t>
  </si>
  <si>
    <t>Citrus nana Tan.</t>
  </si>
  <si>
    <t>C.N.R.S.,  Institut des Sciences du Vegetal</t>
  </si>
  <si>
    <t>Citrus natsudaidai Hay.</t>
  </si>
  <si>
    <t>CNRS ALIMENTEC</t>
  </si>
  <si>
    <t>Citrus neo-aurantium Tan.</t>
  </si>
  <si>
    <t>CNRS ERS</t>
  </si>
  <si>
    <t>Citrus nippokoreana Tan.</t>
  </si>
  <si>
    <t>CNRS UMR 5096</t>
  </si>
  <si>
    <t>Citrus nobilis Lour.</t>
  </si>
  <si>
    <t>Coker's Pedigree Seed Co.</t>
  </si>
  <si>
    <t>Citrus oblonga Hort. ex Y. Tan.</t>
  </si>
  <si>
    <t>College of life science</t>
  </si>
  <si>
    <t>Citrus obovoidea Hort. ex Tak.</t>
  </si>
  <si>
    <t>Colorado Agricultural Experiment Station, Colorado State University</t>
  </si>
  <si>
    <t>Citrus obversa Hassk.</t>
  </si>
  <si>
    <t>Comité Interprofessionnel de Sélection de la Vigne de Savoie</t>
  </si>
  <si>
    <t>Citrus odorata Wester ex. Tan.</t>
  </si>
  <si>
    <t>Comité Interprofessionnel des Vins d'Alsace</t>
  </si>
  <si>
    <t>Citrus oleocarpa Hort. ex Tan.</t>
  </si>
  <si>
    <t>Comité Interprofessionnel des Vins de Champagne</t>
  </si>
  <si>
    <t>Citrus omikanto Hort. ex Y. Tan.</t>
  </si>
  <si>
    <t>Commonwealth Scientific and  Industrial Research OrganisationDivision of Plant Industry</t>
  </si>
  <si>
    <t>Citrus otachibana Hort. ex Y. Tan.</t>
  </si>
  <si>
    <t>Commonwealth Scientific and Industrial Research Organisation</t>
  </si>
  <si>
    <t>Citrus oto Hort. ex Y. Tan.</t>
  </si>
  <si>
    <t>Comparative Genetics Unit</t>
  </si>
  <si>
    <t>Citrus ovata Hassk.</t>
  </si>
  <si>
    <t>Complex Carbohydrate Research Center</t>
  </si>
  <si>
    <t>Citrus panuban (Wester) Tan.</t>
  </si>
  <si>
    <t>Consejo Superior de Investigaciones Científicas</t>
  </si>
  <si>
    <t>Citrus papaya Hassk.</t>
  </si>
  <si>
    <t>Conservatoire Botanique National de Bailleul</t>
  </si>
  <si>
    <t>Citrus papillaris Blanco</t>
  </si>
  <si>
    <t>Citrus paradisi Macf.</t>
  </si>
  <si>
    <t>Conservatoire Botanique National Méditerranéen de Porquerolles + INRA Montpellier</t>
  </si>
  <si>
    <t>(Citrus paradisi Macf. x Citrus sinensis (L.) Osb.)</t>
  </si>
  <si>
    <t>Conservatoire du Vignoble Charentais - IREO</t>
  </si>
  <si>
    <t>(Citrus paradisi Macf. x Poncirus trifoliata (L.) Raf.)</t>
  </si>
  <si>
    <t>Conservatoire Régional des Cépages de Midi-Pyrénées</t>
  </si>
  <si>
    <t>Citrus paratangerina Hort. ex Tan.</t>
  </si>
  <si>
    <t>Conservatoire Régional d'Espèces Fruitières Anciennes et de Vignes de Midi-Pyrénées</t>
  </si>
  <si>
    <t>Citrus pennivesiculata (Lush.) Tan.</t>
  </si>
  <si>
    <t>Conservatoire Végétal Régional d'Aquitaine</t>
  </si>
  <si>
    <t>Citrus peretta Risso</t>
  </si>
  <si>
    <t>Coopérative Agricole AGORA</t>
  </si>
  <si>
    <t>Citrus platymamma Hort. ex Tan.</t>
  </si>
  <si>
    <t>Coopérative Agricole Provence Languedoc</t>
  </si>
  <si>
    <t>Citrus ponki (Hayata) Hort. ex Tan.</t>
  </si>
  <si>
    <t>Coopérative de Lennon</t>
  </si>
  <si>
    <t>Citrus pseudo-aurantium Hort. ex Y. Tan.</t>
  </si>
  <si>
    <t>Coopérative Fleuron d'Anjou</t>
  </si>
  <si>
    <t>Citrus pseudograndis Hort. ex Shirai</t>
  </si>
  <si>
    <t>Cornell Agricultural Experiment Station, University of Cornell</t>
  </si>
  <si>
    <t>Citrus pseudogulgul Hort. ex Shirai</t>
  </si>
  <si>
    <t>Corporacion Colombiana de Investigacion Agropecuaria Tibaitata, CORPOICA</t>
  </si>
  <si>
    <t>Citrus pseudolimon Tan.</t>
  </si>
  <si>
    <t>Cowra Experiment Farm</t>
  </si>
  <si>
    <t>Citrus pseudolimonum Wester</t>
  </si>
  <si>
    <t>CRA-Unitá di Ricerca per la Maiscoltura</t>
  </si>
  <si>
    <t>Citrus pseudopapillaris Tan.</t>
  </si>
  <si>
    <t>CRA-Unitá di Ricerca per la Valorizzazione Qualitativa dei Cereali</t>
  </si>
  <si>
    <t>Citrus pseudoparadisi Hort. ex Y. Tan.</t>
  </si>
  <si>
    <t>Criadero Klein S.A.</t>
  </si>
  <si>
    <t>Citrus pseudosunki Hort. ex Tan.</t>
  </si>
  <si>
    <t>C.R.I.D.A.</t>
  </si>
  <si>
    <t>Citrus pyriformis Hassk.</t>
  </si>
  <si>
    <t>Crop &amp; Food Research</t>
  </si>
  <si>
    <t>Citrus reshni Hort. ex Tan.</t>
  </si>
  <si>
    <t>Crop Breeding Institute</t>
  </si>
  <si>
    <t>Citrus reticulata Blanco</t>
  </si>
  <si>
    <t>Crop Development Centre, University of Saskatchewan</t>
  </si>
  <si>
    <t>(Citrus reticulata Blanco x Citrus aurantium L.)</t>
  </si>
  <si>
    <t>Crop Experimental Station Rural Development Administration</t>
  </si>
  <si>
    <t>(Citrus reticulata Blanco x Citrus paradisi Macf.)</t>
  </si>
  <si>
    <t>Crop Genetics</t>
  </si>
  <si>
    <t>(Citrus reticulata Blanco x Citrus sinensis (L.) Osb.)</t>
  </si>
  <si>
    <t>Crop Performance and  Improvement Department</t>
  </si>
  <si>
    <t>(Citrus reticulata Blanco x Fortunella sp.)</t>
  </si>
  <si>
    <t>Crop Production &amp; Pest Control Research Unit</t>
  </si>
  <si>
    <t>(Citrus reticulata Blanco x Poncirus trifoliata (L.) Raf.)</t>
  </si>
  <si>
    <t>Crop Research Institute, Olomouc</t>
  </si>
  <si>
    <t>Citrus rissoi Risso</t>
  </si>
  <si>
    <t>Crop Research Institute Plant Genetic Resources Unit</t>
  </si>
  <si>
    <t>Citrus rokugatsu Hort. ex Y. Tan.</t>
  </si>
  <si>
    <t>Crop Science</t>
  </si>
  <si>
    <t>Citrus rugulosa Hort. ex Tan.</t>
  </si>
  <si>
    <t>Citrus sarbati Tan.</t>
  </si>
  <si>
    <t>CSIRO Plant Industry</t>
  </si>
  <si>
    <t>Citrus semperflorens Lush.</t>
  </si>
  <si>
    <t>CSIRO Production and Processing</t>
  </si>
  <si>
    <t>Citrus shunkokan Hort. ex Tan.</t>
  </si>
  <si>
    <t>CTIFL Centre Technique Interprofessionnel des Fruits et Légumes, Centre de Lanxade</t>
  </si>
  <si>
    <t>Citrus sinensis (L.) Osb.</t>
  </si>
  <si>
    <t>Danko Hodowla Ro'slin sp. z o.o.</t>
  </si>
  <si>
    <t>(Citrus sinensis (L.) Osb. x Poncirus trifoliata (L.) Raf.)</t>
  </si>
  <si>
    <t>Davao Experimental Station</t>
  </si>
  <si>
    <t>Citrus sinograndis Hort. ex Y. Tan.</t>
  </si>
  <si>
    <t>De Groot en Slot BV</t>
  </si>
  <si>
    <t>Citrus southwickii Wester</t>
  </si>
  <si>
    <t>De Regibus Christian,  Saxon - Suisse</t>
  </si>
  <si>
    <t>Citrus sp.</t>
  </si>
  <si>
    <t>De Voetakker BV</t>
  </si>
  <si>
    <t>Citrus sphaerocarpa Tan.</t>
  </si>
  <si>
    <t>DeKalb AgResearch Inc.</t>
  </si>
  <si>
    <t>Citrus suavissima Hort. ex Tan.</t>
  </si>
  <si>
    <t>Delaware Biotechnology Institute</t>
  </si>
  <si>
    <t>Citrus succosa Hort. ex Tan.</t>
  </si>
  <si>
    <t>Delley Samen und Pflanzen AG</t>
  </si>
  <si>
    <t>Citrus sudachi Hort. ex Shirai</t>
  </si>
  <si>
    <t>Denaiffe et Fils</t>
  </si>
  <si>
    <t>Citrus suhuiensis Hort. ex Tan.</t>
  </si>
  <si>
    <t>Dep. of Biological Science</t>
  </si>
  <si>
    <t>Citrus suizabon Tan.</t>
  </si>
  <si>
    <t>Departamento de Citricultura, Estação N. Fruticultura 'Vieira Natividade'</t>
  </si>
  <si>
    <t>Citrus sulcata Hort. ex Tak.</t>
  </si>
  <si>
    <t>Departamento Genetica Evolutiva</t>
  </si>
  <si>
    <t>Citrus sunki Hort. ex Tan.</t>
  </si>
  <si>
    <t>Departement de phytologie, Universite Laval</t>
  </si>
  <si>
    <t>Citrus tachibana (Mak.) Tan.</t>
  </si>
  <si>
    <t>Departement des Sciences biologiques</t>
  </si>
  <si>
    <t>Citrus taiwanica Tan. &amp; Shim.</t>
  </si>
  <si>
    <t>Department of Agricultural Botany</t>
  </si>
  <si>
    <t>Citrus takuma-sudachi Hort. ex Tan.</t>
  </si>
  <si>
    <t>Department of Agriculture</t>
  </si>
  <si>
    <t>Citrus tamurana Hort. ex Tan.</t>
  </si>
  <si>
    <t>Department of Agronomy</t>
  </si>
  <si>
    <t>Citrus tangerina Hort. ex Tan.</t>
  </si>
  <si>
    <t>Department of Agronomy and  Plant Genetics</t>
  </si>
  <si>
    <t>Citrus tankan Hay.</t>
  </si>
  <si>
    <t>Department of Agronomy and  Plant Genetics,  University ofMinnesota</t>
  </si>
  <si>
    <t>Citrus tardiferax Hort. ex Tan.</t>
  </si>
  <si>
    <t>Department of Agronomy and Range Science</t>
  </si>
  <si>
    <t>Citrus tardiva Hort. ex Shirai</t>
  </si>
  <si>
    <t>Department of Biochemistry</t>
  </si>
  <si>
    <t>Citrus tarogayo Hort. ex Y. Tan.</t>
  </si>
  <si>
    <t>Department of Biochemistry and  Biophysics</t>
  </si>
  <si>
    <t>Citrus temple Hort. ex Y. Tan.</t>
  </si>
  <si>
    <t>Department of Biological Sciences</t>
  </si>
  <si>
    <t>(Citrus temple Hort. ex Y. Tan. x Citrus paradisi Macf.)</t>
  </si>
  <si>
    <t>Department of Biological Sciences and  Howard Hughes MedicalInstitute</t>
  </si>
  <si>
    <t>Citrus tengu Hort. ex Tan.</t>
  </si>
  <si>
    <t>Department of Biology</t>
  </si>
  <si>
    <t>Citrus tosa-asahi Hort. ex Y. Tan.</t>
  </si>
  <si>
    <t>Department of Biology,  Faculty of Science</t>
  </si>
  <si>
    <t>Citrus truncata Hort. ex Tan.</t>
  </si>
  <si>
    <t>Department of Biology and Biocenter Oulu</t>
  </si>
  <si>
    <t>Citrus tumida Hort. ex Tan.</t>
  </si>
  <si>
    <t>Department of Biology/Plant Genetics Group</t>
  </si>
  <si>
    <t>Citrus ujukitsu Tan.</t>
  </si>
  <si>
    <t>Department of Biosciences, Plant Physiology</t>
  </si>
  <si>
    <t>Citrus unshiu (Mak.) Mar.</t>
  </si>
  <si>
    <t>Department of Biotechnology</t>
  </si>
  <si>
    <t>(Citrus unshiu (Mak.) Marc. x (F. japonica x F. margarita 'Meiwa'))</t>
  </si>
  <si>
    <t>Department of Biotechnology Graduate School of Engineering</t>
  </si>
  <si>
    <t>Citrus vitiensis Tan.</t>
  </si>
  <si>
    <t>Department of Botany and  Plant Pathology</t>
  </si>
  <si>
    <t>Citrus webberii Wester</t>
  </si>
  <si>
    <t>Department of Botany, Faculty of Science, Chulalongkorn University</t>
  </si>
  <si>
    <t>Citrus westeri Tan.</t>
  </si>
  <si>
    <t>Department of Cell biology</t>
  </si>
  <si>
    <t>Citrus wilsonii Tan.</t>
  </si>
  <si>
    <t>Department of Crop Science,  division of Biotechnology and Genetic Engineering</t>
  </si>
  <si>
    <t>Citrus yamabuki Hort. ex Y. Tan.</t>
  </si>
  <si>
    <t>Department of Crop Science Agricultural University of Norway</t>
  </si>
  <si>
    <t>Citrus yanbaruensis Hort. ex Tan.</t>
  </si>
  <si>
    <t>Department of Cytogenetics</t>
  </si>
  <si>
    <t>Citrus yatsushiro Hort. ex Tan.</t>
  </si>
  <si>
    <t>Department of Ecology &amp; Evolutionary Biology</t>
  </si>
  <si>
    <t>Citrus yuge-hyokan Hort. ex Y. Tan.</t>
  </si>
  <si>
    <t>Department of Ecology and  Evolutionary Biology</t>
  </si>
  <si>
    <t>Citrus yuko Hort. ex Tan.</t>
  </si>
  <si>
    <t>Department of Enthomology,  plant protection Institute</t>
  </si>
  <si>
    <t>Clausena Burm. f.</t>
  </si>
  <si>
    <t>Department of Entomology</t>
  </si>
  <si>
    <t>Clausena excavata Burm. f.</t>
  </si>
  <si>
    <t>Department of Forest Genetics and Plant Physiology</t>
  </si>
  <si>
    <t>Clausena lansium (Lour.) Skeels</t>
  </si>
  <si>
    <t>Department of Forestry</t>
  </si>
  <si>
    <t>Clauseneae</t>
  </si>
  <si>
    <t>Department of Genetics</t>
  </si>
  <si>
    <t>Clauseninae</t>
  </si>
  <si>
    <t>Department of Genetics and  Forestry and  AgriculturalBiotechnology Institute</t>
  </si>
  <si>
    <t>Clematicissus angustissima (F.Muell.) Planch.</t>
  </si>
  <si>
    <t>Department of Genetics and  Genomics - Trisaia ResearchCentre</t>
  </si>
  <si>
    <t>Clematicissus Planch.</t>
  </si>
  <si>
    <t>Department of Genetics and Plant Breeding, University of Agricultural Sciences</t>
  </si>
  <si>
    <t>Cucumis L.</t>
  </si>
  <si>
    <t>Department of Genomics,  evolution and  development</t>
  </si>
  <si>
    <t>Cucumis melo L.</t>
  </si>
  <si>
    <t>Department of Horticultural Sciences, Saga University</t>
  </si>
  <si>
    <t>Cucumis melo ssp. agrestis</t>
  </si>
  <si>
    <t>Department of Horticulture</t>
  </si>
  <si>
    <t>Cucumis melo ssp. agrestis f. Acidulus</t>
  </si>
  <si>
    <t>Department of Plant Biology</t>
  </si>
  <si>
    <t>Cucumis melo ssp. agrestis f. Chinensis</t>
  </si>
  <si>
    <t>Department of Plant Biotechnology</t>
  </si>
  <si>
    <t>Cucumis melo ssp. agrestis f. Conomon</t>
  </si>
  <si>
    <t>Department of Plant Genetics</t>
  </si>
  <si>
    <t>Cucumis melo ssp. agrestis f. Makuwa</t>
  </si>
  <si>
    <t>Department of Plant Molecular Biology</t>
  </si>
  <si>
    <t>Cucumis melo ssp. agrestis f. Momordica</t>
  </si>
  <si>
    <t>Department of Plant Pathology</t>
  </si>
  <si>
    <t>Cucumis melo ssp. agrestis f. Tibish</t>
  </si>
  <si>
    <t>Department of Plant Science</t>
  </si>
  <si>
    <t>Cucumis melo ssp. melo</t>
  </si>
  <si>
    <t>Department of Plant Sciences</t>
  </si>
  <si>
    <t>Cucumis melo ssp. melo f. Ameri</t>
  </si>
  <si>
    <t>Department of Plant Sciences,  School of Life Sciences</t>
  </si>
  <si>
    <t>Cucumis melo ssp. melo f. Cantalupensis</t>
  </si>
  <si>
    <t>Department of Primary Industries</t>
  </si>
  <si>
    <t>Cucumis melo ssp. melo f. Cantalupensis gr. Charentais</t>
  </si>
  <si>
    <t>Department of Scientific and Industrial Research</t>
  </si>
  <si>
    <t>Cucumis melo ssp. melo f. Chandalak</t>
  </si>
  <si>
    <t>Department of Soil&amp;Crops</t>
  </si>
  <si>
    <t>Cucumis melo ssp. melo f. Chate</t>
  </si>
  <si>
    <t>Department of Vegetable Crops,  R.W.Michelmore Lab</t>
  </si>
  <si>
    <t>Cucumis melo ssp. melo f. Dudaim</t>
  </si>
  <si>
    <t>Department of Viticulture and Enology</t>
  </si>
  <si>
    <t>Cucumis melo ssp. melo f. Flexuosus</t>
  </si>
  <si>
    <t>Dept. of Biochemistry &amp; Molecular Biology</t>
  </si>
  <si>
    <t>Cucumis melo ssp. melo f. Inodorus</t>
  </si>
  <si>
    <t>Dept. of Horticulture</t>
  </si>
  <si>
    <t>Cucumis melo ssp. melo f. Inodorus gr. Canari</t>
  </si>
  <si>
    <t>Dept of Molecular Biosciences</t>
  </si>
  <si>
    <t>Cucumis melo ssp. melo f. Inodorus gr. Honeydew</t>
  </si>
  <si>
    <t>Dept. of Plant and  Soil Science,  Montana State University</t>
  </si>
  <si>
    <t>Cucumis melo ssp. melo f. Inodorus gr. Piel de sapo</t>
  </si>
  <si>
    <t>Dept. of Plant Pathology</t>
  </si>
  <si>
    <t>Cucumis melo ssp. melo f. Inodorus gr. Rochet</t>
  </si>
  <si>
    <t>Dept Plant Breeding</t>
  </si>
  <si>
    <t>Cucumis melo ssp. melo f. Inodorus gr. Tendral</t>
  </si>
  <si>
    <t>Desprez</t>
  </si>
  <si>
    <t>Cucumis melo ssp. melo f. Reticulatus</t>
  </si>
  <si>
    <t>Deutsche Saatveredelung Lippstadt - France</t>
  </si>
  <si>
    <t>Cynara L.</t>
  </si>
  <si>
    <t>Deutsche Saatveredelung Lippstadt-Bremen GmbH</t>
  </si>
  <si>
    <t>Dactylis glomerata L.</t>
  </si>
  <si>
    <t>Deutsche Saatzucht-Gesellschaft Salzmuende (G. Riebesel)</t>
  </si>
  <si>
    <t>Dactylis glomerata subsp. castellata Stebbins &amp; Zohary</t>
  </si>
  <si>
    <t>DEVM</t>
  </si>
  <si>
    <t>Dactylis glomerata subsp. glomerata L.</t>
  </si>
  <si>
    <t>Devon Botanic Garden and Field Laboratory, Department of Botany, University of Alberta</t>
  </si>
  <si>
    <t>Dactylis glomerata subsp. hispanica (Roth) Nyman</t>
  </si>
  <si>
    <t>DiaPC</t>
  </si>
  <si>
    <t>Dactylis glomerata subsp. izcoi S.Ortiz &amp; J.Rodríguez_Oubina</t>
  </si>
  <si>
    <t>Dipartimento di Colture Arboree - C.M.V.F.- Università di Bologna (ITA)</t>
  </si>
  <si>
    <t>Dactylis glomerata subsp. lusitanica Stebbins &amp; Zohary</t>
  </si>
  <si>
    <t>Dipartimento di Colture Arboree - C.M.V.F.- Università di Bologna (ITA) - Bassi Daniele</t>
  </si>
  <si>
    <t>Dactylis glomerata subsp. mairei Zohary &amp; Stebbins</t>
  </si>
  <si>
    <t>Dipartimento di Scienze Agrarie e Ambientali</t>
  </si>
  <si>
    <t>Dactylis L.</t>
  </si>
  <si>
    <t>Dipartimento di Scienze Agrarie e Ambientali - Genetica</t>
  </si>
  <si>
    <t>Dioscorea</t>
  </si>
  <si>
    <t>Dipartimento Innovazione, Divisione Biotecnologie e Agricoltura, ENEA</t>
  </si>
  <si>
    <t>Dioscorea alata</t>
  </si>
  <si>
    <t>Direction Départementale de l'Agriculture, Service du Génie Rural des Eaux et des Forêts</t>
  </si>
  <si>
    <t>Dioscorea altissima</t>
  </si>
  <si>
    <t>Direction Scientifique des Productions Végétales, INRA</t>
  </si>
  <si>
    <t>Dioscorea bulbifera</t>
  </si>
  <si>
    <t>Div. of Plant Industry,  CSIRO</t>
  </si>
  <si>
    <t>Dioscorea burkiliana</t>
  </si>
  <si>
    <t>Diversity Arrays Technology P/L - Triticarte P/L</t>
  </si>
  <si>
    <t>Dioscorea cayenensis rotundata</t>
  </si>
  <si>
    <t>Division Agronomique-Génétique et Amélioration des Plantes</t>
  </si>
  <si>
    <t>Dioscorea cordata</t>
  </si>
  <si>
    <t>Division of Applied Bioscience,  Graduate School ofAgriculture</t>
  </si>
  <si>
    <t>Dioscorea esculenta</t>
  </si>
  <si>
    <t>Division of Biological Sciences</t>
  </si>
  <si>
    <t>Dioscorea hurtiflora</t>
  </si>
  <si>
    <t>Division of Biology</t>
  </si>
  <si>
    <t>Dioscorea minutiflora</t>
  </si>
  <si>
    <t>Division of Plant Industry</t>
  </si>
  <si>
    <t>Dioscorea numularia</t>
  </si>
  <si>
    <t>Domaine de Sainte-Marguerite</t>
  </si>
  <si>
    <t>Dioscorea pilosiuscula</t>
  </si>
  <si>
    <t>Domaines Agricoles</t>
  </si>
  <si>
    <t>Dioscorea polygonoïdes</t>
  </si>
  <si>
    <t>Domaines Royaux</t>
  </si>
  <si>
    <t>Dioscorea transversa</t>
  </si>
  <si>
    <t>Domaines Sunset</t>
  </si>
  <si>
    <t>Dioscorea trifida</t>
  </si>
  <si>
    <t>Doneczkij institut agropromyshlennogo proizvodstva NAAN, GP</t>
  </si>
  <si>
    <t>Diuraphis noxia</t>
  </si>
  <si>
    <t>Donneur inconnu à Escolives-Sainte-Camille</t>
  </si>
  <si>
    <t>Equus caballus</t>
  </si>
  <si>
    <t>Donneur inconnu à Remoulins</t>
  </si>
  <si>
    <t>Eremocitrus glauca (Lindl.) Swing.</t>
  </si>
  <si>
    <t>Dr. J. Ackermann &amp; Co Saatzucht Irlbach</t>
  </si>
  <si>
    <t>(Eremocitrus glauca (Lindl.) Swing. x Citrus aurantium L.)</t>
  </si>
  <si>
    <t>Dr. Joachim Messing s lab</t>
  </si>
  <si>
    <t>(Eremocitrus glauca (Lindl.) Swing. x Citrus limon (L.) Burm. ?)</t>
  </si>
  <si>
    <t>D.S.A. Vaucluse (84) - France</t>
  </si>
  <si>
    <t>(Eremocitrus glauca (Lindl.) Swing. x Citrus sinensis(L.) Osb.)</t>
  </si>
  <si>
    <t>DuPont Hybrinova</t>
  </si>
  <si>
    <t>Eremocitrus Swingle</t>
  </si>
  <si>
    <t>East Malling Research</t>
  </si>
  <si>
    <t>Fabaceae</t>
  </si>
  <si>
    <t>Eastern Cereal and  Oilseed Research Centre</t>
  </si>
  <si>
    <t>Festuca arundinacea  subsp. arundinacea var. letourneuxiana St.-Yves. (10x)</t>
  </si>
  <si>
    <t>École Nationale d'Ingénieurs de l'Horticulture et du Paysage de l'Institut National d'Horticulture</t>
  </si>
  <si>
    <t>Festuca arundinacea Schreb.</t>
  </si>
  <si>
    <t>Ecole Nationale Supérieure Agronomique de Montpellier</t>
  </si>
  <si>
    <t>Festuca arundinacea subsp. arundinacea Schreb.</t>
  </si>
  <si>
    <t>Ecole Nationale Supérieure Agronomique de Toulouse</t>
  </si>
  <si>
    <t>Festuca arundinacea subsp. arundinacea var. atlantigena sensu Markgr.Dann. (8x)</t>
  </si>
  <si>
    <t>Ecomusée de la Grande Lande (Marquèze)</t>
  </si>
  <si>
    <t>Festuca arundinacea subsp. arundinacea var. genuina Schreb. (6x)</t>
  </si>
  <si>
    <t>Ecophysiologie des Plantes sous Stress Environnementaux (LEPSE)</t>
  </si>
  <si>
    <t>Festuca arundinacea subsp. arundinacea var. glaucescens Boiss. (4x)</t>
  </si>
  <si>
    <t>Einsenhut Vivaio</t>
  </si>
  <si>
    <t>Festuca filiformis Pourret</t>
  </si>
  <si>
    <t>EMBRAPA Brazil</t>
  </si>
  <si>
    <t>Festuca L.</t>
  </si>
  <si>
    <t>Empresa Brasileira de Pesquisa Agropecuaria</t>
  </si>
  <si>
    <t>Festuca nigrescens Lam.</t>
  </si>
  <si>
    <t>Empresa Citricola Victoria</t>
  </si>
  <si>
    <t>Festuca nigrescens subsp. nigrescens Lam.</t>
  </si>
  <si>
    <t>ENSA - INRA Unité de Formation en Botanique et Pathologie Végétale, INRA-Montpellier</t>
  </si>
  <si>
    <t>Festuca ovina L. (2x)</t>
  </si>
  <si>
    <t>Environmental Biology Group/ Research School of Biological Sciences</t>
  </si>
  <si>
    <t>Festuca ovina L. (4x)</t>
  </si>
  <si>
    <t>Environmental Molecular Biology Laboratory</t>
  </si>
  <si>
    <t>Festuca ovina L. (6x)</t>
  </si>
  <si>
    <t>Environmental Sciences Division</t>
  </si>
  <si>
    <t>Festuca ovina L. (8x)</t>
  </si>
  <si>
    <t>Enza Zaden France</t>
  </si>
  <si>
    <t>Festuca ovina subsp. guestfalica (Reichenb.) K. Richter</t>
  </si>
  <si>
    <t>EPGV</t>
  </si>
  <si>
    <t>Festuca rubra L.</t>
  </si>
  <si>
    <t>EPLEFPA Poitiers-Venours, Etablissement d'enseignement général et technologique agricole</t>
  </si>
  <si>
    <t>Festuca rubra subsp. arenaria (Osbeck) Aresh</t>
  </si>
  <si>
    <t>Equipe Genetique Vigne UMR DiaPC</t>
  </si>
  <si>
    <t>Festuca rubra subsp. fallax (Thuill.) Nyman</t>
  </si>
  <si>
    <t>Equipe Genomique Ble et Mais</t>
  </si>
  <si>
    <t>Festuca rubra subsp. litoralis (G. Meyer) Auquier</t>
  </si>
  <si>
    <t>Equipe Ginomique de la vigne (URGV)</t>
  </si>
  <si>
    <t>Festuca rubra subsp. pruinosa (Hackel) Piper</t>
  </si>
  <si>
    <t>Escola Superior de Agricultura 'Luiz de Quiroz'</t>
  </si>
  <si>
    <t>Festuca rubra subsp. rubra L.</t>
  </si>
  <si>
    <t>Estaçao Experimental de Itajaí</t>
  </si>
  <si>
    <t>Festuca stricta Host.</t>
  </si>
  <si>
    <t>Estaçao Experimental Fitotécnica de Taquari</t>
  </si>
  <si>
    <t>Festuca stricta subsp. trachyphylla (hackel) Patzke</t>
  </si>
  <si>
    <t>Estacao Nacional Melhoramento</t>
  </si>
  <si>
    <t>Festuca trichophylla (Gaudin) K.Richter</t>
  </si>
  <si>
    <t>Estacion Exp. Fabio Baudrit Moreno</t>
  </si>
  <si>
    <t>Festuca trichophylla subsp. trichophylla Hackel</t>
  </si>
  <si>
    <t>Estacion Experimental</t>
  </si>
  <si>
    <t>Fortunella crassifolia Swing.</t>
  </si>
  <si>
    <t>Estacion Experimental Agroindustrial 'Obispo Colombres'</t>
  </si>
  <si>
    <t>Fortunella hindsii (Champ.) Swing.</t>
  </si>
  <si>
    <t>Estacion Experimental Agropecuaria Rafaela</t>
  </si>
  <si>
    <t>Fortunella japonica (Thunb.) Swing.</t>
  </si>
  <si>
    <t>Estacion Experimental 'Aula Dei' - Consejo Superior de Investigaciones Científicas</t>
  </si>
  <si>
    <t>Fortunella margarita (Lour.) Swing.</t>
  </si>
  <si>
    <t>Estación Experimental de la Facultad de Agronomia en Salto</t>
  </si>
  <si>
    <t>Fortunella obovata Hort. ex Tan.</t>
  </si>
  <si>
    <t>Estacion Experimental 'La Estanzuela'</t>
  </si>
  <si>
    <t>Fortunella polyandra (Ridl.) Tan.</t>
  </si>
  <si>
    <t>Estacion Experimental La Platina</t>
  </si>
  <si>
    <t>(Fortunella sp. x Poncirus trifoliata (L.) Raf.)</t>
  </si>
  <si>
    <t>Estacion Experimental Los Diamantes</t>
  </si>
  <si>
    <t>Fortunella Swingle</t>
  </si>
  <si>
    <t>Estacion Experimental Santa Catalina DENAREF, INIAP</t>
  </si>
  <si>
    <t>Fortunella swinglei Tan.</t>
  </si>
  <si>
    <t>Etablissements Leblond</t>
  </si>
  <si>
    <t>Fragaria grandiflora</t>
  </si>
  <si>
    <t>Etablissements Lemaire-Deffontaines</t>
  </si>
  <si>
    <t>Fragaria vesca</t>
  </si>
  <si>
    <t>Eteve Lambertin Marie-Laure, Bouillargues - France</t>
  </si>
  <si>
    <t>Fragaria vesca subsp. vesca</t>
  </si>
  <si>
    <t>Ets A Bataille</t>
  </si>
  <si>
    <t>Fragaria x ananassa</t>
  </si>
  <si>
    <t>Ets George Laurent</t>
  </si>
  <si>
    <t>Gallus gallus</t>
  </si>
  <si>
    <t>Ets Tharreau</t>
  </si>
  <si>
    <t>Glycine</t>
  </si>
  <si>
    <t>Etude du polymorphisme des genomes vegetaux</t>
  </si>
  <si>
    <t>Glycine max</t>
  </si>
  <si>
    <t>Euralis génétique</t>
  </si>
  <si>
    <t>Glycosmis Corrêa</t>
  </si>
  <si>
    <t>EURALIS SEMENCES</t>
  </si>
  <si>
    <t>Glycosmis pentaphylla (Retz.) Corrêa</t>
  </si>
  <si>
    <t>Eversole Associates</t>
  </si>
  <si>
    <t>Gossypium spp.</t>
  </si>
  <si>
    <t>Evolutionary Biology Centre</t>
  </si>
  <si>
    <t>Hebeloma cylindrosporum</t>
  </si>
  <si>
    <t>Experimental Breeding Station Choryn</t>
  </si>
  <si>
    <t>Helianthus annuus</t>
  </si>
  <si>
    <t>Experimental Institute of Cereal Research</t>
  </si>
  <si>
    <t>Helianthus argophyllus</t>
  </si>
  <si>
    <t>F. Levieil</t>
  </si>
  <si>
    <t>Helianthus L.</t>
  </si>
  <si>
    <t>F. Von Lochow-Petkus GmbH</t>
  </si>
  <si>
    <t>Helianthus paradoxus</t>
  </si>
  <si>
    <t>Fabre</t>
  </si>
  <si>
    <t>Hordeum</t>
  </si>
  <si>
    <t>Fac.of Agri.</t>
  </si>
  <si>
    <t>Hordeum agriocrithon Aberg</t>
  </si>
  <si>
    <t>Facoltà di Agraria</t>
  </si>
  <si>
    <t>Hordeum andicola Griseb.</t>
  </si>
  <si>
    <t>Faculdad de Agronomia</t>
  </si>
  <si>
    <t>Hordeum andinum Trin.</t>
  </si>
  <si>
    <t>Facultad de Ciencias Agropecuarias, Universidad de Panamá</t>
  </si>
  <si>
    <t>Hordeum bogdani</t>
  </si>
  <si>
    <t>Faculté d'Agronomie</t>
  </si>
  <si>
    <t>Hordeum bogdanii</t>
  </si>
  <si>
    <t>Faculty of Agriculture - Institute of Field Crops</t>
  </si>
  <si>
    <t>Hordeum brachyantherum Nevski s.l.</t>
  </si>
  <si>
    <t>Faculty of Agriculture,  Laboratory of Plant Breeding</t>
  </si>
  <si>
    <t>Hordeum brachyantherum ssp. brachyantherum Nevski</t>
  </si>
  <si>
    <t>Faculty of Agriculture, University of Manitoba</t>
  </si>
  <si>
    <t>Hordeum brevisubulatum ssp. brevisubulatum</t>
  </si>
  <si>
    <t>Faculty of Bioresources</t>
  </si>
  <si>
    <t>Hordeum brevisubulatum ssp. iranicum</t>
  </si>
  <si>
    <t>Fear CD, Cain DW, Mowrey BD, CA - USA</t>
  </si>
  <si>
    <t>Hordeum brevisubulatum ssp. nevskianum</t>
  </si>
  <si>
    <t>Fédération des Syndicats Bretons</t>
  </si>
  <si>
    <t>Hordeum brevisubulatum ssp. turkestani</t>
  </si>
  <si>
    <t>Fédération des Syndicats Bretons &amp; A. Person</t>
  </si>
  <si>
    <t>Hordeum brevisubulatum ssp. turkestanicum</t>
  </si>
  <si>
    <t>Fédération des Syndicats Bretons &amp; Bretagne Plants</t>
  </si>
  <si>
    <t>Hordeum brevisubulatum ssp. violaceum</t>
  </si>
  <si>
    <t>Fédération des Syndicats Bretons &amp; Coopérative de Pleyber-Christ</t>
  </si>
  <si>
    <t>Hordeum brevisubulatum (Trin.) Link ssp. brevisubulatum s.l.</t>
  </si>
  <si>
    <t>Fédération des Syndicats Bretons &amp; Coopérative des Agriculteurs de Bretagne</t>
  </si>
  <si>
    <t>Hordeum brevisubulatum (Trin.) Link ssp. iranicum Bothmer</t>
  </si>
  <si>
    <t>Fédération des Vins de Savoie</t>
  </si>
  <si>
    <t>Hordeum brevisubulatum (Trin.) Link ssp. nevskianum (Bowden) Tzvel.</t>
  </si>
  <si>
    <t>Fédération des Vins du Puy de Dôme</t>
  </si>
  <si>
    <t>Hordeum brevisubulatum (Trin.) Link ssp. turkestanicum (Nevski) Tzvel.</t>
  </si>
  <si>
    <t>Ferme de moulon</t>
  </si>
  <si>
    <t>Hordeum brevisubulatum (Trin.) Link ssp. violaceum (Boiss. &amp; Hohen.) Tzvel.</t>
  </si>
  <si>
    <t>Ferme d'Etat de Pucheng</t>
  </si>
  <si>
    <t>Hordeum bulbosum L.</t>
  </si>
  <si>
    <t>FERME ECOLE DE BESPLAS</t>
  </si>
  <si>
    <t>Hordeum caespitosum Scribn.</t>
  </si>
  <si>
    <t>Ferme Expérimentale de Grignon</t>
  </si>
  <si>
    <t>Hordeum californicum Covas &amp; Stebbins</t>
  </si>
  <si>
    <t>Firma H. O. Luebeck, Magdeburg</t>
  </si>
  <si>
    <t>Hordeum chilense Roem. &amp; Schult.</t>
  </si>
  <si>
    <t>Fleck Jacqueline / L626</t>
  </si>
  <si>
    <t>Hordeum comosum J. Presl</t>
  </si>
  <si>
    <t>Fleischmann Rudolph Agricultural Research Institute, University of Agricultural Sciences</t>
  </si>
  <si>
    <t>Hordeum compressum</t>
  </si>
  <si>
    <t>Florimond Desprez</t>
  </si>
  <si>
    <t>Hordeum compressum Griseb.</t>
  </si>
  <si>
    <t>Fontaine (bought by Jouffray-Drillaud)</t>
  </si>
  <si>
    <t>Hordeum cordobense Bothmer, N. Jacobsen &amp; Nicora</t>
  </si>
  <si>
    <t>Food Science Institute</t>
  </si>
  <si>
    <t>Hordeum deficiens</t>
  </si>
  <si>
    <t>Forschungsanstalt Agroscope Reckenholz-Tänikon</t>
  </si>
  <si>
    <t>Hordeum deficiens Steud.</t>
  </si>
  <si>
    <t>Fr. Strube Saatzucht KG Soellingen</t>
  </si>
  <si>
    <t>Hordeum depressum (Scribn. &amp; J.G. Sm.) Rydb.</t>
  </si>
  <si>
    <t>Fruit Tree Laboratory</t>
  </si>
  <si>
    <t>Hordeum europaeum</t>
  </si>
  <si>
    <t>Fruit Tree Research Station</t>
  </si>
  <si>
    <t>Hordeum flexuosum Steud.</t>
  </si>
  <si>
    <t>Fruit Trees Research Station, Kuchinotsu Branch</t>
  </si>
  <si>
    <t>Hordeum geniculatum</t>
  </si>
  <si>
    <t>FR2424, Station Biologique</t>
  </si>
  <si>
    <t>Hordeum gussoneanum</t>
  </si>
  <si>
    <t>Fudan University</t>
  </si>
  <si>
    <t>Hordeum gussoneanum Parl.</t>
  </si>
  <si>
    <t>Fungal Genomics Lab</t>
  </si>
  <si>
    <t>Hordeum hexaploidum</t>
  </si>
  <si>
    <t>G. Geertsema-Groningen B.V.</t>
  </si>
  <si>
    <t>Hordeum hexaploidum Covas</t>
  </si>
  <si>
    <t>GA</t>
  </si>
  <si>
    <t>Hordeum hexastichon L.</t>
  </si>
  <si>
    <t>Gautier</t>
  </si>
  <si>
    <t>Hordeum hrasdanicum Gandilyan</t>
  </si>
  <si>
    <t>Hordeum irregulare</t>
  </si>
  <si>
    <t>Genavenir</t>
  </si>
  <si>
    <t>Hordeum ithaburense Boiss.</t>
  </si>
  <si>
    <t>Gene Function and Maize Traits Group</t>
  </si>
  <si>
    <t>Hordeum jubatum</t>
  </si>
  <si>
    <t>Genebank, Leibniz Institute of Plant Genetics and Crop Plant Research</t>
  </si>
  <si>
    <t>Hordeum jubatum breviaristatum</t>
  </si>
  <si>
    <t>Genetic Resources and Mediterranean Medicago Plant Breeding Laboratory, INRA-Montpellier</t>
  </si>
  <si>
    <t>Hordeum jubatum jubatum</t>
  </si>
  <si>
    <t>Genetic Resources Department - Research Institute for Cereals and Industrial Crops</t>
  </si>
  <si>
    <t>Hordeum jubatum ssp. breviaristatum Bowden</t>
  </si>
  <si>
    <t>Genetics</t>
  </si>
  <si>
    <t>Hordeum jubatum ssp. intermedium Bowden</t>
  </si>
  <si>
    <t>Genetics of Environmental Stress Tolerance</t>
  </si>
  <si>
    <t>Hordeum kaufmannii Regel</t>
  </si>
  <si>
    <t>Genetique et Amelioration des Plantes</t>
  </si>
  <si>
    <t>Hordeum L.</t>
  </si>
  <si>
    <t>Genetique et amelioration des plantes</t>
  </si>
  <si>
    <t>Hordeum lechleri (Steud.) Schenck</t>
  </si>
  <si>
    <t>Genetique et ecophysiologie des legumineuses</t>
  </si>
  <si>
    <t>Hordeum leporinum var. simulans Bowden</t>
  </si>
  <si>
    <t>Genetique fonctionnelle des maladies des Epitheliums, U563, CPIP, CHU Purpan</t>
  </si>
  <si>
    <t>Hordeum macilentum Steud.</t>
  </si>
  <si>
    <t>Genetique Moleculaire d'Arabidopsis</t>
  </si>
  <si>
    <t>Hordeum marinum Huds. ssp. gussoneanum (Parl.) Thell.</t>
  </si>
  <si>
    <t>Genome BC Conifer Forest Health</t>
  </si>
  <si>
    <t>Hordeum marinum Huds. ssp. marinum</t>
  </si>
  <si>
    <t>Genome et developpement des plantes</t>
  </si>
  <si>
    <t>Hordeum marinum ssp. gussoneanum</t>
  </si>
  <si>
    <t>GENOME express</t>
  </si>
  <si>
    <t>Hordeum marinum ssp. gussoneanum (Parl.) Thell.</t>
  </si>
  <si>
    <t>Genome Express</t>
  </si>
  <si>
    <t>Hordeum marinum ssp. marinum</t>
  </si>
  <si>
    <t>Genome Science Laboratory</t>
  </si>
  <si>
    <t>Hordeum maritimum</t>
  </si>
  <si>
    <t>Genome Systems,  Inc.,  a wholly owned subsidiary of IncytePharmaceuticals,  Inc.</t>
  </si>
  <si>
    <t>Hordeum maritimum gussonianum</t>
  </si>
  <si>
    <t>Genomics and  Genetics Institute,  GreenGene Biotech Inc.;Division of Bioscience and  Bioinformatics,  MyongJiUniversity</t>
  </si>
  <si>
    <t>Hordeum murinum</t>
  </si>
  <si>
    <t>Genomique</t>
  </si>
  <si>
    <t>Hordeum murinum L. ssp. glaucum (Steud.) Tzvelev</t>
  </si>
  <si>
    <t>Genomique Ble et Mais</t>
  </si>
  <si>
    <t>Hordeum murinum L. ssp. leporinum (Link) Arcang.</t>
  </si>
  <si>
    <t>Genoplante-Info</t>
  </si>
  <si>
    <t>Hordeum murinum L. ssp. murinum</t>
  </si>
  <si>
    <t>GENOSCOPE</t>
  </si>
  <si>
    <t>Hordeum murinum murinum</t>
  </si>
  <si>
    <t>Genoscope</t>
  </si>
  <si>
    <t>Hordeum murinum ssp. glaucum</t>
  </si>
  <si>
    <t>Genoscope - Centre National de Sequencage</t>
  </si>
  <si>
    <t>Hordeum murinum ssp. glaucum (Steud.) Tzvelev</t>
  </si>
  <si>
    <t>Georgia State Agricultural Experiment Station</t>
  </si>
  <si>
    <t>Hordeum murinum ssp. leporinum</t>
  </si>
  <si>
    <t>Germicopa SA</t>
  </si>
  <si>
    <t>Hordeum murinum ssp. murinum</t>
  </si>
  <si>
    <t>Germicopa SAS</t>
  </si>
  <si>
    <t>Hordeum muticum J. Presl</t>
  </si>
  <si>
    <t>GGO</t>
  </si>
  <si>
    <t>Hordeum nevskianum Bowden</t>
  </si>
  <si>
    <t>GIE Ail Dromois</t>
  </si>
  <si>
    <t>Hordeum nodosum</t>
  </si>
  <si>
    <t>GIE Epi de France</t>
  </si>
  <si>
    <t>Hordeum nodosum L.</t>
  </si>
  <si>
    <t>GIE Legland</t>
  </si>
  <si>
    <t>Hordeum parodii Covas</t>
  </si>
  <si>
    <t>Gigot Claude / L512</t>
  </si>
  <si>
    <t>Hordeum patagonicum (Haum.) Covas s.l.</t>
  </si>
  <si>
    <t>Gilbert-Fayol</t>
  </si>
  <si>
    <t>Hordeum persicum</t>
  </si>
  <si>
    <t>Ginitique Diversiti Ecophysiologie des Ciriales</t>
  </si>
  <si>
    <t>Hordeum pratense Huds.</t>
  </si>
  <si>
    <t>Giza Agricultural Research Station</t>
  </si>
  <si>
    <t>Hordeum pubescens Guss.</t>
  </si>
  <si>
    <t>Glen Saint Mary Nursery Co.</t>
  </si>
  <si>
    <t>Hordeum pusillum Nutt.</t>
  </si>
  <si>
    <t>Glenellen Pty Ltd.</t>
  </si>
  <si>
    <t>Hordeum pussilum</t>
  </si>
  <si>
    <t>Gnts VNII Rastenievodstva Im.N.I.Vavilova</t>
  </si>
  <si>
    <t>Hordeum sativum</t>
  </si>
  <si>
    <t>Goggi</t>
  </si>
  <si>
    <t>Hordeum sibiricum Rosh.</t>
  </si>
  <si>
    <t>Grad. Sch. Agric. Life Sci.</t>
  </si>
  <si>
    <t>Hordeum spp</t>
  </si>
  <si>
    <t>Graduate School of Biological Sciences</t>
  </si>
  <si>
    <t>Hordeum strictum Desf.</t>
  </si>
  <si>
    <t>Grand Anse Experimental Centre, Ministry of Agriculture and Marine Resources</t>
  </si>
  <si>
    <t>Hordeum tetraploidum Covas</t>
  </si>
  <si>
    <t>Grand Island Nurseries, Inc.</t>
  </si>
  <si>
    <t>Hordeum tetrastichum</t>
  </si>
  <si>
    <t>Greenhouse for Trop. Crops, Inst. Prod/Nutr. Wordls Crops, Un. Kassel</t>
  </si>
  <si>
    <t>Hordeum vulgare</t>
  </si>
  <si>
    <t>Grocep</t>
  </si>
  <si>
    <t>Hordeum vulgare convar. distichon (L.) Alefeld</t>
  </si>
  <si>
    <t>Group 305</t>
  </si>
  <si>
    <t>Hordeum vulgare L.</t>
  </si>
  <si>
    <t>Groupe d'Etude et de Contrôle des Variétés et des Semences, Cavaillon</t>
  </si>
  <si>
    <t>Hordeum vulgare L. ssp. distichon (L.) Koernicke</t>
  </si>
  <si>
    <t>Groupement Agricole Essonnois</t>
  </si>
  <si>
    <t>Hordeum vulgare L. ssp. spontaneum (K. Koch) A. &amp; Gr.</t>
  </si>
  <si>
    <t>Groupement Interprofessionnel des Fleurs et Plantes A Parfun</t>
  </si>
  <si>
    <t>Hordeum vulgare L. ssp. vulgare</t>
  </si>
  <si>
    <t>Gruntzig Maria, Fuchs Egon Halle/Saale - Allemagne</t>
  </si>
  <si>
    <t>Hordeum vulgare spontaneum</t>
  </si>
  <si>
    <t>GTZ, German Fruit Tree Project</t>
  </si>
  <si>
    <t>Hordeum vulgare ssp. distichon var. spontaneum Kornicke</t>
  </si>
  <si>
    <t>Guangxi Citrus Research Institute</t>
  </si>
  <si>
    <t>Hordeum vulgare var. distichon</t>
  </si>
  <si>
    <t>Gyumri Breeding Station</t>
  </si>
  <si>
    <t>Hordeum vulgare vulgare</t>
  </si>
  <si>
    <t>H Blas JM Malmonté</t>
  </si>
  <si>
    <t>Juglans L.</t>
  </si>
  <si>
    <t>H. Demesmay</t>
  </si>
  <si>
    <t>Lactuca L.</t>
  </si>
  <si>
    <t>H. L. Hall &amp; Sons, Ltd.</t>
  </si>
  <si>
    <t>Lactuca sativa f. Laitue à couper</t>
  </si>
  <si>
    <t>Hankkija Plant Breeding Institute</t>
  </si>
  <si>
    <t>Lactuca sativa f. Laitue à couper gr. Feuille de chêne</t>
  </si>
  <si>
    <t>Harpool Seed Inc.</t>
  </si>
  <si>
    <t>Lactuca sativa f. Laitue à couper gr. Laitue multi-feuilles</t>
  </si>
  <si>
    <t>Head of Genomic Information</t>
  </si>
  <si>
    <t>Lactuca sativa f. Laitue à couper gr. Lollo</t>
  </si>
  <si>
    <t>Hebei Germplasm Resources Genebank Cereal &amp; Oil Crops Research Institute</t>
  </si>
  <si>
    <t>Lactuca sativa f. Laitue pommée</t>
  </si>
  <si>
    <t>Heine Peragis Getreidezucht GmbH</t>
  </si>
  <si>
    <t>Lactuca sativa f. Laitue pommée gr. Batavia</t>
  </si>
  <si>
    <t>Hirla Henri, Toulouges - France</t>
  </si>
  <si>
    <t>Lactuca sativa f. Laitue pommée gr. Batavia sgr. Batavia européenne</t>
  </si>
  <si>
    <t>Hodowla Roslin Polniczych 'Nasiona Kobierzyc'</t>
  </si>
  <si>
    <t>Lactuca sativa f. Laitue pommée gr. Batavia sgr. Iceberg</t>
  </si>
  <si>
    <t>Hodowla Roslin Pustkow</t>
  </si>
  <si>
    <t>Lactuca sativa f. Laitue pommée gr. Laitue beurre</t>
  </si>
  <si>
    <t>Hodowla Roslin Strzelce Sp. z o.o. Grupa IHAR</t>
  </si>
  <si>
    <t>Lactuca sativa f. Laitue pommée gr. Romaine/grasse</t>
  </si>
  <si>
    <t>Hort Research</t>
  </si>
  <si>
    <t>Lactuca sativa f. Laitue pommée gr. Romaine/grasse sgr. Grasse</t>
  </si>
  <si>
    <t>Horticultural Research &amp; Advisory Station, Dept. of Agriculture</t>
  </si>
  <si>
    <t>Lactuca sativa f. Laitue pommée gr. Romaine/grasse sgr. Romaine</t>
  </si>
  <si>
    <t>Horticultural Research Section Agricultural Research Corporation</t>
  </si>
  <si>
    <t>Lactuca sativa f. Laitue tige</t>
  </si>
  <si>
    <t>Horticultural Research Station</t>
  </si>
  <si>
    <t>Lactuca sativa L.</t>
  </si>
  <si>
    <t>Horticultural Sciences Department,  Plant Molecular and Cellular Biology Program</t>
  </si>
  <si>
    <t>Lepidium L.</t>
  </si>
  <si>
    <t>Horticulture Department</t>
  </si>
  <si>
    <t>Lepidium sativum L.</t>
  </si>
  <si>
    <t>HortResearch, Havelock North Research Centre - Malone M. Havelock North and  Davidson J. Tuamarina Blenheim - New Zealand</t>
  </si>
  <si>
    <t>(Limequat x Fortunella hindsii(Champ.) Swing.)</t>
  </si>
  <si>
    <t>HortResearch, Mt. Albert Research Centre</t>
  </si>
  <si>
    <t>Linum usitatissinum</t>
  </si>
  <si>
    <t>HybriTech Seed</t>
  </si>
  <si>
    <t>Lolium L.</t>
  </si>
  <si>
    <t>HYBRO Saatzucht GmbH &amp; Co. KG c/o Saaten-Union GmbH</t>
  </si>
  <si>
    <t>Lolium multiflorum Lam.</t>
  </si>
  <si>
    <t>IBP</t>
  </si>
  <si>
    <t>Lolium perenne</t>
  </si>
  <si>
    <t>IBVB</t>
  </si>
  <si>
    <t>Lolium perenne L.</t>
  </si>
  <si>
    <t>ICARDA</t>
  </si>
  <si>
    <t>Lolium xhybridum Hausskn.</t>
  </si>
  <si>
    <t>ICRISAT</t>
  </si>
  <si>
    <t>Lotus alpinus</t>
  </si>
  <si>
    <t>Idaho Agricultural Experiment Station, University of Idaho</t>
  </si>
  <si>
    <t>Lupinus L.</t>
  </si>
  <si>
    <t>Illinois Agricultural Experiment Station, University of Illinois</t>
  </si>
  <si>
    <t>Malus domestica</t>
  </si>
  <si>
    <t>Indian Agricultural Research Institute</t>
  </si>
  <si>
    <t>Malus P. Mill.</t>
  </si>
  <si>
    <t>Indian Institute of Horticultural Research</t>
  </si>
  <si>
    <t>Manihot esculenta</t>
  </si>
  <si>
    <t>Indiana Agricultural Experiment Station, Purdue University</t>
  </si>
  <si>
    <t>Medicago aculeata</t>
  </si>
  <si>
    <t>Indo-American Hybrid Seeds</t>
  </si>
  <si>
    <t>Medicago aculeata aculeata</t>
  </si>
  <si>
    <t>Medicago aculeata inermis</t>
  </si>
  <si>
    <t>INRA - Mauguio</t>
  </si>
  <si>
    <t>Medicago arabica (L.) Huds.</t>
  </si>
  <si>
    <t>INRA - Tours</t>
  </si>
  <si>
    <t>Medicago arborea L.</t>
  </si>
  <si>
    <t>INRA - UMR BIOGECO</t>
  </si>
  <si>
    <t>Medicago asiatica</t>
  </si>
  <si>
    <t>INRA, Cirad/Amis</t>
  </si>
  <si>
    <t>Medicago blancheana Boiss.</t>
  </si>
  <si>
    <t>INRA de Crouel</t>
  </si>
  <si>
    <t>Medicago bonarotiana</t>
  </si>
  <si>
    <t>INRA, Domaine de Vassal (T. Lacombe) + IFV Institut Français de la Vigne et du Vin (L. Audeguin)</t>
  </si>
  <si>
    <t>Medicago cancellata Bieb.</t>
  </si>
  <si>
    <t>INRA GAFL Avignon + SICA Centrex</t>
  </si>
  <si>
    <t>Medicago carstiensis Jacq.</t>
  </si>
  <si>
    <t>INRA Guadeloupe</t>
  </si>
  <si>
    <t>Medicago constricta</t>
  </si>
  <si>
    <t>INRA Montpellier</t>
  </si>
  <si>
    <t>Medicago coronata</t>
  </si>
  <si>
    <t>INRA Rennes</t>
  </si>
  <si>
    <t>Medicago cretacea</t>
  </si>
  <si>
    <t>INRA Versailles</t>
  </si>
  <si>
    <t>Medicago daghestanica</t>
  </si>
  <si>
    <t>INRA-MycSA, UPR-1264</t>
  </si>
  <si>
    <t>Medicago disciformis</t>
  </si>
  <si>
    <t>INRAT, Tunisie + UR Génétique et Amélioration des Fruits et Légumes, INRA-Avignon</t>
  </si>
  <si>
    <t>Medicago dzhawakhetica</t>
  </si>
  <si>
    <t>Insect Biocontrol Lab</t>
  </si>
  <si>
    <t>Medicago eusativa</t>
  </si>
  <si>
    <t>INSIBIO</t>
  </si>
  <si>
    <t>Medicago glutinosa Bieb.</t>
  </si>
  <si>
    <t>Inst. Biologia Molecular y Celular de Plantas</t>
  </si>
  <si>
    <t>Medicago granadensis Willd.</t>
  </si>
  <si>
    <t>Institut Amélioration Plantes Cultivées Berlin</t>
  </si>
  <si>
    <t>Medicago heyniana</t>
  </si>
  <si>
    <t>Institut de Biologie Moleculair des Plantes du CNRS (IBMP)</t>
  </si>
  <si>
    <t>Medicago hybrida (Pourr.) Trautv.</t>
  </si>
  <si>
    <t>Institut de Biologie Moleculaire des Plantes</t>
  </si>
  <si>
    <t>Medicago intertexta ciliaris</t>
  </si>
  <si>
    <t>Institut de biologie moleculaire des plantes</t>
  </si>
  <si>
    <t>Medicago intertexta intertexta</t>
  </si>
  <si>
    <t>Institut de biotechnologie des plantes</t>
  </si>
  <si>
    <t>Medicago intertexta (L.) Mill.</t>
  </si>
  <si>
    <t>Institut de Recherche pour le Développement</t>
  </si>
  <si>
    <t>Medicago L.</t>
  </si>
  <si>
    <t>Institut de Recherches Agronomique</t>
  </si>
  <si>
    <t>Medicago laciniata (L.) Mill.</t>
  </si>
  <si>
    <t>Institut de Recherches Agronomiques et Forestières</t>
  </si>
  <si>
    <t>Medicago lanigera</t>
  </si>
  <si>
    <t>Institut de Recherches Agronomiques Tropicales et des cultures vivrières</t>
  </si>
  <si>
    <t>Medicago littoralis</t>
  </si>
  <si>
    <t>Institut de Recherches de Beibei</t>
  </si>
  <si>
    <t>Medicago lupulina L.</t>
  </si>
  <si>
    <t>Institut des forêts-Département Fruits et Agrumes</t>
  </si>
  <si>
    <t>Medicago marina L.</t>
  </si>
  <si>
    <t>Institut des Sciences du Vegetal (ISV)</t>
  </si>
  <si>
    <t>Medicago minima brevispina</t>
  </si>
  <si>
    <t>Institut des Sciences Vegetales</t>
  </si>
  <si>
    <t>Medicago minima (L.) L. ex Bartal.</t>
  </si>
  <si>
    <t>Institut for bioteknologi</t>
  </si>
  <si>
    <t>Medicago minima minima</t>
  </si>
  <si>
    <t>Institut Français de la Vigne et du Vin</t>
  </si>
  <si>
    <t>Medicago monantha (C.A. Mey.) Trautv.</t>
  </si>
  <si>
    <t>Institut Francais de Recherches Fruitières</t>
  </si>
  <si>
    <t>Medicago monspeliaca (L.) Trautv.</t>
  </si>
  <si>
    <t>Institut Francais de Recherches Fruitières - Martinique</t>
  </si>
  <si>
    <t>Medicago murex lesinsii</t>
  </si>
  <si>
    <t>Institut Francais de Recherches Fruitières - Réunion</t>
  </si>
  <si>
    <t>Medicago murex sphaerocarpos</t>
  </si>
  <si>
    <t>Institut fuer Entwicklungsbiologie und Molekularbiologie derPflanzen</t>
  </si>
  <si>
    <t>Medicago murex Willd.</t>
  </si>
  <si>
    <t>Institut für Biologie und Biotechnologie der Pflanzen (IBBP)</t>
  </si>
  <si>
    <t>Medicago muricoleptis</t>
  </si>
  <si>
    <t>Institut fur Pflanzengenetik und Kulturpflanzenforschung</t>
  </si>
  <si>
    <t>Medicago noeana Boiss.</t>
  </si>
  <si>
    <t>Institut für Pflanzengenetik und Kulturpflanzenforschung</t>
  </si>
  <si>
    <t>Medicago orbicularis biancae</t>
  </si>
  <si>
    <t>Medicago orbicularis (L.) Bartal.</t>
  </si>
  <si>
    <t>Institut National Agronomique Paris-Grignon</t>
  </si>
  <si>
    <t>Medicago orbicularis marginata</t>
  </si>
  <si>
    <t>Institut National de la Recherche Agronomique</t>
  </si>
  <si>
    <t>Medicago orthoceras</t>
  </si>
  <si>
    <t>Institut National de la Recherche Agronomique - Centre de Clermont-Ferrand</t>
  </si>
  <si>
    <t>Medicago papillosa Boiss.</t>
  </si>
  <si>
    <t>Institut National de la Recherche Agronomique - Centre de Montpellier</t>
  </si>
  <si>
    <t>Medicago pironae</t>
  </si>
  <si>
    <t>Institut National de la Recherche Agronomique d'Algerie</t>
  </si>
  <si>
    <t>Medicago platycarpa</t>
  </si>
  <si>
    <t>Institut National de la Recherche Agronomique de Tunisie</t>
  </si>
  <si>
    <t>Medicago polychroa Grossh.</t>
  </si>
  <si>
    <t>Institut National de la Recherche Agronomique du Maroc</t>
  </si>
  <si>
    <t>Medicago polymorpha brevispina</t>
  </si>
  <si>
    <t>Institut of Corn</t>
  </si>
  <si>
    <t>Medicago polymorpha L.</t>
  </si>
  <si>
    <t>Institut of Crop Germplasm Resources, Chinese Academy of Agricultural Sciences</t>
  </si>
  <si>
    <t>Medicago polymorpha polymorpha</t>
  </si>
  <si>
    <t>Institut of Subtropical Plants</t>
  </si>
  <si>
    <t>Medicago polymorpha vulgaris</t>
  </si>
  <si>
    <t>Institut ZA Povrtarstvo</t>
  </si>
  <si>
    <t>Medicago praecox DC.</t>
  </si>
  <si>
    <t>Institute Crop and Food Research Ltd. East Coast Technology Centre</t>
  </si>
  <si>
    <t>Medicago prostrata Jacq.</t>
  </si>
  <si>
    <t>Institute for Agrobotany</t>
  </si>
  <si>
    <t>Medicago quasifalcata</t>
  </si>
  <si>
    <t>Institute for Breeding and Production of Field Crops</t>
  </si>
  <si>
    <t>Medicago radiata</t>
  </si>
  <si>
    <t>Institute for Field and Vegetable Crops Novi Sad</t>
  </si>
  <si>
    <t>Medicago rhodopea Velen.</t>
  </si>
  <si>
    <t>Institute for Genome Research and Systems Biology / CeBiTec</t>
  </si>
  <si>
    <t>Medicago rigidula agrestis</t>
  </si>
  <si>
    <t>Institute for Grapevine Breeding</t>
  </si>
  <si>
    <t>Medicago rigidula cinerascens</t>
  </si>
  <si>
    <t>Institute for Plant Genetic Resources 'K. Malkov'</t>
  </si>
  <si>
    <t>Medicago rigidula (L.) All.</t>
  </si>
  <si>
    <t>Institute for Tropical ans Subtropical Crops</t>
  </si>
  <si>
    <t>Medicago rigidula rigidula</t>
  </si>
  <si>
    <t>Institute of Agriculture of the NAAS</t>
  </si>
  <si>
    <t>Medicago rigidula submitis</t>
  </si>
  <si>
    <t>Institute of Arable Crop Research</t>
  </si>
  <si>
    <t>Medicago rigiduloides</t>
  </si>
  <si>
    <t>Institute of Botany</t>
  </si>
  <si>
    <t>Medicago rotata Boiss.</t>
  </si>
  <si>
    <t>Institute of Citrus Research Chinese Academy of Agric. Sciences</t>
  </si>
  <si>
    <t>Medicago rugosa Desr.</t>
  </si>
  <si>
    <t>Institute of Crop Breeding and Cultivation, Chinese Academy of Agricultural Sciences</t>
  </si>
  <si>
    <t>Medicago rupestris</t>
  </si>
  <si>
    <t>Institute of Crop Research, Jilin Academy of Agricultural Sciences</t>
  </si>
  <si>
    <t>Medicago ruthenica (L.) Trautv.</t>
  </si>
  <si>
    <t>Institute of Crop Science, Federal Research Center for Agricult.(FAL)</t>
  </si>
  <si>
    <t>Medicago sativa caelurea</t>
  </si>
  <si>
    <t>Institute of Experimental Botany</t>
  </si>
  <si>
    <t>Medicago sativa falcata (L.) Arcang.</t>
  </si>
  <si>
    <t>Institute of Field Crops and Viticulture</t>
  </si>
  <si>
    <t>Medicago sativa gaetula</t>
  </si>
  <si>
    <t>Institute of forest genetics</t>
  </si>
  <si>
    <t>Medicago sativa glomerata (Balb.) Rouy</t>
  </si>
  <si>
    <t>Institute of Genetics,  Fudan University</t>
  </si>
  <si>
    <t>Medicago sativa L.</t>
  </si>
  <si>
    <t>Institute of Husbandry and Breeding of the National Academy of Sciences of Belarus</t>
  </si>
  <si>
    <t>Medicago sativa type mielga L.</t>
  </si>
  <si>
    <t>Institute of Mol. &amp; Cell. Bioscience,  Department of CellularFunction</t>
  </si>
  <si>
    <t>Medicago sauvagei</t>
  </si>
  <si>
    <t>Institute of Plant Breeding and Agricultural Research 'Nazareno Strampelli'</t>
  </si>
  <si>
    <t>Medicago saxatilis</t>
  </si>
  <si>
    <t>Institute of Plant Breeding, College of Agriculture, University of the Philippines, Los Baños College</t>
  </si>
  <si>
    <t>Medicago scutellata (L.) Mill.</t>
  </si>
  <si>
    <t>Institute of Plant Production n.a. V.Y. Yurjev of UAAS</t>
  </si>
  <si>
    <t>Medicago secundiflora</t>
  </si>
  <si>
    <t>Institute of Pomology, Jiangxi Academy of Agricultural Sciences</t>
  </si>
  <si>
    <t>Medicago shepardii Post ex Boiss.</t>
  </si>
  <si>
    <t>Institute of Wheat and Sunflower Dobroudja</t>
  </si>
  <si>
    <t>Medicago soleirolii Duby</t>
  </si>
  <si>
    <t>Institute Plant Biotechnology</t>
  </si>
  <si>
    <t>Medicago suffruticosa leiocarpa (Benth.) Urb</t>
  </si>
  <si>
    <t>InstitutionX</t>
  </si>
  <si>
    <t>Medicago suffruticosa Ramond ex DC.</t>
  </si>
  <si>
    <t>Instituto Agronomico de Campinas</t>
  </si>
  <si>
    <t>Medicago suffruticosa suffruticosa</t>
  </si>
  <si>
    <t>Instituto Agronomico de Parana</t>
  </si>
  <si>
    <t>Medicago tenoreana</t>
  </si>
  <si>
    <t>Instituto Canario de Investigaciones Agrarias</t>
  </si>
  <si>
    <t>Medicago tornata</t>
  </si>
  <si>
    <t>Instituto Colombiano Agropecuario</t>
  </si>
  <si>
    <t>Medicago tornata rugolosa</t>
  </si>
  <si>
    <t>Instituto de Biologia y Biotecnologia Vegetal</t>
  </si>
  <si>
    <t>Medicago tornata spinulosa</t>
  </si>
  <si>
    <t>Instituto de Biotecnologia,  CICVyA-CNIA</t>
  </si>
  <si>
    <t>Medicago tornata tornata</t>
  </si>
  <si>
    <t>Instituto de Investigacao Agronomica</t>
  </si>
  <si>
    <t>Medicago truncatula</t>
  </si>
  <si>
    <t>Instituto de Investigaciones de Citricos y otros Frutales</t>
  </si>
  <si>
    <t>Medicago truncatula longispina</t>
  </si>
  <si>
    <t>Instituto de Investigaciones Fundamentales en Agr. Tropical</t>
  </si>
  <si>
    <t>Medicago truncatula tricycla</t>
  </si>
  <si>
    <t>Instituto de Protecçao da Produçao Agro-Alimentar</t>
  </si>
  <si>
    <t>Medicago truncatula truncatula</t>
  </si>
  <si>
    <t>Instituto Fitogenetico 'Santa Catalina'</t>
  </si>
  <si>
    <t>Medicago turbinata (L.) All.</t>
  </si>
  <si>
    <t>Instituto Nacional de Ciencas Agr.</t>
  </si>
  <si>
    <t>Medicago varia Martyn</t>
  </si>
  <si>
    <t>Instituto Nacional de Investigação Agronomica</t>
  </si>
  <si>
    <t>Microcitrus australasica (F. Muell.) Swingle</t>
  </si>
  <si>
    <t>Instituto Nacional de Investigacion Agropecuaria</t>
  </si>
  <si>
    <t>(Microcitrus australasica (F. Muell.) Swingle x (Fortunella sp. x Citrus mitis))</t>
  </si>
  <si>
    <t>Instituto nacional de Investigaciones Agricolas Celaya Mexique</t>
  </si>
  <si>
    <t>(Microcitrus australasica (F. Muell.) Swingle x Microcitrus australis (Planch.) Swing.)</t>
  </si>
  <si>
    <t>Instituto Nacional de Investigaciones Forestales, Agrícolas y Pecuarias</t>
  </si>
  <si>
    <t>Microcitrus australis (A. Cunn. ex Mudie) Swingle</t>
  </si>
  <si>
    <t>Instituto Nacional de Tecnología Agropecuaria</t>
  </si>
  <si>
    <t>Microcitrus Swingle</t>
  </si>
  <si>
    <t>Instituto Nacional de Tecnología Agropecuaria Estacion Experimental Marcos Juárez</t>
  </si>
  <si>
    <t>Monodelphis domestica</t>
  </si>
  <si>
    <t>Instituto Nacional de Tecnología Agropecuaria Estacion Experimental Pergamino</t>
  </si>
  <si>
    <t>Murraya J. Koenig ex L.</t>
  </si>
  <si>
    <t>Instituto Valenciano de Investigaciones Agrarias</t>
  </si>
  <si>
    <t>Murraya paniculata (L.) Jack</t>
  </si>
  <si>
    <t>INTA</t>
  </si>
  <si>
    <t>Mus musculus</t>
  </si>
  <si>
    <t>INTA Estacion Experimental</t>
  </si>
  <si>
    <t>Muscadinia munsoniana Small</t>
  </si>
  <si>
    <t>Interactions Arbres/Microorganismes</t>
  </si>
  <si>
    <t>Muscadinia popenoei Fennell</t>
  </si>
  <si>
    <t>International Centre for Agricultural Research in Dry Areas</t>
  </si>
  <si>
    <t>Muscadinia rotundifolia cv. Carlos</t>
  </si>
  <si>
    <t>International Institute of Tropical Agriculture</t>
  </si>
  <si>
    <t>Muscadinia rotundifolia cv. Dulcet</t>
  </si>
  <si>
    <t>IPK</t>
  </si>
  <si>
    <t>Muscadinia rotundifolia cv. Fry</t>
  </si>
  <si>
    <t>IPMSV</t>
  </si>
  <si>
    <t>Muscadinia rotundifolia cv. Regale</t>
  </si>
  <si>
    <t>IRD</t>
  </si>
  <si>
    <t>Muscadinia rotundifolia cv. Trayshed</t>
  </si>
  <si>
    <t>IRISA</t>
  </si>
  <si>
    <t>Muscadinia rotundifolia cv. Yuga x Carlos</t>
  </si>
  <si>
    <t>IRRI</t>
  </si>
  <si>
    <t>Muscadinia rotundifolia Mchx.</t>
  </si>
  <si>
    <t>Istituto di Agronomia e Coltivazioni - Universita di Bologna</t>
  </si>
  <si>
    <t>Muscadinia Small</t>
  </si>
  <si>
    <t>Istituto di Genetica Vegetale, Consiglio Nazionale delle Richerche</t>
  </si>
  <si>
    <t>Myzus persicae</t>
  </si>
  <si>
    <t>Istituto di Scienze Biochimiche</t>
  </si>
  <si>
    <t>Olea europaea L.</t>
  </si>
  <si>
    <t>Istituto Sperimentale per lAgrumicoltura</t>
  </si>
  <si>
    <t>Onobrychis Hill.</t>
  </si>
  <si>
    <t>ISV-CNRS</t>
  </si>
  <si>
    <t>Onobrychis viciifolia Scop.</t>
  </si>
  <si>
    <t>J. Berthélémé</t>
  </si>
  <si>
    <t>Oryza barthii</t>
  </si>
  <si>
    <t>Jardin Botanico, Wilson Popenoe de Lancetilla</t>
  </si>
  <si>
    <t>Oryza glaberrima</t>
  </si>
  <si>
    <t>Jardin botanique de Bordeaux</t>
  </si>
  <si>
    <t>Oryza longistaminata</t>
  </si>
  <si>
    <t>Jiangsu Academy of Agricultural Sciences</t>
  </si>
  <si>
    <t>Oryza nivara</t>
  </si>
  <si>
    <t>JKI Julius Kühn-Institut</t>
  </si>
  <si>
    <t>Oryza rufipogon</t>
  </si>
  <si>
    <t>John Innes CentreNorwich Research Park</t>
  </si>
  <si>
    <t>Oryza sativa</t>
  </si>
  <si>
    <t>Jorion</t>
  </si>
  <si>
    <t>Oryzias latipes</t>
  </si>
  <si>
    <t>Jose Buck S.A.</t>
  </si>
  <si>
    <t>Pan troglodytes</t>
  </si>
  <si>
    <t>Joseph Nickerson Research Centre</t>
  </si>
  <si>
    <t>Parthenocissus henryana Graebn. ex Diels</t>
  </si>
  <si>
    <t>Jourdan Pierre,  Tain - France</t>
  </si>
  <si>
    <t>Parthenocissus Planch.</t>
  </si>
  <si>
    <t>Julius Kühn-Institut</t>
  </si>
  <si>
    <t>Parthenocissus quinquefolia (L.) Planch.</t>
  </si>
  <si>
    <t>Kaerntner Saatbaugenossenschaft/Carinthian Agricultural Company</t>
  </si>
  <si>
    <t>Parthenocissus tricuspidata Planch.</t>
  </si>
  <si>
    <t>Kagoshima University, Faculty of Agriculture, Laboratory of Horticultural Science</t>
  </si>
  <si>
    <t>Parthenocissus voineriana</t>
  </si>
  <si>
    <t>Kansas Agricultural Experiment Station, Kansas State University</t>
  </si>
  <si>
    <t>Phaseolus vulgaris</t>
  </si>
  <si>
    <t>Kansas State University</t>
  </si>
  <si>
    <t>Phleum L.</t>
  </si>
  <si>
    <t>Karaganda State Agricultural Experiment Station</t>
  </si>
  <si>
    <t>Phleum pratense L.</t>
  </si>
  <si>
    <t>Kazakh Research Institute of Agriculture</t>
  </si>
  <si>
    <t>Phytophthora parasitica</t>
  </si>
  <si>
    <t>Key Lab. of Crop Germplasm &amp; Biotechnology</t>
  </si>
  <si>
    <t>Picea abies</t>
  </si>
  <si>
    <t>Key Laboratory of Crop Germplasm &amp; Biotechnology</t>
  </si>
  <si>
    <t>Pinus pinaster</t>
  </si>
  <si>
    <t>Key Laboratory of Ministry of Education for PlantDevelopmental Biology</t>
  </si>
  <si>
    <t>Pinus sylvestris</t>
  </si>
  <si>
    <t>Key Laboratory Tree Genetic Engineering of Nanjing Forestry</t>
  </si>
  <si>
    <t>Pisum fulvum</t>
  </si>
  <si>
    <t>Kihara Institute for Biological Research,  Yokohama CityUniversity</t>
  </si>
  <si>
    <t>Pisum L.</t>
  </si>
  <si>
    <t>Kihara Institute for Biological Research, Yokohama City University</t>
  </si>
  <si>
    <t>Pisum sativum L.</t>
  </si>
  <si>
    <t>Kleinwanzlebener Saatzucht AG</t>
  </si>
  <si>
    <t>Pisum sativum subsp. abyssinicum</t>
  </si>
  <si>
    <t>Krasnyy Kut breeding station</t>
  </si>
  <si>
    <t>Pisum sativum subsp. elatius</t>
  </si>
  <si>
    <t>Kumho Life &amp; Environmental Science Laboratory (KLESL)</t>
  </si>
  <si>
    <t>Pisum sativum subsp. sativum</t>
  </si>
  <si>
    <t>KWS France</t>
  </si>
  <si>
    <t>Pisum sativum var. arvense</t>
  </si>
  <si>
    <t>KWS UK Ltd</t>
  </si>
  <si>
    <t>Pisum sativum var. choresmicum</t>
  </si>
  <si>
    <t>La. Agr. Exp. Sta.</t>
  </si>
  <si>
    <t>Pisum sativum var. pumilio</t>
  </si>
  <si>
    <t>Lab. Biol. Developpement des Plantes</t>
  </si>
  <si>
    <t>Pisum sativum var. tibetanicum</t>
  </si>
  <si>
    <t>Lab. Biotech. et Amelior. Plantes - Pole de Biotechnologie Vegetale</t>
  </si>
  <si>
    <t>Poncirus polyandra S. Q. Ding et al.</t>
  </si>
  <si>
    <t>Lab de Biochimie</t>
  </si>
  <si>
    <t>Poncirus Raf.</t>
  </si>
  <si>
    <t>Lab of Biotechnology</t>
  </si>
  <si>
    <t>Poncirus trifoliata (L.) Raf.</t>
  </si>
  <si>
    <t>Lab of Molecular Biology</t>
  </si>
  <si>
    <t>Populus alba</t>
  </si>
  <si>
    <t>Lab. of Plant Development Physiology and  Molecular Biology</t>
  </si>
  <si>
    <t>Populus alba x populus tremula var. glandulosa</t>
  </si>
  <si>
    <t>Lab of Plant Molecular Physiology</t>
  </si>
  <si>
    <t>Populus deltoides</t>
  </si>
  <si>
    <t>Laboratoire BAP</t>
  </si>
  <si>
    <t>Populus deltoides x Populus nigra</t>
  </si>
  <si>
    <t>Laboratoire de Biologie du Developpement des Plantes</t>
  </si>
  <si>
    <t>Populus deltoides x populus trichocarpa</t>
  </si>
  <si>
    <t>Laboratoire de Biologie du developpement des plantes</t>
  </si>
  <si>
    <t>Populus euphratica</t>
  </si>
  <si>
    <t>Laboratoire de Biologie Moleculaire</t>
  </si>
  <si>
    <t>Populus fremontii</t>
  </si>
  <si>
    <t>Laboratoire de Biotechnologie et Amelioration des Plantes</t>
  </si>
  <si>
    <t>Populus fremontii x populus angustifolia</t>
  </si>
  <si>
    <t>Laboratoire de Biotechnologie et d'amélioration des plantes</t>
  </si>
  <si>
    <t>Populus nigra</t>
  </si>
  <si>
    <t>Laboratoire de Génétique et Amélioration des Plantes, INRA-Lille</t>
  </si>
  <si>
    <t>Populus tomentiglandulosa</t>
  </si>
  <si>
    <t>Laboratoire de Genetique Moleculaire</t>
  </si>
  <si>
    <t>Populus tremula</t>
  </si>
  <si>
    <t>Laboratoire de Genomique et Bioinformatique</t>
  </si>
  <si>
    <t>Populus tremula x populus alba</t>
  </si>
  <si>
    <t>Laboratoire de Génomique et Bioinformatique</t>
  </si>
  <si>
    <t>Populus tremula x populus tremuloides</t>
  </si>
  <si>
    <t>Laboratoire de Mondonville</t>
  </si>
  <si>
    <t>Populus tremuloides</t>
  </si>
  <si>
    <t>Laboratoire de Nutrition Azotee des Plantes</t>
  </si>
  <si>
    <t>Populus trichocarpa</t>
  </si>
  <si>
    <t>Laboratoire de Pathologie Vegetale</t>
  </si>
  <si>
    <t>Populus trichocarpa x populus deltoides</t>
  </si>
  <si>
    <t>Laboratoire de Physiologie et Biologie MoleculairesVegetales,  URA CNRS 565</t>
  </si>
  <si>
    <t>Populus trichocarpa x Populus nigra</t>
  </si>
  <si>
    <t>Laboratoire de Phytoparasitologie</t>
  </si>
  <si>
    <t>Populus x canadensis</t>
  </si>
  <si>
    <t>Laboratoire de Phytopathologie Moleculaire ; SainsburyLaboratory</t>
  </si>
  <si>
    <t>Prunus armeniaca L.</t>
  </si>
  <si>
    <t>Laboratoire de Phytopathologie Moleculaire (LPPM)</t>
  </si>
  <si>
    <t>Prunus avium L.</t>
  </si>
  <si>
    <t>Laboratoire d'Organogenese Moleculaire Vegetale</t>
  </si>
  <si>
    <t>Prunus cerasus L.</t>
  </si>
  <si>
    <t>Laboratoire genome et developpement des plantes LGDP</t>
  </si>
  <si>
    <t>Prunus domestica L.</t>
  </si>
  <si>
    <t>Laboratoire Ginome et Diveloppement des Plantes</t>
  </si>
  <si>
    <t>Prunus dulcis (P. Mill.) D.A. Webber</t>
  </si>
  <si>
    <t>Laboratorio di Genetica Molecolare</t>
  </si>
  <si>
    <t>Prunus insititia L.</t>
  </si>
  <si>
    <t>Laboratory for Genomics and  Bioinformatics</t>
  </si>
  <si>
    <t>Prunus L.</t>
  </si>
  <si>
    <t>Laboratory of Biochemistry,  Department of Molecular Geneticsand</t>
  </si>
  <si>
    <t>Prunus semperflorens Ehrh.</t>
  </si>
  <si>
    <t>Laboratory of Functional Genetics</t>
  </si>
  <si>
    <t>Prunus x gondouinii (Poit. &amp; Turpin.) Schneid.</t>
  </si>
  <si>
    <t>Laboratory of Molecular Biology</t>
  </si>
  <si>
    <t>Pterocissus mirabilis Urb. &amp; Ekman</t>
  </si>
  <si>
    <t>Laboratory of Plant Biotechnology</t>
  </si>
  <si>
    <t>Pterocissus Urb. &amp; Ekman</t>
  </si>
  <si>
    <t>Laboratory of Plant Molecular Biology</t>
  </si>
  <si>
    <t>Pyrus L.</t>
  </si>
  <si>
    <t>Laboratory of Plant Molecular Breeding</t>
  </si>
  <si>
    <t>Quercus petraea</t>
  </si>
  <si>
    <t>Laboratory of Tropical Crop Improvement, Katholieke Universiteit Leuven</t>
  </si>
  <si>
    <t>Quercus robur</t>
  </si>
  <si>
    <t>Lacombe Research Centre Agriculture and Agri-Food Canada</t>
  </si>
  <si>
    <t>Rhopalosiphum padi</t>
  </si>
  <si>
    <t>Lafite, Ferme des Anglais</t>
  </si>
  <si>
    <t>Rosa chinensis</t>
  </si>
  <si>
    <t>Landbrugets Kornforaedling Sejet</t>
  </si>
  <si>
    <t>Rosa hybrida</t>
  </si>
  <si>
    <t>Landwirtschaftliche Lehranstalten Triesdorf</t>
  </si>
  <si>
    <t>Rosa wichuraiana</t>
  </si>
  <si>
    <t>Landwirtschaftsbetrieb Neuhof Rohrau, Pflanzenzucht</t>
  </si>
  <si>
    <t>Rutaceae</t>
  </si>
  <si>
    <t>Layne David - Summerland BC - Canada</t>
  </si>
  <si>
    <t>Saccharum officinarum</t>
  </si>
  <si>
    <t>LCB</t>
  </si>
  <si>
    <t>Saccharum spontaneum</t>
  </si>
  <si>
    <t>Lehrstuhl fuer Genetik</t>
  </si>
  <si>
    <t>Sclerotinia sclerotorium</t>
  </si>
  <si>
    <t>Leshan Citrus Association</t>
  </si>
  <si>
    <t>Secale cereale</t>
  </si>
  <si>
    <t>Lethbridge Research Station, Agriculture Canada</t>
  </si>
  <si>
    <t>Severinia buxifolia (Poir.) Ten.</t>
  </si>
  <si>
    <t>Letianxi Special Produce Station</t>
  </si>
  <si>
    <t>Severinia Ten. ex Endl.</t>
  </si>
  <si>
    <t>LG Molekulargenetik</t>
  </si>
  <si>
    <t>Solanum alandiae Cardenas</t>
  </si>
  <si>
    <t>Limagrain</t>
  </si>
  <si>
    <t>Solanum albicans Ochoa</t>
  </si>
  <si>
    <t>Limagrain Europe Riom</t>
  </si>
  <si>
    <t>Solanum andreanum Baker</t>
  </si>
  <si>
    <t>Limagrain Genetics</t>
  </si>
  <si>
    <t>Solanum avilesii Hawkes &amp; Hjert.</t>
  </si>
  <si>
    <t>Limagrain Iberica</t>
  </si>
  <si>
    <t>Solanum berthaultii Hawkes</t>
  </si>
  <si>
    <t>Limagrain UK Ltd</t>
  </si>
  <si>
    <t>Solanum brachistotrichum Rydb.</t>
  </si>
  <si>
    <t>Limagrain Verneuil Holding</t>
  </si>
  <si>
    <t>Solanum brevidens Phil.</t>
  </si>
  <si>
    <t>Limagrain-Nickerson GmbH</t>
  </si>
  <si>
    <t>Solanum bulbocastanum Dunal</t>
  </si>
  <si>
    <t>Lincoln University</t>
  </si>
  <si>
    <t>Solanum cardiophyllum Lindl.</t>
  </si>
  <si>
    <t>LIPM,  CNRS/INRA</t>
  </si>
  <si>
    <t>Solanum chacoense Bitter</t>
  </si>
  <si>
    <t>Lita Annenberg Hazen Genome Sequencing Center</t>
  </si>
  <si>
    <t>Solanum cheesmaniae</t>
  </si>
  <si>
    <t>Lithuanian Institute of Agriculture</t>
  </si>
  <si>
    <t>Solanum chmielewskii</t>
  </si>
  <si>
    <t>London Horticultural Society</t>
  </si>
  <si>
    <t>Solanum comersonii Poir.</t>
  </si>
  <si>
    <t>Louisiana State University USA</t>
  </si>
  <si>
    <t>Solanum demissum Lindl.</t>
  </si>
  <si>
    <t>Luigi Samoggia</t>
  </si>
  <si>
    <t>Solanum etuberosum Lindl.</t>
  </si>
  <si>
    <t>Luk'janenko Krasnodar Agricultural Research Institute</t>
  </si>
  <si>
    <t>Solanum fendleri A. Gray</t>
  </si>
  <si>
    <t>M. Alain Marcel</t>
  </si>
  <si>
    <t>Solanum gourlayi Hawkes</t>
  </si>
  <si>
    <t>M. Anderson Fred, CA - USA</t>
  </si>
  <si>
    <t>Solanum habrochaites</t>
  </si>
  <si>
    <t>M. Ballot</t>
  </si>
  <si>
    <t>Solanum hougasii Correll</t>
  </si>
  <si>
    <t>M. Bordes, Rivesaltes Pyrénées Orientales - France</t>
  </si>
  <si>
    <t>Solanum kurtzianum Bitter &amp; Wittm.</t>
  </si>
  <si>
    <t>M. Bouchot</t>
  </si>
  <si>
    <t>Solanum L.</t>
  </si>
  <si>
    <t>M. Boyat</t>
  </si>
  <si>
    <t>Solanum lycopersicum</t>
  </si>
  <si>
    <t>M. Briot</t>
  </si>
  <si>
    <t>Solanum lycopersicum var. cerasiforme</t>
  </si>
  <si>
    <t>M. Brun</t>
  </si>
  <si>
    <t>Solanum oplocense Hawkes</t>
  </si>
  <si>
    <t>M. Canino, Spain</t>
  </si>
  <si>
    <t>Solanum pennellii</t>
  </si>
  <si>
    <t>M. Carraut</t>
  </si>
  <si>
    <t>Solanum phureja Juz. &amp; Bukasov</t>
  </si>
  <si>
    <t>M. Chazotier</t>
  </si>
  <si>
    <t>Solanum pimpinellifolium</t>
  </si>
  <si>
    <t>M. Chorozé, pépiniériste</t>
  </si>
  <si>
    <t>Solanum polyadenium Greenm.</t>
  </si>
  <si>
    <t>M. Clanet</t>
  </si>
  <si>
    <t>Solanum polytrichon Rydb.</t>
  </si>
  <si>
    <t>M. Coste, Pyrénées Orientales - France</t>
  </si>
  <si>
    <t>Solanum schenckii Bitter</t>
  </si>
  <si>
    <t>M. Cunty</t>
  </si>
  <si>
    <t>Solanum sparsipilum Juz. &amp; Bukasov</t>
  </si>
  <si>
    <t>M. Duquesne</t>
  </si>
  <si>
    <t>Solanum spegazzinii Bitter</t>
  </si>
  <si>
    <t>M. Escudier, Aramon, Gard - France</t>
  </si>
  <si>
    <t>Solanum stenotonum Juz. &amp; Bukasov</t>
  </si>
  <si>
    <t>M. Flandin, pépiniériste</t>
  </si>
  <si>
    <t>Solanum stoloniferum Schltdl. &amp; Bouché</t>
  </si>
  <si>
    <t>M. Gidouin</t>
  </si>
  <si>
    <t>Solanum sucrense Hawkes</t>
  </si>
  <si>
    <t>M. Goepfert</t>
  </si>
  <si>
    <t>Solanum tarijense Hawkes</t>
  </si>
  <si>
    <t>M. Grassely</t>
  </si>
  <si>
    <t>Solanum trifidum Correll</t>
  </si>
  <si>
    <t>M. Guillaume</t>
  </si>
  <si>
    <t>Solanum tuberosum andigenum Juz. &amp; Bukasov</t>
  </si>
  <si>
    <t>M. Jaboulay</t>
  </si>
  <si>
    <t>Solanum tuberosum L.</t>
  </si>
  <si>
    <t>M. Kupper, arboriculteur</t>
  </si>
  <si>
    <t>Solanum tuberosum tuberosum L.</t>
  </si>
  <si>
    <t>M. Laboulfié</t>
  </si>
  <si>
    <t>Solanum vernei Bitter &amp; Wittm.</t>
  </si>
  <si>
    <t>M. Lerouzic</t>
  </si>
  <si>
    <t>Sorghum bicolor</t>
  </si>
  <si>
    <t>M. Luizet, Ecully, Rhone - France</t>
  </si>
  <si>
    <t>(Tangelo x Citrus paradisi Macf.)</t>
  </si>
  <si>
    <t>M. Malauzat, rue Château Trompette</t>
  </si>
  <si>
    <t>(Tangor x Citrus temple Hort. ex Y. Tan.)</t>
  </si>
  <si>
    <t>M. Maray-Meuilley</t>
  </si>
  <si>
    <t>Tetrastigma K.Schum.</t>
  </si>
  <si>
    <t>M. Merrand, St Etienne de Valoux, Ardeche - France</t>
  </si>
  <si>
    <t>Tetrastigma lanceolarium Planch.</t>
  </si>
  <si>
    <t>M. Moll</t>
  </si>
  <si>
    <t>Tetrastigma voinearium Pierre ex Gagnep.</t>
  </si>
  <si>
    <t>M. Murat</t>
  </si>
  <si>
    <t>Theobroma cacao</t>
  </si>
  <si>
    <t>M. Pejouan, Toulouges, Pyrénées Orientales  - France</t>
  </si>
  <si>
    <t>Thinopyrum ponticum (Podp.) Barkworth &amp; D.R. Dewey</t>
  </si>
  <si>
    <t>M. Pérès</t>
  </si>
  <si>
    <t>Toxoptera citricida</t>
  </si>
  <si>
    <t>M. Pierre Renoux</t>
  </si>
  <si>
    <t>Trifolium L.</t>
  </si>
  <si>
    <t>M. Poncet</t>
  </si>
  <si>
    <t>Trifolium pratense L.</t>
  </si>
  <si>
    <t>M. Popon</t>
  </si>
  <si>
    <t>Trifolium repens L.</t>
  </si>
  <si>
    <t>M. Ribelaygue, Pyrénées Orientales - France</t>
  </si>
  <si>
    <t>Trifolium resupinatum L.</t>
  </si>
  <si>
    <t>M. Riou Pierre, Francia</t>
  </si>
  <si>
    <t>Trifolium subterraneum</t>
  </si>
  <si>
    <t>M. Rohn</t>
  </si>
  <si>
    <t>Trifolium subterraneum brachicalycinum</t>
  </si>
  <si>
    <t>M. Roth</t>
  </si>
  <si>
    <t>Trifolium subterraneum subterraneum</t>
  </si>
  <si>
    <t>M. Roudier, Larnage - France</t>
  </si>
  <si>
    <t>Trifolium subterraneum yanninicum</t>
  </si>
  <si>
    <t>M. Rouget, Sernhac - France</t>
  </si>
  <si>
    <t>Triticeae</t>
  </si>
  <si>
    <t>M. Royère à 'Le Bicout'</t>
  </si>
  <si>
    <t>Triticum</t>
  </si>
  <si>
    <t>M. Saint-Germain</t>
  </si>
  <si>
    <t>Triticum aaronshii</t>
  </si>
  <si>
    <t>M. Schmidt</t>
  </si>
  <si>
    <t>Triticum aaronshii aaronshii</t>
  </si>
  <si>
    <t>M. Sigalas Antoine, Bordes-Hautes</t>
  </si>
  <si>
    <t>Triticum abyssinicum</t>
  </si>
  <si>
    <t>M. Soupa</t>
  </si>
  <si>
    <t>Triticum aegilopoides (Link) Bal.</t>
  </si>
  <si>
    <t>M. Stentzel</t>
  </si>
  <si>
    <t>M. Thomas</t>
  </si>
  <si>
    <t>Triticum aestivum aestivum</t>
  </si>
  <si>
    <t>M. Tisseyre, St Hyppolite Pyrénées Orientales - France</t>
  </si>
  <si>
    <t>Triticum aestivum compactum</t>
  </si>
  <si>
    <t>M. Wouters - Argentine</t>
  </si>
  <si>
    <t>Triticum aestivum fongicidum</t>
  </si>
  <si>
    <t>M. Zimandl</t>
  </si>
  <si>
    <t>Triticum aestivum group aestivum Bowden</t>
  </si>
  <si>
    <t>Maillard Arsène et Laurence, Elne - France</t>
  </si>
  <si>
    <t>Triticum aestivum group macha</t>
  </si>
  <si>
    <t>Maïsadour semences</t>
  </si>
  <si>
    <t>Triticum aestivum hisbis</t>
  </si>
  <si>
    <t>Maison Fernand Le Peuple</t>
  </si>
  <si>
    <t>Triticum aestivum L.</t>
  </si>
  <si>
    <t>Maize Group of National Key Labortory of Crop GeneticImprovement</t>
  </si>
  <si>
    <t>Triticum aestivum L. em. Thell.</t>
  </si>
  <si>
    <t>Maize Research Institute 'Zemin Polje'</t>
  </si>
  <si>
    <t>Triticum aestivum L. em. Thell. group aestivum</t>
  </si>
  <si>
    <t>Malang Research Institute for Food Crops, BALITAN</t>
  </si>
  <si>
    <t>Triticum aestivum L. em. Thell. group compactum (Host) Thell.</t>
  </si>
  <si>
    <t>Maliani Genetica di Maliani Cesare</t>
  </si>
  <si>
    <t>Triticum aestivum L. em. Thell. group spelta (L.) Thell.</t>
  </si>
  <si>
    <t>MAP</t>
  </si>
  <si>
    <t>Triticum aestivum L. em. Thell. group sphaerococcum (Perc.) Mac Key</t>
  </si>
  <si>
    <t>Marc CREPIN</t>
  </si>
  <si>
    <t>Triticum aestivum L. em. Thell. group vavilovii (Jakubz.) A. Love, stat. &amp; comb. nov</t>
  </si>
  <si>
    <t>Maryland Agricultural Experiment Station, University of Maryland</t>
  </si>
  <si>
    <t>Triticum aestivum L. em. Thell. subsp. compactum (Host.) MK.</t>
  </si>
  <si>
    <t>McNair Seed Company</t>
  </si>
  <si>
    <t>Triticum aestivum L. em. Thell. subsp. spelta (L.) Thell.</t>
  </si>
  <si>
    <t>Merckling</t>
  </si>
  <si>
    <t>Triticum aestivum L. em. Thell. subsp. sphaerococcum (Perc.) MK.</t>
  </si>
  <si>
    <t>Michigan Agricultural Experiment Station, Michigan State University</t>
  </si>
  <si>
    <t>Triticum aestivum L. em. Thell. subsp. vavilovi (Tuman.) Sears</t>
  </si>
  <si>
    <t>Microbiology and  Cell Biology</t>
  </si>
  <si>
    <t>Triticum aestivum L. group macha Bowden</t>
  </si>
  <si>
    <t>Microbiology and  Plant Phisiology</t>
  </si>
  <si>
    <t>Triticum aestivum L. ssp. hadropyrum (Flaksb.) Tzvelev</t>
  </si>
  <si>
    <t>Miln Masters Group Ltd</t>
  </si>
  <si>
    <t>Triticum aestivum L. ssp. macha (Dekapr. &amp; Menabde) Mac Key</t>
  </si>
  <si>
    <t>Minnesota Agricultural Experiment Station, University of Minnesota</t>
  </si>
  <si>
    <t>Triticum aestivum macha</t>
  </si>
  <si>
    <t>Minstry of Agriculture</t>
  </si>
  <si>
    <t>Triticum aestivum oasiculum</t>
  </si>
  <si>
    <t>Missouri Agricultural Experiment Station, University of Missouri</t>
  </si>
  <si>
    <t>Triticum aestivum petropavlovskyi</t>
  </si>
  <si>
    <t>Molecular and  Developmental Genetics</t>
  </si>
  <si>
    <t>Triticum aestivum spelta</t>
  </si>
  <si>
    <t>Molecular and Cell Biology</t>
  </si>
  <si>
    <t>Triticum aestivum sphaerococcum</t>
  </si>
  <si>
    <t>Molecular Biology</t>
  </si>
  <si>
    <t>Triticum aestivum ssp. aestivum</t>
  </si>
  <si>
    <t>Molecular Genetics</t>
  </si>
  <si>
    <t>Triticum aestivum ssp. hadropyrum</t>
  </si>
  <si>
    <t>Molecular Host plant resistance lab-Dr. C. Mike Smith</t>
  </si>
  <si>
    <t>Triticum aestivum var. compactum</t>
  </si>
  <si>
    <t>Molecular Plant Genetics</t>
  </si>
  <si>
    <t>Triticum aestivum var. compactum Bowden</t>
  </si>
  <si>
    <t>Triticum aestivum var. spelta</t>
  </si>
  <si>
    <t>Mons</t>
  </si>
  <si>
    <t>Triticum aestivum var. spelta Bowden</t>
  </si>
  <si>
    <t>Monsanto Company</t>
  </si>
  <si>
    <t>Triticum aestivum var. sphaerococcum</t>
  </si>
  <si>
    <t>Monsanto (Nîmes)</t>
  </si>
  <si>
    <t>Triticum aestivum var. sphaerococcum Bowden</t>
  </si>
  <si>
    <t>Monsanto semences</t>
  </si>
  <si>
    <t>Triticum aestivum var. vavilovii Bowden</t>
  </si>
  <si>
    <t>Monsanto (St Andiol)</t>
  </si>
  <si>
    <t>Triticum aestivum vavilovi</t>
  </si>
  <si>
    <t>Montana Agricultural Experiment Station, Montana State University</t>
  </si>
  <si>
    <t>Triticum amyleum</t>
  </si>
  <si>
    <t>Montanari Domenico, Faenza - Italy</t>
  </si>
  <si>
    <t>Triticum araraticum</t>
  </si>
  <si>
    <t>Monteux Caillet René, Mouries - France</t>
  </si>
  <si>
    <t>Triticum araraticum Jakubz.</t>
  </si>
  <si>
    <t>Montpellier SupAgro</t>
  </si>
  <si>
    <t>Triticum armeniacum (Jakubz.) A. Loeve &amp; D. Loeve</t>
  </si>
  <si>
    <t>Morphogenesis Research Group</t>
  </si>
  <si>
    <t>Triticum asiaticum Kudr.</t>
  </si>
  <si>
    <t>Morstar a.s., Breeding Station</t>
  </si>
  <si>
    <t>Triticum baeoticum</t>
  </si>
  <si>
    <t>Mr. Mazéas</t>
  </si>
  <si>
    <t>Triticum boeoticum ssp. boeoticum</t>
  </si>
  <si>
    <t>MSU-DOE Plant Research Laboratory</t>
  </si>
  <si>
    <t>Triticum boeoticum ssp. thaoudar</t>
  </si>
  <si>
    <t>MUCL Culture Collection</t>
  </si>
  <si>
    <t>Triticum cereale Schrank</t>
  </si>
  <si>
    <t>Murdoch University</t>
  </si>
  <si>
    <t>Triticum columnare</t>
  </si>
  <si>
    <t>Muséum d'histoire naturelle de Grenoble</t>
  </si>
  <si>
    <t>Triticum comosum</t>
  </si>
  <si>
    <t>Museum National d'Histoire Naturelle de Paris</t>
  </si>
  <si>
    <t>Triticum compositum</t>
  </si>
  <si>
    <t>Mutation breeding</t>
  </si>
  <si>
    <t>Triticum compositum L.</t>
  </si>
  <si>
    <t>NARO Hokkaido Agricultural Research Center</t>
  </si>
  <si>
    <t>Triticum crassum</t>
  </si>
  <si>
    <t>NARO Tohoku Agricultural Research Center</t>
  </si>
  <si>
    <t>Triticum cylindricum</t>
  </si>
  <si>
    <t>NASC</t>
  </si>
  <si>
    <t>Triticum dichasians</t>
  </si>
  <si>
    <t>National Biological Institute</t>
  </si>
  <si>
    <t>Triticum dicoccoides (Korn. ex Aschers. &amp; Graebn.) Aarons</t>
  </si>
  <si>
    <t>National Bureau of Plant Genetic Resources</t>
  </si>
  <si>
    <t>Triticum dicoccoides (Korn. ex Aschers. et Graebn.) Schweinf.</t>
  </si>
  <si>
    <t>National Center for Agricultural research and Technology Transfer</t>
  </si>
  <si>
    <t>Triticum dicoccoides Korn. ex Schweinf.</t>
  </si>
  <si>
    <t>National Center for Gene Research</t>
  </si>
  <si>
    <t>Triticum dicoccoides Korn. in litt. in Schweinf.</t>
  </si>
  <si>
    <t>National Citrus Research Programme</t>
  </si>
  <si>
    <t>Triticum dicoccoides race orientale Percival</t>
  </si>
  <si>
    <t>National Clonal Germplasm Repository - Orlando, USDA-ARS</t>
  </si>
  <si>
    <t>Triticum dicoccoides var. nudiglumis</t>
  </si>
  <si>
    <t>National Crop Experiment Station Seodundong</t>
  </si>
  <si>
    <t>Triticum dicoccoides var. nudiglumis Nabalek</t>
  </si>
  <si>
    <t>National Genebank of Kenya, Crop Plant Genetic Resources Centre - Muguga</t>
  </si>
  <si>
    <t>Triticum dicoccoides var. pyramidale Percival</t>
  </si>
  <si>
    <t>National Horticultural Research Institute</t>
  </si>
  <si>
    <t>Triticum dicoccoides var. timopheevii Zhuk.</t>
  </si>
  <si>
    <t>National Institute of Agrobiological Resources</t>
  </si>
  <si>
    <t>Triticum dicoccon</t>
  </si>
  <si>
    <t>National Institute of Agrobiological Sciences</t>
  </si>
  <si>
    <t>Triticum dicoccon Schrank</t>
  </si>
  <si>
    <t>National Institute of Agro-Environmental Sciences</t>
  </si>
  <si>
    <t>Triticum dicoccon (Schrank) A. Love, comb. nov.</t>
  </si>
  <si>
    <t>National Institute of Fruit Tree Science</t>
  </si>
  <si>
    <t>Triticum dicoccum Schrank</t>
  </si>
  <si>
    <t>National Key Laboratory of Crop Genetic Improvement</t>
  </si>
  <si>
    <t>Triticum dimococcum</t>
  </si>
  <si>
    <t>National Plant Breeding Research Station</t>
  </si>
  <si>
    <t>Triticum durum (Desf.) A. Love, comb. nov.</t>
  </si>
  <si>
    <t>National Plant Genetic Resources Centre</t>
  </si>
  <si>
    <t>Triticum farrum Bayle-Bar.</t>
  </si>
  <si>
    <t>National Plant Germplasm Quarantine Laboratory, USDA-ARS</t>
  </si>
  <si>
    <t>Triticum fungicidum</t>
  </si>
  <si>
    <t>National Research Centre for Citrus</t>
  </si>
  <si>
    <t>Triticum fungicidum subsp. nigrum</t>
  </si>
  <si>
    <t>National Research Centre on Plant Biotechnology</t>
  </si>
  <si>
    <t>Triticum georgicum</t>
  </si>
  <si>
    <t>National White Clover Impr. Prog. Agricultural Research &amp; Adv. Stat.</t>
  </si>
  <si>
    <t>Triticum hybernum L.</t>
  </si>
  <si>
    <t>Natural Resource Sciences and Landscape Architecture</t>
  </si>
  <si>
    <t>Triticum ibericum Menabde</t>
  </si>
  <si>
    <t>Nebraska Agricultural Experiment Station, University of Nebraska</t>
  </si>
  <si>
    <t>Triticum jakubzineri</t>
  </si>
  <si>
    <t>NEIKER-Tecnalia</t>
  </si>
  <si>
    <t>Triticum junceum L.</t>
  </si>
  <si>
    <t>New Mexico State University USA</t>
  </si>
  <si>
    <t>Triticum juvenale</t>
  </si>
  <si>
    <t>New South Wales Agriculture</t>
  </si>
  <si>
    <t>Triticum juvenale Thell.</t>
  </si>
  <si>
    <t>New York State Agricultural Experiment Station, Cornell University</t>
  </si>
  <si>
    <t>Triticum karamyschevii Nevski</t>
  </si>
  <si>
    <t>New Zealand Institute for Crop and Food Research, Ltd.</t>
  </si>
  <si>
    <t>Triticum kiharae</t>
  </si>
  <si>
    <t>Newhall Land and Water Compagny</t>
  </si>
  <si>
    <t>Triticum kotschyi</t>
  </si>
  <si>
    <t>N.I. Vavilov All-Russian Scientific Research Institute of Plant Industry</t>
  </si>
  <si>
    <t>Triticum L.</t>
  </si>
  <si>
    <t>N.I. Vavilov Research Instituteof Plant Industry</t>
  </si>
  <si>
    <t>Triticum macrochaetum</t>
  </si>
  <si>
    <t>Nickerson</t>
  </si>
  <si>
    <t>Triticum monococcum</t>
  </si>
  <si>
    <t>Nimblegen Systems Inc</t>
  </si>
  <si>
    <t>Triticum monococcum boeoticum</t>
  </si>
  <si>
    <t>nite de Genetique et d'Amelioration des Fruits et Legumes</t>
  </si>
  <si>
    <t>Triticum monococcum L. subsp. boeoticum (Boiss.) MK.</t>
  </si>
  <si>
    <t>Njala University College</t>
  </si>
  <si>
    <t>Triticum monococcum monococcum</t>
  </si>
  <si>
    <t>Noiton Dominique, Hamilton - New Zealand</t>
  </si>
  <si>
    <t>Triticum monococcum ssp. boeoticum</t>
  </si>
  <si>
    <t>Nordic Genetic Resource Center</t>
  </si>
  <si>
    <t>Triticum monococcum urartu</t>
  </si>
  <si>
    <t>Nordostbayerischer Saatbauverband</t>
  </si>
  <si>
    <t>Triticum muticum</t>
  </si>
  <si>
    <t>North American Plant Breeders, Inc.</t>
  </si>
  <si>
    <t>Triticum neglectum</t>
  </si>
  <si>
    <t>North Carolina Agricultural Experiment Station, North Carolina State University</t>
  </si>
  <si>
    <t>Triticum orientale</t>
  </si>
  <si>
    <t>North Dakota Agricultural Experiment Station, North Dakota State University</t>
  </si>
  <si>
    <t>Triticum orientale Percival</t>
  </si>
  <si>
    <t>Northrup King &amp; Co.</t>
  </si>
  <si>
    <t>Triticum ovatum</t>
  </si>
  <si>
    <t>Northwest A&amp;F University</t>
  </si>
  <si>
    <t>Triticum palaeocolchicum Menabde</t>
  </si>
  <si>
    <t>Norwegian University for Life Sciences</t>
  </si>
  <si>
    <t>Triticum peregrinum</t>
  </si>
  <si>
    <t>Novodonskaya - Donetsk State Agricultural Experiment Station</t>
  </si>
  <si>
    <t>Triticum peregrinum Hackel</t>
  </si>
  <si>
    <t>Nunhems Spain (El Ejido)</t>
  </si>
  <si>
    <t>Triticum persicum</t>
  </si>
  <si>
    <t>Nunhems Spain (La Palma)</t>
  </si>
  <si>
    <t>Triticum persicum (Percival) Vavilov ex Zhukovsky</t>
  </si>
  <si>
    <t>Nutrition azote des plantes</t>
  </si>
  <si>
    <t>Triticum persicum Vav.</t>
  </si>
  <si>
    <t>N.V. Clovis Matton Plant Breeding Station, Kerkhove</t>
  </si>
  <si>
    <t>Triticum pyramidale Perc.</t>
  </si>
  <si>
    <t>N.V. Clovis Matton Plant Breeding Station, Tiegem</t>
  </si>
  <si>
    <t>Triticum rectum</t>
  </si>
  <si>
    <t>Occitane des Semences</t>
  </si>
  <si>
    <t>Triticum repens L.</t>
  </si>
  <si>
    <t>Odesa State Regional Agricultural Experimental Station</t>
  </si>
  <si>
    <t>Triticum sativum Lam.</t>
  </si>
  <si>
    <t>Ohio Agricultural Reasearch and Development Center, Ohio State University</t>
  </si>
  <si>
    <t>Triticum searsii</t>
  </si>
  <si>
    <t>Oklahoma Agricultural Experiment Station, Division of Agricultural Sciences &amp; Natural Resources</t>
  </si>
  <si>
    <t>Triticum secale Link</t>
  </si>
  <si>
    <t>Ontario Agricultural College, University of Guelph</t>
  </si>
  <si>
    <t>Triticum spelta</t>
  </si>
  <si>
    <t>Oregon Agricultural Experimental Sation, Oregon State University</t>
  </si>
  <si>
    <t>Triticum speltiforme</t>
  </si>
  <si>
    <t>Organisation Bretonne de Sélection</t>
  </si>
  <si>
    <t>Triticum speltoides</t>
  </si>
  <si>
    <t>Orsem S.A.</t>
  </si>
  <si>
    <t>Triticum speltoides (Tausch) Gre. ex Richter var. aucheri</t>
  </si>
  <si>
    <t>Osmab Tosum Gene Bank - Ankara University</t>
  </si>
  <si>
    <t>Triticum speltoides (Tausch) Gre. ex Richter var. ligustica</t>
  </si>
  <si>
    <t>Pajbjergfonden</t>
  </si>
  <si>
    <t>Triticum speltoides (Tausch) Gren. ex Richter var. aucheri</t>
  </si>
  <si>
    <t>Palais Carnolés</t>
  </si>
  <si>
    <t>Triticum speltoides (Tausch) Gren. ex Richter var. ligustica</t>
  </si>
  <si>
    <t>Parc Naturel Régional du Haut-Languedoc</t>
  </si>
  <si>
    <t>Triticum sphaerococcum Perc.</t>
  </si>
  <si>
    <t>Parc Naturel Régional du Luberon</t>
  </si>
  <si>
    <t>Triticum syriacum</t>
  </si>
  <si>
    <t>Parc Naturel Régional du Queyras</t>
  </si>
  <si>
    <t>Triticum syriacum Bowden</t>
  </si>
  <si>
    <t>PARTNERCHIP</t>
  </si>
  <si>
    <t>Triticum tauschii</t>
  </si>
  <si>
    <t>Peltier Graines (don't exist anymore)</t>
  </si>
  <si>
    <t>Triticum thaoudar</t>
  </si>
  <si>
    <t>Pennsylvania Agricultural Experiment Station, Pennsylvania State University</t>
  </si>
  <si>
    <t>Triticum timococcum</t>
  </si>
  <si>
    <t>Pépinière A. Pays</t>
  </si>
  <si>
    <t>Triticum timonovum</t>
  </si>
  <si>
    <t>Pépinière Burlat</t>
  </si>
  <si>
    <t>Triticum timopheevii</t>
  </si>
  <si>
    <t>Pépinière Cadoux</t>
  </si>
  <si>
    <t>Triticum timopheevii araraticum</t>
  </si>
  <si>
    <t>Pépinière Delbard</t>
  </si>
  <si>
    <t>Triticum timopheevii armeniacum</t>
  </si>
  <si>
    <t>Pépinière Dieudonné</t>
  </si>
  <si>
    <t>Triticum timopheevii L. var. zhukovskyi</t>
  </si>
  <si>
    <t>Pépinière Domingo Orero</t>
  </si>
  <si>
    <t>Triticum timopheevii ssp. araraticum</t>
  </si>
  <si>
    <t>Triticum timopheevii ssp. armeniacum</t>
  </si>
  <si>
    <t>Pépinière ESAT LEnvol</t>
  </si>
  <si>
    <t>Triticum timopheevii ssp. armeniacum (Jakubz.) van Slageren</t>
  </si>
  <si>
    <t>Pépinière Escande Benoit, Saint Vite - France</t>
  </si>
  <si>
    <t>Triticum timopheevii ssp. timopheevii</t>
  </si>
  <si>
    <t>Pépinière Fabre, Villeneuve s/Lot - France</t>
  </si>
  <si>
    <t>Triticum timopheevii timopheevii</t>
  </si>
  <si>
    <t>Pépinière Jouve-Racamond</t>
  </si>
  <si>
    <t>Triticum timopheevii var. zhukovskyi</t>
  </si>
  <si>
    <t>Pépinière Lambertin</t>
  </si>
  <si>
    <t>Triticum timopheevii Zhuk.</t>
  </si>
  <si>
    <t>Pépinière Lambertin - Nîmes - France</t>
  </si>
  <si>
    <t>Triticum timopheevii (Zhuk.) Zhuk.</t>
  </si>
  <si>
    <t>Pépinière Leroy</t>
  </si>
  <si>
    <t>Triticum timopheevii (Zhuk.) Zhuk. var. timopheevii</t>
  </si>
  <si>
    <t>Pépinière Martre</t>
  </si>
  <si>
    <t>Triticum timopheevii (Zhuk.) Zhuk. var. zhukovskii (Men. &amp; Er.) Morris &amp; Sears</t>
  </si>
  <si>
    <t>Pépinière Moreau</t>
  </si>
  <si>
    <t>Triticum timopheevii (Zhuk.) Zhuk. var. zhukovskii (Men. &amp; Er.) Morris &amp; Sears comb. nov.</t>
  </si>
  <si>
    <t>Pépinière Pinguet-Guindon</t>
  </si>
  <si>
    <t>Triticum timopheevii zhukovskyi</t>
  </si>
  <si>
    <t>Pépinière Taliani,  Garons - France</t>
  </si>
  <si>
    <t>Triticum triaristatum</t>
  </si>
  <si>
    <t>Pépinière Thuilleaux</t>
  </si>
  <si>
    <t>Triticum tripsacoides</t>
  </si>
  <si>
    <t>Pépinière Valla Georges SCEA, Valence - France</t>
  </si>
  <si>
    <t>Triticum turgidum</t>
  </si>
  <si>
    <t>Pépinière Veauvy</t>
  </si>
  <si>
    <t>Triticum turgidum aethiopicum</t>
  </si>
  <si>
    <t>Pépinières Bachelet-Charvot</t>
  </si>
  <si>
    <t>Triticum turgidum carthlicum</t>
  </si>
  <si>
    <t>Pépinières Baltet</t>
  </si>
  <si>
    <t>Triticum turgidum dicoccoïdes</t>
  </si>
  <si>
    <t>Pépinières Croux</t>
  </si>
  <si>
    <t>Triticum turgidum dicoccum</t>
  </si>
  <si>
    <t>Pépinières de La Tronche</t>
  </si>
  <si>
    <t>Triticum turgidum durum</t>
  </si>
  <si>
    <t>Pépinières Fabre</t>
  </si>
  <si>
    <t>Triticum turgidum group aethiopicum</t>
  </si>
  <si>
    <t>Pépinières Garbaye et Gravier</t>
  </si>
  <si>
    <t>Triticum turgidum group palaeocolchicum</t>
  </si>
  <si>
    <t>Pépinières L. Pin</t>
  </si>
  <si>
    <t>Triticum turgidum group turgidum</t>
  </si>
  <si>
    <t>Pépinières Lafitte</t>
  </si>
  <si>
    <t>Triticum turgidum ispahanicum</t>
  </si>
  <si>
    <t>Pépinières Levavasseur</t>
  </si>
  <si>
    <t>Triticum turgidum L. em. Bowden var. timopheevii (Zhuk.) Bowden f. timopheevii Bowden</t>
  </si>
  <si>
    <t>Pépinières Nomblot</t>
  </si>
  <si>
    <t>Triticum turgidum L. em. Bowden var. timopheevii (Zhuk.) Bowden f. zhukovskyi (Mem. &amp; Er.) Bowden</t>
  </si>
  <si>
    <t>Triticum turgidum L. em. Bowden var. tumanianii (Jakubz.) Bowden</t>
  </si>
  <si>
    <t>Pépinières Rolland Crosse</t>
  </si>
  <si>
    <t>Triticum turgidum L. em. Thell.</t>
  </si>
  <si>
    <t>Pépinières Simon</t>
  </si>
  <si>
    <t>Triticum turgidum L. group aethiopicum Bowden</t>
  </si>
  <si>
    <t>Petal Genomics</t>
  </si>
  <si>
    <t>Triticum turgidum L. group dicoccon (Schrank) Thell.</t>
  </si>
  <si>
    <t>Peter Henderson &amp; Co</t>
  </si>
  <si>
    <t>Triticum turgidum L. group durum (Desf.) Husnot</t>
  </si>
  <si>
    <t>Petoseed</t>
  </si>
  <si>
    <t>Triticum turgidum L. group palaeocolchicum Bowden</t>
  </si>
  <si>
    <t>Pflanzenzucht Dr. h.c. Carsten Inh. Erhardt Eger KG</t>
  </si>
  <si>
    <t>Triticum turgidum L. group polonicum Bowden</t>
  </si>
  <si>
    <t>Phu Guy Fruit Research Centre</t>
  </si>
  <si>
    <t>Triticum turgidum L. group turgidum Bowden</t>
  </si>
  <si>
    <t>Phu Ho Fruit Crops Research Centre</t>
  </si>
  <si>
    <t>Triticum turgidum L. (Nevski) group carthlicum Bowden</t>
  </si>
  <si>
    <t>Phytopathologie und Pflanzenschutz</t>
  </si>
  <si>
    <t>Triticum turgidum L. ssp. dicoccoides (Korn. ex Schweinf.) A. Love, comb. nov.</t>
  </si>
  <si>
    <t>Piast Hodowla Roslin Lagiewniki Sp. z o.o.</t>
  </si>
  <si>
    <t>Triticum turgidum L. ssp. dicoccoides (Korn.) Thell.</t>
  </si>
  <si>
    <t>Pioneer génétique</t>
  </si>
  <si>
    <t>Triticum turgidum L. ssp. palaeocolchicum (A. Love &amp; D. Love) A. Love, comb. nov.</t>
  </si>
  <si>
    <t>Pioneer Seed Co. Ltd.</t>
  </si>
  <si>
    <t>Triticum turgidum L. ssp. timopheevii (Zhuk.) A. Love &amp; D. Love</t>
  </si>
  <si>
    <t>Plant Biochemistry and  Molecular Biology Group,  Division ofBiochemical Sciences</t>
  </si>
  <si>
    <t>Triticum turgidum L. ssp. turanicum (Jakubz.) A. Love &amp; D. Love</t>
  </si>
  <si>
    <t>Plant Biology Division</t>
  </si>
  <si>
    <t>Triticum turgidum L. ssp. turanicum (Jakubz.) A. Love, comb. nov.</t>
  </si>
  <si>
    <t>Plant Biotech Research Center</t>
  </si>
  <si>
    <t>Triticum turgidum L. ssp. turgidum (L.) A. Love, comb. nov.</t>
  </si>
  <si>
    <t>Plant Biotechnology Institute,  National Research Council ofCanada</t>
  </si>
  <si>
    <t>Triticum turgidum (L.) Thell.</t>
  </si>
  <si>
    <t>Plant Biotechnology Institute,  National Research CouncilCanada</t>
  </si>
  <si>
    <t>Triticum turgidum (L.) Thell. subsp. carthlicum (Nevski) MK.</t>
  </si>
  <si>
    <t>Plant Biotechnology Key Laboratory</t>
  </si>
  <si>
    <t>Triticum turgidum (L.) Thell. subsp. dicoccoides (Korn.) Thell.</t>
  </si>
  <si>
    <t>Plant Breeding and Acclimatization Institute at Radzikow</t>
  </si>
  <si>
    <t>Triticum turgidum L. Thell. subsp. dicoccon (Schrank) Thell.</t>
  </si>
  <si>
    <t>Plant Breeding and Genetics Institute</t>
  </si>
  <si>
    <t>Triticum turgidum (L.) Thell. subsp. paleocolchicum Men.</t>
  </si>
  <si>
    <t>Plant Breeding Institute,  University of Sydney</t>
  </si>
  <si>
    <t>Triticum turgidum (L.) Thell. subsp. turgidum convar aethiopicum Jakubz.</t>
  </si>
  <si>
    <t>Plant Breeding International</t>
  </si>
  <si>
    <t>Triticum turgidum L. Thell. subsp. turgidum convar durum (Desf.) MK.</t>
  </si>
  <si>
    <t>Plant Breeding Station Laski</t>
  </si>
  <si>
    <t>Triticum turgidum L. Thell. subsp. turgidum convar polonicum (L.) MK.</t>
  </si>
  <si>
    <t>plant cellular biology laboratory/ Dr. STEINMETZ</t>
  </si>
  <si>
    <t>Triticum turgidum (L.) Thell. subsp. turgidum convar turanicum (Jakubz.) MK.</t>
  </si>
  <si>
    <t>Plant culture institute - Tammisto</t>
  </si>
  <si>
    <t>Triticum turgidum L. var. carthlicum (Nevski) A. Love &amp; D. Love</t>
  </si>
  <si>
    <t>Plant Development Biology</t>
  </si>
  <si>
    <t>Triticum turgidum L. var. dicoccoides (Korn. in litt. in Schweinf.) Bowden</t>
  </si>
  <si>
    <t>Plant Development Molecular Biology Lab</t>
  </si>
  <si>
    <t>Triticum turgidum L. var. polonicum (L.) A. Love &amp; D. Love</t>
  </si>
  <si>
    <t>Plant development molecular biology lab</t>
  </si>
  <si>
    <t>Triticum turgidum L. var. timopheevii</t>
  </si>
  <si>
    <t>Plant Developmental Genetics</t>
  </si>
  <si>
    <t>Triticum turgidum L. var. tumanianii</t>
  </si>
  <si>
    <t>Plant Functional Genomics Research Group</t>
  </si>
  <si>
    <t>Triticum turgidum paleocolchicum</t>
  </si>
  <si>
    <t>Plant Gene Expression Center</t>
  </si>
  <si>
    <t>Triticum turgidum polonicum</t>
  </si>
  <si>
    <t>Plant Gene Resources of Canada Central Exper. Farm, Agri. Canada</t>
  </si>
  <si>
    <t>Triticum turgidum ssp. carthlicum</t>
  </si>
  <si>
    <t>Plant Gene Resources of Canada, Saskatoon Research Centre, Agriculture and Agri-Food Canada</t>
  </si>
  <si>
    <t>Triticum turgidum ssp. dicoccoides</t>
  </si>
  <si>
    <t>Plant Genetic Resources Department</t>
  </si>
  <si>
    <t>Triticum turgidum ssp. dicoccon</t>
  </si>
  <si>
    <t>Plant Genetic Resources Unit</t>
  </si>
  <si>
    <t>Triticum turgidum ssp. durum</t>
  </si>
  <si>
    <t>Plant Genetics</t>
  </si>
  <si>
    <t>Triticum turgidum ssp. palaeocolchicum A. Love &amp; D. Love</t>
  </si>
  <si>
    <t>Plant Genetics and  Breeding</t>
  </si>
  <si>
    <t>Triticum turgidum ssp. paleocolchicum</t>
  </si>
  <si>
    <t>Plant Genome Center Co.,  Ltd</t>
  </si>
  <si>
    <t>Triticum turgidum ssp. polonicum</t>
  </si>
  <si>
    <t>Plant Genome Mapping Laboratory</t>
  </si>
  <si>
    <t>Triticum turgidum ssp. turanicum</t>
  </si>
  <si>
    <t>Plant Genomics Lab.,  Department of Crop,  Soil and Environmental Sciences</t>
  </si>
  <si>
    <t>Triticum turgidum ssp. turgidum</t>
  </si>
  <si>
    <t>Plant Molecular and Cellular Biology Program</t>
  </si>
  <si>
    <t>Triticum turgidum subsp. carthlicum x Secale strictum subsp.</t>
  </si>
  <si>
    <t>Plant Molecular Biology</t>
  </si>
  <si>
    <t>Triticum turgidum turanicum</t>
  </si>
  <si>
    <t>Plant Molecular Genetic Laboratory</t>
  </si>
  <si>
    <t>Triticum turgidum turgidum</t>
  </si>
  <si>
    <t>Plant Molecular Genetics</t>
  </si>
  <si>
    <t>Triticum turgidum var. carthlicum</t>
  </si>
  <si>
    <t>Plant Molecular Genetics Laboratory</t>
  </si>
  <si>
    <t>Triticum turgidum var. dicoccon</t>
  </si>
  <si>
    <t>Plant Molecular Physiology and  Functional Genomics</t>
  </si>
  <si>
    <t>Triticum turgidum var. dicoccon Bowden</t>
  </si>
  <si>
    <t>Plant Natural Products</t>
  </si>
  <si>
    <t>Triticum turgidum var. durum</t>
  </si>
  <si>
    <t>Plant Nematode Genetics Group</t>
  </si>
  <si>
    <t>Triticum turgidum var. durum Bowden</t>
  </si>
  <si>
    <t>Plant Pathology</t>
  </si>
  <si>
    <t>Triticum turgidum var. polonicum</t>
  </si>
  <si>
    <t>Plant Pathology Department</t>
  </si>
  <si>
    <t>Triticum umbellulatum</t>
  </si>
  <si>
    <t>Plant Protection Division I.C.I.</t>
  </si>
  <si>
    <t>Triticum uniaristatum</t>
  </si>
  <si>
    <t>Plant Research Institute</t>
  </si>
  <si>
    <t>Triticum urartu</t>
  </si>
  <si>
    <t>Plant Research International</t>
  </si>
  <si>
    <t>Triticum urartu Thumanian ex Gandilyan</t>
  </si>
  <si>
    <t>Plant Sciences</t>
  </si>
  <si>
    <t>Triticum vaillantianum</t>
  </si>
  <si>
    <t>PLANT SELECT, Ltd.</t>
  </si>
  <si>
    <t>Triticum vavilovii Jakubz.</t>
  </si>
  <si>
    <t>Plant Systems Biology</t>
  </si>
  <si>
    <t>Triticum vulgare ssp. hadropyrum Flaksb.</t>
  </si>
  <si>
    <t>plantechno srl</t>
  </si>
  <si>
    <t>Triticum vulgare ssp. irano-asiaticum Flaksb.</t>
  </si>
  <si>
    <t>Plantes legumineuses, DGAP</t>
  </si>
  <si>
    <t>Triticum vulgare var. dicoccon (Schrank) Korn</t>
  </si>
  <si>
    <t>PlantTec Biotechnologie</t>
  </si>
  <si>
    <t>Triticum vulgare Villars</t>
  </si>
  <si>
    <t>Plate-Forme de cytogÃ©nÃ©tique MolÃ©culaire</t>
  </si>
  <si>
    <t>Triticum zhukovskyi Menabde &amp; Ericzjan</t>
  </si>
  <si>
    <t>Plew Horticultural Experimental Station</t>
  </si>
  <si>
    <t>Vicia faba L.</t>
  </si>
  <si>
    <t>PMDV - Equipe Analyse fonctionnelle du genome de Botrytis cinerea</t>
  </si>
  <si>
    <t>Vicia faba subsp. equina</t>
  </si>
  <si>
    <t>Pole de biotechnologie vegetales UMR5546</t>
  </si>
  <si>
    <t>Vicia faba subsp. major</t>
  </si>
  <si>
    <t>Povolzhskii NII Selektsii i Semenovodstva Im. P.N. Konstantinova Ran</t>
  </si>
  <si>
    <t>Vicia faba subsp. minor</t>
  </si>
  <si>
    <t>Practical Scientific Institute of Plant Growing 'SELECTIA'</t>
  </si>
  <si>
    <t>Vicia faba subsp. paucijuga</t>
  </si>
  <si>
    <t>Probsdorfer Plant Breeding</t>
  </si>
  <si>
    <t>Vicia L.</t>
  </si>
  <si>
    <t>Programa de Recursos Genéticos Nicaragüenses  (REGEN)</t>
  </si>
  <si>
    <t>Vicia sativa L.</t>
  </si>
  <si>
    <t>Projet Arborea, Centre d'Etude de la Foret</t>
  </si>
  <si>
    <t>Vitaceae</t>
  </si>
  <si>
    <t>Propriété Saint Jean</t>
  </si>
  <si>
    <t>Vitis</t>
  </si>
  <si>
    <t>PROSEA Headquarters, Wageningen Agricultural University</t>
  </si>
  <si>
    <t>Vitis aestivalis Mchx.</t>
  </si>
  <si>
    <t>proteomique</t>
  </si>
  <si>
    <t>Vitis affinis Gagnep. ex Osmaston</t>
  </si>
  <si>
    <t>PSB Produccion Vegetal, Murcia - Spain</t>
  </si>
  <si>
    <t>Vitis amurensis Ruprecht</t>
  </si>
  <si>
    <t>Punjab Agricultural University</t>
  </si>
  <si>
    <t>Vitis apliniana Collett &amp; Hemsl.</t>
  </si>
  <si>
    <t>Queensland Wheat Research Institut Department of Primary Industries</t>
  </si>
  <si>
    <t>Vitis arizonica Engelm.</t>
  </si>
  <si>
    <t>RAGT</t>
  </si>
  <si>
    <t>Vitis armata Diels &amp; Gilg</t>
  </si>
  <si>
    <t>R.A.G.T. 2N</t>
  </si>
  <si>
    <t>Vitis aubertiana Gage</t>
  </si>
  <si>
    <t>Rapillard Charly, Conthey - Suisse</t>
  </si>
  <si>
    <t>Vitis austrokoreana Hatus.</t>
  </si>
  <si>
    <t>RDP (UMR5667 INRA/CNRS/ENSL/UCBL)</t>
  </si>
  <si>
    <t>Vitis baileyana Munson</t>
  </si>
  <si>
    <t>Redblush Nursery</t>
  </si>
  <si>
    <t>Vitis balansaeana Planch.</t>
  </si>
  <si>
    <t>Regional Fruit Research Station, PAU</t>
  </si>
  <si>
    <t>Vitis berlandieri Planch.</t>
  </si>
  <si>
    <t>Regional Station Shillong, NBPGR</t>
  </si>
  <si>
    <t>Vitis betulifolia Diels &amp; Gilg</t>
  </si>
  <si>
    <t>Reproduction et Developpement des Plantes</t>
  </si>
  <si>
    <t>Vitis bicolor Le Conte</t>
  </si>
  <si>
    <t>Research and Development Division</t>
  </si>
  <si>
    <t>Vitis blancoii Munson</t>
  </si>
  <si>
    <t>Research Branch Agriculture Canada</t>
  </si>
  <si>
    <t>Vitis bourgeana Planch.</t>
  </si>
  <si>
    <t>Research Institute for Bioresources</t>
  </si>
  <si>
    <t>Vitis bourquina Munson</t>
  </si>
  <si>
    <t>Research Institute for Cereals and Technical Plants Fundulea</t>
  </si>
  <si>
    <t>Vitis bryoniifolia Bunge</t>
  </si>
  <si>
    <t>Research Institute for Olive and Citrus Trees</t>
  </si>
  <si>
    <t>Vitis burmanica Collett &amp; Hemsl.</t>
  </si>
  <si>
    <t>Research Institute of Agricultural for South-East Region</t>
  </si>
  <si>
    <t>Vitis californica Bentham</t>
  </si>
  <si>
    <t>Research Institute of Crop Production</t>
  </si>
  <si>
    <t>Vitis candicans Engelm.</t>
  </si>
  <si>
    <t>Research Institute of Village Services</t>
  </si>
  <si>
    <t>Vitis caribaea D.C.</t>
  </si>
  <si>
    <t>Resistance des Plantes aux Bioagresseurs (RPB)</t>
  </si>
  <si>
    <t>Vitis champinii Planch.</t>
  </si>
  <si>
    <t>Resources Botany Research Center</t>
  </si>
  <si>
    <t>Vitis choii Hatus.</t>
  </si>
  <si>
    <t>Revol Jean-Pierre, Larnage - France</t>
  </si>
  <si>
    <t>Vitis chrysobotrys H.Lév. &amp; Vaniot</t>
  </si>
  <si>
    <t>RhoBio</t>
  </si>
  <si>
    <t>Vitis chunganensis Hu</t>
  </si>
  <si>
    <t>Rice Research Institute</t>
  </si>
  <si>
    <t>Vitis chungii F.P.Metcalf</t>
  </si>
  <si>
    <t>RICP Praha-Ruzyne Agricultural Research Station</t>
  </si>
  <si>
    <t>Vitis cinerea Engelm.</t>
  </si>
  <si>
    <t>Rijk Zwaan</t>
  </si>
  <si>
    <t>Vitis coignetiae cv. Ishikari</t>
  </si>
  <si>
    <t>Ringot</t>
  </si>
  <si>
    <t>Vitis coignetiae Pulliat</t>
  </si>
  <si>
    <t>Roberts WL, Grandview Washington - USA</t>
  </si>
  <si>
    <t>Vitis cordifolia cv. n°9 Couderc</t>
  </si>
  <si>
    <t>Roseworthy Agricultural College</t>
  </si>
  <si>
    <t>Vitis cordifolia Mchx.</t>
  </si>
  <si>
    <t>Royal Palm Nurseries</t>
  </si>
  <si>
    <t>Vitis coriacea Shuttl.</t>
  </si>
  <si>
    <t>Rubidoux laboratory</t>
  </si>
  <si>
    <t>Vitis davidii Romanet du Caillaud</t>
  </si>
  <si>
    <t>Rustica Prograin Genetique</t>
  </si>
  <si>
    <t>Vitis del rioi Galet</t>
  </si>
  <si>
    <t>Rutgers University - NJ - USA</t>
  </si>
  <si>
    <t>Vitis doaniana Munson</t>
  </si>
  <si>
    <t>Rutgers University - NJ - USA - M. Vinson P</t>
  </si>
  <si>
    <t>Vitis embergeri Galet</t>
  </si>
  <si>
    <t>Saatbau Linz / Oberoesterreichische Landessaatbaugenossenschaft</t>
  </si>
  <si>
    <t>Vitis ficifolioides Wang</t>
  </si>
  <si>
    <t>Saaten-Union France s.a.r.l - Saaten-Union Recherche s.a.s</t>
  </si>
  <si>
    <t>Vitis flexuosa Thunb.</t>
  </si>
  <si>
    <t>Saatzucht Bauer GmbH &amp; Co KG</t>
  </si>
  <si>
    <t>Vitis gigas Fennell</t>
  </si>
  <si>
    <t>Saatzucht Donau GesmbH. &amp; CoKG</t>
  </si>
  <si>
    <t>Vitis girdiana Munson</t>
  </si>
  <si>
    <t>Saatzucht Engelen Büchling Ohg</t>
  </si>
  <si>
    <t>Vitis glabrescens Fritsch</t>
  </si>
  <si>
    <t>Saatzucht Hans Schweiger &amp; Co. Ohg</t>
  </si>
  <si>
    <t>Vitis hancockii Hance</t>
  </si>
  <si>
    <t>Saatzucht Josef Breun GdbR</t>
  </si>
  <si>
    <t>Vitis helleri Small</t>
  </si>
  <si>
    <t>Saatzucht Piatti</t>
  </si>
  <si>
    <t>Vitis hexamera Gagnep.</t>
  </si>
  <si>
    <t>Saatzucht Streng GmbH &amp; Co. KG</t>
  </si>
  <si>
    <t>Vitis hissarica Vassilcz.</t>
  </si>
  <si>
    <t>Saatzuchtgesellschaft Nordsaat GmbH</t>
  </si>
  <si>
    <t>Vitis illex Bailey</t>
  </si>
  <si>
    <t>Saatzuchtwirtschaft Johann Firlbeck KG</t>
  </si>
  <si>
    <t>Vitis kelemgensis Momiyama</t>
  </si>
  <si>
    <t>Saatzuchtwirtschaft Lang-Doerfler</t>
  </si>
  <si>
    <t>Vitis kiusiama Momiyama</t>
  </si>
  <si>
    <t>Saatzuchtwirtschaft Otto Breustedt GmbH</t>
  </si>
  <si>
    <t>Vitis L.</t>
  </si>
  <si>
    <t>Sakata Seed France</t>
  </si>
  <si>
    <t>Vitis labrusca cv. Cambridge</t>
  </si>
  <si>
    <t>Samarskij Niish Im.N.M. Tulajkova</t>
  </si>
  <si>
    <t>Vitis labrusca cv. Caroline</t>
  </si>
  <si>
    <t>SantÃ© de la Vigne et QualitÃ© du Vin</t>
  </si>
  <si>
    <t>Vitis labrusca cv. Caywood</t>
  </si>
  <si>
    <t>Santé de la Vigne et Qualité du Vin</t>
  </si>
  <si>
    <t>Vitis labrusca cv. Concord</t>
  </si>
  <si>
    <t>S.A.S. Florimond Desprez</t>
  </si>
  <si>
    <t>Vitis labrusca cv. Creveling</t>
  </si>
  <si>
    <t>Satten-Ring Pfeuffer - Von Ruemker oHG</t>
  </si>
  <si>
    <t>Vitis labrusca cv. Early Victor</t>
  </si>
  <si>
    <t>SBAT El Ariana, Tunisie</t>
  </si>
  <si>
    <t>Vitis labrusca cv. Isabelle</t>
  </si>
  <si>
    <t>SCA - Agricultural Research Station Turda-Cluj</t>
  </si>
  <si>
    <t>Vitis labrusca cv. Israella</t>
  </si>
  <si>
    <t>SCA Adrien Momont et fils, S.A.</t>
  </si>
  <si>
    <t>Vitis labrusca cv. Ive's seedling</t>
  </si>
  <si>
    <t>Schnable Laboratory</t>
  </si>
  <si>
    <t>Vitis labrusca cv. Miles</t>
  </si>
  <si>
    <t>Schnable laboratory</t>
  </si>
  <si>
    <t>Vitis labrusca cv. Muncy</t>
  </si>
  <si>
    <t>School of Biological Sciences</t>
  </si>
  <si>
    <t>Vitis labrusca cv. North America</t>
  </si>
  <si>
    <t>Science de l'Horticulture, Rabat, Maroc</t>
  </si>
  <si>
    <t>Vitis labrusca cv. North Carolina</t>
  </si>
  <si>
    <t>Scott Research Farm</t>
  </si>
  <si>
    <t>Vitis labrusca cv. Pierce = California Concord</t>
  </si>
  <si>
    <t>SDR Fruit LLC, Boulder- CO - USA</t>
  </si>
  <si>
    <t>Vitis labrusca cv. Rentz</t>
  </si>
  <si>
    <t>Seagaga Research Station</t>
  </si>
  <si>
    <t>Vitis labrusca cv. Scarlett</t>
  </si>
  <si>
    <t>Seager Wheeler</t>
  </si>
  <si>
    <t>Vitis labrusca L.</t>
  </si>
  <si>
    <t>Secobra Saatzucht GmbH</t>
  </si>
  <si>
    <t>Vitis lanata Roxburgh</t>
  </si>
  <si>
    <t>Seed and Plant Improvement Institute</t>
  </si>
  <si>
    <t>Vitis lanceolata Roxb.</t>
  </si>
  <si>
    <t>Selekt Research and Breeding Institute</t>
  </si>
  <si>
    <t>Vitis leucocarpa Hayata</t>
  </si>
  <si>
    <t>SELGEN, Breeding Station Chlumec</t>
  </si>
  <si>
    <t>Vitis lincecumii Buckley</t>
  </si>
  <si>
    <t>SELGEN, Breeding Station Stupice</t>
  </si>
  <si>
    <t>Vitis longii Prince</t>
  </si>
  <si>
    <t>SELGEN, Breeding Station Uhretice</t>
  </si>
  <si>
    <t>Vitis monticola Buckley</t>
  </si>
  <si>
    <t>Semences Cargill, Centre de Recherches Céréales à Pailles et Colza</t>
  </si>
  <si>
    <t>Vitis novisinensis Vassilcz.</t>
  </si>
  <si>
    <t>Semences de Provence</t>
  </si>
  <si>
    <t>Vitis pedicellata M.A.Lawson</t>
  </si>
  <si>
    <t>Semiarid Prairie Agricultural Research Centre, Agriculture and Agri-Food Canada</t>
  </si>
  <si>
    <t>Vitis pentagona Diels &amp; Gilg</t>
  </si>
  <si>
    <t>Semillas Falco</t>
  </si>
  <si>
    <t>Vitis piasezkii cv. pagnuccii</t>
  </si>
  <si>
    <t>Seminis</t>
  </si>
  <si>
    <t>Vitis piasezkii Maximowicz</t>
  </si>
  <si>
    <t>Seoul National University</t>
  </si>
  <si>
    <t>Vitis piloso-nerva F.P.Metcalf</t>
  </si>
  <si>
    <t>SERASEM</t>
  </si>
  <si>
    <t>Vitis potanini Maxim.</t>
  </si>
  <si>
    <t>Servien Norbert et Pierre-Gilles - Granges lès Beaumont - France</t>
  </si>
  <si>
    <t>Vitis pseudoreticulata W.T.Wang</t>
  </si>
  <si>
    <t>Settore Biotecnologie e Agricoltura, Dipartimento Innovazione, ENEA</t>
  </si>
  <si>
    <t>Vitis punctata Raf.</t>
  </si>
  <si>
    <t>Seva Flora SRO, Valtice - République Tchèque</t>
  </si>
  <si>
    <t>Vitis reticulata Pamp.</t>
  </si>
  <si>
    <t>Shanghai Institute of Plant Physiology and  Ecology</t>
  </si>
  <si>
    <t>Vitis retordii Romanet du Caill. ex Planch.</t>
  </si>
  <si>
    <t>Shanxi Academy of Agricultural Sciences</t>
  </si>
  <si>
    <t>Vitis riparia cv. Riparia Gloire de Montpellier</t>
  </si>
  <si>
    <t>Shulaev's Lab</t>
  </si>
  <si>
    <t>Vitis riparia cv. Riparia grand glabre</t>
  </si>
  <si>
    <t>Siberian Research Institute of Agriculture</t>
  </si>
  <si>
    <t>Vitis riparia Mchx.</t>
  </si>
  <si>
    <t>SICA Centrex, Torreilles, France</t>
  </si>
  <si>
    <t>Vitis romanetii Romanet du Caillaud</t>
  </si>
  <si>
    <t>Sica La Tapy</t>
  </si>
  <si>
    <t>Vitis rubra cv. palmata</t>
  </si>
  <si>
    <t>Sica SE.CO.CE. Semences Dromigny et Hamel</t>
  </si>
  <si>
    <t>Vitis rubra Mchx.</t>
  </si>
  <si>
    <t>Sicarex Beaujolais</t>
  </si>
  <si>
    <t>Vitis rufotomentosa Small</t>
  </si>
  <si>
    <t>Sicarex du Sud-Ouest</t>
  </si>
  <si>
    <t>Vitis rupestris cv. Rupestris du Lot</t>
  </si>
  <si>
    <t>Signaling and  Plant Metabolism</t>
  </si>
  <si>
    <t>Vitis rupestris Sheele</t>
  </si>
  <si>
    <t>Signaux et messages cellulaires chez les vegetaux</t>
  </si>
  <si>
    <t>Vitis schumanniana Kuntze</t>
  </si>
  <si>
    <t>SIS - Societa Italiana Sementi</t>
  </si>
  <si>
    <t>Vitis seguinii H.Lév.</t>
  </si>
  <si>
    <t>Sladkovicovo Plant Breeding Station</t>
  </si>
  <si>
    <t>Vitis serroniana Glaz.</t>
  </si>
  <si>
    <t>Small Grains Research Centre, Agricultural Research Institute 'Serbia'</t>
  </si>
  <si>
    <t>Vitis shiragai Makino</t>
  </si>
  <si>
    <t>Societa Produttori Sementi</t>
  </si>
  <si>
    <t>Vitis silvestrii Pamp.</t>
  </si>
  <si>
    <t>Société de Viticulture du Jura</t>
  </si>
  <si>
    <t>Vitis simpsonii Munson</t>
  </si>
  <si>
    <t>Société Pomologique du Berry</t>
  </si>
  <si>
    <t>Vitis thunbergii Siebold &amp; Zucc.</t>
  </si>
  <si>
    <t>Société pour l'Encouragement de l'Orge de Brasserie</t>
  </si>
  <si>
    <t>Vitis treleasei Munson</t>
  </si>
  <si>
    <t>SOGROUP</t>
  </si>
  <si>
    <t>Vitis tsoii Merr.</t>
  </si>
  <si>
    <t>Solanum</t>
  </si>
  <si>
    <t>Vitis vicaryana Kurz</t>
  </si>
  <si>
    <t>Solanum Tourneur</t>
  </si>
  <si>
    <t>Vitis vinifera L.</t>
  </si>
  <si>
    <t>Solary Plant Breeding Station</t>
  </si>
  <si>
    <t>Vitis vinifera subsp sylvestris cv. Lambrusque métisse</t>
  </si>
  <si>
    <t>Sorghum genetics and  molecular biology lab</t>
  </si>
  <si>
    <t>Vitis vinifera subsp sylvestris cv. Lambrusque vraie</t>
  </si>
  <si>
    <t>South Dakota Agricultural Experiment Station, South Dakota State University</t>
  </si>
  <si>
    <t>Vitis vinifera subsp sylvestris L.</t>
  </si>
  <si>
    <t>Southwick Steve, El Macero, CA - USA</t>
  </si>
  <si>
    <t>Vitis vinifera subsp vinifera cv. A Kalatchel</t>
  </si>
  <si>
    <t>Special Research Centre,  Basic and  Applied Plant MolecularBiology</t>
  </si>
  <si>
    <t>Vitis vinifera subsp vinifera cv. A 406 SRLH</t>
  </si>
  <si>
    <t>SRA  INRA-CIRAD</t>
  </si>
  <si>
    <t>Vitis vinifera subsp vinifera cv. Abbuoto</t>
  </si>
  <si>
    <t>Star Fruit</t>
  </si>
  <si>
    <t>Vitis vinifera subsp vinifera cv. Abdjouch</t>
  </si>
  <si>
    <t>State Key Lab of Genetics</t>
  </si>
  <si>
    <t>Vitis vinifera subsp vinifera cv. Abondance</t>
  </si>
  <si>
    <t>State Lab of Plant Physiology and  Biochemistry</t>
  </si>
  <si>
    <t>Vitis vinifera subsp vinifera cv. Abondant</t>
  </si>
  <si>
    <t>State Lab of plant physiology and  biochemistry</t>
  </si>
  <si>
    <t>Vitis vinifera subsp vinifera cv. Abouhou</t>
  </si>
  <si>
    <t>Station Agrumicole de Lipa</t>
  </si>
  <si>
    <t>Vitis vinifera subsp vinifera cv. Abouriou</t>
  </si>
  <si>
    <t>Station Agrumicole de Nan</t>
  </si>
  <si>
    <t>Vitis vinifera subsp vinifera cv. Achlamiche</t>
  </si>
  <si>
    <t>Station Centrale de la Recherche sur les Agrumes, Institut National de la Recherche Agronomique du Maroc</t>
  </si>
  <si>
    <t>Vitis vinifera subsp vinifera cv. Adissi</t>
  </si>
  <si>
    <t>Station d'amelioration des arbres forestiers</t>
  </si>
  <si>
    <t>Vitis vinifera subsp vinifera cv. Admirable de Courtiller</t>
  </si>
  <si>
    <t>Station d'amelioration des plantes</t>
  </si>
  <si>
    <t>Vitis vinifera subsp vinifera cv. Aetoniki</t>
  </si>
  <si>
    <t>Station d'arboriculture de Poros - Trizinias (Grèce)</t>
  </si>
  <si>
    <t>Vitis vinifera subsp vinifera cv. Aetonychi kokkino</t>
  </si>
  <si>
    <t>Station de Betanimena</t>
  </si>
  <si>
    <t>Vitis vinifera subsp vinifera cv. Aetonychi mavro</t>
  </si>
  <si>
    <t>Station de cultures fruitières de Foulaya</t>
  </si>
  <si>
    <t>Vitis vinifera subsp vinifera cv. Aetonyki</t>
  </si>
  <si>
    <t>Station de Génétique et Amélioration des Plantes, INRA-Versailles</t>
  </si>
  <si>
    <t>Vitis vinifera subsp vinifera cv. Afarta pobres</t>
  </si>
  <si>
    <t>Station de Genetique et d'Amelioration des Plantes</t>
  </si>
  <si>
    <t>Vitis vinifera subsp vinifera cv. Affenthaler</t>
  </si>
  <si>
    <t>Station de Genetique et d'Amelioration des plantes</t>
  </si>
  <si>
    <t>Vitis vinifera subsp vinifera cv. Ag isioum</t>
  </si>
  <si>
    <t>Station de Génétique et d'Amélioration des Plantes, INRA-Dijon</t>
  </si>
  <si>
    <t>Vitis vinifera subsp vinifera cv. Ag Kiourdach</t>
  </si>
  <si>
    <t>Station de Genetique et dÕAmelioration des Plantes</t>
  </si>
  <si>
    <t>Vitis vinifera subsp vinifera cv. Agadaï</t>
  </si>
  <si>
    <t>Station de Genetique et dUAmelioration des Plantes</t>
  </si>
  <si>
    <t>Vitis vinifera subsp vinifera cv. Agapanthe</t>
  </si>
  <si>
    <t>Station de Genetique Vegetale</t>
  </si>
  <si>
    <t>Vitis vinifera subsp vinifera cv. Aghianniotico</t>
  </si>
  <si>
    <t>Station de Genetique Vegetale du Moulon</t>
  </si>
  <si>
    <t>Vitis vinifera subsp vinifera cv. Aghiorgitiko</t>
  </si>
  <si>
    <t>Station de Pathologie Vegetale</t>
  </si>
  <si>
    <t>Vitis vinifera subsp vinifera cv. Aglianico</t>
  </si>
  <si>
    <t>Station de Pathologie Végétale, INRA-Avignon</t>
  </si>
  <si>
    <t>Vitis vinifera subsp vinifera cv. Agostenga noir</t>
  </si>
  <si>
    <t>Station de recherche Agroscope Changins-Wädenswil</t>
  </si>
  <si>
    <t>Vitis vinifera subsp vinifera cv. Agourane</t>
  </si>
  <si>
    <t>Station de recherche Agroscope Changins-WÃ¤denswil</t>
  </si>
  <si>
    <t>Vitis vinifera subsp vinifera cv. Agrio mavro</t>
  </si>
  <si>
    <t>Station de Recherche du Comité Nord</t>
  </si>
  <si>
    <t>Vitis vinifera subsp vinifera cv. Aguyar</t>
  </si>
  <si>
    <t>Station de Recherche du Comité Nord &amp; GIPT</t>
  </si>
  <si>
    <t>Vitis vinifera subsp vinifera cv. Ahmar</t>
  </si>
  <si>
    <t>Station de Recherchedu Comité Nord &amp; GNIPTIT</t>
  </si>
  <si>
    <t>Vitis vinifera subsp vinifera cv. Ahmed</t>
  </si>
  <si>
    <t>Station Expérimentale Agronomique de Boufarik</t>
  </si>
  <si>
    <t>Vitis vinifera subsp vinifera cv. Ahmeh sal apyrène</t>
  </si>
  <si>
    <t>Station expérimentale de Oeiras Portugal</t>
  </si>
  <si>
    <t>Vitis vinifera subsp vinifera cv. Ahmeh Sal 9</t>
  </si>
  <si>
    <t>Station Régionale Horticole de Sefrou</t>
  </si>
  <si>
    <t>Vitis vinifera subsp vinifera cv. Ahmeur bou Ahmeur</t>
  </si>
  <si>
    <t>Statistique &amp; Genome</t>
  </si>
  <si>
    <t>Vitis vinifera subsp vinifera cv. Ahumat</t>
  </si>
  <si>
    <t>Statistique &amp; Génome</t>
  </si>
  <si>
    <t>Vitis vinifera subsp vinifera cv. Aïbatly</t>
  </si>
  <si>
    <t>Statiunea de Cercetare Dezvoltare Agricola Albota</t>
  </si>
  <si>
    <t>Vitis vinifera subsp vinifera cv. Aïda = Pirovano 233</t>
  </si>
  <si>
    <t>Ste Coopérative Agricole du Nord-Est de la Brie</t>
  </si>
  <si>
    <t>Vitis vinifera subsp vinifera cv. Aïdani mavro</t>
  </si>
  <si>
    <t>Stellenbosch University</t>
  </si>
  <si>
    <t>Vitis vinifera subsp vinifera cv. Aïn Begra</t>
  </si>
  <si>
    <t>Structure et Metabolisme des Plantes</t>
  </si>
  <si>
    <t>Vitis vinifera subsp vinifera cv. Aïn el Bouma</t>
  </si>
  <si>
    <t>Subtropical Horticultural Research Unit, National Germplasm Repository - Miami, USDA</t>
  </si>
  <si>
    <t>Vitis vinifera subsp vinifera cv. Aïn Kelba</t>
  </si>
  <si>
    <t>Suceava Genebank</t>
  </si>
  <si>
    <t>Vitis vinifera subsp vinifera cv. Airen</t>
  </si>
  <si>
    <t>Summerfield Nursery Co.</t>
  </si>
  <si>
    <t>Vitis vinifera subsp vinifera cv. Ak chekerek</t>
  </si>
  <si>
    <t>Sun World International - Bakersfield, CA - USA</t>
  </si>
  <si>
    <t>Vitis vinifera subsp vinifera cv. Ak ouzioum tagapskii</t>
  </si>
  <si>
    <t>Sunshine Nurseries</t>
  </si>
  <si>
    <t>Vitis vinifera subsp vinifera cv. Akiki</t>
  </si>
  <si>
    <t>Svalof Weibull AB Cereal Breeding Department</t>
  </si>
  <si>
    <t>Vitis vinifera subsp vinifera cv. Aklyk jaune</t>
  </si>
  <si>
    <t>SW Seed Hadmersleben GmbH</t>
  </si>
  <si>
    <t>Vitis vinifera subsp vinifera cv. Akominato</t>
  </si>
  <si>
    <t>Swedish University of Agricultural Sciences - Department of Plant Breeding Research</t>
  </si>
  <si>
    <t>Vitis vinifera subsp vinifera cv. Alabar noir</t>
  </si>
  <si>
    <t>Swiss Institute of Bioinformatics</t>
  </si>
  <si>
    <t>Vitis vinifera subsp vinifera cv. Alanttermö</t>
  </si>
  <si>
    <t>Syndicat de Producteurs de Marron de Charentes</t>
  </si>
  <si>
    <t>Vitis vinifera subsp vinifera cv. Alb rominesc</t>
  </si>
  <si>
    <t>Syndicat Général des Vignerons Réunis des Côtes-du-Rhône</t>
  </si>
  <si>
    <t>Vitis vinifera subsp vinifera cv. Alba aganin isioum</t>
  </si>
  <si>
    <t>Syngenta</t>
  </si>
  <si>
    <t>Vitis vinifera subsp vinifera cv. Alba imputotato</t>
  </si>
  <si>
    <t>Syngenta Seeds Ltd</t>
  </si>
  <si>
    <t>Vitis vinifera subsp vinifera cv. Alba magna = Pirovano 283</t>
  </si>
  <si>
    <t>Syngenta Seeds S.A.</t>
  </si>
  <si>
    <t>Vitis vinifera subsp vinifera cv. Albalonga = Würzburg B 51-2-1</t>
  </si>
  <si>
    <t>Syngenta Seeds S.A.S.</t>
  </si>
  <si>
    <t>Vitis vinifera subsp vinifera cv. Albana</t>
  </si>
  <si>
    <t>Takii recherche France</t>
  </si>
  <si>
    <t>Vitis vinifera subsp vinifera cv. Albanello</t>
  </si>
  <si>
    <t>Technisem</t>
  </si>
  <si>
    <t>Vitis vinifera subsp vinifera cv. Albaranzeuli bianco</t>
  </si>
  <si>
    <t>Technology Department</t>
  </si>
  <si>
    <t>Vitis vinifera subsp vinifera cv. Albarola</t>
  </si>
  <si>
    <t>Terr'Loire</t>
  </si>
  <si>
    <t>Vitis vinifera subsp vinifera cv. Albert Dientz</t>
  </si>
  <si>
    <t>Texas Agricultural Experiment Station, Texas A &amp; M University</t>
  </si>
  <si>
    <t>Vitis vinifera subsp vinifera cv. Albillo</t>
  </si>
  <si>
    <t>TEZIER S.A.</t>
  </si>
  <si>
    <t>Vitis vinifera subsp vinifera cv. Albino de Sousa</t>
  </si>
  <si>
    <t>The Agricultural Research Council - Grain Crops Institute</t>
  </si>
  <si>
    <t>Vitis vinifera subsp vinifera cv. Albourlah</t>
  </si>
  <si>
    <t>The Arabidopsis Information Resource</t>
  </si>
  <si>
    <t>Vitis vinifera subsp vinifera cv. Aléatico</t>
  </si>
  <si>
    <t>The Biotechnology Center</t>
  </si>
  <si>
    <t>Vitis vinifera subsp vinifera cv. Aledo</t>
  </si>
  <si>
    <t>The Citrus Nursery</t>
  </si>
  <si>
    <t>Vitis vinifera subsp vinifera cv. Alenky</t>
  </si>
  <si>
    <t>The First Laboratory for Plant Gene Research</t>
  </si>
  <si>
    <t>Vitis vinifera subsp vinifera cv. Alepou</t>
  </si>
  <si>
    <t>The Genome Analysis Centre</t>
  </si>
  <si>
    <t>Vitis vinifera subsp vinifera cv. Alexandroouli</t>
  </si>
  <si>
    <t>The Key Laboratory of Gene Engineering of Ministry ofEducation</t>
  </si>
  <si>
    <t>Vitis vinifera subsp vinifera cv. Alfrocheiro preto</t>
  </si>
  <si>
    <t>The Molecular Breeding Lab of Wheat Research Center - Henan Academy of Agricultural Sciences</t>
  </si>
  <si>
    <t>Vitis vinifera subsp vinifera cv. Algara</t>
  </si>
  <si>
    <t>The Rockefeller Foundation</t>
  </si>
  <si>
    <t>Vitis vinifera subsp vinifera cv. Alia boka</t>
  </si>
  <si>
    <t>The V.M. Remeslo Myronivka Institute for Wheat</t>
  </si>
  <si>
    <t>Vitis vinifera subsp vinifera cv. Alicante anglais blanc</t>
  </si>
  <si>
    <t>Tintori Nursery</t>
  </si>
  <si>
    <t>Vitis vinifera subsp vinifera cv. Alicante Bouschet érigé</t>
  </si>
  <si>
    <t>Top Semence</t>
  </si>
  <si>
    <t>Vitis vinifera subsp vinifera cv. Alicante Bouschet extra fertile</t>
  </si>
  <si>
    <t>Torbert Rocheford</t>
  </si>
  <si>
    <t>Vitis vinifera subsp vinifera cv. Alicante Bouschet n°1</t>
  </si>
  <si>
    <t>Toumelin (don't exist anymore)</t>
  </si>
  <si>
    <t>Vitis vinifera subsp vinifera cv. Alicante Bouschet n°2</t>
  </si>
  <si>
    <t>Tourneur Grandes Cultures Obtentions</t>
  </si>
  <si>
    <t>Vitis vinifera subsp vinifera cv. Alicante Bouschet n°7</t>
  </si>
  <si>
    <t>Trait and  Technology Development,  Agronomic Traits</t>
  </si>
  <si>
    <t>Vitis vinifera subsp vinifera cv. Alicante Bouschet n°8</t>
  </si>
  <si>
    <t>Trait and  Technology Development,  Food and  Feed Research</t>
  </si>
  <si>
    <t>Vitis vinifera subsp vinifera cv. Alicante Bouschet précoce (ou n°5)</t>
  </si>
  <si>
    <t>Transition Zone Agricultural Research Institute</t>
  </si>
  <si>
    <t>Vitis vinifera subsp vinifera cv. Alicante Bouschet tardif (ou n°6)</t>
  </si>
  <si>
    <t>TRANSPORT DES ASSIMILATS</t>
  </si>
  <si>
    <t>Vitis vinifera subsp vinifera cv. Alicante Bouschet x Piquepoul gris</t>
  </si>
  <si>
    <t>Trégor Sélection</t>
  </si>
  <si>
    <t>Vitis vinifera subsp vinifera cv. Alicante Bouschet x Piquepoul n°12</t>
  </si>
  <si>
    <t>Tribhuvan University</t>
  </si>
  <si>
    <t>Vitis vinifera subsp vinifera cv. Alicante Henri Bouschet</t>
  </si>
  <si>
    <t>Tropical Agricultural Research Station, Clonal Repository USDA/ARS</t>
  </si>
  <si>
    <t>Vitis vinifera subsp vinifera cv. Alicante rosa</t>
  </si>
  <si>
    <t>Tropical Crops Experimental Station</t>
  </si>
  <si>
    <t>Vitis vinifera subsp vinifera cv. Aligoté</t>
  </si>
  <si>
    <t>Truffaut</t>
  </si>
  <si>
    <t>Vitis vinifera subsp vinifera cv. Alii tierskii</t>
  </si>
  <si>
    <t>Tsukuba Life Science Center</t>
  </si>
  <si>
    <t>Vitis vinifera subsp vinifera cv. Alimchak</t>
  </si>
  <si>
    <t>T&amp;TD,  Agronomic Traits,  Yield Stability</t>
  </si>
  <si>
    <t>Vitis vinifera subsp vinifera cv. Almafre</t>
  </si>
  <si>
    <t>Tulun State Plant Breeding Station</t>
  </si>
  <si>
    <t>Vitis vinifera subsp vinifera cv. Alnwick seedling</t>
  </si>
  <si>
    <t>Turkmen Academy of Agricultural Sciences</t>
  </si>
  <si>
    <t>Vitis vinifera subsp vinifera cv. Alphonse Lavallée</t>
  </si>
  <si>
    <t>Twyford Plant Laborences (NPBGR), North Carolina State University</t>
  </si>
  <si>
    <t>Vitis vinifera subsp vinifera cv. Altesse</t>
  </si>
  <si>
    <t>Tystofte-Forsoggstation</t>
  </si>
  <si>
    <t>Vitis vinifera subsp vinifera cv. Alva</t>
  </si>
  <si>
    <t>UAGPF</t>
  </si>
  <si>
    <t>Vitis vinifera subsp vinifera cv. Alval = INRA 1552-24</t>
  </si>
  <si>
    <t>UCOPAC - Verneuil - Recherches</t>
  </si>
  <si>
    <t>Vitis vinifera subsp vinifera cv. Alvarelhao</t>
  </si>
  <si>
    <t>UE arboricole, INRA-Toulenne et INRA-Bourran</t>
  </si>
  <si>
    <t>Vitis vinifera subsp vinifera cv. Alvarinho</t>
  </si>
  <si>
    <t>UE Diascope, INRA-Montpellier</t>
  </si>
  <si>
    <t>Vitis vinifera subsp vinifera cv. Alvina = INRA 2121-61</t>
  </si>
  <si>
    <t>UE Maïs, INRA-Saint-Martin-de-Hinx</t>
  </si>
  <si>
    <t>Vitis vinifera subsp vinifera cv. Alwan</t>
  </si>
  <si>
    <t>Vitis vinifera subsp vinifera cv. Amaral</t>
  </si>
  <si>
    <t>UIPMSV</t>
  </si>
  <si>
    <t>Vitis vinifera subsp vinifera cv. Amaral branco</t>
  </si>
  <si>
    <t>ULICE</t>
  </si>
  <si>
    <t>Vitis vinifera subsp vinifera cv. Ambary</t>
  </si>
  <si>
    <t>Umea Plant Science Center</t>
  </si>
  <si>
    <t>Vitis vinifera subsp vinifera cv. Amellal</t>
  </si>
  <si>
    <t>Umea Plant Science Center, Department of Plant Physiology</t>
  </si>
  <si>
    <t>Vitis vinifera subsp vinifera cv. Amessasse</t>
  </si>
  <si>
    <t>UMR AGAP Amélioration Génétique et Adaptation des Plantes méditerranéennes et Tropicales</t>
  </si>
  <si>
    <t>Vitis vinifera subsp vinifera cv. Amfioni</t>
  </si>
  <si>
    <t>UMR Amélioration des Plantes et Biotechnologies Végétales, INRA-Rennes</t>
  </si>
  <si>
    <t>Vitis vinifera subsp vinifera cv. Amigne</t>
  </si>
  <si>
    <t>Vitis vinifera subsp vinifera cv. Amokrane</t>
  </si>
  <si>
    <t>UMR APBV</t>
  </si>
  <si>
    <t>Vitis vinifera subsp vinifera cv. Ampelakiotico galano</t>
  </si>
  <si>
    <t>UMR ASP 1095</t>
  </si>
  <si>
    <t>Vitis vinifera subsp vinifera cv. Ancellota</t>
  </si>
  <si>
    <t>UMR ASP 1095 (Amelioration et Sante des Plantes)</t>
  </si>
  <si>
    <t>Vitis vinifera subsp vinifera cv. Ancorat</t>
  </si>
  <si>
    <t>UMR BiO3P</t>
  </si>
  <si>
    <t>Vitis vinifera subsp vinifera cv. Aneb ben Koreli</t>
  </si>
  <si>
    <t>UMR CNRS/INRA 215</t>
  </si>
  <si>
    <t>Vitis vinifera subsp vinifera cv. Aneb bou Bezzoul</t>
  </si>
  <si>
    <t>UMR DAP 1098</t>
  </si>
  <si>
    <t>Vitis vinifera subsp vinifera cv. Aneb el Amar</t>
  </si>
  <si>
    <t>UMR de Genetique vegetale</t>
  </si>
  <si>
    <t>Vitis vinifera subsp vinifera cv. Angelo Longo = Pirovano 101</t>
  </si>
  <si>
    <t>UMR de Genetique Vegetale du Moulon</t>
  </si>
  <si>
    <t>Vitis vinifera subsp vinifera cv. Angelo Pirovano = Pirovano 2</t>
  </si>
  <si>
    <t>UMR de Ginitique Vigitale</t>
  </si>
  <si>
    <t>Vitis vinifera subsp vinifera cv. Angiola</t>
  </si>
  <si>
    <t>Vitis vinifera subsp vinifera cv. Angulato</t>
  </si>
  <si>
    <t>UMR DiaPC</t>
  </si>
  <si>
    <t>Vitis vinifera subsp vinifera cv. Annamaria</t>
  </si>
  <si>
    <t>UMR Diversité et Adaptation des Plantes Cultivées, INRA-Montpellier</t>
  </si>
  <si>
    <t>Vitis vinifera subsp vinifera cv. Antão vaz</t>
  </si>
  <si>
    <t>UMR Diversite et Genomes des Plantes Cultivees</t>
  </si>
  <si>
    <t>Vitis vinifera subsp vinifera cv. Aouillat</t>
  </si>
  <si>
    <t>Vitis vinifera subsp vinifera cv. Appley Towers</t>
  </si>
  <si>
    <t>Vitis vinifera subsp vinifera cv. Aprofeher</t>
  </si>
  <si>
    <t>Vitis vinifera subsp vinifera cv. Aptiche aga</t>
  </si>
  <si>
    <t>UMR Génétique et Horticulture GenHort, INRA-Angers</t>
  </si>
  <si>
    <t>Vitis vinifera subsp vinifera cv. Apyrène de Roussé</t>
  </si>
  <si>
    <t>UMR Génétique Végétale, INRA-Moulon</t>
  </si>
  <si>
    <t>Vitis vinifera subsp vinifera cv. Aragatzi</t>
  </si>
  <si>
    <t>UMR Génomique Végétale, INRA-Evry</t>
  </si>
  <si>
    <t>Vitis vinifera subsp vinifera cv. Araklinos</t>
  </si>
  <si>
    <t>UMR IaM - 1136</t>
  </si>
  <si>
    <t>Vitis vinifera subsp vinifera cv. Aramon</t>
  </si>
  <si>
    <t>UMR INRA 1088 Plante-Microbe-Environment</t>
  </si>
  <si>
    <t>Vitis vinifera subsp vinifera cv. Aramon blanc</t>
  </si>
  <si>
    <t>UMR INRA 1088/CNRS 5184/U. Bourgogne PME,  Inra</t>
  </si>
  <si>
    <t>Vitis vinifera subsp vinifera cv. Aramon blanc de la Calmette</t>
  </si>
  <si>
    <t>UMR INRA 1165 - CNRS 8114 - UEVE</t>
  </si>
  <si>
    <t>Vitis vinifera subsp vinifera cv. Aramon Bouschet n°1</t>
  </si>
  <si>
    <t>UMR INRA 1165 CNRS 8114 - UEVE</t>
  </si>
  <si>
    <t>Vitis vinifera subsp vinifera cv. Aramon Bouschet n°3</t>
  </si>
  <si>
    <t>UMR INRA-Agrocampus</t>
  </si>
  <si>
    <t>Vitis vinifera subsp vinifera cv. Aramon Bouschet n°5</t>
  </si>
  <si>
    <t>UMR INRA-ENSAR</t>
  </si>
  <si>
    <t>Vitis vinifera subsp vinifera cv. Aramon gris</t>
  </si>
  <si>
    <t>UMR INRA-INSA BF2I</t>
  </si>
  <si>
    <t>Vitis vinifera subsp vinifera cv. Aramon teinturier Bouschet</t>
  </si>
  <si>
    <t>UMR INRA-UBP Amilioration &amp; Santi des Plantes</t>
  </si>
  <si>
    <t>Vitis vinifera subsp vinifera cv. Aranel = INRA 1816-106</t>
  </si>
  <si>
    <t>UMR INRA-UHP 1137</t>
  </si>
  <si>
    <t>Vitis vinifera subsp vinifera cv. Aranyka sarga</t>
  </si>
  <si>
    <t>UMR Institut de Génétique, Environnement et Protection des Plantes, INRA-Rennes</t>
  </si>
  <si>
    <t>Vitis vinifera subsp vinifera cv. Ararati</t>
  </si>
  <si>
    <t>Vitis vinifera subsp vinifera cv. Araxeni tchernii</t>
  </si>
  <si>
    <t>UMR Institut de Génétique, Environnement et Protection des Plantes, INRA-Rennes, Site de Plougoulm</t>
  </si>
  <si>
    <t>Vitis vinifera subsp vinifera cv. Arbane</t>
  </si>
  <si>
    <t>UMR Peuplement Végétaux et Bioagresseurs en Milieu Tropical, CIRAD-Réunion</t>
  </si>
  <si>
    <t>Vitis vinifera subsp vinifera cv. Arbia</t>
  </si>
  <si>
    <t>Vitis vinifera subsp vinifera cv. Arbois rose</t>
  </si>
  <si>
    <t>UMR SPO</t>
  </si>
  <si>
    <t>Vitis vinifera subsp vinifera cv. Ardona = INRA 605-8</t>
  </si>
  <si>
    <t>UMR Stress Abiotiques et Différenciation des Végétaux Cultivés</t>
  </si>
  <si>
    <t>Vitis vinifera subsp vinifera cv. Ardonnet</t>
  </si>
  <si>
    <t>UMR UMR INRA 1165 - CNRS 8114 - UEVE</t>
  </si>
  <si>
    <t>Vitis vinifera subsp vinifera cv. Ardounet noir</t>
  </si>
  <si>
    <t>UMR UP-IRD-CNRS 5096</t>
  </si>
  <si>
    <t>Vitis vinifera subsp vinifera cv. Areni tchernii</t>
  </si>
  <si>
    <t>UMR USTL-INRA 1281 - Stress abiotique et difirenciation des vigitaux cultivis (SADV)</t>
  </si>
  <si>
    <t>Vitis vinifera subsp vinifera cv. Argant</t>
  </si>
  <si>
    <t>UMR 1095 INRA-UBP Amélioration &amp; Santé des Plantes</t>
  </si>
  <si>
    <t>Vitis vinifera subsp vinifera cv. Arinarnoa</t>
  </si>
  <si>
    <t>UMR 1095 INRA/UBP GDEC</t>
  </si>
  <si>
    <t>Vitis vinifera subsp vinifera cv. Ariño</t>
  </si>
  <si>
    <t>UMR 1095 INRA-UBP Génétique, Diversité et Ecophysiologie des Céréales</t>
  </si>
  <si>
    <t>Vitis vinifera subsp vinifera cv. Arinto de Bucelas</t>
  </si>
  <si>
    <t>UMR 1095 INRA-UBP Ginitique, Diversiti et Ecophysiologie des Ciriales</t>
  </si>
  <si>
    <t>Vitis vinifera subsp vinifera cv. Arinto du Dâo</t>
  </si>
  <si>
    <t>UMR 1096 / PIA</t>
  </si>
  <si>
    <t>Vitis vinifera subsp vinifera cv. Arizul</t>
  </si>
  <si>
    <t>UMR 1096 /PIA</t>
  </si>
  <si>
    <t>Vitis vinifera subsp vinifera cv. Armas</t>
  </si>
  <si>
    <t>UMR 1097 Vigne</t>
  </si>
  <si>
    <t>Vitis vinifera subsp vinifera cv. Armenia</t>
  </si>
  <si>
    <t>UMR 1136</t>
  </si>
  <si>
    <t>Vitis vinifera subsp vinifera cv. Arna guirna</t>
  </si>
  <si>
    <t>UMR 118 INRA-AgroCampus Rennes</t>
  </si>
  <si>
    <t>Vitis vinifera subsp vinifera cv. Arneis</t>
  </si>
  <si>
    <t>UMR 12 87 EGFV</t>
  </si>
  <si>
    <t>Vitis vinifera subsp vinifera cv. Aromatica = Pirovano 393</t>
  </si>
  <si>
    <t>UMR 320 Genetique Vegetale</t>
  </si>
  <si>
    <t>Vitis vinifera subsp vinifera cv. Aromriesling</t>
  </si>
  <si>
    <t>UMR 5004 laboratoire de physiologie et biologie moleculaire des plantes</t>
  </si>
  <si>
    <t>Vitis vinifera subsp vinifera cv. Arpad = Evêque Prohaszka</t>
  </si>
  <si>
    <t>UMR 5546 Pole de biotechnologies vegetales</t>
  </si>
  <si>
    <t>Vitis vinifera subsp vinifera cv. Arriloba</t>
  </si>
  <si>
    <t>UMR 619 - Equipe Biologie de la Vigne</t>
  </si>
  <si>
    <t>Vitis vinifera subsp vinifera cv. Arrouya</t>
  </si>
  <si>
    <t>UMR 8618 - Laboratoire Structure et Metabolisme des Plantes</t>
  </si>
  <si>
    <t>Vitis vinifera subsp vinifera cv. Arrufiac</t>
  </si>
  <si>
    <t>UMR-DAP</t>
  </si>
  <si>
    <t>Vitis vinifera subsp vinifera cv. Arturo Marescalchi = Pirovano 318</t>
  </si>
  <si>
    <t>UMR05 CNRS/INRA</t>
  </si>
  <si>
    <t>Vitis vinifera subsp vinifera cv. Arvesiniadu</t>
  </si>
  <si>
    <t>UMR1097 Vigne</t>
  </si>
  <si>
    <t>Vitis vinifera subsp vinifera cv. Arvignon</t>
  </si>
  <si>
    <t>UMR118 Amelioration des plantes</t>
  </si>
  <si>
    <t>Vitis vinifera subsp vinifera cv. Arvine</t>
  </si>
  <si>
    <t>UMR518 AgroParisTech/INRA</t>
  </si>
  <si>
    <t>Vitis vinifera subsp vinifera cv. Ascott Citronelle</t>
  </si>
  <si>
    <t>UMR759 Ecophysiologie des plantes sous stress environnementaux</t>
  </si>
  <si>
    <t>Vitis vinifera subsp vinifera cv. Askari</t>
  </si>
  <si>
    <t>UMR8576 CNRS/UST Lille</t>
  </si>
  <si>
    <t>Vitis vinifera subsp vinifera cv. Askeri</t>
  </si>
  <si>
    <t>UNCAC Cooperative Agricole Cereales</t>
  </si>
  <si>
    <t>Vitis vinifera subsp vinifera cv. Askudi</t>
  </si>
  <si>
    <t>UNCAC La Brosse Montceaux</t>
  </si>
  <si>
    <t>Vitis vinifera subsp vinifera cv. Asma</t>
  </si>
  <si>
    <t>Unicopa Clause</t>
  </si>
  <si>
    <t>Vitis vinifera subsp vinifera cv. Asmi assouad</t>
  </si>
  <si>
    <t>Unidad de Recursos Geneticos Universidad Autonoma de Chapingo</t>
  </si>
  <si>
    <t>Vitis vinifera subsp vinifera cv. Asmi blanc</t>
  </si>
  <si>
    <t>Union des Producteurs de Plaimont</t>
  </si>
  <si>
    <t>Vitis vinifera subsp vinifera cv. Aspiran Bouschet</t>
  </si>
  <si>
    <t>Unisigma Gie de Recherche et de Selection</t>
  </si>
  <si>
    <t>Vitis vinifera subsp vinifera cv. Aspiran rouge foncé</t>
  </si>
  <si>
    <t>Unit of Forest improvement, Genetics and Physiology</t>
  </si>
  <si>
    <t>Vitis vinifera subsp vinifera cv. Asprinio</t>
  </si>
  <si>
    <t>UnitÃ© AmÃ©lioration, GÃ©nÃ©tique et Physiologie ForestiÃ?res</t>
  </si>
  <si>
    <t>Vitis vinifera subsp vinifera cv. Asprouda de Santorini</t>
  </si>
  <si>
    <t>UnitC) de Nutrition AzotC)e des Plantes</t>
  </si>
  <si>
    <t>Vitis vinifera subsp vinifera cv. Asprouda Zakinthou</t>
  </si>
  <si>
    <t>Unite Centrale de la Miniere, GEVES</t>
  </si>
  <si>
    <t>Vitis vinifera subsp vinifera cv. Assali al arous</t>
  </si>
  <si>
    <t>Unite d'amelioration des plantes</t>
  </si>
  <si>
    <t>Vitis vinifera subsp vinifera cv. Assario roxo</t>
  </si>
  <si>
    <t>Unite de Biochime et Biologie Moleculaire des Cereales</t>
  </si>
  <si>
    <t>Vitis vinifera subsp vinifera cv. Assario Tinto</t>
  </si>
  <si>
    <t>Unite de Biochimie et Biologie Moleculaire des Cereales</t>
  </si>
  <si>
    <t>Vitis vinifera subsp vinifera cv. Assario (1)</t>
  </si>
  <si>
    <t>Unite de Genetique dt d amelioration des plantes fourrageres</t>
  </si>
  <si>
    <t>Vitis vinifera subsp vinifera cv. Assario (2)</t>
  </si>
  <si>
    <t>Unite de Genetique et d'Amelioration des Fruits et Legumes</t>
  </si>
  <si>
    <t>Vitis vinifera subsp vinifera cv. Asseli</t>
  </si>
  <si>
    <t>Unite de Genetique et d'Amelioration des Plantes Fourrageres (UGAPF)</t>
  </si>
  <si>
    <t>Vitis vinifera subsp vinifera cv. Asserghin</t>
  </si>
  <si>
    <t>Unite de Recherche des Produits de la Vigne</t>
  </si>
  <si>
    <t>Vitis vinifera subsp vinifera cv. Assouad Abou khislé</t>
  </si>
  <si>
    <t>Unite de Recherche en Genetique et Amelioration des plantes</t>
  </si>
  <si>
    <t>Vitis vinifera subsp vinifera cv. Assouad afranji</t>
  </si>
  <si>
    <t>Unite de Recherche en Genomique vegetale</t>
  </si>
  <si>
    <t>Vitis vinifera subsp vinifera cv. Assouad anouni</t>
  </si>
  <si>
    <t>Unite de Recherche Genomique-Info</t>
  </si>
  <si>
    <t>Vitis vinifera subsp vinifera cv. Assouad karech</t>
  </si>
  <si>
    <t>Unite de recherche sur les legumineuses (URLEG)</t>
  </si>
  <si>
    <t>Vitis vinifera subsp vinifera cv. Assoued kere</t>
  </si>
  <si>
    <t>Unite de Recherches en Sante Vegetale</t>
  </si>
  <si>
    <t>Vitis vinifera subsp vinifera cv. Assoued zeme</t>
  </si>
  <si>
    <t>Unite de recherches Interactions Plantes Microorganismes et Sante Vegetale</t>
  </si>
  <si>
    <t>Vitis vinifera subsp vinifera cv. Assul kara</t>
  </si>
  <si>
    <t>Unité Expérimentale du Domaine de Pech Rouge, INRA-Montpellier - UMR-SPO</t>
  </si>
  <si>
    <t>Vitis vinifera subsp vinifera cv. Assyrtico</t>
  </si>
  <si>
    <t>Vitis vinifera subsp vinifera cv. Athiri</t>
  </si>
  <si>
    <t>Unite experimentale du Magneraud, GEVES</t>
  </si>
  <si>
    <t>Vitis vinifera subsp vinifera cv. Athiri lefko</t>
  </si>
  <si>
    <t>Vitis vinifera subsp vinifera cv. Atomic</t>
  </si>
  <si>
    <t>Unite Genetique et amelioration des plantes</t>
  </si>
  <si>
    <t>Vitis vinifera subsp vinifera cv. Atomic apyrène</t>
  </si>
  <si>
    <t>Unite Interactions Plantes-Microorganismes et Sante Vegetale</t>
  </si>
  <si>
    <t>Vitis vinifera subsp vinifera cv. Attiki</t>
  </si>
  <si>
    <t>Unité mixte de recherche Génétique et ecophysiologie des légumineuses (UMRLEG)</t>
  </si>
  <si>
    <t>Vitis vinifera subsp vinifera cv. Attila</t>
  </si>
  <si>
    <t>Unité mixte de recherche Génétique et écophysiologie des légumineuses (UMRLEG)</t>
  </si>
  <si>
    <t>Vitis vinifera subsp vinifera cv. Attilio Ragioneri = Pirovano 150</t>
  </si>
  <si>
    <t>Unité mixte de recherche Physiologie Moléculaire des Semences (UMR PMS)</t>
  </si>
  <si>
    <t>Vitis vinifera subsp vinifera cv. Aubin</t>
  </si>
  <si>
    <t>United State Department of Agriculture by Agricultural Research Service, Washington - USA - Fogle H.</t>
  </si>
  <si>
    <t>Vitis vinifera subsp vinifera cv. Aubin vert</t>
  </si>
  <si>
    <t>United States Department of Agriculture Georgie USA</t>
  </si>
  <si>
    <t>Vitis vinifera subsp vinifera cv. Aubun</t>
  </si>
  <si>
    <t>Univ. Calif. Citrus Exp. Sta.</t>
  </si>
  <si>
    <t>Vitis vinifera subsp vinifera cv. Audibert</t>
  </si>
  <si>
    <t>Universidad de la Republica Oriental del Uruguay</t>
  </si>
  <si>
    <t>Vitis vinifera subsp vinifera cv. Augster blau</t>
  </si>
  <si>
    <t>Universidad Nacional Autonoma de Honduras</t>
  </si>
  <si>
    <t>Vitis vinifera subsp vinifera cv. Augster weisser</t>
  </si>
  <si>
    <t>Universidad Nacional Hermilio Abad del Cusco, Centro K'Ayra</t>
  </si>
  <si>
    <t>Vitis vinifera subsp vinifera cv. Aurata = Pirovano 110</t>
  </si>
  <si>
    <t>Universidade Federal do Rio Grande do Rio Grande</t>
  </si>
  <si>
    <t>Vitis vinifera subsp vinifera cv. Aurora = Pirovano 100</t>
  </si>
  <si>
    <t>Universita di Catania</t>
  </si>
  <si>
    <t>Vitis vinifera subsp vinifera cv. Autumn black</t>
  </si>
  <si>
    <t>Universitaet Hohenheim</t>
  </si>
  <si>
    <t>Vitis vinifera subsp vinifera cv. Autumn seedless</t>
  </si>
  <si>
    <t>Universite Grenoble Biologie moleculaire et vegetale</t>
  </si>
  <si>
    <t>Vitis vinifera subsp vinifera cv. Auxerrois</t>
  </si>
  <si>
    <t>University California USA</t>
  </si>
  <si>
    <t>Vitis vinifera subsp vinifera cv. Avana</t>
  </si>
  <si>
    <t>University Florida USA</t>
  </si>
  <si>
    <t>Vitis vinifera subsp vinifera cv. Avarengo</t>
  </si>
  <si>
    <t>University of Arizona</t>
  </si>
  <si>
    <t>Vitis vinifera subsp vinifera cv. Avassirkhva</t>
  </si>
  <si>
    <t>University of California</t>
  </si>
  <si>
    <t>Vitis vinifera subsp vinifera cv. Avesso</t>
  </si>
  <si>
    <t>University of Illinois,  Urbana-Champaign</t>
  </si>
  <si>
    <t>Vitis vinifera subsp vinifera cv. Avgoulato</t>
  </si>
  <si>
    <t>University of Pretoria</t>
  </si>
  <si>
    <t>Vitis vinifera subsp vinifera cv. Azal branco</t>
  </si>
  <si>
    <t>University of Puerto Rico</t>
  </si>
  <si>
    <t>Vitis vinifera subsp vinifera cv. Azal tinto</t>
  </si>
  <si>
    <t>University of Saskatchewan</t>
  </si>
  <si>
    <t>Vitis vinifera subsp vinifera cv. Azizi el Jaïa</t>
  </si>
  <si>
    <t>University of Sydney Plant Breeding Institute</t>
  </si>
  <si>
    <t>Vitis vinifera subsp vinifera cv. Azougah</t>
  </si>
  <si>
    <t>University of Udayana</t>
  </si>
  <si>
    <t>Vitis vinifera subsp vinifera cv. B 3-1</t>
  </si>
  <si>
    <t>University of Wuhan, Hubei</t>
  </si>
  <si>
    <t>Vitis vinifera subsp vinifera cv. B 5-6</t>
  </si>
  <si>
    <t>UNKNOWN</t>
  </si>
  <si>
    <t>Vitis vinifera subsp vinifera cv. Babeasca gris</t>
  </si>
  <si>
    <t>Vitis vinifera subsp vinifera cv. Babeasca neagra</t>
  </si>
  <si>
    <t>UPS Pole de Biotechnologie Vegetale</t>
  </si>
  <si>
    <t>Vitis vinifera subsp vinifera cv. Babic</t>
  </si>
  <si>
    <t>Vitis vinifera subsp vinifera cv. Bacchus = Geilweilerhof 33-29-133</t>
  </si>
  <si>
    <t>UR EFV</t>
  </si>
  <si>
    <t>Vitis vinifera subsp vinifera cv. Bacchus Bidault</t>
  </si>
  <si>
    <t>Vitis vinifera subsp vinifera cv. Bachet</t>
  </si>
  <si>
    <t>UR GAFL</t>
  </si>
  <si>
    <t>Vitis vinifera subsp vinifera cv. Badacsonyi Somzölö</t>
  </si>
  <si>
    <t>Vitis vinifera subsp vinifera cv. Baga</t>
  </si>
  <si>
    <t>Vitis vinifera subsp vinifera cv. Baïan Schirei</t>
  </si>
  <si>
    <t>Vitis vinifera subsp vinifera cv. Bakarka</t>
  </si>
  <si>
    <t>URGV</t>
  </si>
  <si>
    <t>Vitis vinifera subsp vinifera cv. Bakator kek</t>
  </si>
  <si>
    <t>URGV,  CNRS / INRA</t>
  </si>
  <si>
    <t>Vitis vinifera subsp vinifera cv. Bakator piros</t>
  </si>
  <si>
    <t>URGV - Plant Genomics Research Unit</t>
  </si>
  <si>
    <t>Vitis vinifera subsp vinifera cv. Bakator tüdöszinu</t>
  </si>
  <si>
    <t>Vitis vinifera subsp vinifera cv. Bakouri</t>
  </si>
  <si>
    <t>URP3F</t>
  </si>
  <si>
    <t>Vitis vinifera subsp vinifera cv. Balafant</t>
  </si>
  <si>
    <t>UR121 RIZ</t>
  </si>
  <si>
    <t>Vitis vinifera subsp vinifera cv. Balaton kincse</t>
  </si>
  <si>
    <t>UR254 Genetique et amelioration des plantes</t>
  </si>
  <si>
    <t>Vitis vinifera subsp vinifera cv. Balbut bijeli</t>
  </si>
  <si>
    <t>U.S. Date and Citrus Station</t>
  </si>
  <si>
    <t>Vitis vinifera subsp vinifera cv. Balint</t>
  </si>
  <si>
    <t>US Department of Agriculture,  Agriculture Research Service, Pacific West Area,  Western Regional Research Center</t>
  </si>
  <si>
    <t>Vitis vinifera subsp vinifera cv. Balouti</t>
  </si>
  <si>
    <t>US Department of Agriculture,  Agriculture Research Service, Plant Science and  Entomology Unit</t>
  </si>
  <si>
    <t>Vitis vinifera subsp vinifera cv. Balouzme</t>
  </si>
  <si>
    <t>U.S. Horticultural Field Station</t>
  </si>
  <si>
    <t>Vitis vinifera subsp vinifera cv. Balsamina nera</t>
  </si>
  <si>
    <t>U.S Horticultural Research</t>
  </si>
  <si>
    <t>Vitis vinifera subsp vinifera cv. Balsamino blanc</t>
  </si>
  <si>
    <t>US. Horticultural Research Lab,  Ft. Pierce,  FL</t>
  </si>
  <si>
    <t>Vitis vinifera subsp vinifera cv. Balzac blanc</t>
  </si>
  <si>
    <t>US Horticultural Research Laboratory</t>
  </si>
  <si>
    <t>Vitis vinifera subsp vinifera cv. Banati Rizling</t>
  </si>
  <si>
    <t>US Horticulture Research Laboratory, USDA/ARS</t>
  </si>
  <si>
    <t>Vitis vinifera subsp vinifera cv. Baratcsuha kek</t>
  </si>
  <si>
    <t>USDA, ARS Agricultural Research Service</t>
  </si>
  <si>
    <t>Vitis vinifera subsp vinifera cv. Baratcsuha szürke</t>
  </si>
  <si>
    <t>USDA, ARS, National Small Grains Collection</t>
  </si>
  <si>
    <t>Vitis vinifera subsp vinifera cv. Barbableu = Pirovano 81</t>
  </si>
  <si>
    <t>USDA, ARS, Plant Genetic Resources Unit, Cornell University, New York State Agricultural Experiment Station</t>
  </si>
  <si>
    <t>Vitis vinifera subsp vinifera cv. Barbaroux</t>
  </si>
  <si>
    <t>USDA, ARS, Washington State University, Irrigation Agricultural Research and Extension Center</t>
  </si>
  <si>
    <t>Vitis vinifera subsp vinifera cv. Barbera</t>
  </si>
  <si>
    <t>USDA, ARS, Western Regional Plant Introduction Station, Washington State University</t>
  </si>
  <si>
    <t>Vitis vinifera subsp vinifera cv. Barbera bianca</t>
  </si>
  <si>
    <t>USDA ARS WRRC</t>
  </si>
  <si>
    <t>Vitis vinifera subsp vinifera cv. Barcello</t>
  </si>
  <si>
    <t>USDA Beltsville Agricultural research Centre</t>
  </si>
  <si>
    <t>Vitis vinifera subsp vinifera cv. Barducis</t>
  </si>
  <si>
    <t>USDA/ARS Children's Nutrition Research Center</t>
  </si>
  <si>
    <t>Vitis vinifera subsp vinifera cv. Baresana</t>
  </si>
  <si>
    <t>USDA-ARS-JWDSRC</t>
  </si>
  <si>
    <t>Vitis vinifera subsp vinifera cv. Barlinka</t>
  </si>
  <si>
    <t>U.S.Department of Agriculture</t>
  </si>
  <si>
    <t>Vitis vinifera subsp vinifera cv. Barone dell Aterno = Pirovano 184</t>
  </si>
  <si>
    <t>U.S.Department of Agriculture - Agricultural Research Service</t>
  </si>
  <si>
    <t>Vitis vinifera subsp vinifera cv. Baroque</t>
  </si>
  <si>
    <t>Ustimovskaya Experimental Station for Plant Cultivation</t>
  </si>
  <si>
    <t>Vitis vinifera subsp vinifera cv. Baroque rose</t>
  </si>
  <si>
    <t>Utah Agricultural Experiment Station, Utah State University</t>
  </si>
  <si>
    <t>Vitis vinifera subsp vinifera cv. Barraquou</t>
  </si>
  <si>
    <t>Van borren, Tchécoslovaquie</t>
  </si>
  <si>
    <t>Vitis vinifera subsp vinifera cv. Barsaglina</t>
  </si>
  <si>
    <t>Van der Have GmbH</t>
  </si>
  <si>
    <t>Vitis vinifera subsp vinifera cv. Baserri</t>
  </si>
  <si>
    <t>Veg Saatzucht Hadmersleben</t>
  </si>
  <si>
    <t>Vitis vinifera subsp vinifera cv. Basicata</t>
  </si>
  <si>
    <t>Vegetable breeding station PEKIN</t>
  </si>
  <si>
    <t>Vitis vinifera subsp vinifera cv. Basicata faux</t>
  </si>
  <si>
    <t>Verger expérimental de l'Yonne (89) - France</t>
  </si>
  <si>
    <t>Vitis vinifera subsp vinifera cv. Basile Logothetis = Pirovano 77</t>
  </si>
  <si>
    <t>Villa Thuret</t>
  </si>
  <si>
    <t>Vitis vinifera subsp vinifera cv. Basilicumtraube</t>
  </si>
  <si>
    <t>Ville de Menton</t>
  </si>
  <si>
    <t>Vitis vinifera subsp vinifera cv. Bastardinho</t>
  </si>
  <si>
    <t>Vilmorin</t>
  </si>
  <si>
    <t>Vitis vinifera subsp vinifera cv. Bastardo Magaratchskii</t>
  </si>
  <si>
    <t>Vilmorin S.A.</t>
  </si>
  <si>
    <t>Vitis vinifera subsp vinifera cv. Batiki</t>
  </si>
  <si>
    <t>Vilmorin-Andrieux</t>
  </si>
  <si>
    <t>Vitis vinifera subsp vinifera cv. Batoca blanc</t>
  </si>
  <si>
    <t>Virginia Agricultural Experiment Station, Virginia Tech</t>
  </si>
  <si>
    <t>Vitis vinifera subsp vinifera cv. Battraube</t>
  </si>
  <si>
    <t>Vnii Sorgo I Drugih Zernovyh Kul'tur</t>
  </si>
  <si>
    <t>Vitis vinifera subsp vinifera cv. Batuta neagra</t>
  </si>
  <si>
    <t>Volcani Research Center</t>
  </si>
  <si>
    <t>Vitis vinifera subsp vinifera cv. Baude</t>
  </si>
  <si>
    <t>Waite Agricultural Research Institute University of Adelaide</t>
  </si>
  <si>
    <t>Vitis vinifera subsp vinifera cv. Baxtiori</t>
  </si>
  <si>
    <t>Wakayama Fruit Tree Experiment Station</t>
  </si>
  <si>
    <t>Vitis vinifera subsp vinifera cv. Bayad</t>
  </si>
  <si>
    <t>Washington State University Research Foundation - Pullman, WA - USA - Toyama TK</t>
  </si>
  <si>
    <t>Vitis vinifera subsp vinifera cv. Bayadi</t>
  </si>
  <si>
    <t>Washington State University Research Foundation, Pullman, WA - USA + Cot International, Generac - France</t>
  </si>
  <si>
    <t>Vitis vinifera subsp vinifera cv. Bayadi de Syrie</t>
  </si>
  <si>
    <t>Weizman Institute of Science</t>
  </si>
  <si>
    <t>Vitis vinifera subsp vinifera cv. Bayadi du Liban</t>
  </si>
  <si>
    <t>Western Australian Department of Agriculture</t>
  </si>
  <si>
    <t>Vitis vinifera subsp vinifera cv. BB 575-49 SRLH</t>
  </si>
  <si>
    <t>Wet-lowlands Islands Research Programme, Keravat</t>
  </si>
  <si>
    <t>Vitis vinifera subsp vinifera cv. Beala debela</t>
  </si>
  <si>
    <t>Wheat National Research Center</t>
  </si>
  <si>
    <t>Vitis vinifera subsp vinifera cv. Beaunoir</t>
  </si>
  <si>
    <t>Wheat Research Institute Ilam Research Centre</t>
  </si>
  <si>
    <t>Vitis vinifera subsp vinifera cv. Beauty seedless</t>
  </si>
  <si>
    <t>Wiersum Plant Breeding Station</t>
  </si>
  <si>
    <t>Vitis vinifera subsp vinifera cv. Béclan</t>
  </si>
  <si>
    <t>William James Farrer - Breeder</t>
  </si>
  <si>
    <t>Vitis vinifera subsp vinifera cv. Beid el Hamman</t>
  </si>
  <si>
    <t>Willits &amp; Newcomb Nurseries Co. Inc</t>
  </si>
  <si>
    <t>Vitis vinifera subsp vinifera cv. Beitamouni</t>
  </si>
  <si>
    <t>Winnipeg Research Station Agriculture Canada</t>
  </si>
  <si>
    <t>Vitis vinifera subsp vinifera cv. Belair</t>
  </si>
  <si>
    <t>Wisconsin Agricultural Experiment Station, University of Wisconsin</t>
  </si>
  <si>
    <t>Vitis vinifera subsp vinifera cv. Beldi x Ugni blanc</t>
  </si>
  <si>
    <t>World Seeds Inc.</t>
  </si>
  <si>
    <t>Vitis vinifera subsp vinifera cv. Beldi x Ugni blanc 36 L 4</t>
  </si>
  <si>
    <t>Yossef Ben-dor, Perot Oemashtalot Ltd. - Hama'ala - Israel</t>
  </si>
  <si>
    <t>Vitis vinifera subsp vinifera cv. Belle de Cegled</t>
  </si>
  <si>
    <t>Zaiger Floid, Modesto - CA - USA</t>
  </si>
  <si>
    <t>Vitis vinifera subsp vinifera cv. Bellevue</t>
  </si>
  <si>
    <t>Zelder B.V.</t>
  </si>
  <si>
    <t>Vitis vinifera subsp vinifera cv. Bellino</t>
  </si>
  <si>
    <t>Zeneca Seeds UK Limited - Plant Breeding and Research Centre</t>
  </si>
  <si>
    <t>Vitis vinifera subsp vinifera cv. Bellone</t>
  </si>
  <si>
    <t>Zeneca Wheat Improvement Centre,  Norwich Research Park</t>
  </si>
  <si>
    <t>Vitis vinifera subsp vinifera cv. Belz el Ansa</t>
  </si>
  <si>
    <t>Zhejiang University</t>
  </si>
  <si>
    <t>Vitis vinifera subsp vinifera cv. Bem tabornok = Général Bem</t>
  </si>
  <si>
    <t>Zjednocz. Hodowli Roslin i Nasiennictwa</t>
  </si>
  <si>
    <t>Vitis vinifera subsp vinifera cv. Ben Suilah</t>
  </si>
  <si>
    <t>ZMBP - Center for Molecular Biology of Plants</t>
  </si>
  <si>
    <t>Vitis vinifera subsp vinifera cv. Beneti noir</t>
  </si>
  <si>
    <t>Vitis vinifera subsp vinifera cv. Benicarlo</t>
  </si>
  <si>
    <t>Vitis vinifera subsp vinifera cv. Beogradska rana</t>
  </si>
  <si>
    <t>Vitis vinifera subsp vinifera cv. Béquignol</t>
  </si>
  <si>
    <t>Vitis vinifera subsp vinifera cv. Béquignol blanc</t>
  </si>
  <si>
    <t>Vitis vinifera subsp vinifera cv. Béquignol gris</t>
  </si>
  <si>
    <t>Vitis vinifera subsp vinifera cv. Beran</t>
  </si>
  <si>
    <t>Vitis vinifera subsp vinifera cv. Berbecel</t>
  </si>
  <si>
    <t>Vitis vinifera subsp vinifera cv. Berdomenel</t>
  </si>
  <si>
    <t>Vitis vinifera subsp vinifera cv. Beregi rozsas</t>
  </si>
  <si>
    <t>Vitis vinifera subsp vinifera cv. Beregi rozsas faux</t>
  </si>
  <si>
    <t>Vitis vinifera subsp vinifera cv. Bermestia bianca</t>
  </si>
  <si>
    <t>Vitis vinifera subsp vinifera cv. Bervedino</t>
  </si>
  <si>
    <t>Vitis vinifera subsp vinifera cv. Besgano nero</t>
  </si>
  <si>
    <t>Vitis vinifera subsp vinifera cv. Best's 22</t>
  </si>
  <si>
    <t>Vitis vinifera subsp vinifera cv. Bettlertraube</t>
  </si>
  <si>
    <t>Vitis vinifera subsp vinifera cv. Beylerce</t>
  </si>
  <si>
    <t>Vitis vinifera subsp vinifera cv. Bezoul el Aouda</t>
  </si>
  <si>
    <t>Vitis vinifera subsp vinifera cv. Bezoul el Kedima</t>
  </si>
  <si>
    <t>Vitis vinifera subsp vinifera cv. Bezoul el Kelba</t>
  </si>
  <si>
    <t>Vitis vinifera subsp vinifera cv. Bezoul el Khadem</t>
  </si>
  <si>
    <t>Vitis vinifera subsp vinifera cv. Bia blanc</t>
  </si>
  <si>
    <t>Vitis vinifera subsp vinifera cv. Biancame</t>
  </si>
  <si>
    <t>Vitis vinifera subsp vinifera cv. Biancazza</t>
  </si>
  <si>
    <t>Vitis vinifera subsp vinifera cv. Bianchetta genovese</t>
  </si>
  <si>
    <t>Vitis vinifera subsp vinifera cv. Bianchetta trevigiana</t>
  </si>
  <si>
    <t>Vitis vinifera subsp vinifera cv. Bianco d'Alessano</t>
  </si>
  <si>
    <t>Vitis vinifera subsp vinifera cv. Biancolella</t>
  </si>
  <si>
    <t>Vitis vinifera subsp vinifera cv. Biancone</t>
  </si>
  <si>
    <t>Vitis vinifera subsp vinifera cv. Biancu Gentile</t>
  </si>
  <si>
    <t>Vitis vinifera subsp vinifera cv. Bicane</t>
  </si>
  <si>
    <t>Vitis vinifera subsp vinifera cv. Bichtii</t>
  </si>
  <si>
    <t>Vitis vinifera subsp vinifera cv. Biczo balint emleke</t>
  </si>
  <si>
    <t>Vitis vinifera subsp vinifera cv. Biczö egon</t>
  </si>
  <si>
    <t>Vitis vinifera subsp vinifera cv. Bidaneh ghelmez</t>
  </si>
  <si>
    <t>Vitis vinifera subsp vinifera cv. Bien donné</t>
  </si>
  <si>
    <t>Vitis vinifera subsp vinifera cv. Big Perlon</t>
  </si>
  <si>
    <t>Vitis vinifera subsp vinifera cv. Bigasse</t>
  </si>
  <si>
    <t>Vitis vinifera subsp vinifera cv. Binisalem</t>
  </si>
  <si>
    <t>Vitis vinifera subsp vinifera cv. Black Alicante</t>
  </si>
  <si>
    <t>Vitis vinifera subsp vinifera cv. Black monukka</t>
  </si>
  <si>
    <t>Vitis vinifera subsp vinifera cv. Black Morocco</t>
  </si>
  <si>
    <t>Vitis vinifera subsp vinifera cv. Black Pearl Corrin</t>
  </si>
  <si>
    <t>Vitis vinifera subsp vinifera cv. Black Prince</t>
  </si>
  <si>
    <t>Vitis vinifera subsp vinifera cv. Black Rose = H 3-47</t>
  </si>
  <si>
    <t>Vitis vinifera subsp vinifera cv. Blanc Auba</t>
  </si>
  <si>
    <t>Vitis vinifera subsp vinifera cv. Blanc Cardon</t>
  </si>
  <si>
    <t>Vitis vinifera subsp vinifera cv. Blanc d'ambre</t>
  </si>
  <si>
    <t>Vitis vinifera subsp vinifera cv. Blanc Dame</t>
  </si>
  <si>
    <t>Vitis vinifera subsp vinifera cv. Blanc d'Automne</t>
  </si>
  <si>
    <t>Vitis vinifera subsp vinifera cv. Blanc de Creüe</t>
  </si>
  <si>
    <t>Vitis vinifera subsp vinifera cv. Blanc de Dellys</t>
  </si>
  <si>
    <t>Vitis vinifera subsp vinifera cv. Blanc de Dellys x Rhodites</t>
  </si>
  <si>
    <t>Vitis vinifera subsp vinifera cv. Blanc de Morgex</t>
  </si>
  <si>
    <t>Vitis vinifera subsp vinifera cv. Blanc de Rhafsaï</t>
  </si>
  <si>
    <t>Vitis vinifera subsp vinifera cv. Blanc Marquis</t>
  </si>
  <si>
    <t>Vitis vinifera subsp vinifera cv. Blanc Neyroud</t>
  </si>
  <si>
    <t>Vitis vinifera subsp vinifera cv. Blanc vert</t>
  </si>
  <si>
    <t>Vitis vinifera subsp vinifera cv. Blanca Gordal</t>
  </si>
  <si>
    <t>Vitis vinifera subsp vinifera cv. Blanca Superior para parral</t>
  </si>
  <si>
    <t>Vitis vinifera subsp vinifera cv. Blanca temprana Almeria</t>
  </si>
  <si>
    <t>Vitis vinifera subsp vinifera cv. Blancard</t>
  </si>
  <si>
    <t>Vitis vinifera subsp vinifera cv. Blanchier</t>
  </si>
  <si>
    <t>Vitis vinifera subsp vinifera cv. Blancorna</t>
  </si>
  <si>
    <t>Vitis vinifera subsp vinifera cv. Blank blauer</t>
  </si>
  <si>
    <t>Vitis vinifera subsp vinifera cv. Blanqueiron</t>
  </si>
  <si>
    <t>Vitis vinifera subsp vinifera cv. Blatina crna</t>
  </si>
  <si>
    <t>Vitis vinifera subsp vinifera cv. Blauburger</t>
  </si>
  <si>
    <t>Vitis vinifera subsp vinifera cv. Blauer Muskateller</t>
  </si>
  <si>
    <t>Vitis vinifera subsp vinifera cv. Blush seedless</t>
  </si>
  <si>
    <t>Vitis vinifera subsp vinifera cv. Boal cachudo</t>
  </si>
  <si>
    <t>Vitis vinifera subsp vinifera cv. Boal de Alicante Moscatel</t>
  </si>
  <si>
    <t>Vitis vinifera subsp vinifera cv. Boal de Madère</t>
  </si>
  <si>
    <t>Vitis vinifera subsp vinifera cv. Boal de Natura</t>
  </si>
  <si>
    <t>Vitis vinifera subsp vinifera cv. Boal molle</t>
  </si>
  <si>
    <t>Vitis vinifera subsp vinifera cv. Boal rosado</t>
  </si>
  <si>
    <t>Vitis vinifera subsp vinifera cv. Bobal</t>
  </si>
  <si>
    <t>Vitis vinifera subsp vinifera cv. Bocalilla</t>
  </si>
  <si>
    <t>Vitis vinifera subsp vinifera cv. Bogaz kere</t>
  </si>
  <si>
    <t>Vitis vinifera subsp vinifera cv. Bogdanusa</t>
  </si>
  <si>
    <t>Vitis vinifera subsp vinifera cv. Bogdanyi dinka</t>
  </si>
  <si>
    <t>Vitis vinifera subsp vinifera cv. Bogni 17 B</t>
  </si>
  <si>
    <t>Vitis vinifera subsp vinifera cv. Bogni 8</t>
  </si>
  <si>
    <t>Vitis vinifera subsp vinifera cv. Bombino bianco</t>
  </si>
  <si>
    <t>Vitis vinifera subsp vinifera cv. Bombino nero</t>
  </si>
  <si>
    <t>Vitis vinifera subsp vinifera cv. Bon blanc de Frangy</t>
  </si>
  <si>
    <t>Vitis vinifera subsp vinifera cv. Bonamico</t>
  </si>
  <si>
    <t>Vitis vinifera subsp vinifera cv. Bonarda piemontese</t>
  </si>
  <si>
    <t>Vitis vinifera subsp vinifera cv. Bonheur</t>
  </si>
  <si>
    <t>Vitis vinifera subsp vinifera cv. Bonne Vituaigne</t>
  </si>
  <si>
    <t>Vitis vinifera subsp vinifera cv. Bonnet de retord</t>
  </si>
  <si>
    <t>Vitis vinifera subsp vinifera cv. Bonnita</t>
  </si>
  <si>
    <t>Vitis vinifera subsp vinifera cv. Borba blanca</t>
  </si>
  <si>
    <t>Vitis vinifera subsp vinifera cv. Boriska</t>
  </si>
  <si>
    <t>Vitis vinifera subsp vinifera cv. Borraçal</t>
  </si>
  <si>
    <t>Vitis vinifera subsp vinifera cv. Borrado das moscas</t>
  </si>
  <si>
    <t>Vitis vinifera subsp vinifera cv. Bosco</t>
  </si>
  <si>
    <t>Vitis vinifera subsp vinifera cv. Boskokwi</t>
  </si>
  <si>
    <t>Vitis vinifera subsp vinifera cv. Botun</t>
  </si>
  <si>
    <t>Vitis vinifera subsp vinifera cv. Bou Khanzir blanc</t>
  </si>
  <si>
    <t>Vitis vinifera subsp vinifera cv. Bou Khanzir noir</t>
  </si>
  <si>
    <t>Vitis vinifera subsp vinifera cv. Bou Qsob faux</t>
  </si>
  <si>
    <t>Vitis vinifera subsp vinifera cv. Bou Rouguia</t>
  </si>
  <si>
    <t>Vitis vinifera subsp vinifera cv. Bouaki nor</t>
  </si>
  <si>
    <t>Vitis vinifera subsp vinifera cv. Bouaki tach</t>
  </si>
  <si>
    <t>Vitis vinifera subsp vinifera cv. Bouchalès</t>
  </si>
  <si>
    <t>Vitis vinifera subsp vinifera cv. Bouchereau</t>
  </si>
  <si>
    <t>Vitis vinifera subsp vinifera cv. Bouchouka</t>
  </si>
  <si>
    <t>Vitis vinifera subsp vinifera cv. Boudechouri tcherny</t>
  </si>
  <si>
    <t>Vitis vinifera subsp vinifera cv. Bouillan</t>
  </si>
  <si>
    <t>Vitis vinifera subsp vinifera cv. Bouillenc noir</t>
  </si>
  <si>
    <t>Vitis vinifera subsp vinifera cv. Bouillet</t>
  </si>
  <si>
    <t>Vitis vinifera subsp vinifera cv. Boulanoui</t>
  </si>
  <si>
    <t>Vitis vinifera subsp vinifera cv. Bouquet riesling</t>
  </si>
  <si>
    <t>Vitis vinifera subsp vinifera cv. Bouquet Sylvaner</t>
  </si>
  <si>
    <t>Vitis vinifera subsp vinifera cv. Bouquettraube</t>
  </si>
  <si>
    <t>Vitis vinifera subsp vinifera cv. Bourboulenc</t>
  </si>
  <si>
    <t>Vitis vinifera subsp vinifera cv. Bourdier 2-04-58</t>
  </si>
  <si>
    <t>Vitis vinifera subsp vinifera cv. Bourrisquou</t>
  </si>
  <si>
    <t>Vitis vinifera subsp vinifera cv. Bouteillan noir</t>
  </si>
  <si>
    <t>Vitis vinifera subsp vinifera cv. Bouvierrebe</t>
  </si>
  <si>
    <t>Vitis vinifera subsp vinifera cv. Bouzouga</t>
  </si>
  <si>
    <t>Vitis vinifera subsp vinifera cv. Bovale grande = Bovale di Spagna</t>
  </si>
  <si>
    <t>Vitis vinifera subsp vinifera cv. Bracciola nera</t>
  </si>
  <si>
    <t>Vitis vinifera subsp vinifera cv. Brachet</t>
  </si>
  <si>
    <t>Vitis vinifera subsp vinifera cv. Brachet 2</t>
  </si>
  <si>
    <t>Vitis vinifera subsp vinifera cv. Brachetto</t>
  </si>
  <si>
    <t>Vitis vinifera subsp vinifera cv. Braghina</t>
  </si>
  <si>
    <t>Vitis vinifera subsp vinifera cv. Bratkovina</t>
  </si>
  <si>
    <t>Vitis vinifera subsp vinifera cv. Bronnerstraube</t>
  </si>
  <si>
    <t>Vitis vinifera subsp vinifera cv. Broumest</t>
  </si>
  <si>
    <t>Vitis vinifera subsp vinifera cv. Brun argenté</t>
  </si>
  <si>
    <t>Vitis vinifera subsp vinifera cv. Brun Fourca</t>
  </si>
  <si>
    <t>Vitis vinifera subsp vinifera cv. Bruni 1 Sélection clonale</t>
  </si>
  <si>
    <t>Vitis vinifera subsp vinifera cv. Bruni 100</t>
  </si>
  <si>
    <t>Vitis vinifera subsp vinifera cv. Bruni 102</t>
  </si>
  <si>
    <t>Vitis vinifera subsp vinifera cv. Bruni 116</t>
  </si>
  <si>
    <t>Vitis vinifera subsp vinifera cv. Bruni 12</t>
  </si>
  <si>
    <t>Vitis vinifera subsp vinifera cv. Bruni 125</t>
  </si>
  <si>
    <t>Vitis vinifera subsp vinifera cv. Bruni 14</t>
  </si>
  <si>
    <t>Vitis vinifera subsp vinifera cv. Bruni 147</t>
  </si>
  <si>
    <t>Vitis vinifera subsp vinifera cv. Bruni 15</t>
  </si>
  <si>
    <t>Vitis vinifera subsp vinifera cv. Bruni 154</t>
  </si>
  <si>
    <t>Vitis vinifera subsp vinifera cv. Bruni 18 (hybride)</t>
  </si>
  <si>
    <t>Vitis vinifera subsp vinifera cv. Bruni 317</t>
  </si>
  <si>
    <t>Vitis vinifera subsp vinifera cv. Bruni 33</t>
  </si>
  <si>
    <t>Vitis vinifera subsp vinifera cv. Bruni 36</t>
  </si>
  <si>
    <t>Vitis vinifera subsp vinifera cv. Bruni 360</t>
  </si>
  <si>
    <t>Vitis vinifera subsp vinifera cv. Bruni 381</t>
  </si>
  <si>
    <t>Vitis vinifera subsp vinifera cv. Bruni 4</t>
  </si>
  <si>
    <t>Vitis vinifera subsp vinifera cv. Bruni 41</t>
  </si>
  <si>
    <t>Vitis vinifera subsp vinifera cv. Bruni 415</t>
  </si>
  <si>
    <t>Vitis vinifera subsp vinifera cv. Bruni 429</t>
  </si>
  <si>
    <t>Vitis vinifera subsp vinifera cv. Bruni 45</t>
  </si>
  <si>
    <t>Vitis vinifera subsp vinifera cv. Bruni 54</t>
  </si>
  <si>
    <t>Vitis vinifera subsp vinifera cv. Bruni 65</t>
  </si>
  <si>
    <t>Vitis vinifera subsp vinifera cv. Bruni 74</t>
  </si>
  <si>
    <t>Vitis vinifera subsp vinifera cv. Bruni 75</t>
  </si>
  <si>
    <t>Vitis vinifera subsp vinifera cv. Bruni 90</t>
  </si>
  <si>
    <t>Vitis vinifera subsp vinifera cv. Brunq noir</t>
  </si>
  <si>
    <t>Vitis vinifera subsp vinifera cv. Brustiano</t>
  </si>
  <si>
    <t>Vitis vinifera subsp vinifera cv. Brustiano faux</t>
  </si>
  <si>
    <t>Vitis vinifera subsp vinifera cv. Buckland sweet water</t>
  </si>
  <si>
    <t>Vitis vinifera subsp vinifera cv. Budai Szagos</t>
  </si>
  <si>
    <t>Vitis vinifera subsp vinifera cv. Budai zöld</t>
  </si>
  <si>
    <t>Vitis vinifera subsp vinifera cv. Burgrave de Hongrie</t>
  </si>
  <si>
    <t>Vitis vinifera subsp vinifera cv. Cabasma alba</t>
  </si>
  <si>
    <t>Vitis vinifera subsp vinifera cv. Cabernet franc</t>
  </si>
  <si>
    <t>Vitis vinifera subsp vinifera cv. Cabernet Lion</t>
  </si>
  <si>
    <t>Vitis vinifera subsp vinifera cv. Cabernet-Malbec n°1</t>
  </si>
  <si>
    <t>Vitis vinifera subsp vinifera cv. Cabernet-Malbec n°2</t>
  </si>
  <si>
    <t>Vitis vinifera subsp vinifera cv. Cabernet-Malbec n°4</t>
  </si>
  <si>
    <t>Vitis vinifera subsp vinifera cv. Cabernet-Sauvignon</t>
  </si>
  <si>
    <t>Vitis vinifera subsp vinifera cv. Cacaboué</t>
  </si>
  <si>
    <t>Vitis vinifera subsp vinifera cv. Caddiu</t>
  </si>
  <si>
    <t>Vitis vinifera subsp vinifera cv. Cainho branco</t>
  </si>
  <si>
    <t>Vitis vinifera subsp vinifera cv. Caiño longo</t>
  </si>
  <si>
    <t>Vitis vinifera subsp vinifera cv. Calabre</t>
  </si>
  <si>
    <t>Vitis vinifera subsp vinifera cv. Calabrese</t>
  </si>
  <si>
    <t>Vitis vinifera subsp vinifera cv. Caladoc = INRA 1510-104</t>
  </si>
  <si>
    <t>Vitis vinifera subsp vinifera cv. Calitor</t>
  </si>
  <si>
    <t>Vitis vinifera subsp vinifera cv. Calitor blanc</t>
  </si>
  <si>
    <t>Vitis vinifera subsp vinifera cv. Calitor gris</t>
  </si>
  <si>
    <t>Vitis vinifera subsp vinifera cv. Callet</t>
  </si>
  <si>
    <t>Vitis vinifera subsp vinifera cv. Calmeria = C11-31-5</t>
  </si>
  <si>
    <t>Vitis vinifera subsp vinifera cv. Caloria</t>
  </si>
  <si>
    <t>Vitis vinifera subsp vinifera cv. Calzin</t>
  </si>
  <si>
    <t>Vitis vinifera subsp vinifera cv. Camaralet de Lasseube</t>
  </si>
  <si>
    <t>Vitis vinifera subsp vinifera cv. Camaraou blanc</t>
  </si>
  <si>
    <t>Vitis vinifera subsp vinifera cv. Camaraou noir</t>
  </si>
  <si>
    <t>Vitis vinifera subsp vinifera cv. Canaiolo</t>
  </si>
  <si>
    <t>Vitis vinifera subsp vinifera cv. Canari</t>
  </si>
  <si>
    <t>Vitis vinifera subsp vinifera cv. Canina nera</t>
  </si>
  <si>
    <t>Vitis vinifera subsp vinifera cv. Canner seedless</t>
  </si>
  <si>
    <t>Vitis vinifera subsp vinifera cv. Cannon Hall</t>
  </si>
  <si>
    <t>Vitis vinifera subsp vinifera cv. Cannon Hall faux</t>
  </si>
  <si>
    <t>Vitis vinifera subsp vinifera cv. Cañocazo</t>
  </si>
  <si>
    <t>Vitis vinifera subsp vinifera cv. Cañorroyo</t>
  </si>
  <si>
    <t>Vitis vinifera subsp vinifera cv. Cape currant</t>
  </si>
  <si>
    <t>Vitis vinifera subsp vinifera cv. Caralicante</t>
  </si>
  <si>
    <t>Vitis vinifera subsp vinifera cv. Carcaces</t>
  </si>
  <si>
    <t>Vitis vinifera subsp vinifera cv. Carcajolo</t>
  </si>
  <si>
    <t>Vitis vinifera subsp vinifera cv. Carcajolo blanc</t>
  </si>
  <si>
    <t>Vitis vinifera subsp vinifera cv. Cardinal = G 10-30</t>
  </si>
  <si>
    <t>Vitis vinifera subsp vinifera cv. Carignan</t>
  </si>
  <si>
    <t>Vitis vinifera subsp vinifera cv. Carignan blanc</t>
  </si>
  <si>
    <t>Vitis vinifera subsp vinifera cv. Carignan Bouschet</t>
  </si>
  <si>
    <t>Vitis vinifera subsp vinifera cv. Carignan gris</t>
  </si>
  <si>
    <t>Vitis vinifera subsp vinifera cv. Carla = INRA 1650-10</t>
  </si>
  <si>
    <t>Vitis vinifera subsp vinifera cv. Carmenère</t>
  </si>
  <si>
    <t>Vitis vinifera subsp vinifera cv. Carminoir</t>
  </si>
  <si>
    <t>Vitis vinifera subsp vinifera cv. Carnelian</t>
  </si>
  <si>
    <t>Vitis vinifera subsp vinifera cv. Carrega somera</t>
  </si>
  <si>
    <t>Vitis vinifera subsp vinifera cv. Carricante</t>
  </si>
  <si>
    <t>Vitis vinifera subsp vinifera cv. Cartuja blanca</t>
  </si>
  <si>
    <t>Vitis vinifera subsp vinifera cv. Castellano morado</t>
  </si>
  <si>
    <t>Vitis vinifera subsp vinifera cv. Castets</t>
  </si>
  <si>
    <t>Vitis vinifera subsp vinifera cv. Castiglione</t>
  </si>
  <si>
    <t>Vitis vinifera subsp vinifera cv. Catalanesca</t>
  </si>
  <si>
    <t>Vitis vinifera subsp vinifera cv. Catanese nero</t>
  </si>
  <si>
    <t>Vitis vinifera subsp vinifera cv. Catarratto bianco comune</t>
  </si>
  <si>
    <t>Vitis vinifera subsp vinifera cv. Catarratto bianco lucido</t>
  </si>
  <si>
    <t>Vitis vinifera subsp vinifera cv. Catarratto nero</t>
  </si>
  <si>
    <t>Vitis vinifera subsp vinifera cv. Centennial seedless</t>
  </si>
  <si>
    <t>Vitis vinifera subsp vinifera cv. Centorotolli</t>
  </si>
  <si>
    <t>Vitis vinifera subsp vinifera cv. Cep rouge</t>
  </si>
  <si>
    <t>Vitis vinifera subsp vinifera cv. Cercial du Dão</t>
  </si>
  <si>
    <t>Vitis vinifera subsp vinifera cv. Cereza</t>
  </si>
  <si>
    <t>Vitis vinifera subsp vinifera cv. Cesanese comune</t>
  </si>
  <si>
    <t>Vitis vinifera subsp vinifera cv. César</t>
  </si>
  <si>
    <t>Vitis vinifera subsp vinifera cv. Chaani biely</t>
  </si>
  <si>
    <t>Vitis vinifera subsp vinifera cv. Chaani tchernii</t>
  </si>
  <si>
    <t>Vitis vinifera subsp vinifera cv. Chahnani</t>
  </si>
  <si>
    <t>Vitis vinifera subsp vinifera cv. Chaillaud</t>
  </si>
  <si>
    <t>Vitis vinifera subsp vinifera cv. Chakar angour de Tachkent</t>
  </si>
  <si>
    <t>Vitis vinifera subsp vinifera cv. Chalosse noire</t>
  </si>
  <si>
    <t>Vitis vinifera subsp vinifera cv. Chalosse noire = Négret castrais</t>
  </si>
  <si>
    <t>Vitis vinifera subsp vinifera cv. Chami</t>
  </si>
  <si>
    <t>Vitis vinifera subsp vinifera cv. Chany gris</t>
  </si>
  <si>
    <t>Vitis vinifera subsp vinifera cv. Chaouch blanc</t>
  </si>
  <si>
    <t>Vitis vinifera subsp vinifera cv. Chaouch rose</t>
  </si>
  <si>
    <t>Vitis vinifera subsp vinifera cv. Chaptal</t>
  </si>
  <si>
    <t>Vitis vinifera subsp vinifera cv. Chardonnay</t>
  </si>
  <si>
    <t>Vitis vinifera subsp vinifera cv. Chardonnay musqué</t>
  </si>
  <si>
    <t>Vitis vinifera subsp vinifera cv. Chardonnay rose</t>
  </si>
  <si>
    <t>Vitis vinifera subsp vinifera cv. Charmont</t>
  </si>
  <si>
    <t>Vitis vinifera subsp vinifera cv. Chasan = INRA 1527-78</t>
  </si>
  <si>
    <t>Vitis vinifera subsp vinifera cv. Chasselas</t>
  </si>
  <si>
    <t>Vitis vinifera subsp vinifera cv. Chasselas apyrène</t>
  </si>
  <si>
    <t>Vitis vinifera subsp vinifera cv. Chasselas des Bouches du Rhône</t>
  </si>
  <si>
    <t>Vitis vinifera subsp vinifera cv. Chasselas Duhamel</t>
  </si>
  <si>
    <t>Vitis vinifera subsp vinifera cv. Chasselas Impérial Oberlin</t>
  </si>
  <si>
    <t>Vitis vinifera subsp vinifera cv. Chasselas lacinifolié</t>
  </si>
  <si>
    <t>Vitis vinifera subsp vinifera cv. Chasselas Michel Tompa</t>
  </si>
  <si>
    <t>Vitis vinifera subsp vinifera cv. Chasselas musqué</t>
  </si>
  <si>
    <t>Vitis vinifera subsp vinifera cv. Chasselas noir</t>
  </si>
  <si>
    <t>Vitis vinifera subsp vinifera cv. Chasselas rose</t>
  </si>
  <si>
    <t>Vitis vinifera subsp vinifera cv. Chasselas rose royal</t>
  </si>
  <si>
    <t>Vitis vinifera subsp vinifera cv. Chasselas rouge</t>
  </si>
  <si>
    <t>Vitis vinifera subsp vinifera cv. Chasselas tétraploïde</t>
  </si>
  <si>
    <t>Vitis vinifera subsp vinifera cv. Chasselas violet</t>
  </si>
  <si>
    <t>Vitis vinifera subsp vinifera cv. Chatus</t>
  </si>
  <si>
    <t>Vitis vinifera subsp vinifera cv. Chenanson = INRA 1509-149</t>
  </si>
  <si>
    <t>Vitis vinifera subsp vinifera cv. Chenin</t>
  </si>
  <si>
    <t>Vitis vinifera subsp vinifera cv. Chichaud</t>
  </si>
  <si>
    <t>Vitis vinifera subsp vinifera cv. Chikki</t>
  </si>
  <si>
    <t>Vitis vinifera subsp vinifera cv. Chirai</t>
  </si>
  <si>
    <t>Vitis vinifera subsp vinifera cv. Chiroka Melnichka = Melnik</t>
  </si>
  <si>
    <t>Vitis vinifera subsp vinifera cv. Chirvan chakhi</t>
  </si>
  <si>
    <t>Vitis vinifera subsp vinifera cv. Chouchillon</t>
  </si>
  <si>
    <t>Vitis vinifera subsp vinifera cv. Christmas rose</t>
  </si>
  <si>
    <t>Vitis vinifera subsp vinifera cv. Chtour angour</t>
  </si>
  <si>
    <t>Vitis vinifera subsp vinifera cv. Ciclopica = Pirovano 60</t>
  </si>
  <si>
    <t>Vitis vinifera subsp vinifera cv. Ciganyszölö</t>
  </si>
  <si>
    <t>Vitis vinifera subsp vinifera cv. Ciliegiolo</t>
  </si>
  <si>
    <t>Vitis vinifera subsp vinifera cv. Cinsaut</t>
  </si>
  <si>
    <t>Vitis vinifera subsp vinifera cv. Cinsaut Bouschet</t>
  </si>
  <si>
    <t>Vitis vinifera subsp vinifera cv. Cioinic</t>
  </si>
  <si>
    <t>Vitis vinifera subsp vinifera cv. Circé</t>
  </si>
  <si>
    <t>Vitis vinifera subsp vinifera cv. Citana</t>
  </si>
  <si>
    <t>Vitis vinifera subsp vinifera cv. Citronelle</t>
  </si>
  <si>
    <t>Vitis vinifera subsp vinifera cv. Citronelle x Aramon</t>
  </si>
  <si>
    <t>Vitis vinifera subsp vinifera cv. Clairette</t>
  </si>
  <si>
    <t>Vitis vinifera subsp vinifera cv. Clairette Mazel</t>
  </si>
  <si>
    <t>Vitis vinifera subsp vinifera cv. Clairette rose</t>
  </si>
  <si>
    <t>Vitis vinifera subsp vinifera cv. Clairette x Beldi 36 L 2</t>
  </si>
  <si>
    <t>Vitis vinifera subsp vinifera cv. Clarin = INRA 573-11</t>
  </si>
  <si>
    <t>Vitis vinifera subsp vinifera cv. Claverie</t>
  </si>
  <si>
    <t>Vitis vinifera subsp vinifera cv. Claverie coulard</t>
  </si>
  <si>
    <t>Vitis vinifera subsp vinifera cv. Clotilde Prosperi = Prosperi 190</t>
  </si>
  <si>
    <t>Vitis vinifera subsp vinifera cv. Coada vulpii</t>
  </si>
  <si>
    <t>Vitis vinifera subsp vinifera cv. Coarna alba</t>
  </si>
  <si>
    <t>Vitis vinifera subsp vinifera cv. Coarna neagra</t>
  </si>
  <si>
    <t>Vitis vinifera subsp vinifera cv. Coarna rosie</t>
  </si>
  <si>
    <t>Vitis vinifera subsp vinifera cv. Cococciola</t>
  </si>
  <si>
    <t>Vitis vinifera subsp vinifera cv. Coda di volpe bianca</t>
  </si>
  <si>
    <t>Vitis vinifera subsp vinifera cv. Codega</t>
  </si>
  <si>
    <t>Vitis vinifera subsp vinifera cv. Codivarta</t>
  </si>
  <si>
    <t>Vitis vinifera subsp vinifera cv. Colman blanc</t>
  </si>
  <si>
    <t>Vitis vinifera subsp vinifera cv. Colombana nera</t>
  </si>
  <si>
    <t>Vitis vinifera subsp vinifera cv. Colombard</t>
  </si>
  <si>
    <t>Vitis vinifera subsp vinifera cv. Colombaud = Bouteillan blanc</t>
  </si>
  <si>
    <t>Vitis vinifera subsp vinifera cv. Colorino</t>
  </si>
  <si>
    <t>Vitis vinifera subsp vinifera cv. Completer</t>
  </si>
  <si>
    <t>Vitis vinifera subsp vinifera cv. Conca d'ora = Paulsen 152</t>
  </si>
  <si>
    <t>Vitis vinifera subsp vinifera cv. Conegliano 120</t>
  </si>
  <si>
    <t>Vitis vinifera subsp vinifera cv. Conegliano 199</t>
  </si>
  <si>
    <t>Vitis vinifera subsp vinifera cv. Conegliano 213</t>
  </si>
  <si>
    <t>Vitis vinifera subsp vinifera cv. Conegliano 218</t>
  </si>
  <si>
    <t>Vitis vinifera subsp vinifera cv. Constantinescu-Negreanu 2/13/8 (Victoria)</t>
  </si>
  <si>
    <t>Vitis vinifera subsp vinifera cv. Conte rosso = Pirovano 73</t>
  </si>
  <si>
    <t>Vitis vinifera subsp vinifera cv. Corbeau</t>
  </si>
  <si>
    <t>Vitis vinifera subsp vinifera cv. Corbina vicentina</t>
  </si>
  <si>
    <t>Vitis vinifera subsp vinifera cv. Corfiatis</t>
  </si>
  <si>
    <t>Vitis vinifera subsp vinifera cv. Corinthe blanc</t>
  </si>
  <si>
    <t>Vitis vinifera subsp vinifera cv. Corinthe noir</t>
  </si>
  <si>
    <t>Vitis vinifera subsp vinifera cv. Corinto bianco</t>
  </si>
  <si>
    <t>Vitis vinifera subsp vinifera cv. Corneille</t>
  </si>
  <si>
    <t>Vitis vinifera subsp vinifera cv. Cornet</t>
  </si>
  <si>
    <t>Vitis vinifera subsp vinifera cv. Cornichon violet</t>
  </si>
  <si>
    <t>Vitis vinifera subsp vinifera cv. Cornichon violet = Rosa menna di vacca</t>
  </si>
  <si>
    <t>Vitis vinifera subsp vinifera cv. Cornifesto</t>
  </si>
  <si>
    <t>Vitis vinifera subsp vinifera cv. Corniola bianca di Milazzo</t>
  </si>
  <si>
    <t>Vitis vinifera subsp vinifera cv. Corniola nera</t>
  </si>
  <si>
    <t>Vitis vinifera subsp vinifera cv. Corrin Seedless</t>
  </si>
  <si>
    <t>Vitis vinifera subsp vinifera cv. Cortese</t>
  </si>
  <si>
    <t>Vitis vinifera subsp vinifera cv. Corvina veronese</t>
  </si>
  <si>
    <t>Vitis vinifera subsp vinifera cv. Cot</t>
  </si>
  <si>
    <t>Vitis vinifera subsp vinifera cv. Cot de Chéragas</t>
  </si>
  <si>
    <t>Vitis vinifera subsp vinifera cv. Counoise</t>
  </si>
  <si>
    <t>Vitis vinifera subsp vinifera cv. Courbès</t>
  </si>
  <si>
    <t>Vitis vinifera subsp vinifera cv. Courbu</t>
  </si>
  <si>
    <t>Vitis vinifera subsp vinifera cv. Courbu noir</t>
  </si>
  <si>
    <t>Vitis vinifera subsp vinifera cv. Courtoisie</t>
  </si>
  <si>
    <t>Vitis vinifera subsp vinifera cv. Coutinho 6</t>
  </si>
  <si>
    <t>Vitis vinifera subsp vinifera cv. Crassostaphyllo</t>
  </si>
  <si>
    <t>Vitis vinifera subsp vinifera cv. Crimposie</t>
  </si>
  <si>
    <t>Vitis vinifera subsp vinifera cv. Crimson seedless</t>
  </si>
  <si>
    <t>Vitis vinifera subsp vinifera cv. Criolla chica 2</t>
  </si>
  <si>
    <t>Vitis vinifera subsp vinifera cv. Criolla mediana 2</t>
  </si>
  <si>
    <t>Vitis vinifera subsp vinifera cv. Criolla San Juanina</t>
  </si>
  <si>
    <t>Vitis vinifera subsp vinifera cv. Crista couleur d'ambre</t>
  </si>
  <si>
    <t>Vitis vinifera subsp vinifera cv. Croatina</t>
  </si>
  <si>
    <t>Vitis vinifera subsp vinifera cv. Croetto</t>
  </si>
  <si>
    <t>Vitis vinifera subsp vinifera cv. Crouchen</t>
  </si>
  <si>
    <t>Vitis vinifera subsp vinifera cv. Cruciulita</t>
  </si>
  <si>
    <t>Vitis vinifera subsp vinifera cv. Crujidera</t>
  </si>
  <si>
    <t>Vitis vinifera subsp vinifera cv. Crujillon</t>
  </si>
  <si>
    <t>Vitis vinifera subsp vinifera cv. Crvena slaubanic</t>
  </si>
  <si>
    <t>Vitis vinifera subsp vinifera cv. Crystal (Afrique du Sud)</t>
  </si>
  <si>
    <t>Vitis vinifera subsp vinifera cv. Crystal (Etats-Unis)</t>
  </si>
  <si>
    <t>Vitis vinifera subsp vinifera cv. Csoka szöllö</t>
  </si>
  <si>
    <t>Vitis vinifera subsp vinifera cv. Csomorika</t>
  </si>
  <si>
    <t>Vitis vinifera subsp vinifera cv. Cualtaccio</t>
  </si>
  <si>
    <t>Vitis vinifera subsp vinifera cv. Curisti</t>
  </si>
  <si>
    <t>Vitis vinifera subsp vinifera cv. Cyperntraube</t>
  </si>
  <si>
    <t>Vitis vinifera subsp vinifera cv. Dabouki</t>
  </si>
  <si>
    <t>Vitis vinifera subsp vinifera cv. Dalmasso III-33</t>
  </si>
  <si>
    <t>Vitis vinifera subsp vinifera cv. Dalmasso IX-1</t>
  </si>
  <si>
    <t>Vitis vinifera subsp vinifera cv. Dalmasso VIII-5</t>
  </si>
  <si>
    <t>Vitis vinifera subsp vinifera cv. Dalmasso VII-9</t>
  </si>
  <si>
    <t>Vitis vinifera subsp vinifera cv. Dalmasso VI-17</t>
  </si>
  <si>
    <t>Vitis vinifera subsp vinifera cv. Dalmasso VI-24</t>
  </si>
  <si>
    <t>Vitis vinifera subsp vinifera cv. Dalmasso VI-6</t>
  </si>
  <si>
    <t>Vitis vinifera subsp vinifera cv. Dalmasso XI-20</t>
  </si>
  <si>
    <t>Vitis vinifera subsp vinifera cv. Dalmasso XI-8</t>
  </si>
  <si>
    <t>Vitis vinifera subsp vinifera cv. Dalmasso XVIII-1</t>
  </si>
  <si>
    <t>Vitis vinifera subsp vinifera cv. Damas rouge</t>
  </si>
  <si>
    <t>Vitis vinifera subsp vinifera cv. Dameret</t>
  </si>
  <si>
    <t>Vitis vinifera subsp vinifera cv. Dameron</t>
  </si>
  <si>
    <t>Vitis vinifera subsp vinifera cv. Danam = INRA 1551-6</t>
  </si>
  <si>
    <t>Vitis vinifera subsp vinifera cv. Danlas = INRA 1548-20</t>
  </si>
  <si>
    <t>Vitis vinifera subsp vinifera cv. Danugue</t>
  </si>
  <si>
    <t>Vitis vinifera subsp vinifera cv. Danuta = INRA 1992-3</t>
  </si>
  <si>
    <t>Vitis vinifera subsp vinifera cv. Daphni</t>
  </si>
  <si>
    <t>Vitis vinifera subsp vinifera cv. Daranyi Ignac</t>
  </si>
  <si>
    <t>Vitis vinifera subsp vinifera cv. Darkaïa</t>
  </si>
  <si>
    <t>Vitis vinifera subsp vinifera cv. Dastatchine</t>
  </si>
  <si>
    <t>Vitis vinifera subsp vinifera cv. Datal = INRA 753-54</t>
  </si>
  <si>
    <t>Vitis vinifera subsp vinifera cv. Dattier de Beyrouth</t>
  </si>
  <si>
    <t>Vitis vinifera subsp vinifera cv. Dattier noir</t>
  </si>
  <si>
    <t>Vitis vinifera subsp vinifera cv. Dauphine</t>
  </si>
  <si>
    <t>Vitis vinifera subsp vinifera cv. David = Pirovano 109</t>
  </si>
  <si>
    <t>Vitis vinifera subsp vinifera cv. Dawn seedless</t>
  </si>
  <si>
    <t>Vitis vinifera subsp vinifera cv. De Hengril</t>
  </si>
  <si>
    <t>Vitis vinifera subsp vinifera cv. Debina</t>
  </si>
  <si>
    <t>Vitis vinifera subsp vinifera cv. Dedo de dama</t>
  </si>
  <si>
    <t>Vitis vinifera subsp vinifera cv. Delhro = JA148-59 SRLH</t>
  </si>
  <si>
    <t>Vitis vinifera subsp vinifera cv. Delight</t>
  </si>
  <si>
    <t>Vitis vinifera subsp vinifera cv. Delizia di Vaprio = Pirovano 46 a</t>
  </si>
  <si>
    <t>Vitis vinifera subsp vinifera cv. Delizia gialla = Pirovano 266</t>
  </si>
  <si>
    <t>Vitis vinifera subsp vinifera cv. Demir kara</t>
  </si>
  <si>
    <t>Vitis vinifera subsp vinifera cv. Derani</t>
  </si>
  <si>
    <t>Vitis vinifera subsp vinifera cv. Dermatas</t>
  </si>
  <si>
    <t>Vitis vinifera subsp vinifera cv. Diagalves</t>
  </si>
  <si>
    <t>Vitis vinifera subsp vinifera cv. Diamante nero = Pirovano 87</t>
  </si>
  <si>
    <t>Vitis vinifera subsp vinifera cv. Diamanttraube</t>
  </si>
  <si>
    <t>Vitis vinifera subsp vinifera cv. Diana</t>
  </si>
  <si>
    <t>Vitis vinifera subsp vinifera cv. Dimiat</t>
  </si>
  <si>
    <t>Vitis vinifera subsp vinifera cv. Diminitis</t>
  </si>
  <si>
    <t>Vitis vinifera subsp vinifera cv. Dimrit</t>
  </si>
  <si>
    <t>Vitis vinifera subsp vinifera cv. Dinka feher</t>
  </si>
  <si>
    <t>Vitis vinifera subsp vinifera cv. Dinka vörös</t>
  </si>
  <si>
    <t>Vitis vinifera subsp vinifera cv. Dinka zöld</t>
  </si>
  <si>
    <t>Vitis vinifera subsp vinifera cv. Diolinoir</t>
  </si>
  <si>
    <t>Vitis vinifera subsp vinifera cv. Directeur Tisserand</t>
  </si>
  <si>
    <t>Vitis vinifera subsp vinifera cv. Divromo</t>
  </si>
  <si>
    <t>Vitis vinifera subsp vinifera cv. Djandjal kara</t>
  </si>
  <si>
    <t>Vitis vinifera subsp vinifera cv. Djoura ousum</t>
  </si>
  <si>
    <t>Vitis vinifera subsp vinifera cv. Dlinnokhvosty</t>
  </si>
  <si>
    <t>Vitis vinifera subsp vinifera cv. Dobricic</t>
  </si>
  <si>
    <t>Vitis vinifera subsp vinifera cv. Doçal grande</t>
  </si>
  <si>
    <t>Vitis vinifera subsp vinifera cv. Dokay</t>
  </si>
  <si>
    <t>Vitis vinifera subsp vinifera cv. Dolcetto</t>
  </si>
  <si>
    <t>Vitis vinifera subsp vinifera cv. Dolosata</t>
  </si>
  <si>
    <t>Vitis vinifera subsp vinifera cv. Dominga</t>
  </si>
  <si>
    <t>Vitis vinifera subsp vinifera cv. Domvrena aspri</t>
  </si>
  <si>
    <t>Vitis vinifera subsp vinifera cv. Domvrena mavri</t>
  </si>
  <si>
    <t>Vitis vinifera subsp vinifera cv. Don Bueno</t>
  </si>
  <si>
    <t>Vitis vinifera subsp vinifera cv. Don Mariano</t>
  </si>
  <si>
    <t>Vitis vinifera subsp vinifera cv. Dona branca</t>
  </si>
  <si>
    <t>Vitis vinifera subsp vinifera cv. Dona Maria = Leao Ferreira da Almeida 31-54-41</t>
  </si>
  <si>
    <t>Vitis vinifera subsp vinifera cv. Dongine</t>
  </si>
  <si>
    <t>Vitis vinifera subsp vinifera cv. Donzelinho</t>
  </si>
  <si>
    <t>Vitis vinifera subsp vinifera cv. Donzelinho do Castelo</t>
  </si>
  <si>
    <t>Vitis vinifera subsp vinifera cv. Doradilla</t>
  </si>
  <si>
    <t>Vitis vinifera subsp vinifera cv. Doral</t>
  </si>
  <si>
    <t>Vitis vinifera subsp vinifera cv. Dorona di Venezia</t>
  </si>
  <si>
    <t>Vitis vinifera subsp vinifera cv. Douradinha</t>
  </si>
  <si>
    <t>Vitis vinifera subsp vinifera cv. Doux d'Henry</t>
  </si>
  <si>
    <t>Vitis vinifera subsp vinifera cv. Dronkane</t>
  </si>
  <si>
    <t>Vitis vinifera subsp vinifera cv. Duc d'Anjou</t>
  </si>
  <si>
    <t>Vitis vinifera subsp vinifera cv. Duc de Magenta</t>
  </si>
  <si>
    <t>Vitis vinifera subsp vinifera cv. Duchess of Buccleugh</t>
  </si>
  <si>
    <t>Vitis vinifera subsp vinifera cv. Duras</t>
  </si>
  <si>
    <t>Vitis vinifera subsp vinifera cv. Durella</t>
  </si>
  <si>
    <t>Vitis vinifera subsp vinifera cv. Dureza</t>
  </si>
  <si>
    <t>Vitis vinifera subsp vinifera cv. Durif</t>
  </si>
  <si>
    <t>Vitis vinifera subsp vinifera cv. Early Cardinal</t>
  </si>
  <si>
    <t>Vitis vinifera subsp vinifera cv. Early Muscat</t>
  </si>
  <si>
    <t>Vitis vinifera subsp vinifera cv. Ederena</t>
  </si>
  <si>
    <t>Vitis vinifera subsp vinifera cv. Egiodola</t>
  </si>
  <si>
    <t>Vitis vinifera subsp vinifera cv. Ehrenfelser = Gm 9-93</t>
  </si>
  <si>
    <t>Vitis vinifera subsp vinifera cv. Einuni</t>
  </si>
  <si>
    <t>Vitis vinifera subsp vinifera cv. Ekigaïna</t>
  </si>
  <si>
    <t>Vitis vinifera subsp vinifera cv. Ekim kara</t>
  </si>
  <si>
    <t>Vitis vinifera subsp vinifera cv. El Biod</t>
  </si>
  <si>
    <t>Vitis vinifera subsp vinifera cv. El Farryali</t>
  </si>
  <si>
    <t>Vitis vinifera subsp vinifera cv. El Gouz</t>
  </si>
  <si>
    <t>Vitis vinifera subsp vinifera cv. Elbling</t>
  </si>
  <si>
    <t>Vitis vinifera subsp vinifera cv. Elbling blau</t>
  </si>
  <si>
    <t>Vitis vinifera subsp vinifera cv. Elbling rose</t>
  </si>
  <si>
    <t>Vitis vinifera subsp vinifera cv. Elbling rot</t>
  </si>
  <si>
    <t>Vitis vinifera subsp vinifera cv. Elizabeth Krasnay</t>
  </si>
  <si>
    <t>Vitis vinifera subsp vinifera cv. Emerald Riesling</t>
  </si>
  <si>
    <t>Vitis vinifera subsp vinifera cv. Emerald seedless</t>
  </si>
  <si>
    <t>Vitis vinifera subsp vinifera cv. Emilia = Dalmasso VI-3</t>
  </si>
  <si>
    <t>Vitis vinifera subsp vinifera cv. Emperor</t>
  </si>
  <si>
    <t>Vitis vinifera subsp vinifera cv. Emperor seedless</t>
  </si>
  <si>
    <t>Vitis vinifera subsp vinifera cv. Empibotte</t>
  </si>
  <si>
    <t>Vitis vinifera subsp vinifera cv. En Kövidinkam</t>
  </si>
  <si>
    <t>Vitis vinifera subsp vinifera cv. Encruzado</t>
  </si>
  <si>
    <t>Vitis vinifera subsp vinifera cv. Enfariné</t>
  </si>
  <si>
    <t>Vitis vinifera subsp vinifera cv. Enfariné gris</t>
  </si>
  <si>
    <t>Vitis vinifera subsp vinifera cv. Epero de Gall</t>
  </si>
  <si>
    <t>Vitis vinifera subsp vinifera cv. Epinou</t>
  </si>
  <si>
    <t>Vitis vinifera subsp vinifera cv. Erbaluce</t>
  </si>
  <si>
    <t>Vitis vinifera subsp vinifera cv. Erdeifeher</t>
  </si>
  <si>
    <t>Vitis vinifera subsp vinifera cv. Espadeiro branco</t>
  </si>
  <si>
    <t>Vitis vinifera subsp vinifera cv. Espadeiro tinto</t>
  </si>
  <si>
    <t>Vitis vinifera subsp vinifera cv. Estaca saoumo</t>
  </si>
  <si>
    <t>Vitis vinifera subsp vinifera cv. Etraire de la Dui</t>
  </si>
  <si>
    <t>Vitis vinifera subsp vinifera cv. Exalta</t>
  </si>
  <si>
    <t>Vitis vinifera subsp vinifera cv. Exbrayat</t>
  </si>
  <si>
    <t>Vitis vinifera subsp vinifera cv. Exotic</t>
  </si>
  <si>
    <t>Vitis vinifera subsp vinifera cv. Ezereves Magyarorszag Emleke</t>
  </si>
  <si>
    <t>Vitis vinifera subsp vinifera cv. Ezerjo</t>
  </si>
  <si>
    <t>Vitis vinifera subsp vinifera cv. F. Lantini = Pirovano 263</t>
  </si>
  <si>
    <t>Vitis vinifera subsp vinifera cv. F 10-79</t>
  </si>
  <si>
    <t>Vitis vinifera subsp vinifera cv. Faberrebe = Alzey 10375</t>
  </si>
  <si>
    <t>Vitis vinifera subsp vinifera cv. Faddy zsiga dinka</t>
  </si>
  <si>
    <t>Vitis vinifera subsp vinifera cv. Fakhri</t>
  </si>
  <si>
    <t>Vitis vinifera subsp vinifera cv. Falanghina</t>
  </si>
  <si>
    <t>Vitis vinifera subsp vinifera cv. Fantasy seedless</t>
  </si>
  <si>
    <t>Vitis vinifera subsp vinifera cv. Farana noir</t>
  </si>
  <si>
    <t>Vitis vinifera subsp vinifera cv. Farbfränkisch</t>
  </si>
  <si>
    <t>Vitis vinifera subsp vinifera cv. Fatima</t>
  </si>
  <si>
    <t>Vitis vinifera subsp vinifera cv. Fatma</t>
  </si>
  <si>
    <t>Vitis vinifera subsp vinifera cv. Faux Courbu noir</t>
  </si>
  <si>
    <t>Vitis vinifera subsp vinifera cv. Faux Mauzac blanc</t>
  </si>
  <si>
    <t>Vitis vinifera subsp vinifera cv. Fayoumi</t>
  </si>
  <si>
    <t>Vitis vinifera subsp vinifera cv. Feher Kövidinka</t>
  </si>
  <si>
    <t>Vitis vinifera subsp vinifera cv. Feinriesling</t>
  </si>
  <si>
    <t>Vitis vinifera subsp vinifera cv. Fer</t>
  </si>
  <si>
    <t>Vitis vinifera subsp vinifera cv. Ferlé de Pegões = Leao Ferreira da Almeida 17-48-1</t>
  </si>
  <si>
    <t>Vitis vinifera subsp vinifera cv. Ferlé 76 = Leao Ferreira da Almeida 34-49-76</t>
  </si>
  <si>
    <t>Vitis vinifera subsp vinifera cv. Fernand rose</t>
  </si>
  <si>
    <t>Vitis vinifera subsp vinifera cv. Fernao Pires</t>
  </si>
  <si>
    <t>Vitis vinifera subsp vinifera cv. Ferral</t>
  </si>
  <si>
    <t>Vitis vinifera subsp vinifera cv. Ferral tamara</t>
  </si>
  <si>
    <t>Vitis vinifera subsp vinifera cv. Feteasca neagra</t>
  </si>
  <si>
    <t>Vitis vinifera subsp vinifera cv. Feteasca regala</t>
  </si>
  <si>
    <t>Vitis vinifera subsp vinifera cv. Feunate</t>
  </si>
  <si>
    <t>Vitis vinifera subsp vinifera cv. Fiano</t>
  </si>
  <si>
    <t>Vitis vinifera subsp vinifera cv. Fiesta</t>
  </si>
  <si>
    <t>Vitis vinifera subsp vinifera cv. Findling = Kimmig KP 1</t>
  </si>
  <si>
    <t>Vitis vinifera subsp vinifera cv. Fintendo</t>
  </si>
  <si>
    <t>Vitis vinifera subsp vinifera cv. Firnriesling</t>
  </si>
  <si>
    <t>Vitis vinifera subsp vinifera cv. Fitzrebe</t>
  </si>
  <si>
    <t>Vitis vinifera subsp vinifera cv. Flame seedless</t>
  </si>
  <si>
    <t>Vitis vinifera subsp vinifera cv. Flaming rose</t>
  </si>
  <si>
    <t>Vitis vinifera subsp vinifera cv. Fleur de Kecskemet</t>
  </si>
  <si>
    <t>Vitis vinifera subsp vinifera cv. Flora</t>
  </si>
  <si>
    <t>Vitis vinifera subsp vinifera cv. Focca</t>
  </si>
  <si>
    <t>Vitis vinifera subsp vinifera cv. Fogarina</t>
  </si>
  <si>
    <t>Vitis vinifera subsp vinifera cv. Foglia tonda</t>
  </si>
  <si>
    <t>Vitis vinifera subsp vinifera cv. Fogoneu</t>
  </si>
  <si>
    <t>Vitis vinifera subsp vinifera cv. Folignan</t>
  </si>
  <si>
    <t>Vitis vinifera subsp vinifera cv. Folle blanche</t>
  </si>
  <si>
    <t>Vitis vinifera subsp vinifera cv. Folle blanche du Minervois</t>
  </si>
  <si>
    <t>Vitis vinifera subsp vinifera cv. Fondo de Orza</t>
  </si>
  <si>
    <t>Vitis vinifera subsp vinifera cv. Forastera</t>
  </si>
  <si>
    <t>Vitis vinifera subsp vinifera cv. Forastera (Iles Canaries)</t>
  </si>
  <si>
    <t>Vitis vinifera subsp vinifera cv. Forcalla</t>
  </si>
  <si>
    <t>Vitis vinifera subsp vinifera cv. Forcellina</t>
  </si>
  <si>
    <t>Vitis vinifera subsp vinifera cv. Formosa = Pirovano 245</t>
  </si>
  <si>
    <t>Vitis vinifera subsp vinifera cv. Fortana</t>
  </si>
  <si>
    <t>Vitis vinifera subsp vinifera cv. Foster's white seedling</t>
  </si>
  <si>
    <t>Vitis vinifera subsp vinifera cv. Fotcha</t>
  </si>
  <si>
    <t>Vitis vinifera subsp vinifera cv. Franc noir de la Haute-Saône</t>
  </si>
  <si>
    <t>Vitis vinifera subsp vinifera cv. Francavidda</t>
  </si>
  <si>
    <t>Vitis vinifera subsp vinifera cv. François Ier</t>
  </si>
  <si>
    <t>Vitis vinifera subsp vinifera cv. François noir</t>
  </si>
  <si>
    <t>Vitis vinifera subsp vinifera cv. Francuse</t>
  </si>
  <si>
    <t>Vitis vinifera subsp vinifera cv. Frankamon</t>
  </si>
  <si>
    <t>Vitis vinifera subsp vinifera cv. Frankenthal</t>
  </si>
  <si>
    <t>Vitis vinifera subsp vinifera cv. Frankenthal rose foncé</t>
  </si>
  <si>
    <t>Vitis vinifera subsp vinifera cv. Frankenthal rouge foncé</t>
  </si>
  <si>
    <t>Vitis vinifera subsp vinifera cv. Frappato di Vittoria</t>
  </si>
  <si>
    <t>Vitis vinifera subsp vinifera cv. Fredericton</t>
  </si>
  <si>
    <t>Vitis vinifera subsp vinifera cv. Freisa</t>
  </si>
  <si>
    <t>Vitis vinifera subsp vinifera cv. Freisamer</t>
  </si>
  <si>
    <t>Vitis vinifera subsp vinifera cv. Frühgipfler I</t>
  </si>
  <si>
    <t>Vitis vinifera subsp vinifera cv. Frühmuscat Oberlin</t>
  </si>
  <si>
    <t>Vitis vinifera subsp vinifera cv. Frühriesling</t>
  </si>
  <si>
    <t>Vitis vinifera subsp vinifera cv. Fruttuosa = Pirovano 27</t>
  </si>
  <si>
    <t>Vitis vinifera subsp vinifera cv. Fuella nera</t>
  </si>
  <si>
    <t>Vitis vinifera subsp vinifera cv. Fulgens = Pirovano 347</t>
  </si>
  <si>
    <t>Vitis vinifera subsp vinifera cv. Fumin</t>
  </si>
  <si>
    <t>Vitis vinifera subsp vinifera cv. Furjmony feher</t>
  </si>
  <si>
    <t>Vitis vinifera subsp vinifera cv. Furmint</t>
  </si>
  <si>
    <t>Vitis vinifera subsp vinifera cv. Furmint piros</t>
  </si>
  <si>
    <t>Vitis vinifera subsp vinifera cv. Furmint valtözö</t>
  </si>
  <si>
    <t>Vitis vinifera subsp vinifera cv. Fürstentraube</t>
  </si>
  <si>
    <t>Vitis vinifera subsp vinifera cv. Fusca = Pirovano 142</t>
  </si>
  <si>
    <t>Vitis vinifera subsp vinifera cv. G. Molon = Pirovano 102</t>
  </si>
  <si>
    <t>Vitis vinifera subsp vinifera cv. G 367-49 SRLH</t>
  </si>
  <si>
    <t>Vitis vinifera subsp vinifera cv. Gaglioppo</t>
  </si>
  <si>
    <t>Vitis vinifera subsp vinifera cv. Gaïdouria</t>
  </si>
  <si>
    <t>Vitis vinifera subsp vinifera cv. Galbena de Odobesti</t>
  </si>
  <si>
    <t>Vitis vinifera subsp vinifera cv. Galbena uriasa</t>
  </si>
  <si>
    <t>Vitis vinifera subsp vinifera cv. Galbena verde</t>
  </si>
  <si>
    <t>Vitis vinifera subsp vinifera cv. Galego de Montemor</t>
  </si>
  <si>
    <t>Vitis vinifera subsp vinifera cv. Galego dourado</t>
  </si>
  <si>
    <t>Vitis vinifera subsp vinifera cv. Galotta</t>
  </si>
  <si>
    <t>Vitis vinifera subsp vinifera cv. Galvani = Pirovano 86</t>
  </si>
  <si>
    <t>Vitis vinifera subsp vinifera cv. Gamarelha branca</t>
  </si>
  <si>
    <t>Vitis vinifera subsp vinifera cv. Gamaret</t>
  </si>
  <si>
    <t>Vitis vinifera subsp vinifera cv. Gamay</t>
  </si>
  <si>
    <t>Vitis vinifera subsp vinifera cv. Gamay à fleurs doubles</t>
  </si>
  <si>
    <t>Vitis vinifera subsp vinifera cv. Gamay blanc Gloriod</t>
  </si>
  <si>
    <t>Vitis vinifera subsp vinifera cv. Gamay Castille</t>
  </si>
  <si>
    <t>Vitis vinifera subsp vinifera cv. Gamay Castille mutation blanche</t>
  </si>
  <si>
    <t>Vitis vinifera subsp vinifera cv. Gamay de Bouze</t>
  </si>
  <si>
    <t>Vitis vinifera subsp vinifera cv. Gamay de Chaudenay</t>
  </si>
  <si>
    <t>Vitis vinifera subsp vinifera cv. Gamay Fréaux</t>
  </si>
  <si>
    <t>Vitis vinifera subsp vinifera cv. Gamay gris</t>
  </si>
  <si>
    <t>Vitis vinifera subsp vinifera cv. Gamay mourot</t>
  </si>
  <si>
    <t>Vitis vinifera subsp vinifera cv. Gamay précoce noir</t>
  </si>
  <si>
    <t>Vitis vinifera subsp vinifera cv. Gamza de Varna</t>
  </si>
  <si>
    <t>Vitis vinifera subsp vinifera cv. Ganson = INRA 1509-73</t>
  </si>
  <si>
    <t>Vitis vinifera subsp vinifera cv. Gantziandan</t>
  </si>
  <si>
    <t>Vitis vinifera subsp vinifera cv. Garandmak</t>
  </si>
  <si>
    <t>Vitis vinifera subsp vinifera cv. Garganega</t>
  </si>
  <si>
    <t>Vitis vinifera subsp vinifera cv. Garrido fino</t>
  </si>
  <si>
    <t>Vitis vinifera subsp vinifera cv. Garrido macho</t>
  </si>
  <si>
    <t>Vitis vinifera subsp vinifera cv. Gascon</t>
  </si>
  <si>
    <t>Vitis vinifera subsp vinifera cv. Gateta</t>
  </si>
  <si>
    <t>Vitis vinifera subsp vinifera cv. Gegic</t>
  </si>
  <si>
    <t>Vitis vinifera subsp vinifera cv. Gelbholzer blau</t>
  </si>
  <si>
    <t>Vitis vinifera subsp vinifera cv. Gemre</t>
  </si>
  <si>
    <t>Vitis vinifera subsp vinifera cv. Général de la Marmora</t>
  </si>
  <si>
    <t>Vitis vinifera subsp vinifera cv. Général de la Marmora faux</t>
  </si>
  <si>
    <t>Vitis vinifera subsp vinifera cv. Genk Uzum</t>
  </si>
  <si>
    <t>Vitis vinifera subsp vinifera cv. Genouillet</t>
  </si>
  <si>
    <t>Vitis vinifera subsp vinifera cv. Genovèse</t>
  </si>
  <si>
    <t>Vitis vinifera subsp vinifera cv. Gewürztraminer</t>
  </si>
  <si>
    <t>Vitis vinifera subsp vinifera cv. Gheméra</t>
  </si>
  <si>
    <t>Vitis vinifera subsp vinifera cv. Ghiouroukiko</t>
  </si>
  <si>
    <t>Vitis vinifera subsp vinifera cv. Gholadon</t>
  </si>
  <si>
    <t>Vitis vinifera subsp vinifera cv. Gibert</t>
  </si>
  <si>
    <t>Vitis vinifera subsp vinifera cv. Gibi</t>
  </si>
  <si>
    <t>Vitis vinifera subsp vinifera cv. Gierniolat</t>
  </si>
  <si>
    <t>Vitis vinifera subsp vinifera cv. Gildé</t>
  </si>
  <si>
    <t>Vitis vinifera subsp vinifera cv. Giro</t>
  </si>
  <si>
    <t>Vitis vinifera subsp vinifera cv. Giro (Iles Baléares)</t>
  </si>
  <si>
    <t>Vitis vinifera subsp vinifera cv. Glacière</t>
  </si>
  <si>
    <t>Vitis vinifera subsp vinifera cv. Gloria Hungariae</t>
  </si>
  <si>
    <t>Vitis vinifera subsp vinifera cv. Glycostaphyllo</t>
  </si>
  <si>
    <t>Vitis vinifera subsp vinifera cv. Goher</t>
  </si>
  <si>
    <t>Vitis vinifera subsp vinifera cv. Goher Piros</t>
  </si>
  <si>
    <t>Vitis vinifera subsp vinifera cv. Goher valtözö</t>
  </si>
  <si>
    <t>Vitis vinifera subsp vinifera cv. Gold</t>
  </si>
  <si>
    <t>Vitis vinifera subsp vinifera cv. Golden champion = Mill Hill Hamburg</t>
  </si>
  <si>
    <t>Vitis vinifera subsp vinifera cv. Golden Queen</t>
  </si>
  <si>
    <t>Vitis vinifera subsp vinifera cv. Goldriesling B</t>
  </si>
  <si>
    <t>Vitis vinifera subsp vinifera cv. Gora Chirine</t>
  </si>
  <si>
    <t>Vitis vinifera subsp vinifera cv. Gora Chirine rose</t>
  </si>
  <si>
    <t>Vitis vinifera subsp vinifera cv. Gordan</t>
  </si>
  <si>
    <t>Vitis vinifera subsp vinifera cv. Gordin</t>
  </si>
  <si>
    <t>Vitis vinifera subsp vinifera cv. Gordin gurguiat</t>
  </si>
  <si>
    <t>Vitis vinifera subsp vinifera cv. Gorgollosa</t>
  </si>
  <si>
    <t>Vitis vinifera subsp vinifera cv. Goron</t>
  </si>
  <si>
    <t>Vitis vinifera subsp vinifera cv. Gouais blanc</t>
  </si>
  <si>
    <t>Vitis vinifera subsp vinifera cv. Gouget</t>
  </si>
  <si>
    <t>Vitis vinifera subsp vinifera cv. Gounaïa</t>
  </si>
  <si>
    <t>Vitis vinifera subsp vinifera cv. Goustoulidi</t>
  </si>
  <si>
    <t>Vitis vinifera subsp vinifera cv. Goyura</t>
  </si>
  <si>
    <t>Vitis vinifera subsp vinifera cv. Gradiska</t>
  </si>
  <si>
    <t>Vitis vinifera subsp vinifera cv. Graisse</t>
  </si>
  <si>
    <t>Vitis vinifera subsp vinifera cv. Gramon = INRA 1740-774</t>
  </si>
  <si>
    <t>Vitis vinifera subsp vinifera cv. Grand Noir de la Calmette</t>
  </si>
  <si>
    <t>Vitis vinifera subsp vinifera cv. Granoir</t>
  </si>
  <si>
    <t>Vitis vinifera subsp vinifera cv. Grappenoux</t>
  </si>
  <si>
    <t>Vitis vinifera subsp vinifera cv. Grasa de Cotnari</t>
  </si>
  <si>
    <t>Vitis vinifera subsp vinifera cv. Grassen</t>
  </si>
  <si>
    <t>Vitis vinifera subsp vinifera cv. Grec blanc</t>
  </si>
  <si>
    <t>Vitis vinifera subsp vinifera cv. Grec rouge</t>
  </si>
  <si>
    <t>Vitis vinifera subsp vinifera cv. Grecanico</t>
  </si>
  <si>
    <t>Vitis vinifera subsp vinifera cv. Grechetto</t>
  </si>
  <si>
    <t>Vitis vinifera subsp vinifera cv. Greco bianco</t>
  </si>
  <si>
    <t>Vitis vinifera subsp vinifera cv. Greco bianco di tufo</t>
  </si>
  <si>
    <t>Vitis vinifera subsp vinifera cv. Greco nero</t>
  </si>
  <si>
    <t>Vitis vinifera subsp vinifera cv. Grenache</t>
  </si>
  <si>
    <t>Vitis vinifera subsp vinifera cv. Grenache blanc</t>
  </si>
  <si>
    <t>Vitis vinifera subsp vinifera cv. Grenache gris</t>
  </si>
  <si>
    <t>Vitis vinifera subsp vinifera cv. Grenache noir femelle</t>
  </si>
  <si>
    <t>Vitis vinifera subsp vinifera cv. Grignolino</t>
  </si>
  <si>
    <t>Vitis vinifera subsp vinifera cv. Grillo</t>
  </si>
  <si>
    <t>Vitis vinifera subsp vinifera cv. Gringet</t>
  </si>
  <si>
    <t>Vitis vinifera subsp vinifera cv. Grk</t>
  </si>
  <si>
    <t>Vitis vinifera subsp vinifera cv. Grolleau</t>
  </si>
  <si>
    <t>Vitis vinifera subsp vinifera cv. Grolleau blanc</t>
  </si>
  <si>
    <t>Vitis vinifera subsp vinifera cv. Grolleau gris</t>
  </si>
  <si>
    <t>Vitis vinifera subsp vinifera cv. Gropello di San Stefano</t>
  </si>
  <si>
    <t>Vitis vinifera subsp vinifera cv. Gropello gentile</t>
  </si>
  <si>
    <t>Vitis vinifera subsp vinifera cv. Gros Bec</t>
  </si>
  <si>
    <t>Vitis vinifera subsp vinifera cv. Gros Blanc</t>
  </si>
  <si>
    <t>Vitis vinifera subsp vinifera cv. Gros Bourgogne</t>
  </si>
  <si>
    <t>Vitis vinifera subsp vinifera cv. Gros Bouschet</t>
  </si>
  <si>
    <t>Vitis vinifera subsp vinifera cv. Gros Cabernet</t>
  </si>
  <si>
    <t>Vitis vinifera subsp vinifera cv. Gros Colman</t>
  </si>
  <si>
    <t>Vitis vinifera subsp vinifera cv. Gros Manseng</t>
  </si>
  <si>
    <t>Vitis vinifera subsp vinifera cv. Gros Manseng de Lucq</t>
  </si>
  <si>
    <t>Vitis vinifera subsp vinifera cv. Gros Manseng Meunier</t>
  </si>
  <si>
    <t>Vitis vinifera subsp vinifera cv. Gros Mansois</t>
  </si>
  <si>
    <t>Vitis vinifera subsp vinifera cv. Gros Maroc</t>
  </si>
  <si>
    <t>Vitis vinifera subsp vinifera cv. Gros noir des Beni Abès</t>
  </si>
  <si>
    <t>Vitis vinifera subsp vinifera cv. Gros Péjac</t>
  </si>
  <si>
    <t>Vitis vinifera subsp vinifera cv. Gros Verdot</t>
  </si>
  <si>
    <t>Vitis vinifera subsp vinifera cv. Gros Vert</t>
  </si>
  <si>
    <t>Vitis vinifera subsp vinifera cv. Gros Vert noir</t>
  </si>
  <si>
    <t>Vitis vinifera subsp vinifera cv. Grosse Jacquère</t>
  </si>
  <si>
    <t>Vitis vinifera subsp vinifera cv. Grosse Roussette</t>
  </si>
  <si>
    <t>Vitis vinifera subsp vinifera cv. Guadurea</t>
  </si>
  <si>
    <t>Vitis vinifera subsp vinifera cv. Gualarido</t>
  </si>
  <si>
    <t>Vitis vinifera subsp vinifera cv. Guarnaccia</t>
  </si>
  <si>
    <t>Vitis vinifera subsp vinifera cv. Gueuche blanc</t>
  </si>
  <si>
    <t>Vitis vinifera subsp vinifera cv. Gueuche noir</t>
  </si>
  <si>
    <t>Vitis vinifera subsp vinifera cv. Guignard de Saintours</t>
  </si>
  <si>
    <t>Vitis vinifera subsp vinifera cv. Guillany Imre</t>
  </si>
  <si>
    <t>Vitis vinifera subsp vinifera cv. Guillemot</t>
  </si>
  <si>
    <t>Vitis vinifera subsp vinifera cv. Guiouliabi dagestanskii</t>
  </si>
  <si>
    <t>Vitis vinifera subsp vinifera cv. Gustavne Szauter</t>
  </si>
  <si>
    <t>Vitis vinifera subsp vinifera cv. Gyöngy feher</t>
  </si>
  <si>
    <t>Vitis vinifera subsp vinifera cv. Gyöngy szölö</t>
  </si>
  <si>
    <t>Vitis vinifera subsp vinifera cv. Hadari</t>
  </si>
  <si>
    <t>Vitis vinifera subsp vinifera cv. Hagi ali negru</t>
  </si>
  <si>
    <t>Vitis vinifera subsp vinifera cv. Halholyag</t>
  </si>
  <si>
    <t>Vitis vinifera subsp vinifera cv. Hammami</t>
  </si>
  <si>
    <t>Vitis vinifera subsp vinifera cv. Hamvas</t>
  </si>
  <si>
    <t>Vitis vinifera subsp vinifera cv. Hängling blau</t>
  </si>
  <si>
    <t>Vitis vinifera subsp vinifera cv. Hansen rot</t>
  </si>
  <si>
    <t>Vitis vinifera subsp vinifera cv. Harslevelu</t>
  </si>
  <si>
    <t>Vitis vinifera subsp vinifera cv. Hasan dede</t>
  </si>
  <si>
    <t>Vitis vinifera subsp vinifera cv. Hebron blanc</t>
  </si>
  <si>
    <t>Vitis vinifera subsp vinifera cv. Hegedüs Sandor</t>
  </si>
  <si>
    <t>Vitis vinifera subsp vinifera cv. Hegoa</t>
  </si>
  <si>
    <t>Vitis vinifera subsp vinifera cv. Helfensteiner = We S 5332</t>
  </si>
  <si>
    <t>Vitis vinifera subsp vinifera cv. Henab</t>
  </si>
  <si>
    <t>Vitis vinifera subsp vinifera cv. Henab turki faux</t>
  </si>
  <si>
    <t>Vitis vinifera subsp vinifera cv. Heptakilo</t>
  </si>
  <si>
    <t>Vitis vinifera subsp vinifera cv. Heroldrebe = We S 130</t>
  </si>
  <si>
    <t>Vitis vinifera subsp vinifera cv. Heunisch blanc</t>
  </si>
  <si>
    <t>Vitis vinifera subsp vinifera cv. Heunisch noir</t>
  </si>
  <si>
    <t>Vitis vinifera subsp vinifera cv. Heunisch rose</t>
  </si>
  <si>
    <t>Vitis vinifera subsp vinifera cv. Hibou blanc</t>
  </si>
  <si>
    <t>Vitis vinifera subsp vinifera cv. Hibou noir</t>
  </si>
  <si>
    <t>Vitis vinifera subsp vinifera cv. Himoniatiko</t>
  </si>
  <si>
    <t>Vitis vinifera subsp vinifera cv. Honigler</t>
  </si>
  <si>
    <t>Vitis vinifera subsp vinifera cv. Horoz karasi</t>
  </si>
  <si>
    <t>Vitis vinifera subsp vinifera cv. Hosszunyelu</t>
  </si>
  <si>
    <t>Vitis vinifera subsp vinifera cv. Humagne blanche</t>
  </si>
  <si>
    <t>Vitis vinifera subsp vinifera cv. Humagne rouge</t>
  </si>
  <si>
    <t>Vitis vinifera subsp vinifera cv. Hunisa</t>
  </si>
  <si>
    <t>Vitis vinifera subsp vinifera cv. Hunyadi = Horty Miklosné</t>
  </si>
  <si>
    <t>Vitis vinifera subsp vinifera cv. Husseini (Afghanistan)</t>
  </si>
  <si>
    <t>Vitis vinifera subsp vinifera cv. Husseini (Etats-Unis)</t>
  </si>
  <si>
    <t>Vitis vinifera subsp vinifera cv. Huxelrebe = Alzey 3962</t>
  </si>
  <si>
    <t>Vitis vinifera subsp vinifera cv. Icod de los Vinos</t>
  </si>
  <si>
    <t>Vitis vinifera subsp vinifera cv. Ida</t>
  </si>
  <si>
    <t>Vitis vinifera subsp vinifera cv. Igherziz</t>
  </si>
  <si>
    <t>Vitis vinifera subsp vinifera cv. Ignea = Pirovano 185</t>
  </si>
  <si>
    <t>Vitis vinifera subsp vinifera cv. ¿illade du 1er Août</t>
  </si>
  <si>
    <t>Vitis vinifera subsp vinifera cv. Imperatriz</t>
  </si>
  <si>
    <t>Vitis vinifera subsp vinifera cv. Impero = Pirovano 264</t>
  </si>
  <si>
    <t>Vitis vinifera subsp vinifera cv. Impigno</t>
  </si>
  <si>
    <t>Vitis vinifera subsp vinifera cv. Inab el Mir</t>
  </si>
  <si>
    <t>Vitis vinifera subsp vinifera cv. Inconnu blanc</t>
  </si>
  <si>
    <t>Vitis vinifera subsp vinifera cv. Inconnu blanc de Jongieux</t>
  </si>
  <si>
    <t>Vitis vinifera subsp vinifera cv. Inconnu noir</t>
  </si>
  <si>
    <t>Vitis vinifera subsp vinifera cv. Ingram's Hardy Prolific</t>
  </si>
  <si>
    <t>Vitis vinifera subsp vinifera cv. Inzolia</t>
  </si>
  <si>
    <t>Vitis vinifera subsp vinifera cv. Irki</t>
  </si>
  <si>
    <t>Vitis vinifera subsp vinifera cv. Irsay Oliver</t>
  </si>
  <si>
    <t>Vitis vinifera subsp vinifera cv. Isa = INRA 2012-55</t>
  </si>
  <si>
    <t>Vitis vinifera subsp vinifera cv. Ispisari</t>
  </si>
  <si>
    <t>Vitis vinifera subsp vinifera cv. Italia = Pirovano 65</t>
  </si>
  <si>
    <t>Vitis vinifera subsp vinifera cv. Italia rubi</t>
  </si>
  <si>
    <t>Vitis vinifera subsp vinifera cv. Itchkimar biely</t>
  </si>
  <si>
    <t>Vitis vinifera subsp vinifera cv. Ithaki</t>
  </si>
  <si>
    <t>Vitis vinifera subsp vinifera cv. Itshkimar</t>
  </si>
  <si>
    <t>Vitis vinifera subsp vinifera cv. Ivan</t>
  </si>
  <si>
    <t>Vitis vinifera subsp vinifera cv. Izsaki sarfeher</t>
  </si>
  <si>
    <t>Vitis vinifera subsp vinifera cv. Jacquère</t>
  </si>
  <si>
    <t>Vitis vinifera subsp vinifera cv. Jacquère noire faux</t>
  </si>
  <si>
    <t>Vitis vinifera subsp vinifera cv. Jaen</t>
  </si>
  <si>
    <t>Vitis vinifera subsp vinifera cv. Jaen negro</t>
  </si>
  <si>
    <t>Vitis vinifera subsp vinifera cv. Jaen noir</t>
  </si>
  <si>
    <t>Vitis vinifera subsp vinifera cv. Jahafi</t>
  </si>
  <si>
    <t>Vitis vinifera subsp vinifera cv. Jampal</t>
  </si>
  <si>
    <t>Vitis vinifera subsp vinifera cv. Jaoumet</t>
  </si>
  <si>
    <t>Vitis vinifera subsp vinifera cv. Jardovany</t>
  </si>
  <si>
    <t>Vitis vinifera subsp vinifera cv. Jardovany fekete</t>
  </si>
  <si>
    <t>Vitis vinifera subsp vinifera cv. Jaumin</t>
  </si>
  <si>
    <t>Vitis vinifera subsp vinifera cv. Javor gross</t>
  </si>
  <si>
    <t>Vitis vinifera subsp vinifera cv. Jean Bernath</t>
  </si>
  <si>
    <t>Vitis vinifera subsp vinifera cv. Jean Macé</t>
  </si>
  <si>
    <t>Vitis vinifera subsp vinifera cv. Jeludovii</t>
  </si>
  <si>
    <t>Vitis vinifera subsp vinifera cv. Jerez fina</t>
  </si>
  <si>
    <t>Vitis vinifera subsp vinifera cv. Jérusalem bleu</t>
  </si>
  <si>
    <t>Vitis vinifera subsp vinifera cv. Jijona</t>
  </si>
  <si>
    <t>Vitis vinifera subsp vinifera cv. Jo rizling</t>
  </si>
  <si>
    <t>Vitis vinifera subsp vinifera cv. Joamenco</t>
  </si>
  <si>
    <t>Vitis vinifera subsp vinifera cv. João Domingos</t>
  </si>
  <si>
    <t>Vitis vinifera subsp vinifera cv. Joubertin</t>
  </si>
  <si>
    <t>Vitis vinifera subsp vinifera cv. Joumalak biely</t>
  </si>
  <si>
    <t>Vitis vinifera subsp vinifera cv. Jubilé (Bulgarie)</t>
  </si>
  <si>
    <t>Vitis vinifera subsp vinifera cv. Juhfark</t>
  </si>
  <si>
    <t>Vitis vinifera subsp vinifera cv. Julius Caesar</t>
  </si>
  <si>
    <t>Vitis vinifera subsp vinifera cv. July Muscat</t>
  </si>
  <si>
    <t>Vitis vinifera subsp vinifera cv. Jurançon blanc</t>
  </si>
  <si>
    <t>Vitis vinifera subsp vinifera cv. Jurançon noir</t>
  </si>
  <si>
    <t>Vitis vinifera subsp vinifera cv. Kabyle noir</t>
  </si>
  <si>
    <t>Vitis vinifera subsp vinifera cv. Kadarka</t>
  </si>
  <si>
    <t>Vitis vinifera subsp vinifera cv. Kadarka Szürke</t>
  </si>
  <si>
    <t>Vitis vinifera subsp vinifera cv. Kadarka Török</t>
  </si>
  <si>
    <t>Vitis vinifera subsp vinifera cv. Kadarun</t>
  </si>
  <si>
    <t>Vitis vinifera subsp vinifera cv. Kaisermuskat</t>
  </si>
  <si>
    <t>Vitis vinifera subsp vinifera cv. Kakkete</t>
  </si>
  <si>
    <t>Vitis vinifera subsp vinifera cv. Kakourdess blanc</t>
  </si>
  <si>
    <t>Vitis vinifera subsp vinifera cv. Kalecik siyahi</t>
  </si>
  <si>
    <t>Vitis vinifera subsp vinifera cv. Kalili</t>
  </si>
  <si>
    <t>Vitis vinifera subsp vinifera cv. Kalina</t>
  </si>
  <si>
    <t>Vitis vinifera subsp vinifera cv. Kandahar</t>
  </si>
  <si>
    <t>Vitis vinifera subsp vinifera cv. Kandari</t>
  </si>
  <si>
    <t>Vitis vinifera subsp vinifera cv. Kanigl grün</t>
  </si>
  <si>
    <t>Vitis vinifera subsp vinifera cv. Kanzler = Alzey 3983</t>
  </si>
  <si>
    <t>Vitis vinifera subsp vinifera cv. Kaouchansky</t>
  </si>
  <si>
    <t>Vitis vinifera subsp vinifera cv. Kara kaltak</t>
  </si>
  <si>
    <t>Vitis vinifera subsp vinifera cv. Kara ouzume Aschkhabadsky</t>
  </si>
  <si>
    <t>Vitis vinifera subsp vinifera cv. Kara Palvan</t>
  </si>
  <si>
    <t>Vitis vinifera subsp vinifera cv. Kara papigi</t>
  </si>
  <si>
    <t>Vitis vinifera subsp vinifera cv. Karabraimis</t>
  </si>
  <si>
    <t>Vitis vinifera subsp vinifera cv. Karasakiz</t>
  </si>
  <si>
    <t>Vitis vinifera subsp vinifera cv. Karitsiotis</t>
  </si>
  <si>
    <t>Vitis vinifera subsp vinifera cv. Karmir Kakhani</t>
  </si>
  <si>
    <t>Vitis vinifera subsp vinifera cv. Karolowska</t>
  </si>
  <si>
    <t>Vitis vinifera subsp vinifera cv. Karroo belle</t>
  </si>
  <si>
    <t>Vitis vinifera subsp vinifera cv. Karydato</t>
  </si>
  <si>
    <t>Vitis vinifera subsp vinifera cv. Karystino</t>
  </si>
  <si>
    <t>Vitis vinifera subsp vinifera cv. Kasoufi de la Bekaa</t>
  </si>
  <si>
    <t>Vitis vinifera subsp vinifera cv. Kasoufi enta</t>
  </si>
  <si>
    <t>Vitis vinifera subsp vinifera cv. Kassoufi</t>
  </si>
  <si>
    <t>Vitis vinifera subsp vinifera cv. Kata</t>
  </si>
  <si>
    <t>Vitis vinifera subsp vinifera cv. Katsacoulias</t>
  </si>
  <si>
    <t>Vitis vinifera subsp vinifera cv. Katta kourgan</t>
  </si>
  <si>
    <t>Vitis vinifera subsp vinifera cv. Kauka blau</t>
  </si>
  <si>
    <t>Vitis vinifera subsp vinifera cv. Kaytagi rose</t>
  </si>
  <si>
    <t>Vitis vinifera subsp vinifera cv. Kechmisch aly violet</t>
  </si>
  <si>
    <t>Vitis vinifera subsp vinifera cv. Kecskecsecsu kek</t>
  </si>
  <si>
    <t>Vitis vinifera subsp vinifera cv. Kecskecsecsu roszas piros</t>
  </si>
  <si>
    <t>Vitis vinifera subsp vinifera cv. Kecskemet kincse</t>
  </si>
  <si>
    <t>Vitis vinifera subsp vinifera cv. Kecskemet Szepe</t>
  </si>
  <si>
    <t>Vitis vinifera subsp vinifera cv. Kecskemeti izes</t>
  </si>
  <si>
    <t>Vitis vinifera subsp vinifera cv. Kecskemeti rizling</t>
  </si>
  <si>
    <t>Vitis vinifera subsp vinifera cv. Kefessia</t>
  </si>
  <si>
    <t>Vitis vinifera subsp vinifera cv. Kekhlibar</t>
  </si>
  <si>
    <t>Vitis vinifera subsp vinifera cv. Keknyelü</t>
  </si>
  <si>
    <t>Vitis vinifera subsp vinifera cv. Kerner = We S 25-30</t>
  </si>
  <si>
    <t>Vitis vinifera subsp vinifera cv. Keropodia</t>
  </si>
  <si>
    <t>Vitis vinifera subsp vinifera cv. Khalili Piskakes</t>
  </si>
  <si>
    <t>Vitis vinifera subsp vinifera cv. Khalili tcherni</t>
  </si>
  <si>
    <t>Vitis vinifera subsp vinifera cv. Khalt</t>
  </si>
  <si>
    <t>Vitis vinifera subsp vinifera cv. Khatmi</t>
  </si>
  <si>
    <t>Vitis vinifera subsp vinifera cv. Khikhvi</t>
  </si>
  <si>
    <t>Vitis vinifera subsp vinifera cv. Khindogny</t>
  </si>
  <si>
    <t>Vitis vinifera subsp vinifera cv. Khoussaïné blanc</t>
  </si>
  <si>
    <t>Vitis vinifera subsp vinifera cv. Kibraiski</t>
  </si>
  <si>
    <t>Vitis vinifera subsp vinifera cv. Kichmich chichraou</t>
  </si>
  <si>
    <t>Vitis vinifera subsp vinifera cv. Kichmich rond</t>
  </si>
  <si>
    <t>Vitis vinifera subsp vinifera cv. Kincsem</t>
  </si>
  <si>
    <t>Vitis vinifera subsp vinifera cv. Kizil</t>
  </si>
  <si>
    <t>Vitis vinifera subsp vinifera cv. Kizil sapak</t>
  </si>
  <si>
    <t>Vitis vinifera subsp vinifera cv. Knipperlé</t>
  </si>
  <si>
    <t>Vitis vinifera subsp vinifera cv. Kocsis Irma</t>
  </si>
  <si>
    <t>Vitis vinifera subsp vinifera cv. Kocsis Pal szilvanija</t>
  </si>
  <si>
    <t>Vitis vinifera subsp vinifera cv. Kocsis Sandor</t>
  </si>
  <si>
    <t>Vitis vinifera subsp vinifera cv. Kokkinellia</t>
  </si>
  <si>
    <t>Vitis vinifera subsp vinifera cv. Kokkinostaphylo</t>
  </si>
  <si>
    <t>Vitis vinifera subsp vinifera cv. Kokour bely</t>
  </si>
  <si>
    <t>Vitis vinifera subsp vinifera cv. Kolliniatico</t>
  </si>
  <si>
    <t>Vitis vinifera subsp vinifera cv. Kölner blau</t>
  </si>
  <si>
    <t>Vitis vinifera subsp vinifera cv. Kolokythas avgoulatos</t>
  </si>
  <si>
    <t>Vitis vinifera subsp vinifera cv. Kolontar</t>
  </si>
  <si>
    <t>Vitis vinifera subsp vinifera cv. Königstraube</t>
  </si>
  <si>
    <t>Vitis vinifera subsp vinifera cv. Kontocladi</t>
  </si>
  <si>
    <t>Vitis vinifera subsp vinifera cv. Korai Olasz</t>
  </si>
  <si>
    <t>Vitis vinifera subsp vinifera cv. Korithi à gros grains</t>
  </si>
  <si>
    <t>Vitis vinifera subsp vinifera cv. Korithi aspro</t>
  </si>
  <si>
    <t>Vitis vinifera subsp vinifera cv. Korithi mavro</t>
  </si>
  <si>
    <t>Vitis vinifera subsp vinifera cv. Koritsanos rouge</t>
  </si>
  <si>
    <t>Vitis vinifera subsp vinifera cv. Koshu noir faux</t>
  </si>
  <si>
    <t>Vitis vinifera subsp vinifera cv. Kossorotovsky</t>
  </si>
  <si>
    <t>Vitis vinifera subsp vinifera cv. Kotselina</t>
  </si>
  <si>
    <t>Vitis vinifera subsp vinifera cv. Kotsiphali</t>
  </si>
  <si>
    <t>Vitis vinifera subsp vinifera cv. Koudsi</t>
  </si>
  <si>
    <t>Vitis vinifera subsp vinifera cv. Kouldjinsky</t>
  </si>
  <si>
    <t>Vitis vinifera subsp vinifera cv. Koumari</t>
  </si>
  <si>
    <t>Vitis vinifera subsp vinifera cv. Kouroupitsa</t>
  </si>
  <si>
    <t>Vitis vinifera subsp vinifera cv. Koussan</t>
  </si>
  <si>
    <t>Vitis vinifera subsp vinifera cv. Kovacsi feher</t>
  </si>
  <si>
    <t>Vitis vinifera subsp vinifera cv. Kovalevka</t>
  </si>
  <si>
    <t>Vitis vinifera subsp vinifera cv. Kövidinka</t>
  </si>
  <si>
    <t>Vitis vinifera subsp vinifera cv. Koytsoumbeli aspro</t>
  </si>
  <si>
    <t>Vitis vinifera subsp vinifera cv. Koz ouzioum</t>
  </si>
  <si>
    <t>Vitis vinifera subsp vinifera cv. Kozanitis</t>
  </si>
  <si>
    <t>Vitis vinifera subsp vinifera cv. Kozma</t>
  </si>
  <si>
    <t>Vitis vinifera subsp vinifera cv. Kracher gelber</t>
  </si>
  <si>
    <t>Vitis vinifera subsp vinifera cv. Krakhouna</t>
  </si>
  <si>
    <t>Vitis vinifera subsp vinifera cv. Krasnostop zolotowskii</t>
  </si>
  <si>
    <t>Vitis vinifera subsp vinifera cv. Kravi tzitzi</t>
  </si>
  <si>
    <t>Vitis vinifera subsp vinifera cv. Krestovsky</t>
  </si>
  <si>
    <t>Vitis vinifera subsp vinifera cv. Kroustalli</t>
  </si>
  <si>
    <t>Vitis vinifera subsp vinifera cv. Kujundzusa</t>
  </si>
  <si>
    <t>Vitis vinifera subsp vinifera cv. Kurtelaska</t>
  </si>
  <si>
    <t>Vitis vinifera subsp vinifera cv. Kypreiko</t>
  </si>
  <si>
    <t>Vitis vinifera subsp vinifera cv. La Guitte</t>
  </si>
  <si>
    <t>Vitis vinifera subsp vinifera cv. La Rochelle</t>
  </si>
  <si>
    <t>Vitis vinifera subsp vinifera cv. Laadari</t>
  </si>
  <si>
    <t>Vitis vinifera subsp vinifera cv. Labrusco</t>
  </si>
  <si>
    <t>Vitis vinifera subsp vinifera cv. Lacrima di Maria</t>
  </si>
  <si>
    <t>Vitis vinifera subsp vinifera cv. Lacryma Christi</t>
  </si>
  <si>
    <t>Vitis vinifera subsp vinifera cv. Ladikino</t>
  </si>
  <si>
    <t>Vitis vinifera subsp vinifera cv. Lady Downe's seedling</t>
  </si>
  <si>
    <t>Vitis vinifera subsp vinifera cv. Lady Hastings</t>
  </si>
  <si>
    <t>Vitis vinifera subsp vinifera cv. Lafayette</t>
  </si>
  <si>
    <t>Vitis vinifera subsp vinifera cv. Lagauzère A</t>
  </si>
  <si>
    <t>Vitis vinifera subsp vinifera cv. Lagauzère B</t>
  </si>
  <si>
    <t>Vitis vinifera subsp vinifera cv. Lagauzère C</t>
  </si>
  <si>
    <t>Vitis vinifera subsp vinifera cv. Lagauzère E</t>
  </si>
  <si>
    <t>Vitis vinifera subsp vinifera cv. Lagauzère 19</t>
  </si>
  <si>
    <t>Vitis vinifera subsp vinifera cv. Lagauzère 20</t>
  </si>
  <si>
    <t>Vitis vinifera subsp vinifera cv. Lagauzère 21</t>
  </si>
  <si>
    <t>Vitis vinifera subsp vinifera cv. Lagorthi</t>
  </si>
  <si>
    <t>Vitis vinifera subsp vinifera cv. Lagrein</t>
  </si>
  <si>
    <t>Vitis vinifera subsp vinifera cv. Lahntraube</t>
  </si>
  <si>
    <t>Vitis vinifera subsp vinifera cv. Lahntraube (Institut Oberlin)</t>
  </si>
  <si>
    <t>Vitis vinifera subsp vinifera cv. Lallée</t>
  </si>
  <si>
    <t>Vitis vinifera subsp vinifera cv. Lambrusco à foglia frastigliata</t>
  </si>
  <si>
    <t>Vitis vinifera subsp vinifera cv. Lambrusco di Sorbara</t>
  </si>
  <si>
    <t>Vitis vinifera subsp vinifera cv. Lambrusco grasparossa</t>
  </si>
  <si>
    <t>Vitis vinifera subsp vinifera cv. Lambrusco Maestri</t>
  </si>
  <si>
    <t>Vitis vinifera subsp vinifera cv. Lambrusco Marani</t>
  </si>
  <si>
    <t>Vitis vinifera subsp vinifera cv. Lambrusco Monterico</t>
  </si>
  <si>
    <t>Vitis vinifera subsp vinifera cv. Lambrusco oliva</t>
  </si>
  <si>
    <t>Vitis vinifera subsp vinifera cv. Lambrusco salamino</t>
  </si>
  <si>
    <t>Vitis vinifera subsp vinifera cv. Lambrusco Viadanese</t>
  </si>
  <si>
    <t>Vitis vinifera subsp vinifera cv. Lambruscone</t>
  </si>
  <si>
    <t>Vitis vinifera subsp vinifera cv. Lambrusque A</t>
  </si>
  <si>
    <t>Vitis vinifera subsp vinifera cv. lambrusque C</t>
  </si>
  <si>
    <t>Vitis vinifera subsp vinifera cv. Lambrusque D</t>
  </si>
  <si>
    <t>Vitis vinifera subsp vinifera cv. Lambrusque E</t>
  </si>
  <si>
    <t>Vitis vinifera subsp vinifera cv. Lambrusque F</t>
  </si>
  <si>
    <t>Vitis vinifera subsp vinifera cv. Lambrusque I</t>
  </si>
  <si>
    <t>Vitis vinifera subsp vinifera cv. Lambrusque J</t>
  </si>
  <si>
    <t>Vitis vinifera subsp vinifera cv. Lambrusque spontanée coloniale</t>
  </si>
  <si>
    <t>Vitis vinifera subsp vinifera cv. Lambrusque subspontanée</t>
  </si>
  <si>
    <t>Vitis vinifera subsp vinifera cv. Lamparfahr de Vany</t>
  </si>
  <si>
    <t>Vitis vinifera subsp vinifera cv. Landroter</t>
  </si>
  <si>
    <t>Vitis vinifera subsp vinifera cv. Lanjaron claro</t>
  </si>
  <si>
    <t>Vitis vinifera subsp vinifera cv. Larião</t>
  </si>
  <si>
    <t>Vitis vinifera subsp vinifera cv. Lasina</t>
  </si>
  <si>
    <t>Vitis vinifera subsp vinifera cv. Laska</t>
  </si>
  <si>
    <t>Vitis vinifera subsp vinifera cv. Latina = Pirovano 711</t>
  </si>
  <si>
    <t>Vitis vinifera subsp vinifera cv. Lattuario nero</t>
  </si>
  <si>
    <t>Vitis vinifera subsp vinifera cv. Lauzet</t>
  </si>
  <si>
    <t>Vitis vinifera subsp vinifera cv. Leanyka</t>
  </si>
  <si>
    <t>Vitis vinifera subsp vinifera cv. Leao Ferreira da Almeida 10-48-24</t>
  </si>
  <si>
    <t>Vitis vinifera subsp vinifera cv. Leao Ferreira da Almeida 29-54-30</t>
  </si>
  <si>
    <t>Vitis vinifera subsp vinifera cv. Leao Ferreira da Almeida 29-54-7</t>
  </si>
  <si>
    <t>Vitis vinifera subsp vinifera cv. Leao Ferreira da Almeida 34-49-48</t>
  </si>
  <si>
    <t>Vitis vinifera subsp vinifera cv. Leao Ferreira da Almeida 34-49-50</t>
  </si>
  <si>
    <t>Vitis vinifera subsp vinifera cv. Leao Ferreira da Almeida 37-50-8</t>
  </si>
  <si>
    <t>Vitis vinifera subsp vinifera cv. Leao Ferreira da Almeida 4-49-44</t>
  </si>
  <si>
    <t>Vitis vinifera subsp vinifera cv. Leao Ferreira da Almeida 7-49-35</t>
  </si>
  <si>
    <t>Vitis vinifera subsp vinifera cv. Lefcas</t>
  </si>
  <si>
    <t>Vitis vinifera subsp vinifera cv. Len de l'El</t>
  </si>
  <si>
    <t>Vitis vinifera subsp vinifera cv. L'Enfant trouvé</t>
  </si>
  <si>
    <t>Vitis vinifera subsp vinifera cv. Léopold III</t>
  </si>
  <si>
    <t>Vitis vinifera subsp vinifera cv. Lercat</t>
  </si>
  <si>
    <t>Vitis vinifera subsp vinifera cv. Lesz meg hazam</t>
  </si>
  <si>
    <t>Vitis vinifera subsp vinifera cv. Lialmigui</t>
  </si>
  <si>
    <t>Vitis vinifera subsp vinifera cv. Liatico</t>
  </si>
  <si>
    <t>Vitis vinifera subsp vinifera cv. Lignage</t>
  </si>
  <si>
    <t>Vitis vinifera subsp vinifera cv. Lignan</t>
  </si>
  <si>
    <t>Vitis vinifera subsp vinifera cv. Liliorila</t>
  </si>
  <si>
    <t>Vitis vinifera subsp vinifera cv. Limberger</t>
  </si>
  <si>
    <t>Vitis vinifera subsp vinifera cv. Limniona</t>
  </si>
  <si>
    <t>Vitis vinifera subsp vinifera cv. Linné</t>
  </si>
  <si>
    <t>Vitis vinifera subsp vinifera cv. Listan</t>
  </si>
  <si>
    <t>Vitis vinifera subsp vinifera cv. Lisztes feher feketefaju</t>
  </si>
  <si>
    <t>Vitis vinifera subsp vinifera cv. Lisztes piros</t>
  </si>
  <si>
    <t>Vitis vinifera subsp vinifera cv. Littorio = Pirovano 90</t>
  </si>
  <si>
    <t>Vitis vinifera subsp vinifera cv. Lival = INRA 696-11</t>
  </si>
  <si>
    <t>Vitis vinifera subsp vinifera cv. Lkeny noir</t>
  </si>
  <si>
    <t>Vitis vinifera subsp vinifera cv. Lledoner pelut</t>
  </si>
  <si>
    <t>Vitis vinifera subsp vinifera cv. Lombardia = Pirovano 353</t>
  </si>
  <si>
    <t>Vitis vinifera subsp vinifera cv. Louali</t>
  </si>
  <si>
    <t>Vitis vinifera subsp vinifera cv. Loureiro</t>
  </si>
  <si>
    <t>Vitis vinifera subsp vinifera cv. Lucien Baltet</t>
  </si>
  <si>
    <t>Vitis vinifera subsp vinifera cv. Luigi Razza = Pirovano 365</t>
  </si>
  <si>
    <t>Vitis vinifera subsp vinifera cv. Luisa blanca</t>
  </si>
  <si>
    <t>Vitis vinifera subsp vinifera cv. Lumassina</t>
  </si>
  <si>
    <t>Vitis vinifera subsp vinifera cv. Luparello</t>
  </si>
  <si>
    <t>Vitis vinifera subsp vinifera cv. Lutea = Pirovano 167</t>
  </si>
  <si>
    <t>Vitis vinifera subsp vinifera cv. Maabouri</t>
  </si>
  <si>
    <t>Vitis vinifera subsp vinifera cv. Maça</t>
  </si>
  <si>
    <t>Vitis vinifera subsp vinifera cv. Macabeu</t>
  </si>
  <si>
    <t>Vitis vinifera subsp vinifera cv. Maceratino</t>
  </si>
  <si>
    <t>Vitis vinifera subsp vinifera cv. Mackensen</t>
  </si>
  <si>
    <t>Vitis vinifera subsp vinifera cv. Madeleine angevine</t>
  </si>
  <si>
    <t>Vitis vinifera subsp vinifera cv. Madeleine angevine Oberlin</t>
  </si>
  <si>
    <t>Vitis vinifera subsp vinifera cv. Madeleine Céline</t>
  </si>
  <si>
    <t>Vitis vinifera subsp vinifera cv. Madeleine de Clermont</t>
  </si>
  <si>
    <t>Vitis vinifera subsp vinifera cv. Madeleine royale</t>
  </si>
  <si>
    <t>Vitis vinifera subsp vinifera cv. Madeleine Salomon</t>
  </si>
  <si>
    <t>Vitis vinifera subsp vinifera cv. Madeleine Sämling 18</t>
  </si>
  <si>
    <t>Vitis vinifera subsp vinifera cv. Madeleine Sämling 22</t>
  </si>
  <si>
    <t>Vitis vinifera subsp vinifera cv. Madina = INRA 2004-9</t>
  </si>
  <si>
    <t>Vitis vinifera subsp vinifera cv. Magliocco</t>
  </si>
  <si>
    <t>Vitis vinifera subsp vinifera cv. Magyartraube</t>
  </si>
  <si>
    <t>Vitis vinifera subsp vinifera cv. Maingonat 50 L 2</t>
  </si>
  <si>
    <t>Vitis vinifera subsp vinifera cv. Maingonnat 11 L 13</t>
  </si>
  <si>
    <t>Vitis vinifera subsp vinifera cv. Maingonnat 12 L 11</t>
  </si>
  <si>
    <t>Vitis vinifera subsp vinifera cv. Maingonnat 14 L 23</t>
  </si>
  <si>
    <t>Vitis vinifera subsp vinifera cv. Maingonnat 16 L 4</t>
  </si>
  <si>
    <t>Vitis vinifera subsp vinifera cv. Maingonnat 17 L 24</t>
  </si>
  <si>
    <t>Vitis vinifera subsp vinifera cv. Maingonnat 19 L 25</t>
  </si>
  <si>
    <t>Vitis vinifera subsp vinifera cv. Maingonnat 20 L 12</t>
  </si>
  <si>
    <t>Vitis vinifera subsp vinifera cv. Maingonnat 20 L 22</t>
  </si>
  <si>
    <t>Vitis vinifera subsp vinifera cv. Maingonnat 25 L 5</t>
  </si>
  <si>
    <t>Vitis vinifera subsp vinifera cv. Maingonnat 27 L1</t>
  </si>
  <si>
    <t>Vitis vinifera subsp vinifera cv. Maingonnat 3 L 1</t>
  </si>
  <si>
    <t>Vitis vinifera subsp vinifera cv. Maingonnat 3 L 22</t>
  </si>
  <si>
    <t>Vitis vinifera subsp vinifera cv. Maingonnat 30 L 22</t>
  </si>
  <si>
    <t>Vitis vinifera subsp vinifera cv. Maingonnat 31 L 10</t>
  </si>
  <si>
    <t>Vitis vinifera subsp vinifera cv. Maingonnat 31 L 11</t>
  </si>
  <si>
    <t>Vitis vinifera subsp vinifera cv. Maingonnat 34 L 5</t>
  </si>
  <si>
    <t>Vitis vinifera subsp vinifera cv. Maingonnat 4 L 22</t>
  </si>
  <si>
    <t>Vitis vinifera subsp vinifera cv. Maingonnat 42 L 10</t>
  </si>
  <si>
    <t>Vitis vinifera subsp vinifera cv. Maingonnat 48 L 2</t>
  </si>
  <si>
    <t>Vitis vinifera subsp vinifera cv. Maingonnat 48 L 4</t>
  </si>
  <si>
    <t>Vitis vinifera subsp vinifera cv. Maingonnat 50 L 4</t>
  </si>
  <si>
    <t>Vitis vinifera subsp vinifera cv. Maingonnat 7 L 1</t>
  </si>
  <si>
    <t>Vitis vinifera subsp vinifera cv. Maingonnat 9 L 24</t>
  </si>
  <si>
    <t>Vitis vinifera subsp vinifera cv. Malaga II</t>
  </si>
  <si>
    <t>Vitis vinifera subsp vinifera cv. Malaga noir</t>
  </si>
  <si>
    <t>Vitis vinifera subsp vinifera cv. Maloukato</t>
  </si>
  <si>
    <t>Vitis vinifera subsp vinifera cv. Malpé (1)</t>
  </si>
  <si>
    <t>Vitis vinifera subsp vinifera cv. Malpé (2)</t>
  </si>
  <si>
    <t>Vitis vinifera subsp vinifera cv. Malvar</t>
  </si>
  <si>
    <t>Vitis vinifera subsp vinifera cv. Malvarisco</t>
  </si>
  <si>
    <t>Vitis vinifera subsp vinifera cv. Malvasia</t>
  </si>
  <si>
    <t>Vitis vinifera subsp vinifera cv. Malvasia del Chianti</t>
  </si>
  <si>
    <t>Vitis vinifera subsp vinifera cv. Malvasia del Lazio</t>
  </si>
  <si>
    <t>Vitis vinifera subsp vinifera cv. Malvasia di Candia</t>
  </si>
  <si>
    <t>Vitis vinifera subsp vinifera cv. Malvasia di Candia aromatica</t>
  </si>
  <si>
    <t>Vitis vinifera subsp vinifera cv. Malvasia di Casorzo</t>
  </si>
  <si>
    <t>Vitis vinifera subsp vinifera cv. Malvasia di Sardegna</t>
  </si>
  <si>
    <t>Vitis vinifera subsp vinifera cv. Malvasia di Schierano</t>
  </si>
  <si>
    <t>Vitis vinifera subsp vinifera cv. Malvasia fina</t>
  </si>
  <si>
    <t>Vitis vinifera subsp vinifera cv. Malvasia istriana</t>
  </si>
  <si>
    <t>Vitis vinifera subsp vinifera cv. Malvasia Moscatel Fonte grande</t>
  </si>
  <si>
    <t>Vitis vinifera subsp vinifera cv. Malvasia nera di Brindisi</t>
  </si>
  <si>
    <t>Vitis vinifera subsp vinifera cv. Malvasia nera di Lecce</t>
  </si>
  <si>
    <t>Vitis vinifera subsp vinifera cv. Malvasia rei</t>
  </si>
  <si>
    <t>Vitis vinifera subsp vinifera cv. Malvina</t>
  </si>
  <si>
    <t>Vitis vinifera subsp vinifera cv. Malvoisie de Sitges fausse</t>
  </si>
  <si>
    <t>Vitis vinifera subsp vinifera cv. Mamelon</t>
  </si>
  <si>
    <t>Vitis vinifera subsp vinifera cv. Mammolo</t>
  </si>
  <si>
    <t>Vitis vinifera subsp vinifera cv. Mancens</t>
  </si>
  <si>
    <t>Vitis vinifera subsp vinifera cv. Mancin</t>
  </si>
  <si>
    <t>Vitis vinifera subsp vinifera cv. Mandrègue</t>
  </si>
  <si>
    <t>Vitis vinifera subsp vinifera cv. Manseng noir</t>
  </si>
  <si>
    <t>Vitis vinifera subsp vinifera cv. Manseng vert</t>
  </si>
  <si>
    <t>Vitis vinifera subsp vinifera cv. Mansonnet</t>
  </si>
  <si>
    <t>Vitis vinifera subsp vinifera cv. Manteudo</t>
  </si>
  <si>
    <t>Vitis vinifera subsp vinifera cv. Mantheudo</t>
  </si>
  <si>
    <t>Vitis vinifera subsp vinifera cv. Mantilaria</t>
  </si>
  <si>
    <t>Vitis vinifera subsp vinifera cv. Mantuo de Pilas</t>
  </si>
  <si>
    <t>Vitis vinifera subsp vinifera cv. Manzoni 1-50</t>
  </si>
  <si>
    <t>Vitis vinifera subsp vinifera cv. Manzoni 2-15</t>
  </si>
  <si>
    <t>Vitis vinifera subsp vinifera cv. Manzoni 3-26</t>
  </si>
  <si>
    <t>Vitis vinifera subsp vinifera cv. Maratheftico</t>
  </si>
  <si>
    <t>Vitis vinifera subsp vinifera cv. Marawi</t>
  </si>
  <si>
    <t>Vitis vinifera subsp vinifera cv. Maréchal Bosquet</t>
  </si>
  <si>
    <t>Vitis vinifera subsp vinifera cv. Maréchal Gallieni</t>
  </si>
  <si>
    <t>Vitis vinifera subsp vinifera cv. Marengo = Pirovano 205</t>
  </si>
  <si>
    <t>Vitis vinifera subsp vinifera cv. Maria Pirovano = Pirovano 165</t>
  </si>
  <si>
    <t>Vitis vinifera subsp vinifera cv. Marienriesling</t>
  </si>
  <si>
    <t>Vitis vinifera subsp vinifera cv. Mariensteiner = Würzburg B 51-7-3</t>
  </si>
  <si>
    <t>Vitis vinifera subsp vinifera cv. Mario Mariani = Pirovano 276</t>
  </si>
  <si>
    <t>Vitis vinifera subsp vinifera cv. Marocain gris</t>
  </si>
  <si>
    <t>Vitis vinifera subsp vinifera cv. Marocain noir</t>
  </si>
  <si>
    <t>Vitis vinifera subsp vinifera cv. Maroo seedless</t>
  </si>
  <si>
    <t>Vitis vinifera subsp vinifera cv. Marouhé</t>
  </si>
  <si>
    <t>Vitis vinifera subsp vinifera cv. Marsanne</t>
  </si>
  <si>
    <t>Vitis vinifera subsp vinifera cv. Marsanne de Pays</t>
  </si>
  <si>
    <t>Vitis vinifera subsp vinifera cv. Marselan = INRA 1810-68</t>
  </si>
  <si>
    <t>Vitis vinifera subsp vinifera cv. Marsigliana nera</t>
  </si>
  <si>
    <t>Vitis vinifera subsp vinifera cv. Martien</t>
  </si>
  <si>
    <t>Vitis vinifera subsp vinifera cv. Marzemino</t>
  </si>
  <si>
    <t>Vitis vinifera subsp vinifera cv. Massecamp</t>
  </si>
  <si>
    <t>Vitis vinifera subsp vinifera cv. Mateu</t>
  </si>
  <si>
    <t>Vitis vinifera subsp vinifera cv. Mathiasz Janos Diadala muskotaly</t>
  </si>
  <si>
    <t>Vitis vinifera subsp vinifera cv. Mathiasz Janos Emleke</t>
  </si>
  <si>
    <t>Vitis vinifera subsp vinifera cv. Mathiasz Janosne</t>
  </si>
  <si>
    <t>Vitis vinifera subsp vinifera cv. Mathiasz Muskotaly = Revai tranonor</t>
  </si>
  <si>
    <t>Vitis vinifera subsp vinifera cv. Mathiasz 215 faux</t>
  </si>
  <si>
    <t>Vitis vinifera subsp vinifera cv. Maticha</t>
  </si>
  <si>
    <t>Vitis vinifera subsp vinifera cv. Matilde</t>
  </si>
  <si>
    <t>Vitis vinifera subsp vinifera cv. Matrassa</t>
  </si>
  <si>
    <t>Vitis vinifera subsp vinifera cv. Maturana</t>
  </si>
  <si>
    <t>Vitis vinifera subsp vinifera cv. Mauvaise Roussette</t>
  </si>
  <si>
    <t>Vitis vinifera subsp vinifera cv. Mauzac</t>
  </si>
  <si>
    <t>Vitis vinifera subsp vinifera cv. Mauzac noir</t>
  </si>
  <si>
    <t>Vitis vinifera subsp vinifera cv. Mauzac rose</t>
  </si>
  <si>
    <t>Vitis vinifera subsp vinifera cv. Mavro Kymis</t>
  </si>
  <si>
    <t>Vitis vinifera subsp vinifera cv. Mavrodaphni</t>
  </si>
  <si>
    <t>Vitis vinifera subsp vinifera cv. Mavrostypho</t>
  </si>
  <si>
    <t>Vitis vinifera subsp vinifera cv. Mavrotragano</t>
  </si>
  <si>
    <t>Vitis vinifera subsp vinifera cv. Mavroudi</t>
  </si>
  <si>
    <t>Vitis vinifera subsp vinifera cv. Mavrud</t>
  </si>
  <si>
    <t>Vitis vinifera subsp vinifera cv. Mavrud Varnenski</t>
  </si>
  <si>
    <t>Vitis vinifera subsp vinifera cv. Mayorquin</t>
  </si>
  <si>
    <t>Vitis vinifera subsp vinifera cv. Mazzari</t>
  </si>
  <si>
    <t>Vitis vinifera subsp vinifera cv. Mècle de Bourgoin</t>
  </si>
  <si>
    <t>Vitis vinifera subsp vinifera cv. Médoc noir</t>
  </si>
  <si>
    <t>Vitis vinifera subsp vinifera cv. Mehdik</t>
  </si>
  <si>
    <t>Vitis vinifera subsp vinifera cv. Mehlweiss</t>
  </si>
  <si>
    <t>Vitis vinifera subsp vinifera cv. Melbento</t>
  </si>
  <si>
    <t>Vitis vinifera subsp vinifera cv. Melon</t>
  </si>
  <si>
    <t>Vitis vinifera subsp vinifera cv. Melon noir</t>
  </si>
  <si>
    <t>Vitis vinifera subsp vinifera cv. Mencia</t>
  </si>
  <si>
    <t>Vitis vinifera subsp vinifera cv. Mendel = Pirovano 532</t>
  </si>
  <si>
    <t>Vitis vinifera subsp vinifera cv. Mérille</t>
  </si>
  <si>
    <t>Vitis vinifera subsp vinifera cv. Merlot</t>
  </si>
  <si>
    <t>Vitis vinifera subsp vinifera cv. Merlot blanc</t>
  </si>
  <si>
    <t>Vitis vinifera subsp vinifera cv. Merlot gris</t>
  </si>
  <si>
    <t>Vitis vinifera subsp vinifera cv. Merseguera</t>
  </si>
  <si>
    <t>Vitis vinifera subsp vinifera cv. Meslier noir</t>
  </si>
  <si>
    <t>Vitis vinifera subsp vinifera cv. Meslier Saint-François</t>
  </si>
  <si>
    <t>Vitis vinifera subsp vinifera cv. Métis Clerc</t>
  </si>
  <si>
    <t>Vitis vinifera subsp vinifera cv. Meunier</t>
  </si>
  <si>
    <t>Vitis vinifera subsp vinifera cv. Meunier Court Maillé</t>
  </si>
  <si>
    <t>Vitis vinifera subsp vinifera cv. Meunier tête de nègre</t>
  </si>
  <si>
    <t>Vitis vinifera subsp vinifera cv. Mezesfeher</t>
  </si>
  <si>
    <t>Vitis vinifera subsp vinifera cv. Mezesfekete</t>
  </si>
  <si>
    <t>Vitis vinifera subsp vinifera cv. Mezi</t>
  </si>
  <si>
    <t>Vitis vinifera subsp vinifera cv. Mgaloblichvili</t>
  </si>
  <si>
    <t>Vitis vinifera subsp vinifera cv. Michele Palieri = Palieri 5</t>
  </si>
  <si>
    <t>Vitis vinifera subsp vinifera cv. Miguel de Arco</t>
  </si>
  <si>
    <t>Vitis vinifera subsp vinifera cv. Mikveh 17</t>
  </si>
  <si>
    <t>Vitis vinifera subsp vinifera cv. Milgranet</t>
  </si>
  <si>
    <t>Vitis vinifera subsp vinifera cv. Milton</t>
  </si>
  <si>
    <t>Vitis vinifera subsp vinifera cv. Minnella bianca</t>
  </si>
  <si>
    <t>Vitis vinifera subsp vinifera cv. Mireille = Mi 108 C</t>
  </si>
  <si>
    <t>Vitis vinifera subsp vinifera cv. Mirifica = Pirovano 432</t>
  </si>
  <si>
    <t>Vitis vinifera subsp vinifera cv. Mirni</t>
  </si>
  <si>
    <t>Vitis vinifera subsp vinifera cv. Misguli kara</t>
  </si>
  <si>
    <t>Vitis vinifera subsp vinifera cv. Mishung</t>
  </si>
  <si>
    <t>Vitis vinifera subsp vinifera cv. Misket tcherven</t>
  </si>
  <si>
    <t>Vitis vinifera subsp vinifera cv. Misket vratchansky</t>
  </si>
  <si>
    <t>Vitis vinifera subsp vinifera cv. Mission</t>
  </si>
  <si>
    <t>Vitis vinifera subsp vinifera cv. Mistress Hall</t>
  </si>
  <si>
    <t>Vitis vinifera subsp vinifera cv. Mohzel</t>
  </si>
  <si>
    <t>Vitis vinifera subsp vinifera cv. Moldovanka</t>
  </si>
  <si>
    <t>Vitis vinifera subsp vinifera cv. Molette</t>
  </si>
  <si>
    <t>Vitis vinifera subsp vinifera cv. Molinara</t>
  </si>
  <si>
    <t>Vitis vinifera subsp vinifera cv. Molinera gorda</t>
  </si>
  <si>
    <t>Vitis vinifera subsp vinifera cv. Mollar</t>
  </si>
  <si>
    <t>Vitis vinifera subsp vinifera cv. Mollard</t>
  </si>
  <si>
    <t>Vitis vinifera subsp vinifera cv. Monaca</t>
  </si>
  <si>
    <t>Vitis vinifera subsp vinifera cv. Monbadon</t>
  </si>
  <si>
    <t>Vitis vinifera subsp vinifera cv. Mondeuse</t>
  </si>
  <si>
    <t>Vitis vinifera subsp vinifera cv. Mondeuse blanche</t>
  </si>
  <si>
    <t>Vitis vinifera subsp vinifera cv. Mondeuse du Piémont</t>
  </si>
  <si>
    <t>Vitis vinifera subsp vinifera cv. Mondeuse grise</t>
  </si>
  <si>
    <t>Vitis vinifera subsp vinifera cv. Monemvassia</t>
  </si>
  <si>
    <t>Vitis vinifera subsp vinifera cv. Monerac = INRA 1740-1142</t>
  </si>
  <si>
    <t>Vitis vinifera subsp vinifera cv. Monica</t>
  </si>
  <si>
    <t>Vitis vinifera subsp vinifera cv. Monique</t>
  </si>
  <si>
    <t>Vitis vinifera subsp vinifera cv. Monte d'oro = Pirovano 240</t>
  </si>
  <si>
    <t>Vitis vinifera subsp vinifera cv. Montepulciano</t>
  </si>
  <si>
    <t>Vitis vinifera subsp vinifera cv. Montils</t>
  </si>
  <si>
    <t>Vitis vinifera subsp vinifera cv. Montonico bianco</t>
  </si>
  <si>
    <t>Vitis vinifera subsp vinifera cv. Montu</t>
  </si>
  <si>
    <t>Vitis vinifera subsp vinifera cv. Montuonico</t>
  </si>
  <si>
    <t>Vitis vinifera subsp vinifera cv. Morenillo</t>
  </si>
  <si>
    <t>Vitis vinifera subsp vinifera cv. Moreto</t>
  </si>
  <si>
    <t>Vitis vinifera subsp vinifera cv. Moriot Muskat = Geilweilerhof I-28-30</t>
  </si>
  <si>
    <t>Vitis vinifera subsp vinifera cv. Morisca</t>
  </si>
  <si>
    <t>Vitis vinifera subsp vinifera cv. Morlin gris</t>
  </si>
  <si>
    <t>Vitis vinifera subsp vinifera cv. Mornen</t>
  </si>
  <si>
    <t>Vitis vinifera subsp vinifera cv. Morrastel</t>
  </si>
  <si>
    <t>Vitis vinifera subsp vinifera cv. Morrastel Bouschet à gros grains</t>
  </si>
  <si>
    <t>Vitis vinifera subsp vinifera cv. Moscatel de Camarate</t>
  </si>
  <si>
    <t>Vitis vinifera subsp vinifera cv. Moscatel de San Ildefonso</t>
  </si>
  <si>
    <t>Vitis vinifera subsp vinifera cv. Moscatel Dr Soares Franco</t>
  </si>
  <si>
    <t>Vitis vinifera subsp vinifera cv. Moscatel rosa = Leao Ferreira da Almeida 37-51-15</t>
  </si>
  <si>
    <t>Vitis vinifera subsp vinifera cv. Moscatel rosado</t>
  </si>
  <si>
    <t>Vitis vinifera subsp vinifera cv. Moscato Cerletti</t>
  </si>
  <si>
    <t>Vitis vinifera subsp vinifera cv. Moscato d'Adda</t>
  </si>
  <si>
    <t>Vitis vinifera subsp vinifera cv. Moscato giallo</t>
  </si>
  <si>
    <t>Vitis vinifera subsp vinifera cv. Moscato Tiammor = Pirovano 672</t>
  </si>
  <si>
    <t>Vitis vinifera subsp vinifera cv. Moschardina</t>
  </si>
  <si>
    <t>Vitis vinifera subsp vinifera cv. Moschopatata</t>
  </si>
  <si>
    <t>Vitis vinifera subsp vinifera cv. Mouchketny</t>
  </si>
  <si>
    <t>Vitis vinifera subsp vinifera cv. Moudjouretouli</t>
  </si>
  <si>
    <t>Vitis vinifera subsp vinifera cv. Mourisco branco</t>
  </si>
  <si>
    <t>Vitis vinifera subsp vinifera cv. Mourisco de Semente</t>
  </si>
  <si>
    <t>Vitis vinifera subsp vinifera cv. Mourisco du Minho</t>
  </si>
  <si>
    <t>Vitis vinifera subsp vinifera cv. Mourisco nacional</t>
  </si>
  <si>
    <t>Vitis vinifera subsp vinifera cv. Mourisco tinto</t>
  </si>
  <si>
    <t>Vitis vinifera subsp vinifera cv. Mourtaou</t>
  </si>
  <si>
    <t>Vitis vinifera subsp vinifera cv. Mourtès</t>
  </si>
  <si>
    <t>Vitis vinifera subsp vinifera cv. Mourvaison</t>
  </si>
  <si>
    <t>Vitis vinifera subsp vinifera cv. Mourvèdre</t>
  </si>
  <si>
    <t>Vitis vinifera subsp vinifera cv. Mourvèdre gris</t>
  </si>
  <si>
    <t>Vitis vinifera subsp vinifera cv. Mouscha</t>
  </si>
  <si>
    <t>Vitis vinifera subsp vinifera cv. Mouyssaguès</t>
  </si>
  <si>
    <t>Vitis vinifera subsp vinifera cv. Mskhali</t>
  </si>
  <si>
    <t>Vitis vinifera subsp vinifera cv. Mtzvané</t>
  </si>
  <si>
    <t>Vitis vinifera subsp vinifera cv. Mulata = Leao Ferreira da Almeida 11-48-49</t>
  </si>
  <si>
    <t>Vitis vinifera subsp vinifera cv. Müller-Thurgau</t>
  </si>
  <si>
    <t>Vitis vinifera subsp vinifera cv. Munkatsy Jozsef Muskotaly</t>
  </si>
  <si>
    <t>Vitis vinifera subsp vinifera cv. Muresconu = Morescono</t>
  </si>
  <si>
    <t>Vitis vinifera subsp vinifera cv. Mureto</t>
  </si>
  <si>
    <t>Vitis vinifera subsp vinifera cv. Murrâo</t>
  </si>
  <si>
    <t>Vitis vinifera subsp vinifera cv. Muscadelle</t>
  </si>
  <si>
    <t>Vitis vinifera subsp vinifera cv. Muscardin</t>
  </si>
  <si>
    <t>Vitis vinifera subsp vinifera cv. Muscat à petits grains blancs</t>
  </si>
  <si>
    <t>Vitis vinifera subsp vinifera cv. Muscat à petits grains roses</t>
  </si>
  <si>
    <t>Vitis vinifera subsp vinifera cv. Muscat à petits grains rouges</t>
  </si>
  <si>
    <t>Vitis vinifera subsp vinifera cv. Muscat bifère</t>
  </si>
  <si>
    <t>Vitis vinifera subsp vinifera cv. Muscat Bouschet</t>
  </si>
  <si>
    <t>Vitis vinifera subsp vinifera cv. Muscat cendré</t>
  </si>
  <si>
    <t>Vitis vinifera subsp vinifera cv. Muscat d'Alexandrie</t>
  </si>
  <si>
    <t>Vitis vinifera subsp vinifera cv. Muscat d'Alexandrie rouge</t>
  </si>
  <si>
    <t>Vitis vinifera subsp vinifera cv. Muscat de Hambourg</t>
  </si>
  <si>
    <t>Vitis vinifera subsp vinifera cv. Muscat de Pantelleria</t>
  </si>
  <si>
    <t>Vitis vinifera subsp vinifera cv. Muscat de Roussé</t>
  </si>
  <si>
    <t>Vitis vinifera subsp vinifera cv. Muscat de Sarbelle</t>
  </si>
  <si>
    <t>Vitis vinifera subsp vinifera cv. Muscat de Saumur</t>
  </si>
  <si>
    <t>Vitis vinifera subsp vinifera cv. Muscat de Terracina</t>
  </si>
  <si>
    <t>Vitis vinifera subsp vinifera cv. Muscat d'Eisenstadt</t>
  </si>
  <si>
    <t>Vitis vinifera subsp vinifera cv. Muscat d'Istamboul</t>
  </si>
  <si>
    <t>Vitis vinifera subsp vinifera cv. Muscat d'Ouzbekistan</t>
  </si>
  <si>
    <t>Vitis vinifera subsp vinifera cv. Muscat fleur d'oranger</t>
  </si>
  <si>
    <t>Vitis vinifera subsp vinifera cv. Muscat fleur d'oranger faux</t>
  </si>
  <si>
    <t>Vitis vinifera subsp vinifera cv. Muscat gris de la Calmette</t>
  </si>
  <si>
    <t>Vitis vinifera subsp vinifera cv. Muscat Laserelle</t>
  </si>
  <si>
    <t>Vitis vinifera subsp vinifera cv. Muscat Lierval</t>
  </si>
  <si>
    <t>Vitis vinifera subsp vinifera cv. Muscat Madresfield Court</t>
  </si>
  <si>
    <t>Vitis vinifera subsp vinifera cv. Muscat Mikveh</t>
  </si>
  <si>
    <t>Vitis vinifera subsp vinifera cv. Muscat Oberlin</t>
  </si>
  <si>
    <t>Vitis vinifera subsp vinifera cv. Muscat Ottonel</t>
  </si>
  <si>
    <t>Vitis vinifera subsp vinifera cv. Muscat Paulsen = Paulsen 122</t>
  </si>
  <si>
    <t>Vitis vinifera subsp vinifera cv. Muscat Pince's black</t>
  </si>
  <si>
    <t>Vitis vinifera subsp vinifera cv. Muscat rouge de Madère</t>
  </si>
  <si>
    <t>Vitis vinifera subsp vinifera cv. Muscat Saint-Laurent</t>
  </si>
  <si>
    <t>Vitis vinifera subsp vinifera cv. Muscat Salomon</t>
  </si>
  <si>
    <t>Vitis vinifera subsp vinifera cv. Muscat Vira</t>
  </si>
  <si>
    <t>Vitis vinifera subsp vinifera cv. Muscat Vörösmarty</t>
  </si>
  <si>
    <t>Vitis vinifera subsp vinifera cv. Muskat blume</t>
  </si>
  <si>
    <t>Vitis vinifera subsp vinifera cv. Muskat bouquet</t>
  </si>
  <si>
    <t>Vitis vinifera subsp vinifera cv. Müsküle</t>
  </si>
  <si>
    <t>Vitis vinifera subsp vinifera cv. Mustos feher</t>
  </si>
  <si>
    <t>Vitis vinifera subsp vinifera cv. Nagyfüger</t>
  </si>
  <si>
    <t>Vitis vinifera subsp vinifera cv. Naosé</t>
  </si>
  <si>
    <t>Vitis vinifera subsp vinifera cv. Narince</t>
  </si>
  <si>
    <t>Vitis vinifera subsp vinifera cv. Narma</t>
  </si>
  <si>
    <t>Vitis vinifera subsp vinifera cv. Nasco</t>
  </si>
  <si>
    <t>Vitis vinifera subsp vinifera cv. Nave</t>
  </si>
  <si>
    <t>Vitis vinifera subsp vinifera cv. Nebbiolo</t>
  </si>
  <si>
    <t>Vitis vinifera subsp vinifera cv. Nedelcsev magvatlana</t>
  </si>
  <si>
    <t>Vitis vinifera subsp vinifera cv. Nedeltchev VI-4</t>
  </si>
  <si>
    <t>Vitis vinifera subsp vinifera cv. Nedeltchev V-6</t>
  </si>
  <si>
    <t>Vitis vinifera subsp vinifera cv. Negra corriente</t>
  </si>
  <si>
    <t>Vitis vinifera subsp vinifera cv. Negra mole</t>
  </si>
  <si>
    <t>Vitis vinifera subsp vinifera cv. Negra rayada</t>
  </si>
  <si>
    <t>Vitis vinifera subsp vinifera cv. Negral</t>
  </si>
  <si>
    <t>Vitis vinifera subsp vinifera cv. Negrara trentina</t>
  </si>
  <si>
    <t>Vitis vinifera subsp vinifera cv. Negrara veronese</t>
  </si>
  <si>
    <t>Vitis vinifera subsp vinifera cv. Négret de Banhars</t>
  </si>
  <si>
    <t>Vitis vinifera subsp vinifera cv. Négret de la Canourgue</t>
  </si>
  <si>
    <t>Vitis vinifera subsp vinifera cv. Négret pointu</t>
  </si>
  <si>
    <t>Vitis vinifera subsp vinifera cv. Négrette</t>
  </si>
  <si>
    <t>Vitis vinifera subsp vinifera cv. Negretto</t>
  </si>
  <si>
    <t>Vitis vinifera subsp vinifera cv. Negro amaro</t>
  </si>
  <si>
    <t>Vitis vinifera subsp vinifera cv. Negro mouro</t>
  </si>
  <si>
    <t>Vitis vinifera subsp vinifera cv. Negronza</t>
  </si>
  <si>
    <t>Vitis vinifera subsp vinifera cv. Negru de Causani</t>
  </si>
  <si>
    <t>Vitis vinifera subsp vinifera cv. Negru mare</t>
  </si>
  <si>
    <t>Vitis vinifera subsp vinifera cv. Negru moale</t>
  </si>
  <si>
    <t>Vitis vinifera subsp vinifera cv. Negru virtos</t>
  </si>
  <si>
    <t>Vitis vinifera subsp vinifera cv. Nehelescol</t>
  </si>
  <si>
    <t>Vitis vinifera subsp vinifera cv. Nemorin</t>
  </si>
  <si>
    <t>Vitis vinifera subsp vinifera cv. Nerello cappucio</t>
  </si>
  <si>
    <t>Vitis vinifera subsp vinifera cv. Nerello mascalese</t>
  </si>
  <si>
    <t>Vitis vinifera subsp vinifera cv. Neretta cuneese</t>
  </si>
  <si>
    <t>Vitis vinifera subsp vinifera cv. Neretto di Bairo</t>
  </si>
  <si>
    <t>Vitis vinifera subsp vinifera cv. Neretto grosso monregalese</t>
  </si>
  <si>
    <t>Vitis vinifera subsp vinifera cv. Nerona</t>
  </si>
  <si>
    <t>Vitis vinifera subsp vinifera cv. Netter</t>
  </si>
  <si>
    <t>Vitis vinifera subsp vinifera cv. Neuburger</t>
  </si>
  <si>
    <t>Vitis vinifera subsp vinifera cv. Neuburger (Roumanie)</t>
  </si>
  <si>
    <t>Vitis vinifera subsp vinifera cv. Nieddera</t>
  </si>
  <si>
    <t>Vitis vinifera subsp vinifera cv. Nieddu mannu gris</t>
  </si>
  <si>
    <t>Vitis vinifera subsp vinifera cv. Nielluccio</t>
  </si>
  <si>
    <t>Vitis vinifera subsp vinifera cv. Niger = Pirovano 486</t>
  </si>
  <si>
    <t>Vitis vinifera subsp vinifera cv. Nimrang</t>
  </si>
  <si>
    <t>Vitis vinifera subsp vinifera cv. Nimrang rouge</t>
  </si>
  <si>
    <t>Vitis vinifera subsp vinifera cv. Nincusa</t>
  </si>
  <si>
    <t>Vitis vinifera subsp vinifera cv. Niou-Sin</t>
  </si>
  <si>
    <t>Vitis vinifera subsp vinifera cv. Nobling = 128-40 Fribourg</t>
  </si>
  <si>
    <t>Vitis vinifera subsp vinifera cv. Nocera</t>
  </si>
  <si>
    <t>Vitis vinifera subsp vinifera cv. Noé</t>
  </si>
  <si>
    <t>Vitis vinifera subsp vinifera cv. Nogier 58-1</t>
  </si>
  <si>
    <t>Vitis vinifera subsp vinifera cv. Noir Fleurien</t>
  </si>
  <si>
    <t>Vitis vinifera subsp vinifera cv. Noir Glady</t>
  </si>
  <si>
    <t>Vitis vinifera subsp vinifera cv. Noir hâtif de Marseille</t>
  </si>
  <si>
    <t>Vitis vinifera subsp vinifera cv. Nosiola</t>
  </si>
  <si>
    <t>Vitis vinifera subsp vinifera cv. Noual</t>
  </si>
  <si>
    <t>Vitis vinifera subsp vinifera cv. Noulisok</t>
  </si>
  <si>
    <t>Vitis vinifera subsp vinifera cv. Novraste</t>
  </si>
  <si>
    <t>Vitis vinifera subsp vinifera cv. Nuno gomes</t>
  </si>
  <si>
    <t>Vitis vinifera subsp vinifera cv. Nuragus</t>
  </si>
  <si>
    <t>Vitis vinifera subsp vinifera cv. Obak bieli</t>
  </si>
  <si>
    <t>Vitis vinifera subsp vinifera cv. Obeidi</t>
  </si>
  <si>
    <t>Vitis vinifera subsp vinifera cv. Odem</t>
  </si>
  <si>
    <t>Vitis vinifera subsp vinifera cv. Odesky tcherny</t>
  </si>
  <si>
    <t>Vitis vinifera subsp vinifera cv. Odjalechi</t>
  </si>
  <si>
    <t>Vitis vinifera subsp vinifera cv. Odjou batak</t>
  </si>
  <si>
    <t>Vitis vinifera subsp vinifera cv. Odola</t>
  </si>
  <si>
    <t>Vitis vinifera subsp vinifera cv. Oeillade Bouschet n°1</t>
  </si>
  <si>
    <t>Vitis vinifera subsp vinifera cv. Oeillade bouschet n°4</t>
  </si>
  <si>
    <t>Vitis vinifera subsp vinifera cv. Oeillade noire</t>
  </si>
  <si>
    <t>Vitis vinifera subsp vinifera cv. Ofner</t>
  </si>
  <si>
    <t>Vitis vinifera subsp vinifera cv. Ohanès</t>
  </si>
  <si>
    <t>Vitis vinifera subsp vinifera cv. Okatac</t>
  </si>
  <si>
    <t>Vitis vinifera subsp vinifera cv. Oktiabrskii</t>
  </si>
  <si>
    <t>Vitis vinifera subsp vinifera cv. Öküz gözü</t>
  </si>
  <si>
    <t>Vitis vinifera subsp vinifera cv. Öküz gözü par erreur</t>
  </si>
  <si>
    <t>Vitis vinifera subsp vinifera cv. Olasz kadarka</t>
  </si>
  <si>
    <t>Vitis vinifera subsp vinifera cv. Olber weiss</t>
  </si>
  <si>
    <t>Vitis vinifera subsp vinifera cv. Olho de cocco</t>
  </si>
  <si>
    <t>Vitis vinifera subsp vinifera cv. Olho de Pargo</t>
  </si>
  <si>
    <t>Vitis vinifera subsp vinifera cv. Olivette Barthelet</t>
  </si>
  <si>
    <t>Vitis vinifera subsp vinifera cv. Olivette blanche</t>
  </si>
  <si>
    <t>Vitis vinifera subsp vinifera cv. Olivette noire</t>
  </si>
  <si>
    <t>Vitis vinifera subsp vinifera cv. Olivette rose</t>
  </si>
  <si>
    <t>Vitis vinifera subsp vinifera cv. Om Reu</t>
  </si>
  <si>
    <t>Vitis vinifera subsp vinifera cv. Onchette</t>
  </si>
  <si>
    <t>Vitis vinifera subsp vinifera cv. Ondenc</t>
  </si>
  <si>
    <t>Vitis vinifera subsp vinifera cv. Onusta</t>
  </si>
  <si>
    <t>Vitis vinifera subsp vinifera cv. Opale = Pirovano 213</t>
  </si>
  <si>
    <t>Vitis vinifera subsp vinifera cv. Oporto feher</t>
  </si>
  <si>
    <t>Vitis vinifera subsp vinifera cv. Oporto szürke</t>
  </si>
  <si>
    <t>Vitis vinifera subsp vinifera cv. Opsimos Edessis</t>
  </si>
  <si>
    <t>Vitis vinifera subsp vinifera cv. Optima = Geilweilerhof 33-13-113</t>
  </si>
  <si>
    <t>Vitis vinifera subsp vinifera cv. Ora = INRA 2403-3</t>
  </si>
  <si>
    <t>Vitis vinifera subsp vinifera cv. Orangetraube</t>
  </si>
  <si>
    <t>Vitis vinifera subsp vinifera cv. Orbois = Arbois</t>
  </si>
  <si>
    <t>Vitis vinifera subsp vinifera cv. Org tokos</t>
  </si>
  <si>
    <t>Vitis vinifera subsp vinifera cv. Orléans jaune</t>
  </si>
  <si>
    <t>Vitis vinifera subsp vinifera cv. Orlovi nogti</t>
  </si>
  <si>
    <t>Vitis vinifera subsp vinifera cv. Orlovi nokti cerni</t>
  </si>
  <si>
    <t>Vitis vinifera subsp vinifera cv. Ornove</t>
  </si>
  <si>
    <t>Vitis vinifera subsp vinifera cv. Ornove 2</t>
  </si>
  <si>
    <t>Vitis vinifera subsp vinifera cv. Örrökké piros</t>
  </si>
  <si>
    <t>Vitis vinifera subsp vinifera cv. Ortega = Würzburg B 48-21-4</t>
  </si>
  <si>
    <t>Vitis vinifera subsp vinifera cv. Ortrugo</t>
  </si>
  <si>
    <t>Vitis vinifera subsp vinifera cv. Otcha bala</t>
  </si>
  <si>
    <t>Vitis vinifera subsp vinifera cv. Ötfürtü</t>
  </si>
  <si>
    <t>Vitis vinifera subsp vinifera cv. Oul b'Ouzgueur</t>
  </si>
  <si>
    <t>Vitis vinifera subsp vinifera cv. Ouliven</t>
  </si>
  <si>
    <t>Vitis vinifera subsp vinifera cv. Ouroum üzümü</t>
  </si>
  <si>
    <t>Vitis vinifera subsp vinifera cv. Oussakheloouri</t>
  </si>
  <si>
    <t>Vitis vinifera subsp vinifera cv. Outanant</t>
  </si>
  <si>
    <t>Vitis vinifera subsp vinifera cv. Ovis</t>
  </si>
  <si>
    <t>Vitis vinifera subsp vinifera cv. Ozaan Daii</t>
  </si>
  <si>
    <t>Vitis vinifera subsp vinifera cv. Padeiro de Basto</t>
  </si>
  <si>
    <t>Vitis vinifera subsp vinifera cv. Pagadebiti</t>
  </si>
  <si>
    <t>Vitis vinifera subsp vinifera cv. Pagadebito</t>
  </si>
  <si>
    <t>Vitis vinifera subsp vinifera cv. Païs</t>
  </si>
  <si>
    <t>Vitis vinifera subsp vinifera cv. Palarusa</t>
  </si>
  <si>
    <t>Vitis vinifera subsp vinifera cv. Palestina Oberlin I</t>
  </si>
  <si>
    <t>Vitis vinifera subsp vinifera cv. Palestina Oberlin II</t>
  </si>
  <si>
    <t>Vitis vinifera subsp vinifera cv. Palestina Oberlin III</t>
  </si>
  <si>
    <t>Vitis vinifera subsp vinifera cv. Pallagrello nero</t>
  </si>
  <si>
    <t>Vitis vinifera subsp vinifera cv. Pamid</t>
  </si>
  <si>
    <t>Vitis vinifera subsp vinifera cv. Pamid bial</t>
  </si>
  <si>
    <t>Vitis vinifera subsp vinifera cv. Pamid siv</t>
  </si>
  <si>
    <t>Vitis vinifera subsp vinifera cv. Pamid tcher</t>
  </si>
  <si>
    <t>Vitis vinifera subsp vinifera cv. Pamidi</t>
  </si>
  <si>
    <t>Vitis vinifera subsp vinifera cv. Pannonia kincse</t>
  </si>
  <si>
    <t>Vitis vinifera subsp vinifera cv. Panse précoce</t>
  </si>
  <si>
    <t>Vitis vinifera subsp vinifera cv. Pansera</t>
  </si>
  <si>
    <t>Vitis vinifera subsp vinifera cv. Papadiko</t>
  </si>
  <si>
    <t>Vitis vinifera subsp vinifera cv. Papasca neagra</t>
  </si>
  <si>
    <t>Vitis vinifera subsp vinifera cv. Papaskarasi</t>
  </si>
  <si>
    <t>Vitis vinifera subsp vinifera cv. Paradisa</t>
  </si>
  <si>
    <t>Vitis vinifera subsp vinifera cv. Pardillo</t>
  </si>
  <si>
    <t>Vitis vinifera subsp vinifera cv. Pardina = Pirovano 130</t>
  </si>
  <si>
    <t>Vitis vinifera subsp vinifera cv. Pardotte</t>
  </si>
  <si>
    <t>Vitis vinifera subsp vinifera cv. Parduca</t>
  </si>
  <si>
    <t>Vitis vinifera subsp vinifera cv. Parellada</t>
  </si>
  <si>
    <t>Vitis vinifera subsp vinifera cv. Pariano</t>
  </si>
  <si>
    <t>Vitis vinifera subsp vinifera cv. Parkent</t>
  </si>
  <si>
    <t>Vitis vinifera subsp vinifera cv. Pascal</t>
  </si>
  <si>
    <t>Vitis vinifera subsp vinifera cv. Pascale di Cagliari</t>
  </si>
  <si>
    <t>Vitis vinifera subsp vinifera cv. Pasiga</t>
  </si>
  <si>
    <t>Vitis vinifera subsp vinifera cv. Patagonia</t>
  </si>
  <si>
    <t>Vitis vinifera subsp vinifera cv. Pattaresco</t>
  </si>
  <si>
    <t>Vitis vinifera subsp vinifera cv. Patte d'oie</t>
  </si>
  <si>
    <t>Vitis vinifera subsp vinifera cv. Pau Ferro</t>
  </si>
  <si>
    <t>Vitis vinifera subsp vinifera cv. Paulsen 157</t>
  </si>
  <si>
    <t>Vitis vinifera subsp vinifera cv. Pavana</t>
  </si>
  <si>
    <t>Vitis vinifera subsp vinifera cv. Pé de Perdiz</t>
  </si>
  <si>
    <t>Vitis vinifera subsp vinifera cv. Pé de Perdrix</t>
  </si>
  <si>
    <t>Vitis vinifera subsp vinifera cv. Peck</t>
  </si>
  <si>
    <t>Vitis vinifera subsp vinifera cv. Pecorino</t>
  </si>
  <si>
    <t>Vitis vinifera subsp vinifera cv. Pecsi dinka</t>
  </si>
  <si>
    <t>Vitis vinifera subsp vinifera cv. Pecsi Szagos</t>
  </si>
  <si>
    <t>Vitis vinifera subsp vinifera cv. Pedevenda</t>
  </si>
  <si>
    <t>Vitis vinifera subsp vinifera cv. Pedro Gimenez faux</t>
  </si>
  <si>
    <t>Vitis vinifera subsp vinifera cv. Pedro Jimenez</t>
  </si>
  <si>
    <t>Vitis vinifera subsp vinifera cv. Pedro Luis</t>
  </si>
  <si>
    <t>Vitis vinifera subsp vinifera cv. Pedrol</t>
  </si>
  <si>
    <t>Vitis vinifera subsp vinifera cv. Peikani</t>
  </si>
  <si>
    <t>Vitis vinifera subsp vinifera cv. Peince</t>
  </si>
  <si>
    <t>Vitis vinifera subsp vinifera cv. Peloursin</t>
  </si>
  <si>
    <t>Vitis vinifera subsp vinifera cv. Peloursin gris</t>
  </si>
  <si>
    <t>Vitis vinifera subsp vinifera cv. Penouille</t>
  </si>
  <si>
    <t>Vitis vinifera subsp vinifera cv. Perdea</t>
  </si>
  <si>
    <t>Vitis vinifera subsp vinifera cv. Perel</t>
  </si>
  <si>
    <t>Vitis vinifera subsp vinifera cv. Pergolese</t>
  </si>
  <si>
    <t>Vitis vinifera subsp vinifera cv. Pergrandis = Pirovano 388</t>
  </si>
  <si>
    <t>Vitis vinifera subsp vinifera cv. Periquita</t>
  </si>
  <si>
    <t>Vitis vinifera subsp vinifera cv. Perla nera = Pirovano 218</t>
  </si>
  <si>
    <t>Vitis vinifera subsp vinifera cv. Perlaut = INRA 669-45</t>
  </si>
  <si>
    <t>Vitis vinifera subsp vinifera cv. Perle = Scheu 3951</t>
  </si>
  <si>
    <t>Vitis vinifera subsp vinifera cv. Perle de Csaba</t>
  </si>
  <si>
    <t>Vitis vinifera subsp vinifera cv. Perle de Csaba rouge</t>
  </si>
  <si>
    <t>Vitis vinifera subsp vinifera cv. Perle impériale blanche</t>
  </si>
  <si>
    <t>Vitis vinifera subsp vinifera cv. Perlette</t>
  </si>
  <si>
    <t>Vitis vinifera subsp vinifera cv. Perlon</t>
  </si>
  <si>
    <t>Vitis vinifera subsp vinifera cv. Perlona = Pirovano 54</t>
  </si>
  <si>
    <t>Vitis vinifera subsp vinifera cv. Perola da Gestosa</t>
  </si>
  <si>
    <t>Vitis vinifera subsp vinifera cv. Perricone</t>
  </si>
  <si>
    <t>Vitis vinifera subsp vinifera cv. Perrier noir</t>
  </si>
  <si>
    <t>Vitis vinifera subsp vinifera cv. Perrum</t>
  </si>
  <si>
    <t>Vitis vinifera subsp vinifera cv. Perruno</t>
  </si>
  <si>
    <t>Vitis vinifera subsp vinifera cv. Persagne grise</t>
  </si>
  <si>
    <t>Vitis vinifera subsp vinifera cv. Persan</t>
  </si>
  <si>
    <t>Vitis vinifera subsp vinifera cv. Pervenetz praskoveisky</t>
  </si>
  <si>
    <t>Vitis vinifera subsp vinifera cv. Petinos</t>
  </si>
  <si>
    <t>Vitis vinifera subsp vinifera cv. Petit Blanchou</t>
  </si>
  <si>
    <t>Vitis vinifera subsp vinifera cv. Petit Bouschet</t>
  </si>
  <si>
    <t>Vitis vinifera subsp vinifera cv. Petit Bouschet à feuilles de Malvoisie</t>
  </si>
  <si>
    <t>Vitis vinifera subsp vinifera cv. Petit Bouschet à feuilles lisses x Aramon n°2</t>
  </si>
  <si>
    <t>Vitis vinifera subsp vinifera cv. Petit Bouschet à feuilles lisses x Aramon n°3</t>
  </si>
  <si>
    <t>Vitis vinifera subsp vinifera cv. Petit Bouschet à feuilles lisses x Aramon n°5</t>
  </si>
  <si>
    <t>Vitis vinifera subsp vinifera cv. Petit Bouschet extra fertile</t>
  </si>
  <si>
    <t>Vitis vinifera subsp vinifera cv. Petit Bouschet x Aramon n°1</t>
  </si>
  <si>
    <t>Vitis vinifera subsp vinifera cv. Petit Bouschet x Aramon n°2</t>
  </si>
  <si>
    <t>Vitis vinifera subsp vinifera cv. Petit Bouschet x Aramon n°4</t>
  </si>
  <si>
    <t>Vitis vinifera subsp vinifera cv. Petit Bouschet x Aramon n°6</t>
  </si>
  <si>
    <t>Vitis vinifera subsp vinifera cv. Petit Bouschet x Aramon n°7</t>
  </si>
  <si>
    <t>Vitis vinifera subsp vinifera cv. Petit Bouschet x Aramon n°8</t>
  </si>
  <si>
    <t>Vitis vinifera subsp vinifera cv. Petit Bouschet x Aramon n°9</t>
  </si>
  <si>
    <t>Vitis vinifera subsp vinifera cv. Petit Bouschet x Morrastel fleuri n°1</t>
  </si>
  <si>
    <t>Vitis vinifera subsp vinifera cv. Petit Bouschet x Morrastel n°3</t>
  </si>
  <si>
    <t>Vitis vinifera subsp vinifera cv. Petit Bouschet x Morrastel n°7</t>
  </si>
  <si>
    <t>Vitis vinifera subsp vinifera cv. Petit Bouschet x Piquepoul n°2</t>
  </si>
  <si>
    <t>Vitis vinifera subsp vinifera cv. Petit Bouschet x Terret gris</t>
  </si>
  <si>
    <t>Vitis vinifera subsp vinifera cv. Petit Courbu</t>
  </si>
  <si>
    <t>Vitis vinifera subsp vinifera cv. Petit Manseng</t>
  </si>
  <si>
    <t>Vitis vinifera subsp vinifera cv. Petit Meslier</t>
  </si>
  <si>
    <t>Vitis vinifera subsp vinifera cv. Petit Meslier rose</t>
  </si>
  <si>
    <t>Vitis vinifera subsp vinifera cv. Petit Péjac</t>
  </si>
  <si>
    <t>Vitis vinifera subsp vinifera cv. Petit rouge</t>
  </si>
  <si>
    <t>Vitis vinifera subsp vinifera cv. Petit Verdot</t>
  </si>
  <si>
    <t>Vitis vinifera subsp vinifera cv. Pétoin</t>
  </si>
  <si>
    <t>Vitis vinifera subsp vinifera cv. Peurion</t>
  </si>
  <si>
    <t>Vitis vinifera subsp vinifera cv. Peverella</t>
  </si>
  <si>
    <t>Vitis vinifera subsp vinifera cv. Peygamber üzümü</t>
  </si>
  <si>
    <t>Vitis vinifera subsp vinifera cv. Phakhri</t>
  </si>
  <si>
    <t>Vitis vinifera subsp vinifera cv. Phidia</t>
  </si>
  <si>
    <t>Vitis vinifera subsp vinifera cv. Phileri attikis</t>
  </si>
  <si>
    <t>Vitis vinifera subsp vinifera cv. Phileri rose</t>
  </si>
  <si>
    <t>Vitis vinifera subsp vinifera cv. Phileri rose musqué</t>
  </si>
  <si>
    <t>Vitis vinifera subsp vinifera cv. Phokiano</t>
  </si>
  <si>
    <t>Vitis vinifera subsp vinifera cv. Phraoula rose</t>
  </si>
  <si>
    <t>Vitis vinifera subsp vinifera cv. Picadillo blanco</t>
  </si>
  <si>
    <t>Vitis vinifera subsp vinifera cv. Picardan = Araignan blanc</t>
  </si>
  <si>
    <t>Vitis vinifera subsp vinifera cv. Piccola nera</t>
  </si>
  <si>
    <t>Vitis vinifera subsp vinifera cv. Piccolit</t>
  </si>
  <si>
    <t>Vitis vinifera subsp vinifera cv. Picolin</t>
  </si>
  <si>
    <t>Vitis vinifera subsp vinifera cv. Piedirosso</t>
  </si>
  <si>
    <t>Vitis vinifera subsp vinifera cv. Pigeonnet</t>
  </si>
  <si>
    <t>Vitis vinifera subsp vinifera cv. Pignol</t>
  </si>
  <si>
    <t>Vitis vinifera subsp vinifera cv. Pignola valtellinese</t>
  </si>
  <si>
    <t>Vitis vinifera subsp vinifera cv. Piment</t>
  </si>
  <si>
    <t>Vitis vinifera subsp vinifera cv. Pin el pou Tao</t>
  </si>
  <si>
    <t>Vitis vinifera subsp vinifera cv. Pineau d'Aunis</t>
  </si>
  <si>
    <t>Vitis vinifera subsp vinifera cv. Pineau d'Aunis teinturier</t>
  </si>
  <si>
    <t>Vitis vinifera subsp vinifera cv. Pinella bianca</t>
  </si>
  <si>
    <t>Vitis vinifera subsp vinifera cv. Pinot à fleurs doubles</t>
  </si>
  <si>
    <t>Vitis vinifera subsp vinifera cv. Pinot blanc</t>
  </si>
  <si>
    <t>Vitis vinifera subsp vinifera cv. Pinot gris</t>
  </si>
  <si>
    <t>Vitis vinifera subsp vinifera cv. Pinot lacinifolié</t>
  </si>
  <si>
    <t>Vitis vinifera subsp vinifera cv. Pinot noir</t>
  </si>
  <si>
    <t>Vitis vinifera subsp vinifera cv. Pinot précoce noir</t>
  </si>
  <si>
    <t>Vitis vinifera subsp vinifera cv. Pinot rouge</t>
  </si>
  <si>
    <t>Vitis vinifera subsp vinifera cv. Pinot teinturier</t>
  </si>
  <si>
    <t>Vitis vinifera subsp vinifera cv. Pinot tête de nègre</t>
  </si>
  <si>
    <t>Vitis vinifera subsp vinifera cv. Pinotage</t>
  </si>
  <si>
    <t>Vitis vinifera subsp vinifera cv. Piquepoul blanc</t>
  </si>
  <si>
    <t>Vitis vinifera subsp vinifera cv. Piquepoul Bouschet</t>
  </si>
  <si>
    <t>Vitis vinifera subsp vinifera cv. Piquepoul gris</t>
  </si>
  <si>
    <t>Vitis vinifera subsp vinifera cv. Piquepoul noir</t>
  </si>
  <si>
    <t>Vitis vinifera subsp vinifera cv. Pirciu</t>
  </si>
  <si>
    <t>Vitis vinifera subsp vinifera cv. Pirovano 1</t>
  </si>
  <si>
    <t>Vitis vinifera subsp vinifera cv. Pirovano 11</t>
  </si>
  <si>
    <t>Vitis vinifera subsp vinifera cv. Pirovano 111</t>
  </si>
  <si>
    <t>Vitis vinifera subsp vinifera cv. Pirovano 112</t>
  </si>
  <si>
    <t>Vitis vinifera subsp vinifera cv. Pirovano 113</t>
  </si>
  <si>
    <t>Vitis vinifera subsp vinifera cv. Pirovano 115</t>
  </si>
  <si>
    <t>Vitis vinifera subsp vinifera cv. Pirovano 123</t>
  </si>
  <si>
    <t>Vitis vinifera subsp vinifera cv. Pirovano 14</t>
  </si>
  <si>
    <t>Vitis vinifera subsp vinifera cv. Pirovano 15</t>
  </si>
  <si>
    <t>Vitis vinifera subsp vinifera cv. Pirovano 153</t>
  </si>
  <si>
    <t>Vitis vinifera subsp vinifera cv. Pirovano 154</t>
  </si>
  <si>
    <t>Vitis vinifera subsp vinifera cv. Pirovano 155</t>
  </si>
  <si>
    <t>Vitis vinifera subsp vinifera cv. Pirovano 156</t>
  </si>
  <si>
    <t>Vitis vinifera subsp vinifera cv. Pirovano 157</t>
  </si>
  <si>
    <t>Vitis vinifera subsp vinifera cv. Pirovano 159</t>
  </si>
  <si>
    <t>Vitis vinifera subsp vinifera cv. Pirovano 17</t>
  </si>
  <si>
    <t>Vitis vinifera subsp vinifera cv. Pirovano 174</t>
  </si>
  <si>
    <t>Vitis vinifera subsp vinifera cv. Pirovano 175</t>
  </si>
  <si>
    <t>Vitis vinifera subsp vinifera cv. Pirovano 182</t>
  </si>
  <si>
    <t>Vitis vinifera subsp vinifera cv. Pirovano 186</t>
  </si>
  <si>
    <t>Vitis vinifera subsp vinifera cv. Pirovano 186 a</t>
  </si>
  <si>
    <t>Vitis vinifera subsp vinifera cv. Pirovano 188</t>
  </si>
  <si>
    <t>Vitis vinifera subsp vinifera cv. Pirovano 19</t>
  </si>
  <si>
    <t>Vitis vinifera subsp vinifera cv. Pirovano 190</t>
  </si>
  <si>
    <t>Vitis vinifera subsp vinifera cv. Pirovano 21</t>
  </si>
  <si>
    <t>Vitis vinifera subsp vinifera cv. Pirovano 217</t>
  </si>
  <si>
    <t>Vitis vinifera subsp vinifera cv. Pirovano 219</t>
  </si>
  <si>
    <t>Vitis vinifera subsp vinifera cv. Pirovano 220 b</t>
  </si>
  <si>
    <t>Vitis vinifera subsp vinifera cv. Pirovano 225</t>
  </si>
  <si>
    <t>Vitis vinifera subsp vinifera cv. Pirovano 235</t>
  </si>
  <si>
    <t>Vitis vinifera subsp vinifera cv. Pirovano 24</t>
  </si>
  <si>
    <t>Vitis vinifera subsp vinifera cv. Pirovano 25</t>
  </si>
  <si>
    <t>Vitis vinifera subsp vinifera cv. Pirovano 28</t>
  </si>
  <si>
    <t>Vitis vinifera subsp vinifera cv. Pirovano 3</t>
  </si>
  <si>
    <t>Vitis vinifera subsp vinifera cv. Pirovano 306</t>
  </si>
  <si>
    <t>Vitis vinifera subsp vinifera cv. Pirovano 31</t>
  </si>
  <si>
    <t>Vitis vinifera subsp vinifera cv. Pirovano 312</t>
  </si>
  <si>
    <t>Vitis vinifera subsp vinifera cv. Pirovano 313 a</t>
  </si>
  <si>
    <t>Vitis vinifera subsp vinifera cv. Pirovano 315</t>
  </si>
  <si>
    <t>Vitis vinifera subsp vinifera cv. Pirovano 32</t>
  </si>
  <si>
    <t>Vitis vinifera subsp vinifera cv. Pirovano 321</t>
  </si>
  <si>
    <t>Vitis vinifera subsp vinifera cv. Pirovano 322</t>
  </si>
  <si>
    <t>Vitis vinifera subsp vinifera cv. Pirovano 338</t>
  </si>
  <si>
    <t>Vitis vinifera subsp vinifera cv. Pirovano 344</t>
  </si>
  <si>
    <t>Vitis vinifera subsp vinifera cv. Pirovano 346</t>
  </si>
  <si>
    <t>Vitis vinifera subsp vinifera cv. Pirovano 349</t>
  </si>
  <si>
    <t>Vitis vinifera subsp vinifera cv. Pirovano 352 faux</t>
  </si>
  <si>
    <t>Vitis vinifera subsp vinifera cv. Pirovano 359</t>
  </si>
  <si>
    <t>Vitis vinifera subsp vinifera cv. Pirovano 36</t>
  </si>
  <si>
    <t>Vitis vinifera subsp vinifera cv. Pirovano 378</t>
  </si>
  <si>
    <t>Vitis vinifera subsp vinifera cv. Pirovano 398</t>
  </si>
  <si>
    <t>Vitis vinifera subsp vinifera cv. Pirovano 399</t>
  </si>
  <si>
    <t>Vitis vinifera subsp vinifera cv. Pirovano 4</t>
  </si>
  <si>
    <t>Vitis vinifera subsp vinifera cv. Pirovano 428</t>
  </si>
  <si>
    <t>Vitis vinifera subsp vinifera cv. Pirovano 436</t>
  </si>
  <si>
    <t>Vitis vinifera subsp vinifera cv. Pirovano 46</t>
  </si>
  <si>
    <t>Vitis vinifera subsp vinifera cv. Pirovano 468</t>
  </si>
  <si>
    <t>Vitis vinifera subsp vinifera cv. Pirovano 471</t>
  </si>
  <si>
    <t>Vitis vinifera subsp vinifera cv. Pirovano 477 a</t>
  </si>
  <si>
    <t>Vitis vinifera subsp vinifera cv. Pirovano 49</t>
  </si>
  <si>
    <t>Vitis vinifera subsp vinifera cv. Pirovano 5</t>
  </si>
  <si>
    <t>Vitis vinifera subsp vinifera cv. Pirovano 50</t>
  </si>
  <si>
    <t>Vitis vinifera subsp vinifera cv. Pirovano 51</t>
  </si>
  <si>
    <t>Vitis vinifera subsp vinifera cv. Pirovano 53</t>
  </si>
  <si>
    <t>Vitis vinifera subsp vinifera cv. Pirovano 530</t>
  </si>
  <si>
    <t>Vitis vinifera subsp vinifera cv. Pirovano 531</t>
  </si>
  <si>
    <t>Vitis vinifera subsp vinifera cv. Pirovano 536</t>
  </si>
  <si>
    <t>Vitis vinifera subsp vinifera cv. Pirovano 54 A</t>
  </si>
  <si>
    <t>Vitis vinifera subsp vinifera cv. Pirovano 540 A</t>
  </si>
  <si>
    <t>Vitis vinifera subsp vinifera cv. Pirovano 544</t>
  </si>
  <si>
    <t>Vitis vinifera subsp vinifera cv. Pirovano 55 faux</t>
  </si>
  <si>
    <t>Vitis vinifera subsp vinifera cv. Pirovano 56</t>
  </si>
  <si>
    <t>Vitis vinifera subsp vinifera cv. Pirovano 57</t>
  </si>
  <si>
    <t>Vitis vinifera subsp vinifera cv. Pirovano 575</t>
  </si>
  <si>
    <t>Vitis vinifera subsp vinifera cv. Pirovano 61</t>
  </si>
  <si>
    <t>Vitis vinifera subsp vinifera cv. Pirovano 62</t>
  </si>
  <si>
    <t>Vitis vinifera subsp vinifera cv. Pirovano 620</t>
  </si>
  <si>
    <t>Vitis vinifera subsp vinifera cv. Pirovano 63</t>
  </si>
  <si>
    <t>Vitis vinifera subsp vinifera cv. Pirovano 64</t>
  </si>
  <si>
    <t>Vitis vinifera subsp vinifera cv. Pirovano 66</t>
  </si>
  <si>
    <t>Vitis vinifera subsp vinifera cv. Pirovano 671</t>
  </si>
  <si>
    <t>Vitis vinifera subsp vinifera cv. Pirovano 69</t>
  </si>
  <si>
    <t>Vitis vinifera subsp vinifera cv. Pirovano 74</t>
  </si>
  <si>
    <t>Vitis vinifera subsp vinifera cv. Pirovano 76</t>
  </si>
  <si>
    <t>Vitis vinifera subsp vinifera cv. Pirovano 79</t>
  </si>
  <si>
    <t>Vitis vinifera subsp vinifera cv. Pirovano 80</t>
  </si>
  <si>
    <t>Vitis vinifera subsp vinifera cv. Pirovano 84</t>
  </si>
  <si>
    <t>Vitis vinifera subsp vinifera cv. Pirovano 88</t>
  </si>
  <si>
    <t>Vitis vinifera subsp vinifera cv. Pirovano 91</t>
  </si>
  <si>
    <t>Vitis vinifera subsp vinifera cv. Pirovano 92</t>
  </si>
  <si>
    <t>Vitis vinifera subsp vinifera cv. Pirovano 93</t>
  </si>
  <si>
    <t>Vitis vinifera subsp vinifera cv. Pirovano 94</t>
  </si>
  <si>
    <t>Vitis vinifera subsp vinifera cv. Pirovano 95</t>
  </si>
  <si>
    <t>Vitis vinifera subsp vinifera cv. Pirovano 96</t>
  </si>
  <si>
    <t>Vitis vinifera subsp vinifera cv. Pirovano 97</t>
  </si>
  <si>
    <t>Vitis vinifera subsp vinifera cv. Pirovano 98</t>
  </si>
  <si>
    <t>Vitis vinifera subsp vinifera cv. Pirovano 99</t>
  </si>
  <si>
    <t>Vitis vinifera subsp vinifera cv. Pizzutello nero</t>
  </si>
  <si>
    <t>Vitis vinifera subsp vinifera cv. Plant d'Aoste</t>
  </si>
  <si>
    <t>Vitis vinifera subsp vinifera cv. Plant de Brunel</t>
  </si>
  <si>
    <t>Vitis vinifera subsp vinifera cv. Plant de Couston</t>
  </si>
  <si>
    <t>Vitis vinifera subsp vinifera cv. Plant de Flassans</t>
  </si>
  <si>
    <t>Vitis vinifera subsp vinifera cv. Plant droit</t>
  </si>
  <si>
    <t>Vitis vinifera subsp vinifera cv. Plant Vert</t>
  </si>
  <si>
    <t>Vitis vinifera subsp vinifera cv. Planta mula</t>
  </si>
  <si>
    <t>Vitis vinifera subsp vinifera cv. Planta nova</t>
  </si>
  <si>
    <t>Vitis vinifera subsp vinifera cv. Plassa</t>
  </si>
  <si>
    <t>Vitis vinifera subsp vinifera cv. Platyracho</t>
  </si>
  <si>
    <t>Vitis vinifera subsp vinifera cv. Plavac mali (Jelaska)</t>
  </si>
  <si>
    <t>Vitis vinifera subsp vinifera cv. Plavaï</t>
  </si>
  <si>
    <t>Vitis vinifera subsp vinifera cv. Plavina crna</t>
  </si>
  <si>
    <t>Vitis vinifera subsp vinifera cv. Pletchistik</t>
  </si>
  <si>
    <t>Vitis vinifera subsp vinifera cv. Plyto</t>
  </si>
  <si>
    <t>Vitis vinifera subsp vinifera cv. Pobeda</t>
  </si>
  <si>
    <t>Vitis vinifera subsp vinifera cv. Pointu</t>
  </si>
  <si>
    <t>Vitis vinifera subsp vinifera cv. Pollera nera</t>
  </si>
  <si>
    <t>Vitis vinifera subsp vinifera cv. Pollita</t>
  </si>
  <si>
    <t>Vitis vinifera subsp vinifera cv. Portan = INRA 1508-25</t>
  </si>
  <si>
    <t>Vitis vinifera subsp vinifera cv. Portugais blanc</t>
  </si>
  <si>
    <t>Vitis vinifera subsp vinifera cv. Portugais bleu</t>
  </si>
  <si>
    <t>Vitis vinifera subsp vinifera cv. Posip</t>
  </si>
  <si>
    <t>Vitis vinifera subsp vinifera cv. Potamissio</t>
  </si>
  <si>
    <t>Vitis vinifera subsp vinifera cv. Pougayen</t>
  </si>
  <si>
    <t>Vitis vinifera subsp vinifera cv. Pougnet</t>
  </si>
  <si>
    <t>Vitis vinifera subsp vinifera cv. Poulsard</t>
  </si>
  <si>
    <t>Vitis vinifera subsp vinifera cv. Poulsard blanc</t>
  </si>
  <si>
    <t>Vitis vinifera subsp vinifera cv. Poulsard rouge</t>
  </si>
  <si>
    <t>Vitis vinifera subsp vinifera cv. Pozsonyi feher</t>
  </si>
  <si>
    <t>Vitis vinifera subsp vinifera cv. Prc</t>
  </si>
  <si>
    <t>Vitis vinifera subsp vinifera cv. Précoce Bousquet</t>
  </si>
  <si>
    <t>Vitis vinifera subsp vinifera cv. Précoce de Malingre</t>
  </si>
  <si>
    <t>Vitis vinifera subsp vinifera cv. Précoce di Roma = Pirovano 707</t>
  </si>
  <si>
    <t>Vitis vinifera subsp vinifera cv. Premier</t>
  </si>
  <si>
    <t>Vitis vinifera subsp vinifera cv. Président Carnot</t>
  </si>
  <si>
    <t>Vitis vinifera subsp vinifera cv. Preto Martinho</t>
  </si>
  <si>
    <t>Vitis vinifera subsp vinifera cv. Preto salmoura</t>
  </si>
  <si>
    <t>Vitis vinifera subsp vinifera cv. Prima =  INRA 2719-122</t>
  </si>
  <si>
    <t>Vitis vinifera subsp vinifera cv. Primiera = Pirovano 309</t>
  </si>
  <si>
    <t>Vitis vinifera subsp vinifera cv. Primitivo</t>
  </si>
  <si>
    <t>Vitis vinifera subsp vinifera cv. Prin blanc</t>
  </si>
  <si>
    <t>Vitis vinifera subsp vinifera cv. Prince of Wales</t>
  </si>
  <si>
    <t>Vitis vinifera subsp vinifera cv. Princeps = Pirovano 357</t>
  </si>
  <si>
    <t>Vitis vinifera subsp vinifera cv. Principessa di Piemonte = Pirovano 108</t>
  </si>
  <si>
    <t>Vitis vinifera subsp vinifera cv. Prista</t>
  </si>
  <si>
    <t>Vitis vinifera subsp vinifera cv. Prodigiosa = Pirovano 59</t>
  </si>
  <si>
    <t>Vitis vinifera subsp vinifera cv. Prokupac</t>
  </si>
  <si>
    <t>Vitis vinifera subsp vinifera cv. Prosecco</t>
  </si>
  <si>
    <t>Vitis vinifera subsp vinifera cv. Prosecco lungo</t>
  </si>
  <si>
    <t>Vitis vinifera subsp vinifera cv. Prosperi 102</t>
  </si>
  <si>
    <t>Vitis vinifera subsp vinifera cv. Prosperi 167</t>
  </si>
  <si>
    <t>Vitis vinifera subsp vinifera cv. Prosperi 201</t>
  </si>
  <si>
    <t>Vitis vinifera subsp vinifera cv. Prosperi 204</t>
  </si>
  <si>
    <t>Vitis vinifera subsp vinifera cv. Prosperi 262</t>
  </si>
  <si>
    <t>Vitis vinifera subsp vinifera cv. Prosperi 268</t>
  </si>
  <si>
    <t>Vitis vinifera subsp vinifera cv. Prosperi 285</t>
  </si>
  <si>
    <t>Vitis vinifera subsp vinifera cv. Prosperi 37</t>
  </si>
  <si>
    <t>Vitis vinifera subsp vinifera cv. Prosperi 371</t>
  </si>
  <si>
    <t>Vitis vinifera subsp vinifera cv. Prosperi 8</t>
  </si>
  <si>
    <t>Vitis vinifera subsp vinifera cv. Prosperi 97</t>
  </si>
  <si>
    <t>Vitis vinifera subsp vinifera cv. Proueral</t>
  </si>
  <si>
    <t>Vitis vinifera subsp vinifera cv. Prueras</t>
  </si>
  <si>
    <t>Vitis vinifera subsp vinifera cv. Prune de Cazouls</t>
  </si>
  <si>
    <t>Vitis vinifera subsp vinifera cv. Prunelard</t>
  </si>
  <si>
    <t>Vitis vinifera subsp vinifera cv. Prunella moscato = Pirovano 47</t>
  </si>
  <si>
    <t>Vitis vinifera subsp vinifera cv. Prunesta nera</t>
  </si>
  <si>
    <t>Vitis vinifera subsp vinifera cv. Prunesta rosso violacea</t>
  </si>
  <si>
    <t>Vitis vinifera subsp vinifera cv. Psarotherico</t>
  </si>
  <si>
    <t>Vitis vinifera subsp vinifera cv. Pseudosyrico</t>
  </si>
  <si>
    <t>Vitis vinifera subsp vinifera cv. Puljïzanac</t>
  </si>
  <si>
    <t>Vitis vinifera subsp vinifera cv. Purcsin</t>
  </si>
  <si>
    <t>Vitis vinifera subsp vinifera cv. Putzscheere</t>
  </si>
  <si>
    <t>Vitis vinifera subsp vinifera cv. Quebranta</t>
  </si>
  <si>
    <t>Vitis vinifera subsp vinifera cv. Queen</t>
  </si>
  <si>
    <t>Vitis vinifera subsp vinifera cv. Quiebratinajas</t>
  </si>
  <si>
    <t>Vitis vinifera subsp vinifera cv. Quigat</t>
  </si>
  <si>
    <t>Vitis vinifera subsp vinifera cv. Rabigato</t>
  </si>
  <si>
    <t>Vitis vinifera subsp vinifera cv. Rabigato du Douro</t>
  </si>
  <si>
    <t>Vitis vinifera subsp vinifera cv. Raboso piave</t>
  </si>
  <si>
    <t>Vitis vinifera subsp vinifera cv. Raboso Veronese</t>
  </si>
  <si>
    <t>Vitis vinifera subsp vinifera cv. Raffiat de Moncade</t>
  </si>
  <si>
    <t>Vitis vinifera subsp vinifera cv. Raisaine</t>
  </si>
  <si>
    <t>Vitis vinifera subsp vinifera cv. Raisin de Kossuth</t>
  </si>
  <si>
    <t>Vitis vinifera subsp vinifera cv. Rakszölö</t>
  </si>
  <si>
    <t>Vitis vinifera subsp vinifera cv. Rami = Vidal 119</t>
  </si>
  <si>
    <t>Vitis vinifera subsp vinifera cv. Ramisco</t>
  </si>
  <si>
    <t>Vitis vinifera subsp vinifera cv. Rannii Vira</t>
  </si>
  <si>
    <t>Vitis vinifera subsp vinifera cv. Ranny Magaratcha = Magaratch 372</t>
  </si>
  <si>
    <t>Vitis vinifera subsp vinifera cv. Rassegui</t>
  </si>
  <si>
    <t>Vitis vinifera subsp vinifera cv. Rauschling</t>
  </si>
  <si>
    <t>Vitis vinifera subsp vinifera cv. Razachie alba</t>
  </si>
  <si>
    <t>Vitis vinifera subsp vinifera cv. Razachie rosie</t>
  </si>
  <si>
    <t>Vitis vinifera subsp vinifera cv. Razakiia mirisliva</t>
  </si>
  <si>
    <t>Vitis vinifera subsp vinifera cv. Razakiia piembiana</t>
  </si>
  <si>
    <t>Vitis vinifera subsp vinifera cv. Razdani</t>
  </si>
  <si>
    <t>Vitis vinifera subsp vinifera cv. Raziki</t>
  </si>
  <si>
    <t>Vitis vinifera subsp vinifera cv. Red globe</t>
  </si>
  <si>
    <t>Vitis vinifera subsp vinifera cv. Red May</t>
  </si>
  <si>
    <t>Vitis vinifera subsp vinifera cv. Refosco dal pedonculo rosso</t>
  </si>
  <si>
    <t>Vitis vinifera subsp vinifera cv. Refoscone</t>
  </si>
  <si>
    <t>Vitis vinifera subsp vinifera cv. Regenerator</t>
  </si>
  <si>
    <t>Vitis vinifera subsp vinifera cv. Reichensteiner</t>
  </si>
  <si>
    <t>Vitis vinifera subsp vinifera cv. Reichriesling</t>
  </si>
  <si>
    <t>Vitis vinifera subsp vinifera cv. Reichsfränkisch</t>
  </si>
  <si>
    <t>Vitis vinifera subsp vinifera cv. Reine des Vignes</t>
  </si>
  <si>
    <t>Vitis vinifera subsp vinifera cv. Retagliado bianco = Arrotelas</t>
  </si>
  <si>
    <t>Vitis vinifera subsp vinifera cv. Revers Cepens</t>
  </si>
  <si>
    <t>Vitis vinifera subsp vinifera cv. Rèze</t>
  </si>
  <si>
    <t>Vitis vinifera subsp vinifera cv. Rhoditis</t>
  </si>
  <si>
    <t>Vitis vinifera subsp vinifera cv. Ribier gris</t>
  </si>
  <si>
    <t>Vitis vinifera subsp vinifera cv. Ribier noir</t>
  </si>
  <si>
    <t>Vitis vinifera subsp vinifera cv. Ribol = INRA 1597-131</t>
  </si>
  <si>
    <t>Vitis vinifera subsp vinifera cv. Ribolla gialla</t>
  </si>
  <si>
    <t>Vitis vinifera subsp vinifera cv. Ribote</t>
  </si>
  <si>
    <t>Vitis vinifera subsp vinifera cv. Rieslaner = Würzburg NI 11-17</t>
  </si>
  <si>
    <t>Vitis vinifera subsp vinifera cv. Riesling</t>
  </si>
  <si>
    <t>Vitis vinifera subsp vinifera cv. Riesling italico</t>
  </si>
  <si>
    <t>Vitis vinifera subsp vinifera cv. Riesling Lion</t>
  </si>
  <si>
    <t>Vitis vinifera subsp vinifera cv. Riesling rouge</t>
  </si>
  <si>
    <t>Vitis vinifera subsp vinifera cv. Rigolbouillé</t>
  </si>
  <si>
    <t>Vitis vinifera subsp vinifera cv. Riminèse</t>
  </si>
  <si>
    <t>Vitis vinifera subsp vinifera cv. Rindjaga</t>
  </si>
  <si>
    <t>Vitis vinifera subsp vinifera cv. Rivairenc = Aspiran noir</t>
  </si>
  <si>
    <t>Vitis vinifera subsp vinifera cv. Rivairenc blanc = Aspiran blanc</t>
  </si>
  <si>
    <t>Vitis vinifera subsp vinifera cv. Rivairenc gris = Aspiran gris</t>
  </si>
  <si>
    <t>Vitis vinifera subsp vinifera cv. Rizamat</t>
  </si>
  <si>
    <t>Vitis vinifera subsp vinifera cv. Rizens</t>
  </si>
  <si>
    <t>Vitis vinifera subsp vinifera cv. Rkatsitelli</t>
  </si>
  <si>
    <t>Vitis vinifera subsp vinifera cv. Rkatziteli krasni</t>
  </si>
  <si>
    <t>Vitis vinifera subsp vinifera cv. Robin noir</t>
  </si>
  <si>
    <t>Vitis vinifera subsp vinifera cv. Rodi = Pirovano 166</t>
  </si>
  <si>
    <t>Vitis vinifera subsp vinifera cv. Rohrtraube</t>
  </si>
  <si>
    <t>Vitis vinifera subsp vinifera cv. Roi des précoces</t>
  </si>
  <si>
    <t>Vitis vinifera subsp vinifera cv. Roma = Pirovano 210</t>
  </si>
  <si>
    <t>Vitis vinifera subsp vinifera cv. Rombola noir</t>
  </si>
  <si>
    <t>Vitis vinifera subsp vinifera cv. Romeïco</t>
  </si>
  <si>
    <t>Vitis vinifera subsp vinifera cv. Romorantin</t>
  </si>
  <si>
    <t>Vitis vinifera subsp vinifera cv. Rondinella</t>
  </si>
  <si>
    <t>Vitis vinifera subsp vinifera cv. Ronelle</t>
  </si>
  <si>
    <t>Vitis vinifera subsp vinifera cv. Rosa del Peru type 1</t>
  </si>
  <si>
    <t>Vitis vinifera subsp vinifera cv. Rosa del Peru type 2</t>
  </si>
  <si>
    <t>Vitis vinifera subsp vinifera cv. Rosa menna di vacca</t>
  </si>
  <si>
    <t>Vitis vinifera subsp vinifera cv. Rosa steen</t>
  </si>
  <si>
    <t>Vitis vinifera subsp vinifera cv. Rosaki blanc de semis</t>
  </si>
  <si>
    <t>Vitis vinifera subsp vinifera cv. Rosaki noir de semis</t>
  </si>
  <si>
    <t>Vitis vinifera subsp vinifera cv. Rosé du Var</t>
  </si>
  <si>
    <t>Vitis vinifera subsp vinifera cv. Rossara trentina</t>
  </si>
  <si>
    <t>Vitis vinifera subsp vinifera cv. Rossese</t>
  </si>
  <si>
    <t>Vitis vinifera subsp vinifera cv. Rossignola</t>
  </si>
  <si>
    <t>Vitis vinifera subsp vinifera cv. Rossola bianca</t>
  </si>
  <si>
    <t>Vitis vinifera subsp vinifera cv. Rotberger = Gm 3-37</t>
  </si>
  <si>
    <t>Vitis vinifera subsp vinifera cv. Rotgipfler</t>
  </si>
  <si>
    <t>Vitis vinifera subsp vinifera cv. Roubinoy de Magaratch = Magaratch 56</t>
  </si>
  <si>
    <t>Vitis vinifera subsp vinifera cv. Roublot</t>
  </si>
  <si>
    <t>Vitis vinifera subsp vinifera cv. Rouchaki</t>
  </si>
  <si>
    <t>Vitis vinifera subsp vinifera cv. Rouge de Fully</t>
  </si>
  <si>
    <t>Vitis vinifera subsp vinifera cv. Roumi noir</t>
  </si>
  <si>
    <t>Vitis vinifera subsp vinifera cv. Roussaïtis</t>
  </si>
  <si>
    <t>Vitis vinifera subsp vinifera cv. Roussanne</t>
  </si>
  <si>
    <t>Vitis vinifera subsp vinifera cv. Roussaou</t>
  </si>
  <si>
    <t>Vitis vinifera subsp vinifera cv. Roussette d'Ayze</t>
  </si>
  <si>
    <t>Vitis vinifera subsp vinifera cv. Roxo dos pintos</t>
  </si>
  <si>
    <t>Vitis vinifera subsp vinifera cv. Royal</t>
  </si>
  <si>
    <t>Vitis vinifera subsp vinifera cv. Royal Ascot</t>
  </si>
  <si>
    <t>Vitis vinifera subsp vinifera cv. Royal Askant</t>
  </si>
  <si>
    <t>Vitis vinifera subsp vinifera cv. Royal Molenberg</t>
  </si>
  <si>
    <t>Vitis vinifera subsp vinifera cv. Royal Vineyard</t>
  </si>
  <si>
    <t>Vitis vinifera subsp vinifera cv. Rubi</t>
  </si>
  <si>
    <t>Vitis vinifera subsp vinifera cv. Ruby Cabernet</t>
  </si>
  <si>
    <t>Vitis vinifera subsp vinifera cv. Ruby seedless</t>
  </si>
  <si>
    <t>Vitis vinifera subsp vinifera cv. Rudezusa</t>
  </si>
  <si>
    <t>Vitis vinifera subsp vinifera cv. Ruzevina</t>
  </si>
  <si>
    <t>Vitis vinifera subsp vinifera cv. Sabalkanskoï</t>
  </si>
  <si>
    <t>Vitis vinifera subsp vinifera cv. Sabaté</t>
  </si>
  <si>
    <t>Vitis vinifera subsp vinifera cv. Sabra</t>
  </si>
  <si>
    <t>Vitis vinifera subsp vinifera cv. Sacavem = C27 Coutinho</t>
  </si>
  <si>
    <t>Vitis vinifera subsp vinifera cv. Sacy</t>
  </si>
  <si>
    <t>Vitis vinifera subsp vinifera cv. Sagrantino</t>
  </si>
  <si>
    <t>Vitis vinifera subsp vinifera cv. Sahami</t>
  </si>
  <si>
    <t>Vitis vinifera subsp vinifera cv. Sahebi</t>
  </si>
  <si>
    <t>Vitis vinifera subsp vinifera cv. Sahibi sorh</t>
  </si>
  <si>
    <t>Vitis vinifera subsp vinifera cv. Sahilii</t>
  </si>
  <si>
    <t>Vitis vinifera subsp vinifera cv. Saint-Emilion x Sémillon D</t>
  </si>
  <si>
    <t>Vitis vinifera subsp vinifera cv. Saint-Laurent</t>
  </si>
  <si>
    <t>Vitis vinifera subsp vinifera cv. Saint-Louis faux</t>
  </si>
  <si>
    <t>Vitis vinifera subsp vinifera cv. Saint-Macaire</t>
  </si>
  <si>
    <t>Vitis vinifera subsp vinifera cv. Sainton = Vidal 9</t>
  </si>
  <si>
    <t>Vitis vinifera subsp vinifera cv. Saint-Pierre doré</t>
  </si>
  <si>
    <t>Vitis vinifera subsp vinifera cv. Sakasli</t>
  </si>
  <si>
    <t>Vitis vinifera subsp vinifera cv. Salagnin</t>
  </si>
  <si>
    <t>Vitis vinifera subsp vinifera cv. Salba</t>
  </si>
  <si>
    <t>Vitis vinifera subsp vinifera cv. Salicette</t>
  </si>
  <si>
    <t>Vitis vinifera subsp vinifera cv. Samarrinho preto</t>
  </si>
  <si>
    <t>Vitis vinifera subsp vinifera cv. Samoriau</t>
  </si>
  <si>
    <t>Vitis vinifera subsp vinifera cv. Samoveanca</t>
  </si>
  <si>
    <t>Vitis vinifera subsp vinifera cv. San Antoni</t>
  </si>
  <si>
    <t>Vitis vinifera subsp vinifera cv. San Francisco</t>
  </si>
  <si>
    <t>Vitis vinifera subsp vinifera cv. San Jeronimo</t>
  </si>
  <si>
    <t>Vitis vinifera subsp vinifera cv. San Martino = Pirovano 215</t>
  </si>
  <si>
    <t>Vitis vinifera subsp vinifera cv. Sanginella di Salerno</t>
  </si>
  <si>
    <t>Vitis vinifera subsp vinifera cv. Santa Barbara = Pirovano 480</t>
  </si>
  <si>
    <t>Vitis vinifera subsp vinifera cv. Santa Magdalena</t>
  </si>
  <si>
    <t>Vitis vinifera subsp vinifera cv. Santa Morena</t>
  </si>
  <si>
    <t>Vitis vinifera subsp vinifera cv. Santa Paula</t>
  </si>
  <si>
    <t>Vitis vinifera subsp vinifera cv. Saperavi</t>
  </si>
  <si>
    <t>Vitis vinifera subsp vinifera cv. Sapere otzkhanouri</t>
  </si>
  <si>
    <t>Vitis vinifera subsp vinifera cv. Sarfeher</t>
  </si>
  <si>
    <t>Vitis vinifera subsp vinifera cv. Sary pandass</t>
  </si>
  <si>
    <t>Vitis vinifera subsp vinifera cv. Sateni bely</t>
  </si>
  <si>
    <t>Vitis vinifera subsp vinifera cv. Sateni tcherny</t>
  </si>
  <si>
    <t>Vitis vinifera subsp vinifera cv. Satino Kokkino</t>
  </si>
  <si>
    <t>Vitis vinifera subsp vinifera cv. Sauterne blanc</t>
  </si>
  <si>
    <t>Vitis vinifera subsp vinifera cv. Sauvaget</t>
  </si>
  <si>
    <t>Vitis vinifera subsp vinifera cv. Sauvignon</t>
  </si>
  <si>
    <t>Vitis vinifera subsp vinifera cv. Sauvignon gris</t>
  </si>
  <si>
    <t>Vitis vinifera subsp vinifera cv. Sauvignon rouge</t>
  </si>
  <si>
    <t>Vitis vinifera subsp vinifera cv. Sauvignonasse</t>
  </si>
  <si>
    <t>Vitis vinifera subsp vinifera cv. Savagnin blanc</t>
  </si>
  <si>
    <t>Vitis vinifera subsp vinifera cv. Savagnin rose</t>
  </si>
  <si>
    <t>Vitis vinifera subsp vinifera cv. Savvatiano</t>
  </si>
  <si>
    <t>Vitis vinifera subsp vinifera cv. Scaliger</t>
  </si>
  <si>
    <t>Vitis vinifera subsp vinifera cv. Schabasche</t>
  </si>
  <si>
    <t>Vitis vinifera subsp vinifera cv. Scheu 10514</t>
  </si>
  <si>
    <t>Vitis vinifera subsp vinifera cv. Scheurebe</t>
  </si>
  <si>
    <t>Vitis vinifera subsp vinifera cv. Schiava gentile</t>
  </si>
  <si>
    <t>Vitis vinifera subsp vinifera cv. Schiava grigia</t>
  </si>
  <si>
    <t>Vitis vinifera subsp vinifera cv. Schiava lombarda</t>
  </si>
  <si>
    <t>Vitis vinifera subsp vinifera cv. Schiradzouli</t>
  </si>
  <si>
    <t>Vitis vinifera subsp vinifera cv. Schiradzouli violet</t>
  </si>
  <si>
    <t>Vitis vinifera subsp vinifera cv. Schiras</t>
  </si>
  <si>
    <t>Vitis vinifera subsp vinifera cv. Sciaccarello</t>
  </si>
  <si>
    <t>Vitis vinifera subsp vinifera cv. Sciascinoso</t>
  </si>
  <si>
    <t>Vitis vinifera subsp vinifera cv. Sebai assouad</t>
  </si>
  <si>
    <t>Vitis vinifera subsp vinifera cv. Sécal</t>
  </si>
  <si>
    <t>Vitis vinifera subsp vinifera cv. Segalin = INRA 1377-174</t>
  </si>
  <si>
    <t>Vitis vinifera subsp vinifera cv. Seibel 60</t>
  </si>
  <si>
    <t>Vitis vinifera subsp vinifera cv. Select = Vidal 100 T</t>
  </si>
  <si>
    <t>Vitis vinifera subsp vinifera cv. Semebat</t>
  </si>
  <si>
    <t>Vitis vinifera subsp vinifera cv. Semidano</t>
  </si>
  <si>
    <t>Vitis vinifera subsp vinifera cv. Semillon</t>
  </si>
  <si>
    <t>Vitis vinifera subsp vinifera cv. Septimer = Alzey 3952</t>
  </si>
  <si>
    <t>Vitis vinifera subsp vinifera cv. Sercial</t>
  </si>
  <si>
    <t>Vitis vinifera subsp vinifera cv. Serénèze de Moirans</t>
  </si>
  <si>
    <t>Vitis vinifera subsp vinifera cv. Serénèze de Voreppe</t>
  </si>
  <si>
    <t>Vitis vinifera subsp vinifera cv. Serna</t>
  </si>
  <si>
    <t>Vitis vinifera subsp vinifera cv. Servabilis = Pirovano 221</t>
  </si>
  <si>
    <t>Vitis vinifera subsp vinifera cv. Servanin</t>
  </si>
  <si>
    <t>Vitis vinifera subsp vinifera cv. Servant</t>
  </si>
  <si>
    <t>Vitis vinifera subsp vinifera cv. Sevan</t>
  </si>
  <si>
    <t>Vitis vinifera subsp vinifera cv. Sgavetta</t>
  </si>
  <si>
    <t>Vitis vinifera subsp vinifera cv. Sguigarda</t>
  </si>
  <si>
    <t>Vitis vinifera subsp vinifera cv. Shenidani</t>
  </si>
  <si>
    <t>Vitis vinifera subsp vinifera cv. Shindo Khani</t>
  </si>
  <si>
    <t>Vitis vinifera subsp vinifera cv. Shirazi</t>
  </si>
  <si>
    <t>Vitis vinifera subsp vinifera cv. Siah</t>
  </si>
  <si>
    <t>Vitis vinifera subsp vinifera cv. Sibirkovy</t>
  </si>
  <si>
    <t>Vitis vinifera subsp vinifera cv. Sicilien faux</t>
  </si>
  <si>
    <t>Vitis vinifera subsp vinifera cv. Sideritis</t>
  </si>
  <si>
    <t>Vitis vinifera subsp vinifera cv. Siegerrebe = Scheu 7957</t>
  </si>
  <si>
    <t>Vitis vinifera subsp vinifera cv. Silberweiss</t>
  </si>
  <si>
    <t>Vitis vinifera subsp vinifera cv. Skiadopoulo</t>
  </si>
  <si>
    <t>Vitis vinifera subsp vinifera cv. Skyloklima</t>
  </si>
  <si>
    <t>Vitis vinifera subsp vinifera cv. Skylopnichtis</t>
  </si>
  <si>
    <t>Vitis vinifera subsp vinifera cv. Skylopnichtis blanc</t>
  </si>
  <si>
    <t>Vitis vinifera subsp vinifera cv. Slankamenka blanc</t>
  </si>
  <si>
    <t>Vitis vinifera subsp vinifera cv. Soiaki</t>
  </si>
  <si>
    <t>Vitis vinifera subsp vinifera cv. Soic</t>
  </si>
  <si>
    <t>Vitis vinifera subsp vinifera cv. Solferino = Pirovano 316</t>
  </si>
  <si>
    <t>Vitis vinifera subsp vinifera cv. Somarello rosso</t>
  </si>
  <si>
    <t>Vitis vinifera subsp vinifera cv. Somzölö kek</t>
  </si>
  <si>
    <t>Vitis vinifera subsp vinifera cv. Sorok Let Oktiabria</t>
  </si>
  <si>
    <t>Vitis vinifera subsp vinifera cv. Soukholimansky bely</t>
  </si>
  <si>
    <t>Vitis vinifera subsp vinifera cv. Souri (1)</t>
  </si>
  <si>
    <t>Vitis vinifera subsp vinifera cv. Souri (2)</t>
  </si>
  <si>
    <t>Vitis vinifera subsp vinifera cv. Sourkhak biely</t>
  </si>
  <si>
    <t>Vitis vinifera subsp vinifera cv. Sourkhak kitabsky</t>
  </si>
  <si>
    <t>Vitis vinifera subsp vinifera cv. Souvenir du Congrès</t>
  </si>
  <si>
    <t>Vitis vinifera subsp vinifera cv. Souzao</t>
  </si>
  <si>
    <t>Vitis vinifera subsp vinifera cv. Sovrana = Pirovano 244</t>
  </si>
  <si>
    <t>Vitis vinifera subsp vinifera cv. Staphidampelo</t>
  </si>
  <si>
    <t>Vitis vinifera subsp vinifera cv. Staphidostaphylo</t>
  </si>
  <si>
    <t>Vitis vinifera subsp vinifera cv. Steinschiller blanc</t>
  </si>
  <si>
    <t>Vitis vinifera subsp vinifera cv. Strophyliatico</t>
  </si>
  <si>
    <t>Vitis vinifera subsp vinifera cv. Suavis = Pirovano 365 s</t>
  </si>
  <si>
    <t>Vitis vinifera subsp vinifera cv. Subirat Parent</t>
  </si>
  <si>
    <t>Vitis vinifera subsp vinifera cv. Sugrafive = Early Supérior seedless</t>
  </si>
  <si>
    <t>Vitis vinifera subsp vinifera cv. Sugraone = Superior seedless</t>
  </si>
  <si>
    <t>Vitis vinifera subsp vinifera cv. Sulivan blanc</t>
  </si>
  <si>
    <t>Vitis vinifera subsp vinifera cv. Sultana moscata = Pirovano 75</t>
  </si>
  <si>
    <t>Vitis vinifera subsp vinifera cv. Sultanina</t>
  </si>
  <si>
    <t>Vitis vinifera subsp vinifera cv. Sultanine</t>
  </si>
  <si>
    <t>Vitis vinifera subsp vinifera cv. Sultanine monococco</t>
  </si>
  <si>
    <t>Vitis vinifera subsp vinifera cv. Sultanine rose</t>
  </si>
  <si>
    <t>Vitis vinifera subsp vinifera cv. Sultanine rouge</t>
  </si>
  <si>
    <t>Vitis vinifera subsp vinifera cv. Sumoll</t>
  </si>
  <si>
    <t>Vitis vinifera subsp vinifera cv. Suntory blanc</t>
  </si>
  <si>
    <t>Vitis vinifera subsp vinifera cv. Superba = Pirovano 476 a</t>
  </si>
  <si>
    <t>Vitis vinifera subsp vinifera cv. Superfrankenthal = Pirovano 243</t>
  </si>
  <si>
    <t>Vitis vinifera subsp vinifera cv. Superzibibbo = Pirovano 107 a</t>
  </si>
  <si>
    <t>Vitis vinifera subsp vinifera cv. Suscan crni</t>
  </si>
  <si>
    <t>Vitis vinifera subsp vinifera cv. Susumaniello</t>
  </si>
  <si>
    <t>Vitis vinifera subsp vinifera cv. Sykiotis</t>
  </si>
  <si>
    <t>Vitis vinifera subsp vinifera cv. Sylvaner</t>
  </si>
  <si>
    <t>Vitis vinifera subsp vinifera cv. Sylvaner blau</t>
  </si>
  <si>
    <t>Vitis vinifera subsp vinifera cv. Sylvaner rot</t>
  </si>
  <si>
    <t>Vitis vinifera subsp vinifera cv. Syrah</t>
  </si>
  <si>
    <t>Vitis vinifera subsp vinifera cv. Syriki</t>
  </si>
  <si>
    <t>Vitis vinifera subsp vinifera cv. Szagos Bajnar</t>
  </si>
  <si>
    <t>Vitis vinifera subsp vinifera cv. Szauter Gusztav</t>
  </si>
  <si>
    <t>Vitis vinifera subsp vinifera cv. Szegedi</t>
  </si>
  <si>
    <t>Vitis vinifera subsp vinifera cv. Szegeny ember szölöje</t>
  </si>
  <si>
    <t>Vitis vinifera subsp vinifera cv. Szent Laszlö</t>
  </si>
  <si>
    <t>Vitis vinifera subsp vinifera cv. Szeredi</t>
  </si>
  <si>
    <t>Vitis vinifera subsp vinifera cv. Szeremi zöld</t>
  </si>
  <si>
    <t>Vitis vinifera subsp vinifera cv. Tachtas</t>
  </si>
  <si>
    <t>Vitis vinifera subsp vinifera cv. Taferielt</t>
  </si>
  <si>
    <t>Vitis vinifera subsp vinifera cv. Tagleit n'timilli</t>
  </si>
  <si>
    <t>Vitis vinifera subsp vinifera cv. Tagobi</t>
  </si>
  <si>
    <t>Vitis vinifera subsp vinifera cv. Taifi belyi</t>
  </si>
  <si>
    <t>Vitis vinifera subsp vinifera cv. Taïfi rosovy</t>
  </si>
  <si>
    <t>Vitis vinifera subsp vinifera cv. Taïlilout</t>
  </si>
  <si>
    <t>Vitis vinifera subsp vinifera cv. Tamares</t>
  </si>
  <si>
    <t>Vitis vinifera subsp vinifera cv. Tamarez Moscatel 31-3-3</t>
  </si>
  <si>
    <t>Vitis vinifera subsp vinifera cv. Tana kouzy</t>
  </si>
  <si>
    <t>Vitis vinifera subsp vinifera cv. Tanagos</t>
  </si>
  <si>
    <t>Vitis vinifera subsp vinifera cv. Tankert</t>
  </si>
  <si>
    <t>Vitis vinifera subsp vinifera cv. Tannat</t>
  </si>
  <si>
    <t>Vitis vinifera subsp vinifera cv. Tantovina</t>
  </si>
  <si>
    <t>Vitis vinifera subsp vinifera cv. Tarabassié</t>
  </si>
  <si>
    <t>Vitis vinifera subsp vinifera cv. Tardif</t>
  </si>
  <si>
    <t>Vitis vinifera subsp vinifera cv. Tarnaou</t>
  </si>
  <si>
    <t>Vitis vinifera subsp vinifera cv. Tarragonins</t>
  </si>
  <si>
    <t>Vitis vinifera subsp vinifera cv. Tarrango</t>
  </si>
  <si>
    <t>Vitis vinifera subsp vinifera cv. Taschly</t>
  </si>
  <si>
    <t>Vitis vinifera subsp vinifera cv. Tavkveri</t>
  </si>
  <si>
    <t>Vitis vinifera subsp vinifera cv. Tavrida = Magaratch 171</t>
  </si>
  <si>
    <t>Vitis vinifera subsp vinifera cv. Tchaïnak</t>
  </si>
  <si>
    <t>Vitis vinifera subsp vinifera cv. Tchernii Crimski</t>
  </si>
  <si>
    <t>Vitis vinifera subsp vinifera cv. Tchilar</t>
  </si>
  <si>
    <t>Vitis vinifera subsp vinifera cv. Tchiliaki blanc</t>
  </si>
  <si>
    <t>Vitis vinifera subsp vinifera cv. Tchiliaki rouge</t>
  </si>
  <si>
    <t>Vitis vinifera subsp vinifera cv. Tchingin kara</t>
  </si>
  <si>
    <t>Vitis vinifera subsp vinifera cv. Tchinouri</t>
  </si>
  <si>
    <t>Vitis vinifera subsp vinifera cv. Tchkhaveri</t>
  </si>
  <si>
    <t>Vitis vinifera subsp vinifera cv. Teinturier</t>
  </si>
  <si>
    <t>Vitis vinifera subsp vinifera cv. Teli granat</t>
  </si>
  <si>
    <t>Vitis vinifera subsp vinifera cv. Tempranilla</t>
  </si>
  <si>
    <t>Vitis vinifera subsp vinifera cv. Tempranillo</t>
  </si>
  <si>
    <t>Vitis vinifera subsp vinifera cv. Téoulier</t>
  </si>
  <si>
    <t>Vitis vinifera subsp vinifera cv. Téoulier blanc</t>
  </si>
  <si>
    <t>Vitis vinifera subsp vinifera cv. Terbasch</t>
  </si>
  <si>
    <t>Vitis vinifera subsp vinifera cv. Teresita = Dalmasso XVIII-24</t>
  </si>
  <si>
    <t>Vitis vinifera subsp vinifera cv. Terlaner</t>
  </si>
  <si>
    <t>Vitis vinifera subsp vinifera cv. Teroldego</t>
  </si>
  <si>
    <t>Vitis vinifera subsp vinifera cv. Terr Gulmek</t>
  </si>
  <si>
    <t>Vitis vinifera subsp vinifera cv. Terramon long</t>
  </si>
  <si>
    <t>Vitis vinifera subsp vinifera cv. Terramon rond</t>
  </si>
  <si>
    <t>Vitis vinifera subsp vinifera cv. Terrano</t>
  </si>
  <si>
    <t>Vitis vinifera subsp vinifera cv. Terrantez de Madère</t>
  </si>
  <si>
    <t>Vitis vinifera subsp vinifera cv. Terrantez du Dão</t>
  </si>
  <si>
    <t>Vitis vinifera subsp vinifera cv. Terret blanc</t>
  </si>
  <si>
    <t>Vitis vinifera subsp vinifera cv. Terret Bouschet</t>
  </si>
  <si>
    <t>Vitis vinifera subsp vinifera cv. Terret gris</t>
  </si>
  <si>
    <t>Vitis vinifera subsp vinifera cv. Terret noir</t>
  </si>
  <si>
    <t>Vitis vinifera subsp vinifera cv. Teta de Vaca</t>
  </si>
  <si>
    <t>Vitis vinifera subsp vinifera cv. Thallocsy Lajos muskotaly = Muscat Thallocsy</t>
  </si>
  <si>
    <t>Vitis vinifera subsp vinifera cv. Thermi</t>
  </si>
  <si>
    <t>Vitis vinifera subsp vinifera cv. Tibouren</t>
  </si>
  <si>
    <t>Vitis vinifera subsp vinifera cv. Tihany</t>
  </si>
  <si>
    <t>Vitis vinifera subsp vinifera cv. Timorasso</t>
  </si>
  <si>
    <t>Vitis vinifera subsp vinifera cv. Timpurie</t>
  </si>
  <si>
    <t>Vitis vinifera subsp vinifera cv. Tini</t>
  </si>
  <si>
    <t>Vitis vinifera subsp vinifera cv. Tiniouine</t>
  </si>
  <si>
    <t>Vitis vinifera subsp vinifera cv. Tinos noir</t>
  </si>
  <si>
    <t>Vitis vinifera subsp vinifera cv. Tinta amarella</t>
  </si>
  <si>
    <t>Vitis vinifera subsp vinifera cv. Tinta Barroca</t>
  </si>
  <si>
    <t>Vitis vinifera subsp vinifera cv. Tinta carvalha</t>
  </si>
  <si>
    <t>Vitis vinifera subsp vinifera cv. Tinta castellõa</t>
  </si>
  <si>
    <t>Vitis vinifera subsp vinifera cv. Tinta de Madeira</t>
  </si>
  <si>
    <t>Vitis vinifera subsp vinifera cv. Tinta francisca</t>
  </si>
  <si>
    <t>Vitis vinifera subsp vinifera cv. Tinta pinheira</t>
  </si>
  <si>
    <t>Vitis vinifera subsp vinifera cv. Tintillo</t>
  </si>
  <si>
    <t>Vitis vinifera subsp vinifera cv. Tintinha = Leao Ferreira da Almeida 11-48-122</t>
  </si>
  <si>
    <t>Vitis vinifera subsp vinifera cv. Tinto Cao</t>
  </si>
  <si>
    <t>Vitis vinifera subsp vinifera cv. Tintora</t>
  </si>
  <si>
    <t>Vitis vinifera subsp vinifera cv. Tita Caprei</t>
  </si>
  <si>
    <t>Vitis vinifera subsp vinifera cv. Tolstokorii</t>
  </si>
  <si>
    <t>Vitis vinifera subsp vinifera cv. Török Mazsola</t>
  </si>
  <si>
    <t>Vitis vinifera subsp vinifera cv. Torralba</t>
  </si>
  <si>
    <t>Vitis vinifera subsp vinifera cv. Torrontès</t>
  </si>
  <si>
    <t>Vitis vinifera subsp vinifera cv. Torrontès mendocino</t>
  </si>
  <si>
    <t>Vitis vinifera subsp vinifera cv. Torrontès riojano</t>
  </si>
  <si>
    <t>Vitis vinifera subsp vinifera cv. Torrontès sanjuanino</t>
  </si>
  <si>
    <t>Vitis vinifera subsp vinifera cv. Tortozon</t>
  </si>
  <si>
    <t>Vitis vinifera subsp vinifera cv. Tourbat</t>
  </si>
  <si>
    <t>Vitis vinifera subsp vinifera cv. Touriga</t>
  </si>
  <si>
    <t>Vitis vinifera subsp vinifera cv. Toutrissin</t>
  </si>
  <si>
    <t>Vitis vinifera subsp vinifera cv. Tre voto</t>
  </si>
  <si>
    <t>Vitis vinifera subsp vinifera cv. Trebbiano</t>
  </si>
  <si>
    <t>Vitis vinifera subsp vinifera cv. Trebbiano di Soave</t>
  </si>
  <si>
    <t>Vitis vinifera subsp vinifera cv. Trebbiano giallo</t>
  </si>
  <si>
    <t>Vitis vinifera subsp vinifera cv. Trebbiano romagnolo</t>
  </si>
  <si>
    <t>Vitis vinifera subsp vinifera cv. Trebbiano spoletino</t>
  </si>
  <si>
    <t>Vitis vinifera subsp vinifera cv. Treixadura</t>
  </si>
  <si>
    <t>Vitis vinifera subsp vinifera cv. Trentham black faux</t>
  </si>
  <si>
    <t>Vitis vinifera subsp vinifera cv. Treolina</t>
  </si>
  <si>
    <t>Vitis vinifera subsp vinifera cv. Tressot</t>
  </si>
  <si>
    <t>Vitis vinifera subsp vinifera cv. Tressot blanc</t>
  </si>
  <si>
    <t>Vitis vinifera subsp vinifera cv. Tressot panaché</t>
  </si>
  <si>
    <t>Vitis vinifera subsp vinifera cv. Tressot panaché faux</t>
  </si>
  <si>
    <t>Vitis vinifera subsp vinifera cv. Trevisana nera</t>
  </si>
  <si>
    <t>Vitis vinifera subsp vinifera cv. Trieste = Pirovano 299</t>
  </si>
  <si>
    <t>Vitis vinifera subsp vinifera cv. Tripoli = Pirovano 352</t>
  </si>
  <si>
    <t>Vitis vinifera subsp vinifera cv. Trollinger blaudüftig</t>
  </si>
  <si>
    <t>Vitis vinifera subsp vinifera cv. Trollinger Muskat</t>
  </si>
  <si>
    <t>Vitis vinifera subsp vinifera cv. Trollingi feher</t>
  </si>
  <si>
    <t>Vitis vinifera subsp vinifera cv. Trousseau</t>
  </si>
  <si>
    <t>Vitis vinifera subsp vinifera cv. Trousseau gris</t>
  </si>
  <si>
    <t>Vitis vinifera subsp vinifera cv. Troyen</t>
  </si>
  <si>
    <t>Vitis vinifera subsp vinifera cv. Trunzo</t>
  </si>
  <si>
    <t>Vitis vinifera subsp vinifera cv. Tsambato</t>
  </si>
  <si>
    <t>Vitis vinifera subsp vinifera cv. Tschetirbak</t>
  </si>
  <si>
    <t>Vitis vinifera subsp vinifera cv. Tuia tiche</t>
  </si>
  <si>
    <t>Vitis vinifera subsp vinifera cv. Tuia tiche faux</t>
  </si>
  <si>
    <t>Vitis vinifera subsp vinifera cv. Tulillah</t>
  </si>
  <si>
    <t>Vitis vinifera subsp vinifera cv. Turki</t>
  </si>
  <si>
    <t>Vitis vinifera subsp vinifera cv. Turruntes</t>
  </si>
  <si>
    <t>Vitis vinifera subsp vinifera cv. Turska dinka</t>
  </si>
  <si>
    <t>Vitis vinifera subsp vinifera cv. Tzimlansky blanc</t>
  </si>
  <si>
    <t>Vitis vinifera subsp vinifera cv. Tzimlansky noir</t>
  </si>
  <si>
    <t>Vitis vinifera subsp vinifera cv. Tzitzka</t>
  </si>
  <si>
    <t>Vitis vinifera subsp vinifera cv. Tzolikoouri</t>
  </si>
  <si>
    <t>Vitis vinifera subsp vinifera cv. Ugni blanc</t>
  </si>
  <si>
    <t>Vitis vinifera subsp vinifera cv. Ugni blanc à feuilles découpées</t>
  </si>
  <si>
    <t>Vitis vinifera subsp vinifera cv. Ugni rouge</t>
  </si>
  <si>
    <t>Vitis vinifera subsp vinifera cv. Urben blau</t>
  </si>
  <si>
    <t>Vitis vinifera subsp vinifera cv. Urben rot</t>
  </si>
  <si>
    <t>Vitis vinifera subsp vinifera cv. Urreti</t>
  </si>
  <si>
    <t>Vitis vinifera subsp vinifera cv. Uva Cao</t>
  </si>
  <si>
    <t>Vitis vinifera subsp vinifera cv. Uva de Rey</t>
  </si>
  <si>
    <t>Vitis vinifera subsp vinifera cv. Uva di Troia</t>
  </si>
  <si>
    <t>Vitis vinifera subsp vinifera cv. Uva melona</t>
  </si>
  <si>
    <t>Vitis vinifera subsp vinifera cv. V 155 (J.P. Vidal)</t>
  </si>
  <si>
    <t>Vitis vinifera subsp vinifera cv. Valais noir</t>
  </si>
  <si>
    <t>Vitis vinifera subsp vinifera cv. Valdepeñas</t>
  </si>
  <si>
    <t>Vitis vinifera subsp vinifera cv. Valdiguié</t>
  </si>
  <si>
    <t>Vitis vinifera subsp vinifera cv. Valdiguié pissaïré</t>
  </si>
  <si>
    <t>Vitis vinifera subsp vinifera cv. Valenci blanco</t>
  </si>
  <si>
    <t>Vitis vinifera subsp vinifera cv. Valenci blanco faux</t>
  </si>
  <si>
    <t>Vitis vinifera subsp vinifera cv. Valensi noir</t>
  </si>
  <si>
    <t>Vitis vinifera subsp vinifera cv. Vapsa</t>
  </si>
  <si>
    <t>Vitis vinifera subsp vinifera cv. Vassarga bielaia</t>
  </si>
  <si>
    <t>Vitis vinifera subsp vinifera cv. Vassarga tchernaia</t>
  </si>
  <si>
    <t>Vitis vinifera subsp vinifera cv. Vékonyhéju</t>
  </si>
  <si>
    <t>Vitis vinifera subsp vinifera cv. Velteliner rouge</t>
  </si>
  <si>
    <t>Vitis vinifera subsp vinifera cv. Velteliner rouge précoce</t>
  </si>
  <si>
    <t>Vitis vinifera subsp vinifera cv. Velteliner vert</t>
  </si>
  <si>
    <t>Vitis vinifera subsp vinifera cv. Verdanel</t>
  </si>
  <si>
    <t>Vitis vinifera subsp vinifera cv. Verdea</t>
  </si>
  <si>
    <t>Vitis vinifera subsp vinifera cv. Verdeca</t>
  </si>
  <si>
    <t>Vitis vinifera subsp vinifera cv. Verdejo blanco</t>
  </si>
  <si>
    <t>Vitis vinifera subsp vinifera cv. Verdejo negro</t>
  </si>
  <si>
    <t>Vitis vinifera subsp vinifera cv. Verdelho</t>
  </si>
  <si>
    <t>Vitis vinifera subsp vinifera cv. Verdelho du Dâo</t>
  </si>
  <si>
    <t>Vitis vinifera subsp vinifera cv. Verdelho feijão</t>
  </si>
  <si>
    <t>Vitis vinifera subsp vinifera cv. Verdelho tinto femelle</t>
  </si>
  <si>
    <t>Vitis vinifera subsp vinifera cv. Verdesse</t>
  </si>
  <si>
    <t>Vitis vinifera subsp vinifera cv. Verdicchio</t>
  </si>
  <si>
    <t>Vitis vinifera subsp vinifera cv. Verdiso</t>
  </si>
  <si>
    <t>Vitis vinifera subsp vinifera cv. Verduschia</t>
  </si>
  <si>
    <t>Vitis vinifera subsp vinifera cv. Verduzzo friulano</t>
  </si>
  <si>
    <t>Vitis vinifera subsp vinifera cv. Verduzzo trevigiano</t>
  </si>
  <si>
    <t>Vitis vinifera subsp vinifera cv. Verico</t>
  </si>
  <si>
    <t>Vitis vinifera subsp vinifera cv. Verjus</t>
  </si>
  <si>
    <t>Vitis vinifera subsp vinifera cv. Vermentino</t>
  </si>
  <si>
    <t>Vitis vinifera subsp vinifera cv. Vermentino nero</t>
  </si>
  <si>
    <t>Vitis vinifera subsp vinifera cv. Vernaccia di Oristano</t>
  </si>
  <si>
    <t>Vitis vinifera subsp vinifera cv. Vernaccia di San Gimignano</t>
  </si>
  <si>
    <t>Vitis vinifera subsp vinifera cv. Vernaccia nera</t>
  </si>
  <si>
    <t>Vitis vinifera subsp vinifera cv. Vernaccina</t>
  </si>
  <si>
    <t>Vitis vinifera subsp vinifera cv. Verona = Pirovano 52</t>
  </si>
  <si>
    <t>Vitis vinifera subsp vinifera cv. Vespaiola</t>
  </si>
  <si>
    <t>Vitis vinifera subsp vinifera cv. Vespolina</t>
  </si>
  <si>
    <t>Vitis vinifera subsp vinifera cv. Vesprino</t>
  </si>
  <si>
    <t>Vitis vinifera subsp vinifera cv. Victor = Pirovano 314</t>
  </si>
  <si>
    <t>Vitis vinifera subsp vinifera cv. Vidal 117</t>
  </si>
  <si>
    <t>Vitis vinifera subsp vinifera cv. Vidal 31</t>
  </si>
  <si>
    <t>Vitis vinifera subsp vinifera cv. Vidal 311</t>
  </si>
  <si>
    <t>Vitis vinifera subsp vinifera cv. Vidal 36</t>
  </si>
  <si>
    <t>Vitis vinifera subsp vinifera cv. Vidal 539</t>
  </si>
  <si>
    <t>Vitis vinifera subsp vinifera cv. Vidal 544</t>
  </si>
  <si>
    <t>Vitis vinifera subsp vinifera cv. Vidal 547</t>
  </si>
  <si>
    <t>Vitis vinifera subsp vinifera cv. Vidal 548</t>
  </si>
  <si>
    <t>Vitis vinifera subsp vinifera cv. Vidal 595</t>
  </si>
  <si>
    <t>Vitis vinifera subsp vinifera cv. Vidal 662</t>
  </si>
  <si>
    <t>Vitis vinifera subsp vinifera cv. Vidal 678</t>
  </si>
  <si>
    <t>Vitis vinifera subsp vinifera cv. Vidal 686</t>
  </si>
  <si>
    <t>Vitis vinifera subsp vinifera cv. Vidal 76 T</t>
  </si>
  <si>
    <t>Vitis vinifera subsp vinifera cv. Vidal 800</t>
  </si>
  <si>
    <t>Vitis vinifera subsp vinifera cv. Vidal 804</t>
  </si>
  <si>
    <t>Vitis vinifera subsp vinifera cv. Vidal 808</t>
  </si>
  <si>
    <t>Vitis vinifera subsp vinifera cv. Vidal 815</t>
  </si>
  <si>
    <t>Vitis vinifera subsp vinifera cv. Vidal 83 T</t>
  </si>
  <si>
    <t>Vitis vinifera subsp vinifera cv. Vidal 98 T</t>
  </si>
  <si>
    <t>Vitis vinifera subsp vinifera cv. Vidal 99 T</t>
  </si>
  <si>
    <t>Vitis vinifera subsp vinifera cv. Vidiano</t>
  </si>
  <si>
    <t>Vitis vinifera subsp vinifera cv. Vien de Nus</t>
  </si>
  <si>
    <t>Vitis vinifera subsp vinifera cv. Vigne de Wood</t>
  </si>
  <si>
    <t>Vitis vinifera subsp vinifera cv. Vijiriega</t>
  </si>
  <si>
    <t>Vitis vinifera subsp vinifera cv. Vilana</t>
  </si>
  <si>
    <t>Vitis vinifera subsp vinifera cv. Villardiell</t>
  </si>
  <si>
    <t>Vitis vinifera subsp vinifera cv. Vinta</t>
  </si>
  <si>
    <t>Vitis vinifera subsp vinifera cv. Vintaïu</t>
  </si>
  <si>
    <t>Vitis vinifera subsp vinifera cv. Viognier</t>
  </si>
  <si>
    <t>Vitis vinifera subsp vinifera cv. Viola = Dalmasso XVIII-3</t>
  </si>
  <si>
    <t>Vitis vinifera subsp vinifera cv. Viosinho</t>
  </si>
  <si>
    <t>Vitis vinifera subsp vinifera cv. Viska</t>
  </si>
  <si>
    <t>Vitis vinifera subsp vinifera cv. Vital</t>
  </si>
  <si>
    <t>Vitis vinifera subsp vinifera cv. Volavna feher</t>
  </si>
  <si>
    <t>Vitis vinifera subsp vinifera cv. Volta = Pirovano 105</t>
  </si>
  <si>
    <t>Vitis vinifera subsp vinifera cv. Vörös vallas kek</t>
  </si>
  <si>
    <t>Vitis vinifera subsp vinifera cv. Voskeat</t>
  </si>
  <si>
    <t>Vitis vinifera subsp vinifera cv. Voudomato</t>
  </si>
  <si>
    <t>Vitis vinifera subsp vinifera cv. Vranac crni</t>
  </si>
  <si>
    <t>Vitis vinifera subsp vinifera cv. Vugava</t>
  </si>
  <si>
    <t>Vitis vinifera subsp vinifera cv. Vulpea</t>
  </si>
  <si>
    <t>Vitis vinifera subsp vinifera cv. Weisse Geisdutte par erreur</t>
  </si>
  <si>
    <t>Vitis vinifera subsp vinifera cv. West Freisia</t>
  </si>
  <si>
    <t>Vitis vinifera subsp vinifera cv. White Cinsaut</t>
  </si>
  <si>
    <t>Vitis vinifera subsp vinifera cv. White Lisbon</t>
  </si>
  <si>
    <t>Vitis vinifera subsp vinifera cv. White Muscadel</t>
  </si>
  <si>
    <t>Vitis vinifera subsp vinifera cv. White Prince</t>
  </si>
  <si>
    <t>Vitis vinifera subsp vinifera cv. Wildbacher blau</t>
  </si>
  <si>
    <t>Vitis vinifera subsp vinifera cv. Xarello</t>
  </si>
  <si>
    <t>Vitis vinifera subsp vinifera cv. Xarello vermell</t>
  </si>
  <si>
    <t>Vitis vinifera subsp vinifera cv. Xynomavro</t>
  </si>
  <si>
    <t>Vitis vinifera subsp vinifera cv. Yaghasti</t>
  </si>
  <si>
    <t>Vitis vinifera subsp vinifera cv. Yaï isioum rosovy</t>
  </si>
  <si>
    <t>Vitis vinifera subsp vinifera cv. Yapindjac</t>
  </si>
  <si>
    <t>Vitis vinifera subsp vinifera cv. Yekroa</t>
  </si>
  <si>
    <t>Vitis vinifera subsp vinifera cv. Ygia</t>
  </si>
  <si>
    <t>Vitis vinifera subsp vinifera cv. Yhsouh ali</t>
  </si>
  <si>
    <t>Vitis vinifera subsp vinifera cv. Zadarka bijela</t>
  </si>
  <si>
    <t>Vitis vinifera subsp vinifera cv. Zagtaïr</t>
  </si>
  <si>
    <t>Vitis vinifera subsp vinifera cv. Zalema</t>
  </si>
  <si>
    <t>Vitis vinifera subsp vinifera cv. Zalovitico</t>
  </si>
  <si>
    <t>Vitis vinifera subsp vinifera cv. Zampara</t>
  </si>
  <si>
    <t>Vitis vinifera subsp vinifera cv. Zeini</t>
  </si>
  <si>
    <t>Vitis vinifera subsp vinifera cv. Zeini abiad</t>
  </si>
  <si>
    <t>Vitis vinifera subsp vinifera cv. Zeini baladi</t>
  </si>
  <si>
    <t>Vitis vinifera subsp vinifera cv. Zeini rouge</t>
  </si>
  <si>
    <t>Vitis vinifera subsp vinifera cv. Zghihara de Husi</t>
  </si>
  <si>
    <t>Vitis vinifera subsp vinifera cv. Zierfandler rot</t>
  </si>
  <si>
    <t>Vitis vinifera subsp vinifera cv. Zilavka</t>
  </si>
  <si>
    <t>Vitis vinifera subsp vinifera cv. Zimsko belo</t>
  </si>
  <si>
    <t>Vitis vinifera subsp vinifera cv. Zizine</t>
  </si>
  <si>
    <t>Vitis vinifera subsp vinifera cv. Zlatarica bijela</t>
  </si>
  <si>
    <t>Vitis vinifera subsp vinifera cv. Zöldfürtü</t>
  </si>
  <si>
    <t>Vitis vinifera subsp vinifera cv. Zrinyi Ilona</t>
  </si>
  <si>
    <t>Vitis vinifera subsp vinifera cv. Zsitvai dinka</t>
  </si>
  <si>
    <t>Vitis vinifera subsp vinifera cv. Zweigelt blau</t>
  </si>
  <si>
    <t>Vitis vinifera subsp vinifera L.</t>
  </si>
  <si>
    <t>Vitis wenchowensis C.Ling</t>
  </si>
  <si>
    <t>Vitis x interspécifique</t>
  </si>
  <si>
    <t>Vitis x interspécifique cv. Aladin</t>
  </si>
  <si>
    <t>Vitis x interspécifique cv. Albenc = Galibert 36-1</t>
  </si>
  <si>
    <t>Vitis x interspécifique cv. Albignac = Galibert 12-1</t>
  </si>
  <si>
    <t>Vitis x interspécifique cv. Albignan</t>
  </si>
  <si>
    <t>Vitis x interspécifique cv. Alicante Ganzin</t>
  </si>
  <si>
    <t>Vitis x interspécifique cv. Alicante Terras 20</t>
  </si>
  <si>
    <t>Vitis x interspécifique cv. Amandin</t>
  </si>
  <si>
    <t>Vitis x interspécifique cv. Ambror = Seibel 10173</t>
  </si>
  <si>
    <t>Vitis x interspécifique cv. Aramond du Gard = Seibel 2007</t>
  </si>
  <si>
    <t>Vitis x interspécifique cv. Aramon-Rupestris Ganzin 1</t>
  </si>
  <si>
    <t>Vitis x interspécifique cv. Aramon-Rupestris Ganzin 2</t>
  </si>
  <si>
    <t>Vitis x interspécifique cv. Aramon-Rupestris Ganzin 9</t>
  </si>
  <si>
    <t>Vitis x interspécifique cv. Arboras = Galibert 22-5</t>
  </si>
  <si>
    <t>Vitis x interspécifique cv. Arnaud Fabre 3</t>
  </si>
  <si>
    <t>Vitis x interspécifique cv. Arnold 3401</t>
  </si>
  <si>
    <t>Vitis x interspécifique cv. Aspignan noir n° 1 = Galibert 239-35</t>
  </si>
  <si>
    <t>Vitis x interspécifique cv. Aspignan noir n°2 = Galibert 239-36</t>
  </si>
  <si>
    <t>Vitis x interspécifique cv. Aspignan n°1 = Galibert 239-34</t>
  </si>
  <si>
    <t>Vitis x interspécifique cv. Aurore = Seibel 5279</t>
  </si>
  <si>
    <t>Vitis x interspécifique cv. B Maclet</t>
  </si>
  <si>
    <t>Vitis x interspécifique cv. Baco blanc = Baco 22 A</t>
  </si>
  <si>
    <t>Vitis x interspécifique cv. Baco Noir = Baco 1</t>
  </si>
  <si>
    <t>Vitis x interspécifique cv. Baco 23 A</t>
  </si>
  <si>
    <t>Vitis x interspécifique cv. Baco 9-11</t>
  </si>
  <si>
    <t>Vitis x interspécifique cv. Beaujolais x 23657 S.V. n°1</t>
  </si>
  <si>
    <t>Vitis x interspécifique cv. Beaujolais x 23657 S.V. n°10</t>
  </si>
  <si>
    <t>Vitis x interspécifique cv. Beaujolais x 23657 S.V. n°11</t>
  </si>
  <si>
    <t>Vitis x interspécifique cv. Beaujolais x 23657 S.V. n°12</t>
  </si>
  <si>
    <t>Vitis x interspécifique cv. Beaujolais x 23657 S.V. n°13</t>
  </si>
  <si>
    <t>Vitis x interspécifique cv. Beaujolais x 23657 S.V. n°14</t>
  </si>
  <si>
    <t>Vitis x interspécifique cv. Beaujolais x 23657 S.V. n°15</t>
  </si>
  <si>
    <t>Vitis x interspécifique cv. Beaujolais x 23657 S.V. n°16</t>
  </si>
  <si>
    <t>Vitis x interspécifique cv. Beaujolais x 23657 S.V. n°17</t>
  </si>
  <si>
    <t>Vitis x interspécifique cv. Beaujolais x 23657 S.V. n°18</t>
  </si>
  <si>
    <t>Vitis x interspécifique cv. Beaujolais x 23657 S.V. n°2</t>
  </si>
  <si>
    <t>Vitis x interspécifique cv. Beaujolais x 23657 S.V. n°3</t>
  </si>
  <si>
    <t>Vitis x interspécifique cv. Beaujolais x 23657 S.V. n°4</t>
  </si>
  <si>
    <t>Vitis x interspécifique cv. Beaujolais x 23657 S.V. n°5</t>
  </si>
  <si>
    <t>Vitis x interspécifique cv. Beaujolais x 23657 S.V. n°6</t>
  </si>
  <si>
    <t>Vitis x interspécifique cv. Beaujolais x 23657 S.V. n°7</t>
  </si>
  <si>
    <t>Vitis x interspécifique cv. Beaujolais x 23657 S.V. n°8</t>
  </si>
  <si>
    <t>Vitis x interspécifique cv. Beaujolais x 23657 S.V. n°9</t>
  </si>
  <si>
    <t>Vitis x interspécifique cv. Bel Castel = Castel 13706</t>
  </si>
  <si>
    <t>Vitis x interspécifique cv. Bellandais = Seibel 14596</t>
  </si>
  <si>
    <t>Vitis x interspécifique cv. Bénédiction de Pecs</t>
  </si>
  <si>
    <t>Vitis x interspécifique cv. berlandieri x ?</t>
  </si>
  <si>
    <t>Vitis x interspécifique cv. Berlandieri-Colombard 1 A</t>
  </si>
  <si>
    <t>Vitis x interspécifique cv. Berlandieri-Colombard 1 B</t>
  </si>
  <si>
    <t>Vitis x interspécifique cv. Berlandieri-Colombard 2 = BC 2</t>
  </si>
  <si>
    <t>Vitis x interspécifique cv. Berlandieri-Colombard 3</t>
  </si>
  <si>
    <t>Vitis x interspécifique cv. Bertille Seyve 1125</t>
  </si>
  <si>
    <t>Vitis x interspécifique cv. Bertille Seyve 1127</t>
  </si>
  <si>
    <t>Vitis x interspécifique cv. Bertille Seyve 1129</t>
  </si>
  <si>
    <t>Vitis x interspécifique cv. Bertille Seyve 1134</t>
  </si>
  <si>
    <t>Vitis x interspécifique cv. Bertille Seyve 1353</t>
  </si>
  <si>
    <t>Vitis x interspécifique cv. Bertille Seyve 1372</t>
  </si>
  <si>
    <t>Vitis x interspécifique cv. Bertille Seyve 1516</t>
  </si>
  <si>
    <t>Vitis x interspécifique cv. Bertille Seyve 1522</t>
  </si>
  <si>
    <t>Vitis x interspécifique cv. Bertille Seyve 1523</t>
  </si>
  <si>
    <t>Vitis x interspécifique cv. Bertille Seyve 1630 faux</t>
  </si>
  <si>
    <t>Vitis x interspécifique cv. Bertille Seyve 1808</t>
  </si>
  <si>
    <t>Vitis x interspécifique cv. Bertille Seyve 1838</t>
  </si>
  <si>
    <t>Vitis x interspécifique cv. Bertille Seyve 2048</t>
  </si>
  <si>
    <t>Vitis x interspécifique cv. Bertille Seyve 2049</t>
  </si>
  <si>
    <t>Vitis x interspécifique cv. Bertille Seyve 2050</t>
  </si>
  <si>
    <t>Vitis x interspécifique cv. Bertille Seyve 2117</t>
  </si>
  <si>
    <t>Vitis x interspécifique cv. Bertille Seyve 2179</t>
  </si>
  <si>
    <t>Vitis x interspécifique cv. Bertille Seyve 2240</t>
  </si>
  <si>
    <t>Vitis x interspécifique cv. Bertille Seyve 2381</t>
  </si>
  <si>
    <t>Vitis x interspécifique cv. Bertille Seyve 2400</t>
  </si>
  <si>
    <t>Vitis x interspécifique cv. Bertille Seyve 2409</t>
  </si>
  <si>
    <t>Vitis x interspécifique cv. Bertille Seyve 2475</t>
  </si>
  <si>
    <t>Vitis x interspécifique cv. Bertille Seyve 2491</t>
  </si>
  <si>
    <t>Vitis x interspécifique cv. Bertille Seyve 2499</t>
  </si>
  <si>
    <t>Vitis x interspécifique cv. Bertille Seyve 2502</t>
  </si>
  <si>
    <t>Vitis x interspécifique cv. Bertille Seyve 2508</t>
  </si>
  <si>
    <t>Vitis x interspécifique cv. Bertille Seyve 2533</t>
  </si>
  <si>
    <t>Vitis x interspécifique cv. Bertille Seyve 2578</t>
  </si>
  <si>
    <t>Vitis x interspécifique cv. Bertille Seyve 2603</t>
  </si>
  <si>
    <t>Vitis x interspécifique cv. Bertille Seyve 2758</t>
  </si>
  <si>
    <t>Vitis x interspécifique cv. Bertille Seyve 2760</t>
  </si>
  <si>
    <t>Vitis x interspécifique cv. Bertille Seyve 2833</t>
  </si>
  <si>
    <t>Vitis x interspécifique cv. Bertille Seyve 2845</t>
  </si>
  <si>
    <t>Vitis x interspécifique cv. Bertille Seyve 2846</t>
  </si>
  <si>
    <t>Vitis x interspécifique cv. Bertille Seyve 3027</t>
  </si>
  <si>
    <t>Vitis x interspécifique cv. Bertille Seyve 3064</t>
  </si>
  <si>
    <t>Vitis x interspécifique cv. Bertille Seyve 3072</t>
  </si>
  <si>
    <t>Vitis x interspécifique cv. Bertille Seyve 3101</t>
  </si>
  <si>
    <t>Vitis x interspécifique cv. Bertille Seyve 3114</t>
  </si>
  <si>
    <t>Vitis x interspécifique cv. Bertille Seyve 3118</t>
  </si>
  <si>
    <t>Vitis x interspécifique cv. Bertille Seyve 3144</t>
  </si>
  <si>
    <t>Vitis x interspécifique cv. Bertille Seyve 3246</t>
  </si>
  <si>
    <t>Vitis x interspécifique cv. Bertille Seyve 3310</t>
  </si>
  <si>
    <t>Vitis x interspécifique cv. Bertille Seyve 3408</t>
  </si>
  <si>
    <t>Vitis x interspécifique cv. Bertille Seyve 3411</t>
  </si>
  <si>
    <t>Vitis x interspécifique cv. Bertille Seyve 3434</t>
  </si>
  <si>
    <t>Vitis x interspécifique cv. Bertille Seyve 3585</t>
  </si>
  <si>
    <t>Vitis x interspécifique cv. Bertille Seyve 3600</t>
  </si>
  <si>
    <t>Vitis x interspécifique cv. Bertille Seyve 4127</t>
  </si>
  <si>
    <t>Vitis x interspécifique cv. Bertille Seyve 413</t>
  </si>
  <si>
    <t>Vitis x interspécifique cv. Bertille Seyve 4176</t>
  </si>
  <si>
    <t>Vitis x interspécifique cv. Bertille Seyve 4201</t>
  </si>
  <si>
    <t>Vitis x interspécifique cv. Bertille Seyve 433</t>
  </si>
  <si>
    <t>Vitis x interspécifique cv. Bertille Seyve 450</t>
  </si>
  <si>
    <t>Vitis x interspécifique cv. Bertille Seyve 453</t>
  </si>
  <si>
    <t>Vitis x interspécifique cv. Bertille Seyve 460</t>
  </si>
  <si>
    <t>Vitis x interspécifique cv. Bertille Seyve 4825</t>
  </si>
  <si>
    <t>Vitis x interspécifique cv. Bertille Seyve 618</t>
  </si>
  <si>
    <t>Vitis x interspécifique cv. Bertille Seyve 6264</t>
  </si>
  <si>
    <t>Vitis x interspécifique cv. Bertille Seyve 6283</t>
  </si>
  <si>
    <t>Vitis x interspécifique cv. Bertille Seyve 822</t>
  </si>
  <si>
    <t>Vitis x interspécifique cv. Bertille Seyve 872</t>
  </si>
  <si>
    <t>Vitis x interspécifique cv. Bertille Seyve 893</t>
  </si>
  <si>
    <t>Vitis x interspécifique cv. Beta grape de Chaunac = Beta</t>
  </si>
  <si>
    <t>Vitis x interspécifique cv. Beyer 2</t>
  </si>
  <si>
    <t>Vitis x interspécifique cv. Black Queen</t>
  </si>
  <si>
    <t>Vitis x interspécifique cv. Blanche musquée = Galibert 256-73</t>
  </si>
  <si>
    <t>Vitis x interspécifique cv. Bogni 15</t>
  </si>
  <si>
    <t>Vitis x interspécifique cv. Bon Laurent = Kühlmann 267-1</t>
  </si>
  <si>
    <t>Vitis x interspécifique cv. Bon noir = Kühlmann 278-2</t>
  </si>
  <si>
    <t>Vitis x interspécifique cv. Bouchalès x 18315 S.V. n°30</t>
  </si>
  <si>
    <t>Vitis x interspécifique cv. Boujannoir = Galibert 6-1</t>
  </si>
  <si>
    <t>Vitis x interspécifique cv. Breider 19975</t>
  </si>
  <si>
    <t>Vitis x interspécifique cv. Brémont</t>
  </si>
  <si>
    <t>Vitis x interspécifique cv. Bronner = FR 250-75</t>
  </si>
  <si>
    <t>Vitis x interspécifique cv. Bronx seedless</t>
  </si>
  <si>
    <t>Vitis x interspécifique cv. Burdin 10010</t>
  </si>
  <si>
    <t>Vitis x interspécifique cv. Burdin 1582</t>
  </si>
  <si>
    <t>Vitis x interspécifique cv. Burdin 1585</t>
  </si>
  <si>
    <t>Vitis x interspécifique cv. Burdin 1605</t>
  </si>
  <si>
    <t>Vitis x interspécifique cv. Burdin 4077</t>
  </si>
  <si>
    <t>Vitis x interspécifique cv. Burdin 4502</t>
  </si>
  <si>
    <t>Vitis x interspécifique cv. Burdin 4503</t>
  </si>
  <si>
    <t>Vitis x interspécifique cv. Burdin 4560</t>
  </si>
  <si>
    <t>Vitis x interspécifique cv. Burdin 4582</t>
  </si>
  <si>
    <t>Vitis x interspécifique cv. Burdin 4601</t>
  </si>
  <si>
    <t>Vitis x interspécifique cv. Burdin 4650</t>
  </si>
  <si>
    <t>Vitis x interspécifique cv. Burdin 4655</t>
  </si>
  <si>
    <t>Vitis x interspécifique cv. Burdin 4672</t>
  </si>
  <si>
    <t>Vitis x interspécifique cv. Burdin 4687</t>
  </si>
  <si>
    <t>Vitis x interspécifique cv. Burdin 4695</t>
  </si>
  <si>
    <t>Vitis x interspécifique cv. Burdin 4716</t>
  </si>
  <si>
    <t>Vitis x interspécifique cv. Burdin 4795</t>
  </si>
  <si>
    <t>Vitis x interspécifique cv. Burdin 4855</t>
  </si>
  <si>
    <t>Vitis x interspécifique cv. Burdin 5201</t>
  </si>
  <si>
    <t>Vitis x interspécifique cv. Burdin 5400</t>
  </si>
  <si>
    <t>Vitis x interspécifique cv. Burdin 5406</t>
  </si>
  <si>
    <t>Vitis x interspécifique cv. Burdin 5440</t>
  </si>
  <si>
    <t>Vitis x interspécifique cv. Burdin 5535</t>
  </si>
  <si>
    <t>Vitis x interspécifique cv. Burdin 5539</t>
  </si>
  <si>
    <t>Vitis x interspécifique cv. Burdin 5540</t>
  </si>
  <si>
    <t>Vitis x interspécifique cv. Burdin 5580</t>
  </si>
  <si>
    <t>Vitis x interspécifique cv. Burdin 5581</t>
  </si>
  <si>
    <t>Vitis x interspécifique cv. Burdin 5620</t>
  </si>
  <si>
    <t>Vitis x interspécifique cv. Burdin 5833</t>
  </si>
  <si>
    <t>Vitis x interspécifique cv. Burdin 5894</t>
  </si>
  <si>
    <t>Vitis x interspécifique cv. Burdin 5957</t>
  </si>
  <si>
    <t>Vitis x interspécifique cv. Burdin 5960</t>
  </si>
  <si>
    <t>Vitis x interspécifique cv. Burdin 5963</t>
  </si>
  <si>
    <t>Vitis x interspécifique cv. Burdin 5984</t>
  </si>
  <si>
    <t>Vitis x interspécifique cv. Burdin 6004</t>
  </si>
  <si>
    <t>Vitis x interspécifique cv. Burdin 6055</t>
  </si>
  <si>
    <t>Vitis x interspécifique cv. Burdin 6154</t>
  </si>
  <si>
    <t>Vitis x interspécifique cv. Burdin 6189</t>
  </si>
  <si>
    <t>Vitis x interspécifique cv. Burdin 6205</t>
  </si>
  <si>
    <t>Vitis x interspécifique cv. Burdin 6316</t>
  </si>
  <si>
    <t>Vitis x interspécifique cv. Burdin 6422</t>
  </si>
  <si>
    <t>Vitis x interspécifique cv. Burdin 6541</t>
  </si>
  <si>
    <t>Vitis x interspécifique cv. Burdin 6621</t>
  </si>
  <si>
    <t>Vitis x interspécifique cv. Burdin 7037</t>
  </si>
  <si>
    <t>Vitis x interspécifique cv. Burdin 7044</t>
  </si>
  <si>
    <t>Vitis x interspécifique cv. Burdin 7061</t>
  </si>
  <si>
    <t>Vitis x interspécifique cv. Burdin 7187</t>
  </si>
  <si>
    <t>Vitis x interspécifique cv. Burdin 7194</t>
  </si>
  <si>
    <t>Vitis x interspécifique cv. Burdin 7200</t>
  </si>
  <si>
    <t>Vitis x interspécifique cv. Burdin 7206</t>
  </si>
  <si>
    <t>Vitis x interspécifique cv. Burdin 7215</t>
  </si>
  <si>
    <t>Vitis x interspécifique cv. Burdin 7216</t>
  </si>
  <si>
    <t>Vitis x interspécifique cv. Burdin 7334</t>
  </si>
  <si>
    <t>Vitis x interspécifique cv. Burdin 7352</t>
  </si>
  <si>
    <t>Vitis x interspécifique cv. Burdin 7353</t>
  </si>
  <si>
    <t>Vitis x interspécifique cv. Burdin 7357</t>
  </si>
  <si>
    <t>Vitis x interspécifique cv. Burdin 7358</t>
  </si>
  <si>
    <t>Vitis x interspécifique cv. Burdin 7360</t>
  </si>
  <si>
    <t>Vitis x interspécifique cv. Burdin 7365</t>
  </si>
  <si>
    <t>Vitis x interspécifique cv. Burdin 7368</t>
  </si>
  <si>
    <t>Vitis x interspécifique cv. Burdin 7369</t>
  </si>
  <si>
    <t>Vitis x interspécifique cv. Burdin 7371</t>
  </si>
  <si>
    <t>Vitis x interspécifique cv. Burdin 7374</t>
  </si>
  <si>
    <t>Vitis x interspécifique cv. Burdin 7375</t>
  </si>
  <si>
    <t>Vitis x interspécifique cv. Burdin 7380</t>
  </si>
  <si>
    <t>Vitis x interspécifique cv. Burdin 7405</t>
  </si>
  <si>
    <t>Vitis x interspécifique cv. Burdin 7468</t>
  </si>
  <si>
    <t>Vitis x interspécifique cv. Burdin 7510</t>
  </si>
  <si>
    <t>Vitis x interspécifique cv. Burdin 7515</t>
  </si>
  <si>
    <t>Vitis x interspécifique cv. Burdin 7582</t>
  </si>
  <si>
    <t>Vitis x interspécifique cv. Burdin 7595</t>
  </si>
  <si>
    <t>Vitis x interspécifique cv. Burdin 7618</t>
  </si>
  <si>
    <t>Vitis x interspécifique cv. Burdin 7638</t>
  </si>
  <si>
    <t>Vitis x interspécifique cv. Burdin 7648</t>
  </si>
  <si>
    <t>Vitis x interspécifique cv. Burdin 7696</t>
  </si>
  <si>
    <t>Vitis x interspécifique cv. Burdin 8649</t>
  </si>
  <si>
    <t>Vitis x interspécifique cv. Burdin 8796</t>
  </si>
  <si>
    <t>Vitis x interspécifique cv. Burdin 8811</t>
  </si>
  <si>
    <t>Vitis x interspécifique cv. Burdin 9010</t>
  </si>
  <si>
    <t>Vitis x interspécifique cv. C 26 Maclet</t>
  </si>
  <si>
    <t>Vitis x interspécifique cv. C 49 Maclet</t>
  </si>
  <si>
    <t>Vitis x interspécifique cv. C 69 Maclet</t>
  </si>
  <si>
    <t>Vitis x interspécifique cv. C 86 Maclet</t>
  </si>
  <si>
    <t>Vitis x interspécifique cv. C 98 Maclet</t>
  </si>
  <si>
    <t>Vitis x interspécifique cv. Cadamon 1</t>
  </si>
  <si>
    <t>Vitis x interspécifique cv. Cadamon 1 = Galibert 133-6</t>
  </si>
  <si>
    <t>Vitis x interspécifique cv. Cadamon 2 = Galibert 201-5</t>
  </si>
  <si>
    <t>Vitis x interspécifique cv. Cadillon doré = Galibert 261-13</t>
  </si>
  <si>
    <t>Vitis x interspécifique cv. Cadillon tardif = Galibert 261-12</t>
  </si>
  <si>
    <t>Vitis x interspécifique cv. Cadougnan blanc = Galibert 217-36</t>
  </si>
  <si>
    <t>Vitis x interspécifique cv. Cadougnan noir n° 2 = Galibert 217-33</t>
  </si>
  <si>
    <t>Vitis x interspécifique cv. Cadoulas n°1 = Galibert 207-86</t>
  </si>
  <si>
    <t>Vitis x interspécifique cv. Cadoulas n°2 = Galibert 114-14</t>
  </si>
  <si>
    <t>Vitis x interspécifique cv. Cadoulenc n°3 = Galibert 239-92</t>
  </si>
  <si>
    <t>Vitis x interspécifique cv. Cadoulenc 2</t>
  </si>
  <si>
    <t>Vitis x interspécifique cv. Caille 16</t>
  </si>
  <si>
    <t>Vitis x interspécifique cv. Caille 78</t>
  </si>
  <si>
    <t>Vitis x interspécifique cv. Calignon 2</t>
  </si>
  <si>
    <t>Vitis x interspécifique cv. Camirane blanche = Fourquier 16-45</t>
  </si>
  <si>
    <t>Vitis x interspécifique cv. Camirane rose = Fourquier 5-45</t>
  </si>
  <si>
    <t>Vitis x interspécifique cv. Candin</t>
  </si>
  <si>
    <t>Vitis x interspécifique cv. Carubis = Galibert 21-1</t>
  </si>
  <si>
    <t>Vitis x interspécifique cv. Cassady</t>
  </si>
  <si>
    <t>Vitis x interspécifique cv. Castel 120</t>
  </si>
  <si>
    <t>Vitis x interspécifique cv. Castel 121</t>
  </si>
  <si>
    <t>Vitis x interspécifique cv. Castel 12412</t>
  </si>
  <si>
    <t>Vitis x interspécifique cv. Castel 12827</t>
  </si>
  <si>
    <t>Vitis x interspécifique cv. Castel 12916</t>
  </si>
  <si>
    <t>Vitis x interspécifique cv. Castel 18311</t>
  </si>
  <si>
    <t>Vitis x interspécifique cv. Castel 1832</t>
  </si>
  <si>
    <t>Vitis x interspécifique cv. Castel 188-04</t>
  </si>
  <si>
    <t>Vitis x interspécifique cv. Castel 188-08</t>
  </si>
  <si>
    <t>Vitis x interspécifique cv. Castel 188-15</t>
  </si>
  <si>
    <t>Vitis x interspécifique cv. Castel 19637</t>
  </si>
  <si>
    <t>Vitis x interspécifique cv. Castel 20029</t>
  </si>
  <si>
    <t>Vitis x interspécifique cv. Castel 20031</t>
  </si>
  <si>
    <t>Vitis x interspécifique cv. Castel 20035</t>
  </si>
  <si>
    <t>Vitis x interspécifique cv. Castel 20410</t>
  </si>
  <si>
    <t>Vitis x interspécifique cv. Castel 20415</t>
  </si>
  <si>
    <t>Vitis x interspécifique cv. Castel 20418</t>
  </si>
  <si>
    <t>Vitis x interspécifique cv. Castel 215-1</t>
  </si>
  <si>
    <t>Vitis x interspécifique cv. Castel 227-1</t>
  </si>
  <si>
    <t>Vitis x interspécifique cv. Castel 3431</t>
  </si>
  <si>
    <t>Vitis x interspécifique cv. Castel 4337</t>
  </si>
  <si>
    <t>Vitis x interspécifique cv. Castel 4515</t>
  </si>
  <si>
    <t>Vitis x interspécifique cv. Castel 4639</t>
  </si>
  <si>
    <t>Vitis x interspécifique cv. Castel 6011</t>
  </si>
  <si>
    <t>Vitis x interspécifique cv. Castel 6021</t>
  </si>
  <si>
    <t>Vitis x interspécifique cv. Castel 6831</t>
  </si>
  <si>
    <t>Vitis x interspécifique cv. Castel 7229</t>
  </si>
  <si>
    <t>Vitis x interspécifique cv. Castel 7501</t>
  </si>
  <si>
    <t>Vitis x interspécifique cv. Castel 7605</t>
  </si>
  <si>
    <t>Vitis x interspécifique cv. Chambaudière 113</t>
  </si>
  <si>
    <t>Vitis x interspécifique cv. Chambaudière 1330</t>
  </si>
  <si>
    <t>Vitis x interspécifique cv. Chambaudière 1336</t>
  </si>
  <si>
    <t>Vitis x interspécifique cv. Chambaudière 1337</t>
  </si>
  <si>
    <t>Vitis x interspécifique cv. Chambaudière 1349</t>
  </si>
  <si>
    <t>Vitis x interspécifique cv. Chambaudière 1375</t>
  </si>
  <si>
    <t>Vitis x interspécifique cv. Chambaudière 1391</t>
  </si>
  <si>
    <t>Vitis x interspécifique cv. Chambaudière 426</t>
  </si>
  <si>
    <t>Vitis x interspécifique cv. Chambaudière 442</t>
  </si>
  <si>
    <t>Vitis x interspécifique cv. Chambaudière 540</t>
  </si>
  <si>
    <t>Vitis x interspécifique cv. Chambourcin = Joannès Seyve 26205</t>
  </si>
  <si>
    <t>Vitis x interspécifique cv. Chancellor = Seibel 7053</t>
  </si>
  <si>
    <t>Vitis x interspécifique cv. Chasselas Baco = Baco 7 A</t>
  </si>
  <si>
    <t>Vitis x interspécifique cv. Chazalon</t>
  </si>
  <si>
    <t>Vitis x interspécifique cv. Chelois = Seibel 10878</t>
  </si>
  <si>
    <t>Vitis x interspécifique cv. Chenivesse</t>
  </si>
  <si>
    <t>Vitis x interspécifique cv. Chevalier 3401</t>
  </si>
  <si>
    <t>Vitis x interspécifique cv. Chevalier 4002</t>
  </si>
  <si>
    <t>Vitis x interspécifique cv. cinerea x davidii</t>
  </si>
  <si>
    <t>Vitis x interspécifique cv. Claire Kühlmann = Kühlmann 477-1</t>
  </si>
  <si>
    <t>Vitis x interspécifique cv. Clairette dorée Ganzin</t>
  </si>
  <si>
    <t>Vitis x interspécifique cv. Clairette résistante</t>
  </si>
  <si>
    <t>Vitis x interspécifique cv. Clinton = Kilianstraube</t>
  </si>
  <si>
    <t>Vitis x interspécifique cv. Colobel = Seibel 8357</t>
  </si>
  <si>
    <t>Vitis x interspécifique cv. coriacea x cinerea</t>
  </si>
  <si>
    <t>Vitis x interspécifique cv. Cosmo 10</t>
  </si>
  <si>
    <t>Vitis x interspécifique cv. Cosmo 2</t>
  </si>
  <si>
    <t>Vitis x interspécifique cv. Couderc noir = Couderc 7120</t>
  </si>
  <si>
    <t>Vitis x interspécifique cv. Couderc 1</t>
  </si>
  <si>
    <t>Vitis x interspécifique cv. Couderc 10</t>
  </si>
  <si>
    <t>Vitis x interspécifique cv. Couderc 101</t>
  </si>
  <si>
    <t>Vitis x interspécifique cv. Couderc 102-5 ter</t>
  </si>
  <si>
    <t>Vitis x interspécifique cv. Couderc 106-46</t>
  </si>
  <si>
    <t>Vitis x interspécifique cv. Couderc 106-51</t>
  </si>
  <si>
    <t>Vitis x interspécifique cv. Couderc 109-4</t>
  </si>
  <si>
    <t>Vitis x interspécifique cv. Couderc 11</t>
  </si>
  <si>
    <t>Vitis x interspécifique cv. Couderc 117-3</t>
  </si>
  <si>
    <t>Vitis x interspécifique cv. Couderc 117-4</t>
  </si>
  <si>
    <t>Vitis x interspécifique cv. Couderc 119</t>
  </si>
  <si>
    <t>Vitis x interspécifique cv. Couderc 12</t>
  </si>
  <si>
    <t>Vitis x interspécifique cv. Couderc 1202</t>
  </si>
  <si>
    <t>Vitis x interspécifique cv. Couderc 124-12</t>
  </si>
  <si>
    <t>Vitis x interspécifique cv. Couderc 126-8</t>
  </si>
  <si>
    <t>Vitis x interspécifique cv. Couderc 128-29 = N 6-53</t>
  </si>
  <si>
    <t>Vitis x interspécifique cv. Couderc 13</t>
  </si>
  <si>
    <t>Vitis x interspécifique cv. Couderc 1305</t>
  </si>
  <si>
    <t>Vitis x interspécifique cv. Couderc 13-11</t>
  </si>
  <si>
    <t>Vitis x interspécifique cv. Couderc 132</t>
  </si>
  <si>
    <t>Vitis x interspécifique cv. Couderc 13-205 ou 132-5</t>
  </si>
  <si>
    <t>Vitis x interspécifique cv. Couderc 136-4</t>
  </si>
  <si>
    <t>Vitis x interspécifique cv. Couderc 14</t>
  </si>
  <si>
    <t>Vitis x interspécifique cv. Couderc 1401</t>
  </si>
  <si>
    <t>Vitis x interspécifique cv. Couderc 146-51</t>
  </si>
  <si>
    <t>Vitis x interspécifique cv. Couderc 15</t>
  </si>
  <si>
    <t>Vitis x interspécifique cv. Couderc 157-11</t>
  </si>
  <si>
    <t>Vitis x interspécifique cv. Couderc 157-21</t>
  </si>
  <si>
    <t>Vitis x interspécifique cv. Couderc 16</t>
  </si>
  <si>
    <t>Vitis x interspécifique cv. Couderc 1613</t>
  </si>
  <si>
    <t>Vitis x interspécifique cv. Couderc 1615</t>
  </si>
  <si>
    <t>Vitis x interspécifique cv. Couderc 1616 (Colmar 1984)</t>
  </si>
  <si>
    <t>Vitis x interspécifique cv. Couderc 1616 Davy (pubescent)</t>
  </si>
  <si>
    <t>Vitis x interspécifique cv. Couderc 1616 E</t>
  </si>
  <si>
    <t>Vitis x interspécifique cv. Couderc 162</t>
  </si>
  <si>
    <t>Vitis x interspécifique cv. Couderc 162-46</t>
  </si>
  <si>
    <t>Vitis x interspécifique cv. Couderc 162-5</t>
  </si>
  <si>
    <t>Vitis x interspécifique cv. Couderc 162-97</t>
  </si>
  <si>
    <t>Vitis x interspécifique cv. Couderc 17</t>
  </si>
  <si>
    <t>Vitis x interspécifique cv. Couderc 175</t>
  </si>
  <si>
    <t>Vitis x interspécifique cv. Couderc 18</t>
  </si>
  <si>
    <t>Vitis x interspécifique cv. Couderc 19 = 299-35</t>
  </si>
  <si>
    <t>Vitis x interspécifique cv. Couderc 197-94</t>
  </si>
  <si>
    <t>Vitis x interspécifique cv. Couderc 198-21</t>
  </si>
  <si>
    <t>Vitis x interspécifique cv. Couderc 198-89</t>
  </si>
  <si>
    <t>Vitis x interspécifique cv. Couderc 199-88</t>
  </si>
  <si>
    <t>Vitis x interspécifique cv. Couderc 2</t>
  </si>
  <si>
    <t>Vitis x interspécifique cv. Couderc 20</t>
  </si>
  <si>
    <t>Vitis x interspécifique cv. Couderc 201</t>
  </si>
  <si>
    <t>Vitis x interspécifique cv. Couderc 202-137</t>
  </si>
  <si>
    <t>Vitis x interspécifique cv. Couderc 203-143</t>
  </si>
  <si>
    <t>Vitis x interspécifique cv. Couderc 21</t>
  </si>
  <si>
    <t>Vitis x interspécifique cv. Couderc 2-10 = 2 Baronne</t>
  </si>
  <si>
    <t>Vitis x interspécifique cv. Couderc 216-2</t>
  </si>
  <si>
    <t>Vitis x interspécifique cv. Couderc 22</t>
  </si>
  <si>
    <t>Vitis x interspécifique cv. Couderc 226-58</t>
  </si>
  <si>
    <t>Vitis x interspécifique cv. Couderc 23</t>
  </si>
  <si>
    <t>Vitis x interspécifique cv. Couderc 235-120</t>
  </si>
  <si>
    <t>Vitis x interspécifique cv. Couderc 24</t>
  </si>
  <si>
    <t>Vitis x interspécifique cv. Couderc 241-123</t>
  </si>
  <si>
    <t>Vitis x interspécifique cv. Couderc 241-125</t>
  </si>
  <si>
    <t>Vitis x interspécifique cv. Couderc 246-123</t>
  </si>
  <si>
    <t>Vitis x interspécifique cv. Couderc 25</t>
  </si>
  <si>
    <t>Vitis x interspécifique cv. Couderc 251-150</t>
  </si>
  <si>
    <t>Vitis x interspécifique cv. Couderc 251-50</t>
  </si>
  <si>
    <t>Vitis x interspécifique cv. Couderc 252-14</t>
  </si>
  <si>
    <t>Vitis x interspécifique cv. Couderc 252-15</t>
  </si>
  <si>
    <t>Vitis x interspécifique cv. Couderc 26</t>
  </si>
  <si>
    <t>Vitis x interspécifique cv. Couderc 261-50</t>
  </si>
  <si>
    <t>Vitis x interspécifique cv. Couderc 2627-11</t>
  </si>
  <si>
    <t>Vitis x interspécifique cv. Couderc 267-27</t>
  </si>
  <si>
    <t>Vitis x interspécifique cv. Couderc 272-60</t>
  </si>
  <si>
    <t>Vitis x interspécifique cv. Couderc 28-112</t>
  </si>
  <si>
    <t>Vitis x interspécifique cv. Couderc 286-68</t>
  </si>
  <si>
    <t>Vitis x interspécifique cv. Couderc 299-17</t>
  </si>
  <si>
    <t>Vitis x interspécifique cv. Couderc 299-35</t>
  </si>
  <si>
    <t>Vitis x interspécifique cv. Couderc 3</t>
  </si>
  <si>
    <t>Vitis x interspécifique cv. Couderc 302-60</t>
  </si>
  <si>
    <t>Vitis x interspécifique cv. Couderc 3304</t>
  </si>
  <si>
    <t>Vitis x interspécifique cv. Couderc 3306</t>
  </si>
  <si>
    <t>Vitis x interspécifique cv. Couderc 3307</t>
  </si>
  <si>
    <t>Vitis x interspécifique cv. Couderc 3310</t>
  </si>
  <si>
    <t>Vitis x interspécifique cv. Couderc 343-14</t>
  </si>
  <si>
    <t>Vitis x interspécifique cv. Couderc 3601</t>
  </si>
  <si>
    <t>Vitis x interspécifique cv. Couderc 3905</t>
  </si>
  <si>
    <t>Vitis x interspécifique cv. Couderc 3907</t>
  </si>
  <si>
    <t>Vitis x interspécifique cv. Couderc 4</t>
  </si>
  <si>
    <t>Vitis x interspécifique cv. Couderc 404</t>
  </si>
  <si>
    <t>Vitis x interspécifique cv. Couderc 4306</t>
  </si>
  <si>
    <t>Vitis x interspécifique cv. Couderc 4308</t>
  </si>
  <si>
    <t>Vitis x interspécifique cv. Couderc 5</t>
  </si>
  <si>
    <t>Vitis x interspécifique cv. Couderc 501</t>
  </si>
  <si>
    <t>Vitis x interspécifique cv. Couderc 503</t>
  </si>
  <si>
    <t>Vitis x interspécifique cv. Couderc 504</t>
  </si>
  <si>
    <t>Vitis x interspécifique cv. Couderc 5407</t>
  </si>
  <si>
    <t>Vitis x interspécifique cv. Couderc 548-1</t>
  </si>
  <si>
    <t>Vitis x interspécifique cv. Couderc 554-5</t>
  </si>
  <si>
    <t>Vitis x interspécifique cv. Couderc 6</t>
  </si>
  <si>
    <t>Vitis x interspécifique cv. Couderc 601</t>
  </si>
  <si>
    <t>Vitis x interspécifique cv. Couderc 602</t>
  </si>
  <si>
    <t>Vitis x interspécifique cv. Couderc 603</t>
  </si>
  <si>
    <t>Vitis x interspécifique cv. Couderc 62-66</t>
  </si>
  <si>
    <t>Vitis x interspécifique cv. Couderc 633 H</t>
  </si>
  <si>
    <t>Vitis x interspécifique cv. Couderc 7</t>
  </si>
  <si>
    <t>Vitis x interspécifique cv. Couderc 71-03</t>
  </si>
  <si>
    <t>Vitis x interspécifique cv. Couderc 71-04</t>
  </si>
  <si>
    <t>Vitis x interspécifique cv. Couderc 7106</t>
  </si>
  <si>
    <t>Vitis x interspécifique cv. Couderc 7160</t>
  </si>
  <si>
    <t>Vitis x interspécifique cv. Couderc 71-61 = Contassot 2</t>
  </si>
  <si>
    <t>Vitis x interspécifique cv. Couderc 7301</t>
  </si>
  <si>
    <t>Vitis x interspécifique cv. Couderc 7417</t>
  </si>
  <si>
    <t>Vitis x interspécifique cv. Couderc 7502</t>
  </si>
  <si>
    <t>Vitis x interspécifique cv. Couderc 8</t>
  </si>
  <si>
    <t>Vitis x interspécifique cv. Couderc 81-2</t>
  </si>
  <si>
    <t>Vitis x interspécifique cv. Couderc 82-12</t>
  </si>
  <si>
    <t>Vitis x interspécifique cv. Couderc 8232</t>
  </si>
  <si>
    <t>Vitis x interspécifique cv. Couderc 84-10</t>
  </si>
  <si>
    <t>Vitis x interspécifique cv. Couderc 84-61</t>
  </si>
  <si>
    <t>Vitis x interspécifique cv. Couderc 85-113</t>
  </si>
  <si>
    <t>Vitis x interspécifique cv. Couderc 87-83</t>
  </si>
  <si>
    <t>Vitis x interspécifique cv. Couderc 89-23</t>
  </si>
  <si>
    <t>Vitis x interspécifique cv. Couderc 9</t>
  </si>
  <si>
    <t>Vitis x interspécifique cv. Couderc 901</t>
  </si>
  <si>
    <t>Vitis x interspécifique cv. Couderc 90-38</t>
  </si>
  <si>
    <t>Vitis x interspécifique cv. Couderc 904</t>
  </si>
  <si>
    <t>Vitis x interspécifique cv. Couderc 93-5</t>
  </si>
  <si>
    <t>Vitis x interspécifique cv. Couderc 96-32</t>
  </si>
  <si>
    <t>Vitis x interspécifique cv. Couderc 98-76</t>
  </si>
  <si>
    <t>Vitis x interspécifique cv. Cournon = Galibert 22-4</t>
  </si>
  <si>
    <t>Vitis x interspécifique cv. D Maclet</t>
  </si>
  <si>
    <t>Vitis x interspécifique cv. Dattier de Saint-Vallier = Seyve-Villard 20-365</t>
  </si>
  <si>
    <t>Vitis x interspécifique cv. davidii x ?</t>
  </si>
  <si>
    <t>Vitis x interspécifique cv. De Chaunac = Seibel 9549</t>
  </si>
  <si>
    <t>Vitis x interspécifique cv. Delaware rose</t>
  </si>
  <si>
    <t>Vitis x interspécifique cv. Directeur Grosjean = Kühlmann 536-3</t>
  </si>
  <si>
    <t>Vitis x interspécifique cv. Docteur Decker-rebe</t>
  </si>
  <si>
    <t>Vitis x interspécifique cv. Dog Ridge</t>
  </si>
  <si>
    <t>Vitis x interspécifique cv. Dorette</t>
  </si>
  <si>
    <t>Vitis x interspécifique cv. Douriou = Baco 37-16</t>
  </si>
  <si>
    <t>Vitis x interspécifique cv. Doux noir = Galibert 294-33</t>
  </si>
  <si>
    <t>Vitis x interspécifique cv. Dufour 11 F</t>
  </si>
  <si>
    <t>Vitis x interspécifique cv. E 31 Maclet</t>
  </si>
  <si>
    <t>Vitis x interspécifique cv. E 46 Maclet</t>
  </si>
  <si>
    <t>Vitis x interspécifique cv. Edda Mussolini = Pirovano 78</t>
  </si>
  <si>
    <t>Vitis x interspécifique cv. Einset seedless</t>
  </si>
  <si>
    <t>Vitis x interspécifique cv. Elisabeth</t>
  </si>
  <si>
    <t>Vitis x interspécifique cv. Embanc n°2 = Galibert 113-20</t>
  </si>
  <si>
    <t>Vitis x interspécifique cv. Emblanc n°1 = Galibert 113-18</t>
  </si>
  <si>
    <t>Vitis x interspécifique cv. Emblanc n°3 = Galibert 113-32</t>
  </si>
  <si>
    <t>Vitis x interspécifique cv. Emblanc n°4 = Galibert 128-13</t>
  </si>
  <si>
    <t>Vitis x interspécifique cv. Emblanc n°5 = Galibert 152-26</t>
  </si>
  <si>
    <t>Vitis x interspécifique cv. Emblanc n°6 = Galibert 153-11</t>
  </si>
  <si>
    <t>Vitis x interspécifique cv. Emblanc n°7 = Galibert 154-20</t>
  </si>
  <si>
    <t>Vitis x interspécifique cv. Emblanc n°8 = Galibert 155-9</t>
  </si>
  <si>
    <t>Vitis x interspécifique cv. Emblanc n°9 = Galibert 162-3</t>
  </si>
  <si>
    <t>Vitis x interspécifique cv. Emon 1-23</t>
  </si>
  <si>
    <t>Vitis x interspécifique cv. Emon 19-20</t>
  </si>
  <si>
    <t>Vitis x interspécifique cv. Emon 2</t>
  </si>
  <si>
    <t>Vitis x interspécifique cv. Emon 2-5</t>
  </si>
  <si>
    <t>Vitis x interspécifique cv. Emon 9</t>
  </si>
  <si>
    <t>Vitis x interspécifique cv. Ennoir n°1 = Galibert 114-10</t>
  </si>
  <si>
    <t>Vitis x interspécifique cv. Ennoir n°2 = Galibert 152-24</t>
  </si>
  <si>
    <t>Vitis x interspécifique cv. Ennoir n°3 = Galibert 152-27</t>
  </si>
  <si>
    <t>Vitis x interspécifique cv. Ennoir n°4 = Galibert 155-3</t>
  </si>
  <si>
    <t>Vitis x interspécifique cv. Ennoir n°5 = Galibert 155-11</t>
  </si>
  <si>
    <t>Vitis x interspécifique cv. Ennoir n°6 = Galibert 155-14</t>
  </si>
  <si>
    <t>Vitis x interspécifique cv. Ennoir n°7 = Galibert 162-4</t>
  </si>
  <si>
    <t>Vitis x interspécifique cv. Ennoir n°8 = Galibert 166-18</t>
  </si>
  <si>
    <t>Vitis x interspécifique cv. Ennoir n°9 = Galibert 171-24</t>
  </si>
  <si>
    <t>Vitis x interspécifique cv. Estellat = Baco 30-12</t>
  </si>
  <si>
    <t>Vitis x interspécifique cv. Etoile 1 = Kühlmann 237-1</t>
  </si>
  <si>
    <t>Vitis x interspécifique cv. Etoile 2 = Kühlmann 237-2</t>
  </si>
  <si>
    <t>Vitis x interspécifique cv. Evex 13-3</t>
  </si>
  <si>
    <t>Vitis x interspécifique cv. Evex 13-5</t>
  </si>
  <si>
    <t>Vitis x interspécifique cv. Excelsior Guilly</t>
  </si>
  <si>
    <t>Vitis x interspécifique cv. Excelsior (Ricketts)</t>
  </si>
  <si>
    <t>Vitis x interspécifique cv. Farato Grimaldi</t>
  </si>
  <si>
    <t>Vitis x interspécifique cv. Fauconneau 1</t>
  </si>
  <si>
    <t>Vitis x interspécifique cv. Fauconneau 2</t>
  </si>
  <si>
    <t>Vitis x interspécifique cv. Fercal</t>
  </si>
  <si>
    <t>Vitis x interspécifique cv. Ferdinand de Lesseps</t>
  </si>
  <si>
    <t>Vitis x interspécifique cv. Fin blanc 1</t>
  </si>
  <si>
    <t>Vitis x interspécifique cv. Fin noir = Kühlmann 275-2</t>
  </si>
  <si>
    <t>Vitis x interspécifique cv. Fin noir 1</t>
  </si>
  <si>
    <t>Vitis x interspécifique cv. Fin noir 2</t>
  </si>
  <si>
    <t>Vitis x interspécifique cv. Florental = Burdin 7705</t>
  </si>
  <si>
    <t>Vitis x interspécifique cv. Flot d'Or = Seibel 2653</t>
  </si>
  <si>
    <t>Vitis x interspécifique cv. Flot rouge = Seibel 1020</t>
  </si>
  <si>
    <t>Vitis x interspécifique cv. Fontan</t>
  </si>
  <si>
    <t>Vitis x interspécifique cv. Fredonia</t>
  </si>
  <si>
    <t>Vitis x interspécifique cv. G 1 = Grézot 1</t>
  </si>
  <si>
    <t>Vitis x interspécifique cv. Gaillard 157</t>
  </si>
  <si>
    <t>Vitis x interspécifique cv. Gaillard 194</t>
  </si>
  <si>
    <t>Vitis x interspécifique cv. Gaillard 2</t>
  </si>
  <si>
    <t>Vitis x interspécifique cv. Galibert 114-12</t>
  </si>
  <si>
    <t>Vitis x interspécifique cv. Galibert 114-25</t>
  </si>
  <si>
    <t>Vitis x interspécifique cv. Galibert 115-18</t>
  </si>
  <si>
    <t>Vitis x interspécifique cv. Galibert 115-28</t>
  </si>
  <si>
    <t>Vitis x interspécifique cv. Galibert 14-2</t>
  </si>
  <si>
    <t>Vitis x interspécifique cv. Galibert 14-3</t>
  </si>
  <si>
    <t>Vitis x interspécifique cv. Galibert 14-4</t>
  </si>
  <si>
    <t>Vitis x interspécifique cv. Galibert 14-5</t>
  </si>
  <si>
    <t>Vitis x interspécifique cv. Galibert 201 F</t>
  </si>
  <si>
    <t>Vitis x interspécifique cv. Galibert 201 H</t>
  </si>
  <si>
    <t>Vitis x interspécifique cv. Galibert 201-8 = Inconnu</t>
  </si>
  <si>
    <t>Vitis x interspécifique cv. Galibert 20-2</t>
  </si>
  <si>
    <t>Vitis x interspécifique cv. Galibert 21-2</t>
  </si>
  <si>
    <t>Vitis x interspécifique cv. Galibert 25-2</t>
  </si>
  <si>
    <t>Vitis x interspécifique cv. Galibert 309</t>
  </si>
  <si>
    <t>Vitis x interspécifique cv. Galibert 315</t>
  </si>
  <si>
    <t>Vitis x interspécifique cv. Galibert 35-3</t>
  </si>
  <si>
    <t>Vitis x interspécifique cv. Galibert 403</t>
  </si>
  <si>
    <t>Vitis x interspécifique cv. Galibert 404</t>
  </si>
  <si>
    <t>Vitis x interspécifique cv. Galibert 408</t>
  </si>
  <si>
    <t>Vitis x interspécifique cv. Galibert 413</t>
  </si>
  <si>
    <t>Vitis x interspécifique cv. Galibert 414</t>
  </si>
  <si>
    <t>Vitis x interspécifique cv. Galibert 420</t>
  </si>
  <si>
    <t>Vitis x interspécifique cv. Galibert 42-1</t>
  </si>
  <si>
    <t>Vitis x interspécifique cv. Galibert 42-2</t>
  </si>
  <si>
    <t>Vitis x interspécifique cv. Galibert 42-3</t>
  </si>
  <si>
    <t>Vitis x interspécifique cv. Galicante blanc n°1 = Galibert 238-95</t>
  </si>
  <si>
    <t>Vitis x interspécifique cv. Galicante noir n°1 = Galibert 239-96</t>
  </si>
  <si>
    <t>Vitis x interspécifique cv. Galicoul noir = Galibert 238-35</t>
  </si>
  <si>
    <t>Vitis x interspécifique cv. Galignon n°2 = Galibert 264-34</t>
  </si>
  <si>
    <t>Vitis x interspécifique cv. Gamay Couderc = Couderc 3103</t>
  </si>
  <si>
    <t>Vitis x interspécifique cv. Garnier 15-6</t>
  </si>
  <si>
    <t>Vitis x interspécifique cv. Garonnet = Seyve-Villard 18-283</t>
  </si>
  <si>
    <t>Vitis x interspécifique cv. Gaulois 1</t>
  </si>
  <si>
    <t>Vitis x interspécifique cv. Gaulois 2</t>
  </si>
  <si>
    <t>Vitis x interspécifique cv. Geisenheim 26</t>
  </si>
  <si>
    <t>Vitis x interspécifique cv. Geisenheim 97</t>
  </si>
  <si>
    <t>Vitis x interspécifique cv. GfGa-47-42</t>
  </si>
  <si>
    <t>Vitis x interspécifique cv. Gigantesque Millardet de Grasset</t>
  </si>
  <si>
    <t>Vitis x interspécifique cv. Glenora</t>
  </si>
  <si>
    <t>Vitis x interspécifique cv. Golden Muscat</t>
  </si>
  <si>
    <t>Vitis x interspécifique cv. Golia = 1-37 Pirovano</t>
  </si>
  <si>
    <t>Vitis x interspécifique cv. Gradian noir = Galibert 23-2</t>
  </si>
  <si>
    <t>Vitis x interspécifique cv. Grand Noir de Cadoule = Galibert 115-22</t>
  </si>
  <si>
    <t>Vitis x interspécifique cv. Gravesac</t>
  </si>
  <si>
    <t>Vitis x interspécifique cv. Grimaldi 24-27</t>
  </si>
  <si>
    <t>Vitis x interspécifique cv. Grimaldi 444</t>
  </si>
  <si>
    <t>Vitis x interspécifique cv. Gros Cadillon = Galibert 261-11</t>
  </si>
  <si>
    <t>Vitis x interspécifique cv. Guillaume 35</t>
  </si>
  <si>
    <t>Vitis x interspécifique cv. Guillaume 4</t>
  </si>
  <si>
    <t>Vitis x interspécifique cv. Guillaume 6</t>
  </si>
  <si>
    <t>Vitis x interspécifique cv. Harmony</t>
  </si>
  <si>
    <t>Vitis x interspécifique cv. Hartford Prolific</t>
  </si>
  <si>
    <t>Vitis x interspécifique cv. Helios</t>
  </si>
  <si>
    <t>Vitis x interspécifique cv. Herbemont</t>
  </si>
  <si>
    <t>Vitis x interspécifique cv. Himrod</t>
  </si>
  <si>
    <t>Vitis x interspécifique cv. Humbert 3</t>
  </si>
  <si>
    <t>Vitis x interspécifique cv. Hybride Azemar</t>
  </si>
  <si>
    <t>Vitis x interspécifique cv. Hybride Boiziau</t>
  </si>
  <si>
    <t>Vitis x interspécifique cv. Hybride d'Allen</t>
  </si>
  <si>
    <t>Vitis x interspécifique cv. Hybride Fournier</t>
  </si>
  <si>
    <t>Vitis x interspécifique cv. Hybride Franc</t>
  </si>
  <si>
    <t>Vitis x interspécifique cv. Hybride Lacoste</t>
  </si>
  <si>
    <t>Vitis x interspécifique cv. Hybride Pully 1</t>
  </si>
  <si>
    <t>Vitis x interspécifique cv. Hybride Pully 7</t>
  </si>
  <si>
    <t>Vitis x interspécifique cv. Hybride Trinquier</t>
  </si>
  <si>
    <t>Vitis x interspécifique cv. INRA-Mtp-3186-1-87</t>
  </si>
  <si>
    <t>Vitis x interspécifique cv. Institut = Kühlmann 482-2</t>
  </si>
  <si>
    <t>Vitis x interspécifique cv. Jacquez</t>
  </si>
  <si>
    <t>Vitis x interspécifique cv. Jacquez d'Aurelles 1</t>
  </si>
  <si>
    <t>Vitis x interspécifique cv. Joannès Seyve 11369</t>
  </si>
  <si>
    <t>Vitis x interspécifique cv. Joannès Seyve 12426</t>
  </si>
  <si>
    <t>Vitis x interspécifique cv. Joannès Seyve 12428</t>
  </si>
  <si>
    <t>Vitis x interspécifique cv. Joannès Seyve 12448</t>
  </si>
  <si>
    <t>Vitis x interspécifique cv. Joannès Seyve 12462</t>
  </si>
  <si>
    <t>Vitis x interspécifique cv. Joannès Seyve 13733</t>
  </si>
  <si>
    <t>Vitis x interspécifique cv. Joannès Seyve 13756</t>
  </si>
  <si>
    <t>Vitis x interspécifique cv. Joannès Seyve 14924</t>
  </si>
  <si>
    <t>Vitis x interspécifique cv. Joannès Seyve 14928</t>
  </si>
  <si>
    <t>Vitis x interspécifique cv. Joannès Seyve 14982</t>
  </si>
  <si>
    <t>Vitis x interspécifique cv. Joannès Seyve 15874</t>
  </si>
  <si>
    <t>Vitis x interspécifique cv. Joannès Seyve 15875</t>
  </si>
  <si>
    <t>Vitis x interspécifique cv. Joannès Seyve 16150</t>
  </si>
  <si>
    <t>Vitis x interspécifique cv. Joannès Seyve 19103</t>
  </si>
  <si>
    <t>Vitis x interspécifique cv. Joannès Seyve 23275</t>
  </si>
  <si>
    <t>Vitis x interspécifique cv. Joannès Seyve 23284</t>
  </si>
  <si>
    <t>Vitis x interspécifique cv. Joannès Seyve 23298</t>
  </si>
  <si>
    <t>Vitis x interspécifique cv. Joannès Seyve 23416</t>
  </si>
  <si>
    <t>Vitis x interspécifique cv. Joannès Seyve 23545</t>
  </si>
  <si>
    <t>Vitis x interspécifique cv. Joannès Seyve 24298</t>
  </si>
  <si>
    <t>Vitis x interspécifique cv. Joannès Seyve 24397</t>
  </si>
  <si>
    <t>Vitis x interspécifique cv. Joannès Seyve 24398</t>
  </si>
  <si>
    <t>Vitis x interspécifique cv. Joannès Seyve 24399</t>
  </si>
  <si>
    <t>Vitis x interspécifique cv. Joannès Seyve 24408</t>
  </si>
  <si>
    <t>Vitis x interspécifique cv. Joannès Seyve 24444</t>
  </si>
  <si>
    <t>Vitis x interspécifique cv. Joannès Seyve 24610</t>
  </si>
  <si>
    <t>Vitis x interspécifique cv. Joannès Seyve 24614</t>
  </si>
  <si>
    <t>Vitis x interspécifique cv. Joannès Seyve 24651</t>
  </si>
  <si>
    <t>Vitis x interspécifique cv. Joannès Seyve 24967</t>
  </si>
  <si>
    <t>Vitis x interspécifique cv. Joannès Seyve 25444</t>
  </si>
  <si>
    <t>Vitis x interspécifique cv. Joannès Seyve 25555</t>
  </si>
  <si>
    <t>Vitis x interspécifique cv. Joannès Seyve 25874</t>
  </si>
  <si>
    <t>Vitis x interspécifique cv. Joannès Seyve 26130</t>
  </si>
  <si>
    <t>Vitis x interspécifique cv. Joannès Seyve 26470</t>
  </si>
  <si>
    <t>Vitis x interspécifique cv. Joannès Seyve 26480</t>
  </si>
  <si>
    <t>Vitis x interspécifique cv. Joannès Seyve 26482</t>
  </si>
  <si>
    <t>Vitis x interspécifique cv. Joannès Seyve 26487</t>
  </si>
  <si>
    <t>Vitis x interspécifique cv. Joannès Seyve 26490</t>
  </si>
  <si>
    <t>Vitis x interspécifique cv. Joannès Seyve 26620</t>
  </si>
  <si>
    <t>Vitis x interspécifique cv. Joannès Seyve 26627</t>
  </si>
  <si>
    <t>Vitis x interspécifique cv. Joannès Seyve 26649</t>
  </si>
  <si>
    <t>Vitis x interspécifique cv. Joannès Seyve 26651</t>
  </si>
  <si>
    <t>Vitis x interspécifique cv. Joannès Seyve 26654</t>
  </si>
  <si>
    <t>Vitis x interspécifique cv. Joannès Seyve 26674</t>
  </si>
  <si>
    <t>Vitis x interspécifique cv. Joannès Seyve 26724</t>
  </si>
  <si>
    <t>Vitis x interspécifique cv. Joannès Seyve 26790</t>
  </si>
  <si>
    <t>Vitis x interspécifique cv. Joannès Seyve 26855</t>
  </si>
  <si>
    <t>Vitis x interspécifique cv. Joannès Seyve 26924</t>
  </si>
  <si>
    <t>Vitis x interspécifique cv. Joannès Seyve 27350</t>
  </si>
  <si>
    <t>Vitis x interspécifique cv. Joannès Seyve 30158</t>
  </si>
  <si>
    <t>Vitis x interspécifique cv. Joannès Seyve 30286</t>
  </si>
  <si>
    <t>Vitis x interspécifique cv. Joannès Seyve 30555</t>
  </si>
  <si>
    <t>Vitis x interspécifique cv. Joannès Seyve 30641</t>
  </si>
  <si>
    <t>Vitis x interspécifique cv. Joannès Seyve 30662</t>
  </si>
  <si>
    <t>Vitis x interspécifique cv. Joannès Seyve 31132</t>
  </si>
  <si>
    <t>Vitis x interspécifique cv. Joannès Seyve 31392</t>
  </si>
  <si>
    <t>Vitis x interspécifique cv. Joannès Seyve 4825</t>
  </si>
  <si>
    <t>Vitis x interspécifique cv. Joannès Seyve 5563</t>
  </si>
  <si>
    <t>Vitis x interspécifique cv. Joannès Seyve 6264</t>
  </si>
  <si>
    <t>Vitis x interspécifique cv. Joannès Seyve 9149</t>
  </si>
  <si>
    <t>Vitis x interspécifique cv. Johanniter</t>
  </si>
  <si>
    <t>Vitis x interspécifique cv. Joussely 1</t>
  </si>
  <si>
    <t>Vitis x interspécifique cv. Joussely 2</t>
  </si>
  <si>
    <t>Vitis x interspécifique cv. Jurie 1975</t>
  </si>
  <si>
    <t>Vitis x interspécifique cv. Kühlmann 702 A faux</t>
  </si>
  <si>
    <t>Vitis x interspécifique cv. La Céline = Baco 12-12</t>
  </si>
  <si>
    <t>Vitis x interspécifique cv. La Madone = Couderc 4101</t>
  </si>
  <si>
    <t>Vitis x interspécifique cv. labrusca x ?</t>
  </si>
  <si>
    <t>Vitis x interspécifique cv. labrusca x vinifera</t>
  </si>
  <si>
    <t>Vitis x interspécifique cv. Laffourcade 15 V</t>
  </si>
  <si>
    <t>Vitis x interspécifique cv. Laffourcade 19</t>
  </si>
  <si>
    <t>Vitis x interspécifique cv. Laffourcade 26</t>
  </si>
  <si>
    <t>Vitis x interspécifique cv. Laffourcade 6</t>
  </si>
  <si>
    <t>Vitis x interspécifique cv. Landal = Landot 244</t>
  </si>
  <si>
    <t>Vitis x interspécifique cv. Landot 1233</t>
  </si>
  <si>
    <t>Vitis x interspécifique cv. Landot 1674</t>
  </si>
  <si>
    <t>Vitis x interspécifique cv. Landot 1678</t>
  </si>
  <si>
    <t>Vitis x interspécifique cv. Landot 1680</t>
  </si>
  <si>
    <t>Vitis x interspécifique cv. Landot 204</t>
  </si>
  <si>
    <t>Vitis x interspécifique cv. Landot 206</t>
  </si>
  <si>
    <t>Vitis x interspécifique cv. Landot 2281</t>
  </si>
  <si>
    <t>Vitis x interspécifique cv. Landot 2282</t>
  </si>
  <si>
    <t>Vitis x interspécifique cv. Landot 2283</t>
  </si>
  <si>
    <t>Vitis x interspécifique cv. Landot 2291</t>
  </si>
  <si>
    <t>Vitis x interspécifique cv. Landot 234</t>
  </si>
  <si>
    <t>Vitis x interspécifique cv. Landot 2380</t>
  </si>
  <si>
    <t>Vitis x interspécifique cv. Landot 240</t>
  </si>
  <si>
    <t>Vitis x interspécifique cv. Landot 2517</t>
  </si>
  <si>
    <t>Vitis x interspécifique cv. Landot 301</t>
  </si>
  <si>
    <t>Vitis x interspécifique cv. Landot 304</t>
  </si>
  <si>
    <t>Vitis x interspécifique cv. Landot 3381</t>
  </si>
  <si>
    <t>Vitis x interspécifique cv. Landot 3474</t>
  </si>
  <si>
    <t>Vitis x interspécifique cv. Landot 3518</t>
  </si>
  <si>
    <t>Vitis x interspécifique cv. Landot 3568</t>
  </si>
  <si>
    <t>Vitis x interspécifique cv. Landot 3901</t>
  </si>
  <si>
    <t>Vitis x interspécifique cv. Landot 4239</t>
  </si>
  <si>
    <t>Vitis x interspécifique cv. Landot 4411</t>
  </si>
  <si>
    <t>Vitis x interspécifique cv. Landot 4465</t>
  </si>
  <si>
    <t>Vitis x interspécifique cv. Landot 4511</t>
  </si>
  <si>
    <t>Vitis x interspécifique cv. Landot 506</t>
  </si>
  <si>
    <t>Vitis x interspécifique cv. Landot 508</t>
  </si>
  <si>
    <t>Vitis x interspécifique cv. Landot 540</t>
  </si>
  <si>
    <t>Vitis x interspécifique cv. Landot 562</t>
  </si>
  <si>
    <t>Vitis x interspécifique cv. Landot 742</t>
  </si>
  <si>
    <t>Vitis x interspécifique cv. Landot 760</t>
  </si>
  <si>
    <t>Vitis x interspécifique cv. Landot 790</t>
  </si>
  <si>
    <t>Vitis x interspécifique cv. Laquenexy 155-2</t>
  </si>
  <si>
    <t>Vitis x interspécifique cv. Laquenexy 43-3</t>
  </si>
  <si>
    <t>Vitis x interspécifique cv. Laquenexy 44</t>
  </si>
  <si>
    <t>Vitis x interspécifique cv. Laquenexy 4-54</t>
  </si>
  <si>
    <t>Vitis x interspécifique cv. Laquenexy 4-56</t>
  </si>
  <si>
    <t>Vitis x interspécifique cv. Le Capéran = Baco 43-23</t>
  </si>
  <si>
    <t>Vitis x interspécifique cv. Le Cazalet = Baco 58-15</t>
  </si>
  <si>
    <t>Vitis x interspécifique cv. Le Colonel = Bertille Seyve 2667</t>
  </si>
  <si>
    <t>Vitis x interspécifique cv. Le Commandant = Bertille Seyve 2862</t>
  </si>
  <si>
    <t>Vitis x interspécifique cv. Le Fondard = Le Jurassien = Jurie 580</t>
  </si>
  <si>
    <t>Vitis x interspécifique cv. Le Général = Bertille Seyve 5563</t>
  </si>
  <si>
    <t>Vitis x interspécifique cv. Le Pourpre = Seibel 4646</t>
  </si>
  <si>
    <t>Vitis x interspécifique cv. Le Rubis = Seibel 5575</t>
  </si>
  <si>
    <t>Vitis x interspécifique cv. Le Subéreux = Seibel 6905</t>
  </si>
  <si>
    <t>Vitis x interspécifique cv. Léon Millot = Kühlmann 194-2</t>
  </si>
  <si>
    <t>Vitis x interspécifique cv. Llyod's number 33 = LN 33</t>
  </si>
  <si>
    <t>Vitis x interspécifique cv. Logan</t>
  </si>
  <si>
    <t>Vitis x interspécifique cv. Lucie Kühlmann = Kühlmann 149-3</t>
  </si>
  <si>
    <t>Vitis x interspécifique cv. Maclet C 103</t>
  </si>
  <si>
    <t>Vitis x interspécifique cv. Madame Castel = Castel 1028</t>
  </si>
  <si>
    <t>Vitis x interspécifique cv. Madame Lussan = Castel 19002</t>
  </si>
  <si>
    <t>Vitis x interspécifique cv. Mademoiselle Messiny = Kühlmann 193-5</t>
  </si>
  <si>
    <t>Vitis x interspécifique cv. Malègue S 3</t>
  </si>
  <si>
    <t>Vitis x interspécifique cv. Malègue 113</t>
  </si>
  <si>
    <t>Vitis x interspécifique cv. Malègue 1157-1</t>
  </si>
  <si>
    <t>Vitis x interspécifique cv. Malègue 1157-15</t>
  </si>
  <si>
    <t>Vitis x interspécifique cv. Malègue 148-4</t>
  </si>
  <si>
    <t>Vitis x interspécifique cv. Malègue 1495-1</t>
  </si>
  <si>
    <t>Vitis x interspécifique cv. Malègue 150-13</t>
  </si>
  <si>
    <t>Vitis x interspécifique cv. Malègue 150-15</t>
  </si>
  <si>
    <t>Vitis x interspécifique cv. Malègue 150-9</t>
  </si>
  <si>
    <t>Vitis x interspécifique cv. Malègue 1647-8</t>
  </si>
  <si>
    <t>Vitis x interspécifique cv. Malègue 1995-4</t>
  </si>
  <si>
    <t>Vitis x interspécifique cv. Malègue 2049-3</t>
  </si>
  <si>
    <t>Vitis x interspécifique cv. Malègue 2094-3</t>
  </si>
  <si>
    <t>Vitis x interspécifique cv. Malègue 2236-1</t>
  </si>
  <si>
    <t>Vitis x interspécifique cv. Malègue 2623-2</t>
  </si>
  <si>
    <t>Vitis x interspécifique cv. Malègue 2627-11</t>
  </si>
  <si>
    <t>Vitis x interspécifique cv. Malègue 44-46</t>
  </si>
  <si>
    <t>Vitis x interspécifique cv. Malègue 469-2</t>
  </si>
  <si>
    <t>Vitis x interspécifique cv. Malègue 474-5</t>
  </si>
  <si>
    <t>Vitis x interspécifique cv. Malègue 51-20</t>
  </si>
  <si>
    <t>Vitis x interspécifique cv. Malègue 57</t>
  </si>
  <si>
    <t>Vitis x interspécifique cv. Malègue 653-1</t>
  </si>
  <si>
    <t>Vitis x interspécifique cv. Malègue 71-7</t>
  </si>
  <si>
    <t>Vitis x interspécifique cv. Malègue 75</t>
  </si>
  <si>
    <t>Vitis x interspécifique cv. Malègue 829-6</t>
  </si>
  <si>
    <t>Vitis x interspécifique cv. Maréchal Foch = Kühlmann 188-2</t>
  </si>
  <si>
    <t>Vitis x interspécifique cv. Maréchal Joffre = Kühlmann 187-1</t>
  </si>
  <si>
    <t>Vitis x interspécifique cv. Maxatawnay</t>
  </si>
  <si>
    <t>Vitis x interspécifique cv. Merzling</t>
  </si>
  <si>
    <t>Vitis x interspécifique cv. Meynieu 3</t>
  </si>
  <si>
    <t>Vitis x interspécifique cv. Meynieu 6</t>
  </si>
  <si>
    <t>Vitis x interspécifique cv. Meynieu 7</t>
  </si>
  <si>
    <t>Vitis x interspécifique cv. Meynieu 8-5</t>
  </si>
  <si>
    <t>Vitis x interspécifique cv. Meynieu 8-6</t>
  </si>
  <si>
    <t>Vitis x interspécifique cv. Meynieu 9-48</t>
  </si>
  <si>
    <t>Vitis x interspécifique cv. Millardet = Kühlmann 193-2</t>
  </si>
  <si>
    <t>Vitis x interspécifique cv. Millardet de Grasset 143 A</t>
  </si>
  <si>
    <t>Vitis x interspécifique cv. Millardet et de Grasset 101</t>
  </si>
  <si>
    <t>Vitis x interspécifique cv. Millardet et de Grasset 101-1</t>
  </si>
  <si>
    <t>Vitis x interspécifique cv. Millardet et de Grasset 101-10</t>
  </si>
  <si>
    <t>Vitis x interspécifique cv. Millardet et de Grasset 101-11</t>
  </si>
  <si>
    <t>Vitis x interspécifique cv. Millardet et de Grasset 101-12</t>
  </si>
  <si>
    <t>Vitis x interspécifique cv. Millardet et de Grasset 101-14 faux (Carpentras)</t>
  </si>
  <si>
    <t>Vitis x interspécifique cv. Millardet et de Grasset 101-2</t>
  </si>
  <si>
    <t>Vitis x interspécifique cv. Millardet et de Grasset 101-9</t>
  </si>
  <si>
    <t>Vitis x interspécifique cv. Millardet et de Grasset 106-8</t>
  </si>
  <si>
    <t>Vitis x interspécifique cv. Millardet et de Grasset 108-16</t>
  </si>
  <si>
    <t>Vitis x interspécifique cv. Millardet et de Grasset 125-1</t>
  </si>
  <si>
    <t>Vitis x interspécifique cv. Millardet et de Grasset 125-2</t>
  </si>
  <si>
    <t>Vitis x interspécifique cv. Millardet et de Grasset 125-4</t>
  </si>
  <si>
    <t>Vitis x interspécifique cv. Millardet et de Grasset 143</t>
  </si>
  <si>
    <t>Vitis x interspécifique cv. Millardet et de Grasset 17-37</t>
  </si>
  <si>
    <t>Vitis x interspécifique cv. Millardet et de Grasset 199-16</t>
  </si>
  <si>
    <t>Vitis x interspécifique cv. Millardet et de Grasset 202-4</t>
  </si>
  <si>
    <t>Vitis x interspécifique cv. Millardet et de Grasset 212-7</t>
  </si>
  <si>
    <t>Vitis x interspécifique cv. Millardet et de Grasset 215-2</t>
  </si>
  <si>
    <t>Vitis x interspécifique cv. Millardet et de Grasset 219-7</t>
  </si>
  <si>
    <t>Vitis x interspécifique cv. Millardet et de Grasset 227-11-29</t>
  </si>
  <si>
    <t>Vitis x interspécifique cv. Millardet et de Grasset 227-55-29</t>
  </si>
  <si>
    <t>Vitis x interspécifique cv. Millardet et de Grasset 262</t>
  </si>
  <si>
    <t>Vitis x interspécifique cv. Millardet et de Grasset 301-14-152</t>
  </si>
  <si>
    <t>Vitis x interspécifique cv. Millardet et de Grasset 301-37-152</t>
  </si>
  <si>
    <t>Vitis x interspécifique cv. Millardet et de Grasset 301-4-153</t>
  </si>
  <si>
    <t>Vitis x interspécifique cv. Millardet et de Grasset 301-43-152</t>
  </si>
  <si>
    <t>Vitis x interspécifique cv. Millardet et de Grasset 33</t>
  </si>
  <si>
    <t>Vitis x interspécifique cv. Millardet et de Grasset 420 B</t>
  </si>
  <si>
    <t>Vitis x interspécifique cv. Millardet et de Grasset 420 C</t>
  </si>
  <si>
    <t>Vitis x interspécifique cv. Millardet et de Grasset 422 A</t>
  </si>
  <si>
    <t>Vitis x interspécifique cv. Millardet et de Grasset 422 B</t>
  </si>
  <si>
    <t>Vitis x interspécifique cv. Millardet 301</t>
  </si>
  <si>
    <t>Vitis x interspécifique cv. Millardet 374</t>
  </si>
  <si>
    <t>Vitis x interspécifique cv. Molines P.F.</t>
  </si>
  <si>
    <t>Vitis x interspécifique cv. Montoneri 23</t>
  </si>
  <si>
    <t>Vitis x interspécifique cv. Mounier 14-2</t>
  </si>
  <si>
    <t>Vitis x interspécifique cv. Mounier 155-7</t>
  </si>
  <si>
    <t>Vitis x interspécifique cv. Mounier 19-3</t>
  </si>
  <si>
    <t>Vitis x interspécifique cv. Musc Delecta = Seibel 16281</t>
  </si>
  <si>
    <t>Vitis x interspécifique cv. Muscadille = Galibert 265-35</t>
  </si>
  <si>
    <t>Vitis x interspécifique cv. Muscadoule = Galibert 255-10</t>
  </si>
  <si>
    <t>Vitis x interspécifique cv. Muscat Bailey A</t>
  </si>
  <si>
    <t>Vitis x interspécifique cv. Muscat blanc = Meynieu 9-68</t>
  </si>
  <si>
    <t>Vitis x interspécifique cv. Muscat de Saint-Christol = Galibert 255-43</t>
  </si>
  <si>
    <t>Vitis x interspécifique cv. Muscat de Saint-Vallier = Seyve-Villard 20-473</t>
  </si>
  <si>
    <t>Vitis x interspécifique cv. Muscat Sélection 2 Gaillard</t>
  </si>
  <si>
    <t>Vitis x interspécifique cv. Muscolive = Galibert 15-2</t>
  </si>
  <si>
    <t>Vitis x interspécifique cv. Néo Muscat</t>
  </si>
  <si>
    <t>Vitis x interspécifique cv. Neo Muscat x Gros Sémillon</t>
  </si>
  <si>
    <t>Vitis x interspécifique cv. Néron = Kühlmann 296-1</t>
  </si>
  <si>
    <t>Vitis x interspécifique cv. Niabell</t>
  </si>
  <si>
    <t>Vitis x interspécifique cv. Niagara</t>
  </si>
  <si>
    <t>Vitis x interspécifique cv. Noah</t>
  </si>
  <si>
    <t>Vitis x interspécifique cv. Nouveau Bayard = Couderc 132-11</t>
  </si>
  <si>
    <t>Vitis x interspécifique cv. Oberlin noir = Oberlin 595</t>
  </si>
  <si>
    <t>Vitis x interspécifique cv. Oberlin 604</t>
  </si>
  <si>
    <t>Vitis x interspécifique cv. Oberlin 605</t>
  </si>
  <si>
    <t>Vitis x interspécifique cv. Oberlin 701</t>
  </si>
  <si>
    <t>Vitis x interspécifique cv. Oberlin 702 A</t>
  </si>
  <si>
    <t>Vitis x interspécifique cv. Oberlin 716</t>
  </si>
  <si>
    <t>Vitis x interspécifique cv. Oberlin 782</t>
  </si>
  <si>
    <t>Vitis x interspécifique cv. Oeillade de Conzieu = Landot 2832</t>
  </si>
  <si>
    <t>Vitis x interspécifique cv. Orion</t>
  </si>
  <si>
    <t>Vitis x interspécifique cv. Othello</t>
  </si>
  <si>
    <t>Vitis x interspécifique cv. Othello gris</t>
  </si>
  <si>
    <t>Vitis x interspécifique cv. Paulistinha</t>
  </si>
  <si>
    <t>Vitis x interspécifique cv. Paulsen 1043</t>
  </si>
  <si>
    <t>Vitis x interspécifique cv. Paulsen 1045</t>
  </si>
  <si>
    <t>Vitis x interspécifique cv. Paulsen 1119</t>
  </si>
  <si>
    <t>Vitis x interspécifique cv. Paulsen 1120</t>
  </si>
  <si>
    <t>Vitis x interspécifique cv. Paulsen 1321</t>
  </si>
  <si>
    <t>Vitis x interspécifique cv. Paulsen 1323</t>
  </si>
  <si>
    <t>Vitis x interspécifique cv. Paulsen 1381</t>
  </si>
  <si>
    <t>Vitis x interspécifique cv. Paulsen 1742</t>
  </si>
  <si>
    <t>Vitis x interspécifique cv. Paulsen 2 A</t>
  </si>
  <si>
    <t>Vitis x interspécifique cv. Paulsen 764</t>
  </si>
  <si>
    <t>Vitis x interspécifique cv. Paulsen 770</t>
  </si>
  <si>
    <t>Vitis x interspécifique cv. Paulsen 771</t>
  </si>
  <si>
    <t>Vitis x interspécifique cv. Paulsen 775</t>
  </si>
  <si>
    <t>Vitis x interspécifique cv. Paulsen 779</t>
  </si>
  <si>
    <t>Vitis x interspécifique cv. Paulsen 781</t>
  </si>
  <si>
    <t>Vitis x interspécifique cv. Paulsen 782</t>
  </si>
  <si>
    <t>Vitis x interspécifique cv. Paulsen 8302</t>
  </si>
  <si>
    <t>Vitis x interspécifique cv. Paulsen 8734</t>
  </si>
  <si>
    <t>Vitis x interspécifique cv. Peage 5-10 = Roy Chevrier 5-10</t>
  </si>
  <si>
    <t>Vitis x interspécifique cv. Perbos 137</t>
  </si>
  <si>
    <t>Vitis x interspécifique cv. Perbos 151</t>
  </si>
  <si>
    <t>Vitis x interspécifique cv. Perbos 159</t>
  </si>
  <si>
    <t>Vitis x interspécifique cv. Perbos 174</t>
  </si>
  <si>
    <t>Vitis x interspécifique cv. Perbos 180</t>
  </si>
  <si>
    <t>Vitis x interspécifique cv. Perbos 205</t>
  </si>
  <si>
    <t>Vitis x interspécifique cv. Perbos 210</t>
  </si>
  <si>
    <t>Vitis x interspécifique cv. Perbos 215</t>
  </si>
  <si>
    <t>Vitis x interspécifique cv. Perbos 226</t>
  </si>
  <si>
    <t>Vitis x interspécifique cv. Perbos 228</t>
  </si>
  <si>
    <t>Vitis x interspécifique cv. Perbos 48</t>
  </si>
  <si>
    <t>Vitis x interspécifique cv. Perbos 81</t>
  </si>
  <si>
    <t>Vitis x interspécifique cv. Perbos 82</t>
  </si>
  <si>
    <t>Vitis x interspécifique cv. Perdin</t>
  </si>
  <si>
    <t>Vitis x interspécifique cv. Perkins</t>
  </si>
  <si>
    <t>Vitis x interspécifique cv. Perle de Cadoule = Galibert 255-99</t>
  </si>
  <si>
    <t>Vitis x interspécifique cv. Perle noire = Seyve-Villard 20-347</t>
  </si>
  <si>
    <t>Vitis x interspécifique cv. Perraton 34</t>
  </si>
  <si>
    <t>Vitis x interspécifique cv. Perraton 36</t>
  </si>
  <si>
    <t>Vitis x interspécifique cv. Phénix</t>
  </si>
  <si>
    <t>Vitis x interspécifique cv. Phoenix</t>
  </si>
  <si>
    <t>Vitis x interspécifique cv. piasezkii x ?</t>
  </si>
  <si>
    <t>Vitis x interspécifique cv. piasezkii x romanetii</t>
  </si>
  <si>
    <t>Vitis x interspécifique cv. Picadoul = Galibert 221-31</t>
  </si>
  <si>
    <t>Vitis x interspécifique cv. Pierrelle = Seyve-Villard 20-366</t>
  </si>
  <si>
    <t>Vitis x interspécifique cv. Pignan noir = Galibert 23-1</t>
  </si>
  <si>
    <t>Vitis x interspécifique cv. Pignoletta</t>
  </si>
  <si>
    <t>Vitis x interspécifique cv. Pinard = Kühlmann 191-2</t>
  </si>
  <si>
    <t>Vitis x interspécifique cv. Pirobella</t>
  </si>
  <si>
    <t>Vitis x interspécifique cv. Pirovano 146</t>
  </si>
  <si>
    <t>Vitis x interspécifique cv. Pirovano 29</t>
  </si>
  <si>
    <t>Vitis x interspécifique cv. Pirovano 34</t>
  </si>
  <si>
    <t>Vitis x interspécifique cv. Pirovano 40</t>
  </si>
  <si>
    <t>Vitis x interspécifique cv. Pirovano 41</t>
  </si>
  <si>
    <t>Vitis x interspécifique cv. Pirovano 48</t>
  </si>
  <si>
    <t>Vitis x interspécifique cv. Pirovano 539 a</t>
  </si>
  <si>
    <t>Vitis x interspécifique cv. Pirovano 541</t>
  </si>
  <si>
    <t>Vitis x interspécifique cv. Pirovano 6</t>
  </si>
  <si>
    <t>Vitis x interspécifique cv. Plantet = Seibel 5455</t>
  </si>
  <si>
    <t>Vitis x interspécifique cv. Pocklington</t>
  </si>
  <si>
    <t>Vitis x interspécifique cv. Poilu = Kühlmann 252-3</t>
  </si>
  <si>
    <t>Vitis x interspécifique cv. Pougette musquée = Galibert 256-28</t>
  </si>
  <si>
    <t>Vitis x interspécifique cv. Précoce de Colmar = Kühlmann 277-2</t>
  </si>
  <si>
    <t>Vitis x interspécifique cv. Précoce Prady = Couderc 124-20</t>
  </si>
  <si>
    <t>Vitis x interspécifique cv. Précoce Prady = Couderc 126-21</t>
  </si>
  <si>
    <t>Vitis x interspécifique cv. Precursore</t>
  </si>
  <si>
    <t>Vitis x interspécifique cv. Primus = Pirovano 7</t>
  </si>
  <si>
    <t>Vitis x interspécifique cv. Prince noir Meynieu 1</t>
  </si>
  <si>
    <t>Vitis x interspécifique cv. Prosperi 11-71</t>
  </si>
  <si>
    <t>Vitis x interspécifique cv. Prosperi 11-72</t>
  </si>
  <si>
    <t>Vitis x interspécifique cv. Prosperi 15-99</t>
  </si>
  <si>
    <t>Vitis x interspécifique cv. Prosperi 16-107</t>
  </si>
  <si>
    <t>Vitis x interspécifique cv. Prosperi 16-108</t>
  </si>
  <si>
    <t>Vitis x interspécifique cv. Prosperi 16-109</t>
  </si>
  <si>
    <t>Vitis x interspécifique cv. Prosperi 5-32</t>
  </si>
  <si>
    <t>Vitis x interspécifique cv. Ranciaut blanc = Galibert 53-1</t>
  </si>
  <si>
    <t>Vitis x interspécifique cv. Ranciaut noir = Galibert 63-1</t>
  </si>
  <si>
    <t>Vitis x interspécifique cv. Ravat blanc = Ravat 6</t>
  </si>
  <si>
    <t>Vitis x interspécifique cv. Ravat 13</t>
  </si>
  <si>
    <t>Vitis x interspécifique cv. Ravat 143</t>
  </si>
  <si>
    <t>Vitis x interspécifique cv. Ravat 15</t>
  </si>
  <si>
    <t>Vitis x interspécifique cv. Ravat 16</t>
  </si>
  <si>
    <t>Vitis x interspécifique cv. Ravat 18</t>
  </si>
  <si>
    <t>Vitis x interspécifique cv. Ravat 19</t>
  </si>
  <si>
    <t>Vitis x interspécifique cv. Ravat 253</t>
  </si>
  <si>
    <t>Vitis x interspécifique cv. Ravat 262</t>
  </si>
  <si>
    <t>Vitis x interspécifique cv. Ravat 327</t>
  </si>
  <si>
    <t>Vitis x interspécifique cv. Ravat 34</t>
  </si>
  <si>
    <t>Vitis x interspécifique cv. Ravat 36</t>
  </si>
  <si>
    <t>Vitis x interspécifique cv. Ravat 507</t>
  </si>
  <si>
    <t>Vitis x interspécifique cv. Ravat 51</t>
  </si>
  <si>
    <t>Vitis x interspécifique cv. Ravat 8</t>
  </si>
  <si>
    <t>Vitis x interspécifique cv. Ravat 9</t>
  </si>
  <si>
    <t>Vitis x interspécifique cv. Ravaz 1</t>
  </si>
  <si>
    <t>Vitis x interspécifique cv. Ravaz 2</t>
  </si>
  <si>
    <t>Vitis x interspécifique cv. Rayon d'Or = Seibel 4986</t>
  </si>
  <si>
    <t>Vitis x interspécifique cv. RC 51</t>
  </si>
  <si>
    <t>Vitis x interspécifique cv. Rebecca</t>
  </si>
  <si>
    <t>Vitis x interspécifique cv. Regent</t>
  </si>
  <si>
    <t>Vitis x interspécifique cv. Rességuier sélection Birolleau 1 = RSB 1</t>
  </si>
  <si>
    <t>Vitis x interspécifique cv. Richter 31</t>
  </si>
  <si>
    <t>Vitis x interspécifique cv. Richter 57</t>
  </si>
  <si>
    <t>Vitis x interspécifique cv. Riparia Rupestris de Massannes glabre</t>
  </si>
  <si>
    <t>Vitis x interspécifique cv. riparia x berlandieri</t>
  </si>
  <si>
    <t>Vitis x interspécifique cv. riparia x rupestris</t>
  </si>
  <si>
    <t>Vitis x interspécifique cv. riparia x rupestris x candicans</t>
  </si>
  <si>
    <t>Vitis x interspécifique cv. riparia x vinifera</t>
  </si>
  <si>
    <t>Vitis x interspécifique cv. Riparia-Rupestris de Dracé</t>
  </si>
  <si>
    <t>Vitis x interspécifique cv. Riparia-Rupestris de Massannes pubescent</t>
  </si>
  <si>
    <t>Vitis x interspécifique cv. Riparia-Rupestris de Samadet</t>
  </si>
  <si>
    <t>Vitis x interspécifique cv. Riparia-Rupestris de Savènes</t>
  </si>
  <si>
    <t>Vitis x interspécifique cv. Riparia-Rupestris de Vauchretien</t>
  </si>
  <si>
    <t>Vitis x interspécifique cv. Riparia-Rupestris Schwarzmann</t>
  </si>
  <si>
    <t>Vitis x interspécifique cv. Robur</t>
  </si>
  <si>
    <t>Vitis x interspécifique cv. Roi des noirs = Seibel 4643</t>
  </si>
  <si>
    <t>Vitis x interspécifique cv. romanetii x ?</t>
  </si>
  <si>
    <t>Vitis x interspécifique cv. Rondo</t>
  </si>
  <si>
    <t>Vitis x interspécifique cv. Rosambre</t>
  </si>
  <si>
    <t>Vitis x interspécifique cv. Rosette = Seibel 1000</t>
  </si>
  <si>
    <t>Vitis x interspécifique cv. Rouby 3</t>
  </si>
  <si>
    <t>Vitis x interspécifique cv. Rouby 9</t>
  </si>
  <si>
    <t>Vitis x interspécifique cv. Roucaneuf = Seyve-Villard 12-309</t>
  </si>
  <si>
    <t>Vitis x interspécifique cv. Rougeon = Seibel 5898</t>
  </si>
  <si>
    <t>Vitis x interspécifique cv. Royalty</t>
  </si>
  <si>
    <t>Vitis x interspécifique cv. Rubilande = Seibel 11803</t>
  </si>
  <si>
    <t>Vitis x interspécifique cv. Rubino = Pirovano 192a</t>
  </si>
  <si>
    <t>Vitis x interspécifique cv. Rubiscan</t>
  </si>
  <si>
    <t>Vitis x interspécifique cv. Rudelin 101-6</t>
  </si>
  <si>
    <t>Vitis x interspécifique cv. Rudelin 101-9</t>
  </si>
  <si>
    <t>Vitis x interspécifique cv. Rudelin 102-1</t>
  </si>
  <si>
    <t>Vitis x interspécifique cv. Rudelin 102-4</t>
  </si>
  <si>
    <t>Vitis x interspécifique cv. Rudelin 102-8</t>
  </si>
  <si>
    <t>Vitis x interspécifique cv. Rudelin 102-9</t>
  </si>
  <si>
    <t>Vitis x interspécifique cv. Rudelin 103-1</t>
  </si>
  <si>
    <t>Vitis x interspécifique cv. Rudelin 103-2</t>
  </si>
  <si>
    <t>Vitis x interspécifique cv. Rudelin 103-6</t>
  </si>
  <si>
    <t>Vitis x interspécifique cv. Rudelin 103-8</t>
  </si>
  <si>
    <t>Vitis x interspécifique cv. Rudelin 104-4</t>
  </si>
  <si>
    <t>Vitis x interspécifique cv. Rudelin 104-8</t>
  </si>
  <si>
    <t>Vitis x interspécifique cv. Rudelin 105-6</t>
  </si>
  <si>
    <t>Vitis x interspécifique cv. Rudelin 106-1</t>
  </si>
  <si>
    <t>Vitis x interspécifique cv. Rudelin 106-4</t>
  </si>
  <si>
    <t>Vitis x interspécifique cv. Rudelin 108-4</t>
  </si>
  <si>
    <t>Vitis x interspécifique cv. Rudelin 109-3</t>
  </si>
  <si>
    <t>Vitis x interspécifique cv. Rudelin 109-7</t>
  </si>
  <si>
    <t>Vitis x interspécifique cv. Rudelin 111-2</t>
  </si>
  <si>
    <t>Vitis x interspécifique cv. Rudelin 111-3</t>
  </si>
  <si>
    <t>Vitis x interspécifique cv. Rudelin 111-4</t>
  </si>
  <si>
    <t>Vitis x interspécifique cv. Rudelin 111-8</t>
  </si>
  <si>
    <t>Vitis x interspécifique cv. Rudelin 122-9</t>
  </si>
  <si>
    <t>Vitis x interspécifique cv. Rudelin 125-8</t>
  </si>
  <si>
    <t>Vitis x interspécifique cv. Rudelin 126-4</t>
  </si>
  <si>
    <t>Vitis x interspécifique cv. Rudelin 126-6</t>
  </si>
  <si>
    <t>Vitis x interspécifique cv. Rudelin 130-8</t>
  </si>
  <si>
    <t>Vitis x interspécifique cv. Rudelin 131-7</t>
  </si>
  <si>
    <t>Vitis x interspécifique cv. Rudelin 132-2</t>
  </si>
  <si>
    <t>Vitis x interspécifique cv. Rudelin 17-4</t>
  </si>
  <si>
    <t>Vitis x interspécifique cv. Rudelin 17-5</t>
  </si>
  <si>
    <t>Vitis x interspécifique cv. Rudelin 18-1</t>
  </si>
  <si>
    <t>Vitis x interspécifique cv. Rudelin 3</t>
  </si>
  <si>
    <t>Vitis x interspécifique cv. Rudelin 312-1</t>
  </si>
  <si>
    <t>Vitis x interspécifique cv. Rudelin 314-3</t>
  </si>
  <si>
    <t>Vitis x interspécifique cv. Rudelin 315-1</t>
  </si>
  <si>
    <t>Vitis x interspécifique cv. Rudelin 316-5</t>
  </si>
  <si>
    <t>Vitis x interspécifique cv. Rudelin 37-3</t>
  </si>
  <si>
    <t>Vitis x interspécifique cv. Rudelin 38-6</t>
  </si>
  <si>
    <t>Vitis x interspécifique cv. Rudelin 5-41</t>
  </si>
  <si>
    <t>Vitis x interspécifique cv. Rudelin 58</t>
  </si>
  <si>
    <t>Vitis x interspécifique cv. Rudelin 610-6</t>
  </si>
  <si>
    <t>Vitis x interspécifique cv. Rudelin 611-1</t>
  </si>
  <si>
    <t>Vitis x interspécifique cv. Rudelin 613-3</t>
  </si>
  <si>
    <t>Vitis x interspécifique cv. Rudelin 6-96</t>
  </si>
  <si>
    <t>Vitis x interspécifique cv. Ruggeri 131</t>
  </si>
  <si>
    <t>Vitis x interspécifique cv. Ruggeri 188</t>
  </si>
  <si>
    <t>Vitis x interspécifique cv. Ruggeri 193</t>
  </si>
  <si>
    <t>Vitis x interspécifique cv. Ruggeri 205</t>
  </si>
  <si>
    <t>Vitis x interspécifique cv. Ruggeri 225</t>
  </si>
  <si>
    <t>Vitis x interspécifique cv. Ruggeri 240</t>
  </si>
  <si>
    <t>Vitis x interspécifique cv. Ruggeri 300</t>
  </si>
  <si>
    <t>Vitis x interspécifique cv. Ruggeri 322</t>
  </si>
  <si>
    <t>Vitis x interspécifique cv. Ruggeri 325</t>
  </si>
  <si>
    <t>Vitis x interspécifique cv. Ruggeri 333</t>
  </si>
  <si>
    <t>Vitis x interspécifique cv. Ruggeri 42</t>
  </si>
  <si>
    <t>Vitis x interspécifique cv. Ruggeri 55</t>
  </si>
  <si>
    <t>Vitis x interspécifique cv. rupestris x aestivalis</t>
  </si>
  <si>
    <t>Vitis x interspécifique cv. rupestris x aestivalis x cordifolia</t>
  </si>
  <si>
    <t>Vitis x interspécifique cv. rupestris x berlandieri</t>
  </si>
  <si>
    <t>Vitis x interspécifique cv. rupestris x candicans</t>
  </si>
  <si>
    <t>Vitis x interspécifique cv. rupestris x cordifolia</t>
  </si>
  <si>
    <t>Vitis x interspécifique cv. rupestris x vinifera</t>
  </si>
  <si>
    <t>Vitis x interspécifique cv. Sabrilong = Long 35</t>
  </si>
  <si>
    <t>Vitis x interspécifique cv. Saint-Sauveur d'Alsace = Kühlmann 65-1</t>
  </si>
  <si>
    <t>Vitis x interspécifique cv. Saint-Victor = Galibert 15-3</t>
  </si>
  <si>
    <t>Vitis x interspécifique cv. Saint-Vincent</t>
  </si>
  <si>
    <t>Vitis x interspécifique cv. Salt Creek</t>
  </si>
  <si>
    <t>Vitis x interspécifique cv. Salzmann 6-43</t>
  </si>
  <si>
    <t>Vitis x interspécifique cv. Sanson</t>
  </si>
  <si>
    <t>Vitis x interspécifique cv. Saubrians = Galibert 36-2</t>
  </si>
  <si>
    <t>Vitis x interspécifique cv. Seibel  6131</t>
  </si>
  <si>
    <t>Vitis x interspécifique cv. Seibel 1</t>
  </si>
  <si>
    <t>Vitis x interspécifique cv. Seibel 10010</t>
  </si>
  <si>
    <t>Vitis x interspécifique cv. Seibel 10020</t>
  </si>
  <si>
    <t>Vitis x interspécifique cv. Seibel 10027</t>
  </si>
  <si>
    <t>Vitis x interspécifique cv. Seibel 10033</t>
  </si>
  <si>
    <t>Vitis x interspécifique cv. Seibel 10034</t>
  </si>
  <si>
    <t>Vitis x interspécifique cv. Seibel 1004</t>
  </si>
  <si>
    <t>Vitis x interspécifique cv. Seibel 10046</t>
  </si>
  <si>
    <t>Vitis x interspécifique cv. Seibel 1007</t>
  </si>
  <si>
    <t>Vitis x interspécifique cv. Seibel 10076</t>
  </si>
  <si>
    <t>Vitis x interspécifique cv. Seibel 10078</t>
  </si>
  <si>
    <t>Vitis x interspécifique cv. Seibel 10096</t>
  </si>
  <si>
    <t>Vitis x interspécifique cv. Seibel 10114</t>
  </si>
  <si>
    <t>Vitis x interspécifique cv. Seibel 10123</t>
  </si>
  <si>
    <t>Vitis x interspécifique cv. Seibel 1013</t>
  </si>
  <si>
    <t>Vitis x interspécifique cv. Seibel 10136/2</t>
  </si>
  <si>
    <t>Vitis x interspécifique cv. Seibel 1014</t>
  </si>
  <si>
    <t>Vitis x interspécifique cv. Seibel 10146</t>
  </si>
  <si>
    <t>Vitis x interspécifique cv. Seibel 1015</t>
  </si>
  <si>
    <t>Vitis x interspécifique cv. Seibel 10172/2</t>
  </si>
  <si>
    <t>Vitis x interspécifique cv. Seibel 10186</t>
  </si>
  <si>
    <t>Vitis x interspécifique cv. Seibel 10208</t>
  </si>
  <si>
    <t>Vitis x interspécifique cv. Seibel 10215</t>
  </si>
  <si>
    <t>Vitis x interspécifique cv. Seibel 10217</t>
  </si>
  <si>
    <t>Vitis x interspécifique cv. Seibel 10230</t>
  </si>
  <si>
    <t>Vitis x interspécifique cv. Seibel 1025</t>
  </si>
  <si>
    <t>Vitis x interspécifique cv. Seibel 10259/1</t>
  </si>
  <si>
    <t>Vitis x interspécifique cv. Seibel 10267</t>
  </si>
  <si>
    <t>Vitis x interspécifique cv. Seibel 10292</t>
  </si>
  <si>
    <t>Vitis x interspécifique cv. Seibel 10295</t>
  </si>
  <si>
    <t>Vitis x interspécifique cv. Seibel 10417</t>
  </si>
  <si>
    <t>Vitis x interspécifique cv. Seibel 10420</t>
  </si>
  <si>
    <t>Vitis x interspécifique cv. Seibel 107</t>
  </si>
  <si>
    <t>Vitis x interspécifique cv. Seibel 1070</t>
  </si>
  <si>
    <t>Vitis x interspécifique cv. Seibel 10720</t>
  </si>
  <si>
    <t>Vitis x interspécifique cv. Seibel 1077</t>
  </si>
  <si>
    <t>Vitis x interspécifique cv. Seibel 10790</t>
  </si>
  <si>
    <t>Vitis x interspécifique cv. Seibel 10793</t>
  </si>
  <si>
    <t>Vitis x interspécifique cv. Seibel 10796</t>
  </si>
  <si>
    <t>Vitis x interspécifique cv. Seibel 10801</t>
  </si>
  <si>
    <t>Vitis x interspécifique cv. Seibel 10809</t>
  </si>
  <si>
    <t>Vitis x interspécifique cv. Seibel 1082</t>
  </si>
  <si>
    <t>Vitis x interspécifique cv. Seibel 10855</t>
  </si>
  <si>
    <t>Vitis x interspécifique cv. Seibel 10868</t>
  </si>
  <si>
    <t>Vitis x interspécifique cv. Seibel 10884/6</t>
  </si>
  <si>
    <t>Vitis x interspécifique cv. Seibel 110</t>
  </si>
  <si>
    <t>Vitis x interspécifique cv. Seibel 11020</t>
  </si>
  <si>
    <t>Vitis x interspécifique cv. Seibel 11023</t>
  </si>
  <si>
    <t>Vitis x interspécifique cv. Seibel 11027</t>
  </si>
  <si>
    <t>Vitis x interspécifique cv. Seibel 112</t>
  </si>
  <si>
    <t>Vitis x interspécifique cv. Seibel 11254/16</t>
  </si>
  <si>
    <t>Vitis x interspécifique cv. Seibel 11257</t>
  </si>
  <si>
    <t>Vitis x interspécifique cv. Seibel 11259</t>
  </si>
  <si>
    <t>Vitis x interspécifique cv. Seibel 11272</t>
  </si>
  <si>
    <t>Vitis x interspécifique cv. Seibel 11283</t>
  </si>
  <si>
    <t>Vitis x interspécifique cv. Seibel 11318</t>
  </si>
  <si>
    <t>Vitis x interspécifique cv. Seibel 11342</t>
  </si>
  <si>
    <t>Vitis x interspécifique cv. Seibel 114</t>
  </si>
  <si>
    <t>Vitis x interspécifique cv. Seibel 11404</t>
  </si>
  <si>
    <t>Vitis x interspécifique cv. Seibel 11431</t>
  </si>
  <si>
    <t>Vitis x interspécifique cv. Seibel 11437</t>
  </si>
  <si>
    <t>Vitis x interspécifique cv. Seibel 11486</t>
  </si>
  <si>
    <t>Vitis x interspécifique cv. Seibel 11493</t>
  </si>
  <si>
    <t>Vitis x interspécifique cv. Seibel 11670</t>
  </si>
  <si>
    <t>Vitis x interspécifique cv. Seibel 11697</t>
  </si>
  <si>
    <t>Vitis x interspécifique cv. Seibel 11701</t>
  </si>
  <si>
    <t>Vitis x interspécifique cv. Seibel 11705</t>
  </si>
  <si>
    <t>Vitis x interspécifique cv. Seibel 11729</t>
  </si>
  <si>
    <t>Vitis x interspécifique cv. Seibel 11780</t>
  </si>
  <si>
    <t>Vitis x interspécifique cv. Seibel 11815</t>
  </si>
  <si>
    <t>Vitis x interspécifique cv. Seibel 11846</t>
  </si>
  <si>
    <t>Vitis x interspécifique cv. Seibel 11875</t>
  </si>
  <si>
    <t>Vitis x interspécifique cv. Seibel 11906</t>
  </si>
  <si>
    <t>Vitis x interspécifique cv. Seibel 11929</t>
  </si>
  <si>
    <t>Vitis x interspécifique cv. Seibel 120</t>
  </si>
  <si>
    <t>Vitis x interspécifique cv. Seibel 12084</t>
  </si>
  <si>
    <t>Vitis x interspécifique cv. Seibel 12242</t>
  </si>
  <si>
    <t>Vitis x interspécifique cv. Seibel 12315</t>
  </si>
  <si>
    <t>Vitis x interspécifique cv. Seibel 12393</t>
  </si>
  <si>
    <t>Vitis x interspécifique cv. Seibel 12583</t>
  </si>
  <si>
    <t>Vitis x interspécifique cv. Seibel 126</t>
  </si>
  <si>
    <t>Vitis x interspécifique cv. Seibel 128</t>
  </si>
  <si>
    <t>Vitis x interspécifique cv. Seibel 13047</t>
  </si>
  <si>
    <t>Vitis x interspécifique cv. Seibel 13053</t>
  </si>
  <si>
    <t>Vitis x interspécifique cv. Seibel 13394</t>
  </si>
  <si>
    <t>Vitis x interspécifique cv. Seibel 13663</t>
  </si>
  <si>
    <t>Vitis x interspécifique cv. Seibel 13664</t>
  </si>
  <si>
    <t>Vitis x interspécifique cv. Seibel 13666</t>
  </si>
  <si>
    <t>Vitis x interspécifique cv. Seibel 13669</t>
  </si>
  <si>
    <t>Vitis x interspécifique cv. Seibel 13680</t>
  </si>
  <si>
    <t>Vitis x interspécifique cv. Seibel 13682</t>
  </si>
  <si>
    <t>Vitis x interspécifique cv. Seibel 13693</t>
  </si>
  <si>
    <t>Vitis x interspécifique cv. Seibel 13694</t>
  </si>
  <si>
    <t>Vitis x interspécifique cv. Seibel 13695</t>
  </si>
  <si>
    <t>Vitis x interspécifique cv. Seibel 13698</t>
  </si>
  <si>
    <t>Vitis x interspécifique cv. Seibel 13770</t>
  </si>
  <si>
    <t>Vitis x interspécifique cv. Seibel 138</t>
  </si>
  <si>
    <t>Vitis x interspécifique cv. Seibel 13846</t>
  </si>
  <si>
    <t>Vitis x interspécifique cv. Seibel 14</t>
  </si>
  <si>
    <t>Vitis x interspécifique cv. Seibel 14114</t>
  </si>
  <si>
    <t>Vitis x interspécifique cv. Seibel 14117</t>
  </si>
  <si>
    <t>Vitis x interspécifique cv. Seibel 14164</t>
  </si>
  <si>
    <t>Vitis x interspécifique cv. Seibel 14189</t>
  </si>
  <si>
    <t>Vitis x interspécifique cv. Seibel 14266</t>
  </si>
  <si>
    <t>Vitis x interspécifique cv. Seibel 14326</t>
  </si>
  <si>
    <t>Vitis x interspécifique cv. Seibel 14327</t>
  </si>
  <si>
    <t>Vitis x interspécifique cv. Seibel 14378</t>
  </si>
  <si>
    <t>Vitis x interspécifique cv. Seibel 14404</t>
  </si>
  <si>
    <t>Vitis x interspécifique cv. Seibel 14417</t>
  </si>
  <si>
    <t>Vitis x interspécifique cv. Seibel 14419</t>
  </si>
  <si>
    <t>Vitis x interspécifique cv. Seibel 14472</t>
  </si>
  <si>
    <t>Vitis x interspécifique cv. Seibel 14483</t>
  </si>
  <si>
    <t>Vitis x interspécifique cv. Seibel 14514</t>
  </si>
  <si>
    <t>Vitis x interspécifique cv. Seibel 14526</t>
  </si>
  <si>
    <t>Vitis x interspécifique cv. Seibel 14572</t>
  </si>
  <si>
    <t>Vitis x interspécifique cv. Seibel 14576</t>
  </si>
  <si>
    <t>Vitis x interspécifique cv. Seibel 14638</t>
  </si>
  <si>
    <t>Vitis x interspécifique cv. Seibel 14639</t>
  </si>
  <si>
    <t>Vitis x interspécifique cv. Seibel 14654</t>
  </si>
  <si>
    <t>Vitis x interspécifique cv. Seibel 14655</t>
  </si>
  <si>
    <t>Vitis x interspécifique cv. Seibel 14657</t>
  </si>
  <si>
    <t>Vitis x interspécifique cv. Seibel 14660</t>
  </si>
  <si>
    <t>Vitis x interspécifique cv. Seibel 14662</t>
  </si>
  <si>
    <t>Vitis x interspécifique cv. Seibel 14664</t>
  </si>
  <si>
    <t>Vitis x interspécifique cv. Seibel 14665</t>
  </si>
  <si>
    <t>Vitis x interspécifique cv. Seibel 14676</t>
  </si>
  <si>
    <t>Vitis x interspécifique cv. Seibel 14709</t>
  </si>
  <si>
    <t>Vitis x interspécifique cv. Seibel 14747</t>
  </si>
  <si>
    <t>Vitis x interspécifique cv. Seibel 14866</t>
  </si>
  <si>
    <t>Vitis x interspécifique cv. Seibel 14911</t>
  </si>
  <si>
    <t>Vitis x interspécifique cv. Seibel 14937</t>
  </si>
  <si>
    <t>Vitis x interspécifique cv. Seibel 14994</t>
  </si>
  <si>
    <t>Vitis x interspécifique cv. Seibel 14995</t>
  </si>
  <si>
    <t>Vitis x interspécifique cv. Seibel 150</t>
  </si>
  <si>
    <t>Vitis x interspécifique cv. Seibel 15024</t>
  </si>
  <si>
    <t>Vitis x interspécifique cv. Seibel 15027</t>
  </si>
  <si>
    <t>Vitis x interspécifique cv. Seibel 15051</t>
  </si>
  <si>
    <t>Vitis x interspécifique cv. Seibel 15062</t>
  </si>
  <si>
    <t>Vitis x interspécifique cv. Seibel 15074</t>
  </si>
  <si>
    <t>Vitis x interspécifique cv. Seibel 15170</t>
  </si>
  <si>
    <t>Vitis x interspécifique cv. Seibel 15245</t>
  </si>
  <si>
    <t>Vitis x interspécifique cv. Seibel 156</t>
  </si>
  <si>
    <t>Vitis x interspécifique cv. Seibel 1588</t>
  </si>
  <si>
    <t>Vitis x interspécifique cv. Seibel 15964</t>
  </si>
  <si>
    <t>Vitis x interspécifique cv. Seibel 16092</t>
  </si>
  <si>
    <t>Vitis x interspécifique cv. Seibel 16137</t>
  </si>
  <si>
    <t>Vitis x interspécifique cv. Seibel 16147</t>
  </si>
  <si>
    <t>Vitis x interspécifique cv. Seibel 16161</t>
  </si>
  <si>
    <t>Vitis x interspécifique cv. Seibel 16191</t>
  </si>
  <si>
    <t>Vitis x interspécifique cv. Seibel 16196</t>
  </si>
  <si>
    <t>Vitis x interspécifique cv. Seibel 16199</t>
  </si>
  <si>
    <t>Vitis x interspécifique cv. Seibel 16273</t>
  </si>
  <si>
    <t>Vitis x interspécifique cv. Seibel 181</t>
  </si>
  <si>
    <t>Vitis x interspécifique cv. Seibel 182</t>
  </si>
  <si>
    <t>Vitis x interspécifique cv. Seibel 2</t>
  </si>
  <si>
    <t>Vitis x interspécifique cv. Seibel 200</t>
  </si>
  <si>
    <t>Vitis x interspécifique cv. Seibel 2003</t>
  </si>
  <si>
    <t>Vitis x interspécifique cv. Seibel 2006</t>
  </si>
  <si>
    <t>Vitis x interspécifique cv. Seibel 2010</t>
  </si>
  <si>
    <t>Vitis x interspécifique cv. Seibel 2029</t>
  </si>
  <si>
    <t>Vitis x interspécifique cv. Seibel 2044</t>
  </si>
  <si>
    <t>Vitis x interspécifique cv. Seibel 206</t>
  </si>
  <si>
    <t>Vitis x interspécifique cv. Seibel 209</t>
  </si>
  <si>
    <t>Vitis x interspécifique cv. Seibel 210</t>
  </si>
  <si>
    <t>Vitis x interspécifique cv. Seibel 2120</t>
  </si>
  <si>
    <t>Vitis x interspécifique cv. Seibel 2453</t>
  </si>
  <si>
    <t>Vitis x interspécifique cv. Seibel 25</t>
  </si>
  <si>
    <t>Vitis x interspécifique cv. Seibel 2509</t>
  </si>
  <si>
    <t>Vitis x interspécifique cv. Seibel 2524</t>
  </si>
  <si>
    <t>Vitis x interspécifique cv. Seibel 2525</t>
  </si>
  <si>
    <t>Vitis x interspécifique cv. Seibel 2573</t>
  </si>
  <si>
    <t>Vitis x interspécifique cv. Seibel 2576</t>
  </si>
  <si>
    <t>Vitis x interspécifique cv. Seibel 2578</t>
  </si>
  <si>
    <t>Vitis x interspécifique cv. Seibel 2582</t>
  </si>
  <si>
    <t>Vitis x interspécifique cv. Seibel 2591</t>
  </si>
  <si>
    <t>Vitis x interspécifique cv. Seibel 2605</t>
  </si>
  <si>
    <t>Vitis x interspécifique cv. Seibel 2632</t>
  </si>
  <si>
    <t>Vitis x interspécifique cv. Seibel 2655</t>
  </si>
  <si>
    <t>Vitis x interspécifique cv. Seibel 2660</t>
  </si>
  <si>
    <t>Vitis x interspécifique cv. Seibel 2666</t>
  </si>
  <si>
    <t>Vitis x interspécifique cv. Seibel 2686</t>
  </si>
  <si>
    <t>Vitis x interspécifique cv. Seibel 270</t>
  </si>
  <si>
    <t>Vitis x interspécifique cv. Seibel 2838</t>
  </si>
  <si>
    <t>Vitis x interspécifique cv. Seibel 2859</t>
  </si>
  <si>
    <t>Vitis x interspécifique cv. Seibel 29</t>
  </si>
  <si>
    <t>Vitis x interspécifique cv. Seibel 3021</t>
  </si>
  <si>
    <t>Vitis x interspécifique cv. Seibel 36</t>
  </si>
  <si>
    <t>Vitis x interspécifique cv. Seibel 38</t>
  </si>
  <si>
    <t>Vitis x interspécifique cv. Seibel 4</t>
  </si>
  <si>
    <t>Vitis x interspécifique cv. Seibel 405</t>
  </si>
  <si>
    <t>Vitis x interspécifique cv. Seibel 41</t>
  </si>
  <si>
    <t>Vitis x interspécifique cv. Seibel 4111</t>
  </si>
  <si>
    <t>Vitis x interspécifique cv. Seibel 4121</t>
  </si>
  <si>
    <t>Vitis x interspécifique cv. Seibel 4132</t>
  </si>
  <si>
    <t>Vitis x interspécifique cv. Seibel 4464</t>
  </si>
  <si>
    <t>Vitis x interspécifique cv. Seibel 4499</t>
  </si>
  <si>
    <t>Vitis x interspécifique cv. Seibel 4504</t>
  </si>
  <si>
    <t>Vitis x interspécifique cv. Seibel 4559</t>
  </si>
  <si>
    <t>Vitis x interspécifique cv. Seibel 4589</t>
  </si>
  <si>
    <t>Vitis x interspécifique cv. Seibel 4603</t>
  </si>
  <si>
    <t>Vitis x interspécifique cv. Seibel 4605</t>
  </si>
  <si>
    <t>Vitis x interspécifique cv. Seibel 4614</t>
  </si>
  <si>
    <t>Vitis x interspécifique cv. Seibel 4615</t>
  </si>
  <si>
    <t>Vitis x interspécifique cv. Seibel 4629</t>
  </si>
  <si>
    <t>Vitis x interspécifique cv. Seibel 4633</t>
  </si>
  <si>
    <t>Vitis x interspécifique cv. Seibel 4636</t>
  </si>
  <si>
    <t>Vitis x interspécifique cv. Seibel 4638</t>
  </si>
  <si>
    <t>Vitis x interspécifique cv. Seibel 4644</t>
  </si>
  <si>
    <t>Vitis x interspécifique cv. Seibel 4648</t>
  </si>
  <si>
    <t>Vitis x interspécifique cv. Seibel 4669</t>
  </si>
  <si>
    <t>Vitis x interspécifique cv. Seibel 4672</t>
  </si>
  <si>
    <t>Vitis x interspécifique cv. Seibel 4677</t>
  </si>
  <si>
    <t>Vitis x interspécifique cv. Seibel 4681</t>
  </si>
  <si>
    <t>Vitis x interspécifique cv. Seibel 4697</t>
  </si>
  <si>
    <t>Vitis x interspécifique cv. Seibel 47</t>
  </si>
  <si>
    <t>Vitis x interspécifique cv. Seibel 4706</t>
  </si>
  <si>
    <t>Vitis x interspécifique cv. Seibel 4707</t>
  </si>
  <si>
    <t>Vitis x interspécifique cv. Seibel 4709</t>
  </si>
  <si>
    <t>Vitis x interspécifique cv. Seibel 4725</t>
  </si>
  <si>
    <t>Vitis x interspécifique cv. Seibel 4762</t>
  </si>
  <si>
    <t>Vitis x interspécifique cv. Seibel 4877 = 21 de Gléon</t>
  </si>
  <si>
    <t>Vitis x interspécifique cv. Seibel 491</t>
  </si>
  <si>
    <t>Vitis x interspécifique cv. Seibel 4955</t>
  </si>
  <si>
    <t>Vitis x interspécifique cv. Seibel 4964</t>
  </si>
  <si>
    <t>Vitis x interspécifique cv. Seibel 4982</t>
  </si>
  <si>
    <t>Vitis x interspécifique cv. Seibel 4987</t>
  </si>
  <si>
    <t>Vitis x interspécifique cv. Seibel 4989</t>
  </si>
  <si>
    <t>Vitis x interspécifique cv. Seibel 499</t>
  </si>
  <si>
    <t>Vitis x interspécifique cv. Seibel 4990</t>
  </si>
  <si>
    <t>Vitis x interspécifique cv. Seibel 4991</t>
  </si>
  <si>
    <t>Vitis x interspécifique cv. Seibel 4995</t>
  </si>
  <si>
    <t>Vitis x interspécifique cv. Seibel 5001</t>
  </si>
  <si>
    <t>Vitis x interspécifique cv. Seibel 5024</t>
  </si>
  <si>
    <t>Vitis x interspécifique cv. Seibel 5030</t>
  </si>
  <si>
    <t>Vitis x interspécifique cv. Seibel 5033</t>
  </si>
  <si>
    <t>Vitis x interspécifique cv. Seibel 5049</t>
  </si>
  <si>
    <t>Vitis x interspécifique cv. Seibel 5054</t>
  </si>
  <si>
    <t>Vitis x interspécifique cv. Seibel 5056</t>
  </si>
  <si>
    <t>Vitis x interspécifique cv. Seibel 5061</t>
  </si>
  <si>
    <t>Vitis x interspécifique cv. Seibel 5110</t>
  </si>
  <si>
    <t>Vitis x interspécifique cv. Seibel 5118</t>
  </si>
  <si>
    <t>Vitis x interspécifique cv. Seibel 5123</t>
  </si>
  <si>
    <t>Vitis x interspécifique cv. Seibel 5124</t>
  </si>
  <si>
    <t>Vitis x interspécifique cv. Seibel 5135</t>
  </si>
  <si>
    <t>Vitis x interspécifique cv. Seibel 5136</t>
  </si>
  <si>
    <t>Vitis x interspécifique cv. Seibel 5145</t>
  </si>
  <si>
    <t>Vitis x interspécifique cv. Seibel 5149</t>
  </si>
  <si>
    <t>Vitis x interspécifique cv. Seibel 5163</t>
  </si>
  <si>
    <t>Vitis x interspécifique cv. Seibel 5170</t>
  </si>
  <si>
    <t>Vitis x interspécifique cv. Seibel 5178</t>
  </si>
  <si>
    <t>Vitis x interspécifique cv. Seibel 5181</t>
  </si>
  <si>
    <t>Vitis x interspécifique cv. Seibel 5182</t>
  </si>
  <si>
    <t>Vitis x interspécifique cv. Seibel 5188</t>
  </si>
  <si>
    <t>Vitis x interspécifique cv. Seibel 5191</t>
  </si>
  <si>
    <t>Vitis x interspécifique cv. Seibel 5195</t>
  </si>
  <si>
    <t>Vitis x interspécifique cv. Seibel 5202</t>
  </si>
  <si>
    <t>Vitis x interspécifique cv. Seibel 5204</t>
  </si>
  <si>
    <t>Vitis x interspécifique cv. Seibel 5205</t>
  </si>
  <si>
    <t>Vitis x interspécifique cv. Seibel 5213</t>
  </si>
  <si>
    <t>Vitis x interspécifique cv. Seibel 5225</t>
  </si>
  <si>
    <t>Vitis x interspécifique cv. Seibel 5231</t>
  </si>
  <si>
    <t>Vitis x interspécifique cv. Seibel 5241</t>
  </si>
  <si>
    <t>Vitis x interspécifique cv. Seibel 5257</t>
  </si>
  <si>
    <t>Vitis x interspécifique cv. Seibel 5259</t>
  </si>
  <si>
    <t>Vitis x interspécifique cv. Seibel 5272</t>
  </si>
  <si>
    <t>Vitis x interspécifique cv. Seibel 5274</t>
  </si>
  <si>
    <t>Vitis x interspécifique cv. Seibel 5275</t>
  </si>
  <si>
    <t>Vitis x interspécifique cv. Seibel 5292</t>
  </si>
  <si>
    <t>Vitis x interspécifique cv. Seibel 5296</t>
  </si>
  <si>
    <t>Vitis x interspécifique cv. Seibel 5299</t>
  </si>
  <si>
    <t>Vitis x interspécifique cv. Seibel 5302</t>
  </si>
  <si>
    <t>Vitis x interspécifique cv. Seibel 5308</t>
  </si>
  <si>
    <t>Vitis x interspécifique cv. Seibel 5310</t>
  </si>
  <si>
    <t>Vitis x interspécifique cv. Seibel 5313</t>
  </si>
  <si>
    <t>Vitis x interspécifique cv. Seibel 5316</t>
  </si>
  <si>
    <t>Vitis x interspécifique cv. Seibel 5319</t>
  </si>
  <si>
    <t>Vitis x interspécifique cv. Seibel 5322</t>
  </si>
  <si>
    <t>Vitis x interspécifique cv. Seibel 5326</t>
  </si>
  <si>
    <t>Vitis x interspécifique cv. Seibel 5329</t>
  </si>
  <si>
    <t>Vitis x interspécifique cv. Seibel 5335</t>
  </si>
  <si>
    <t>Vitis x interspécifique cv. Seibel 5339</t>
  </si>
  <si>
    <t>Vitis x interspécifique cv. Seibel 5351</t>
  </si>
  <si>
    <t>Vitis x interspécifique cv. Seibel 5356</t>
  </si>
  <si>
    <t>Vitis x interspécifique cv. Seibel 5362</t>
  </si>
  <si>
    <t>Vitis x interspécifique cv. Seibel 5371</t>
  </si>
  <si>
    <t>Vitis x interspécifique cv. Seibel 5391</t>
  </si>
  <si>
    <t>Vitis x interspécifique cv. Seibel 54</t>
  </si>
  <si>
    <t>Vitis x interspécifique cv. Seibel 5405</t>
  </si>
  <si>
    <t>Vitis x interspécifique cv. Seibel 5408</t>
  </si>
  <si>
    <t>Vitis x interspécifique cv. Seibel 5409</t>
  </si>
  <si>
    <t>Vitis x interspécifique cv. Seibel 5410</t>
  </si>
  <si>
    <t>Vitis x interspécifique cv. Seibel 5412</t>
  </si>
  <si>
    <t>Vitis x interspécifique cv. Seibel 5431</t>
  </si>
  <si>
    <t>Vitis x interspécifique cv. Seibel 5437</t>
  </si>
  <si>
    <t>Vitis x interspécifique cv. Seibel 5450</t>
  </si>
  <si>
    <t>Vitis x interspécifique cv. Seibel 5466</t>
  </si>
  <si>
    <t>Vitis x interspécifique cv. Seibel 5474</t>
  </si>
  <si>
    <t>Vitis x interspécifique cv. Seibel 5484</t>
  </si>
  <si>
    <t>Vitis x interspécifique cv. Seibel 5485</t>
  </si>
  <si>
    <t>Vitis x interspécifique cv. Seibel 5486</t>
  </si>
  <si>
    <t>Vitis x interspécifique cv. Seibel 5487</t>
  </si>
  <si>
    <t>Vitis x interspécifique cv. Seibel 5504</t>
  </si>
  <si>
    <t>Vitis x interspécifique cv. Seibel 5539</t>
  </si>
  <si>
    <t>Vitis x interspécifique cv. Seibel 5551</t>
  </si>
  <si>
    <t>Vitis x interspécifique cv. Seibel 5560</t>
  </si>
  <si>
    <t>Vitis x interspécifique cv. Seibel 5561</t>
  </si>
  <si>
    <t>Vitis x interspécifique cv. Seibel 5574</t>
  </si>
  <si>
    <t>Vitis x interspécifique cv. Seibel 5580</t>
  </si>
  <si>
    <t>Vitis x interspécifique cv. Seibel 5586</t>
  </si>
  <si>
    <t>Vitis x interspécifique cv. Seibel 5593</t>
  </si>
  <si>
    <t>Vitis x interspécifique cv. Seibel 5624</t>
  </si>
  <si>
    <t>Vitis x interspécifique cv. Seibel 5632</t>
  </si>
  <si>
    <t>Vitis x interspécifique cv. Seibel 5652</t>
  </si>
  <si>
    <t>Vitis x interspécifique cv. Seibel 5653</t>
  </si>
  <si>
    <t>Vitis x interspécifique cv. Seibel 5656</t>
  </si>
  <si>
    <t>Vitis x interspécifique cv. Seibel 5658</t>
  </si>
  <si>
    <t>Vitis x interspécifique cv. Seibel 5663</t>
  </si>
  <si>
    <t>Vitis x interspécifique cv. Seibel 5683</t>
  </si>
  <si>
    <t>Vitis x interspécifique cv. Seibel 5689</t>
  </si>
  <si>
    <t>Vitis x interspécifique cv. Seibel 5717</t>
  </si>
  <si>
    <t>Vitis x interspécifique cv. Seibel 5744</t>
  </si>
  <si>
    <t>Vitis x interspécifique cv. Seibel 5757</t>
  </si>
  <si>
    <t>Vitis x interspécifique cv. Seibel 5763</t>
  </si>
  <si>
    <t>Vitis x interspécifique cv. Seibel 5773</t>
  </si>
  <si>
    <t>Vitis x interspécifique cv. Seibel 5775</t>
  </si>
  <si>
    <t>Vitis x interspécifique cv. Seibel 5778</t>
  </si>
  <si>
    <t>Vitis x interspécifique cv. Seibel 5785</t>
  </si>
  <si>
    <t>Vitis x interspécifique cv. Seibel 5810</t>
  </si>
  <si>
    <t>Vitis x interspécifique cv. Seibel 5813</t>
  </si>
  <si>
    <t>Vitis x interspécifique cv. Seibel 5815</t>
  </si>
  <si>
    <t>Vitis x interspécifique cv. Seibel 5819</t>
  </si>
  <si>
    <t>Vitis x interspécifique cv. Seibel 5820</t>
  </si>
  <si>
    <t>Vitis x interspécifique cv. Seibel 5826</t>
  </si>
  <si>
    <t>Vitis x interspécifique cv. Seibel 5839</t>
  </si>
  <si>
    <t>Vitis x interspécifique cv. Seibel 5854</t>
  </si>
  <si>
    <t>Vitis x interspécifique cv. Seibel 5860</t>
  </si>
  <si>
    <t>Vitis x interspécifique cv. Seibel 5883</t>
  </si>
  <si>
    <t>Vitis x interspécifique cv. Seibel 5889</t>
  </si>
  <si>
    <t>Vitis x interspécifique cv. Seibel 5890</t>
  </si>
  <si>
    <t>Vitis x interspécifique cv. Seibel 5891</t>
  </si>
  <si>
    <t>Vitis x interspécifique cv. Seibel 5897</t>
  </si>
  <si>
    <t>Vitis x interspécifique cv. Seibel 5900</t>
  </si>
  <si>
    <t>Vitis x interspécifique cv. Seibel 5903</t>
  </si>
  <si>
    <t>Vitis x interspécifique cv. Seibel 5907</t>
  </si>
  <si>
    <t>Vitis x interspécifique cv. Seibel 5908</t>
  </si>
  <si>
    <t>Vitis x interspécifique cv. Seibel 5912</t>
  </si>
  <si>
    <t>Vitis x interspécifique cv. Seibel 5915</t>
  </si>
  <si>
    <t>Vitis x interspécifique cv. Seibel 5916</t>
  </si>
  <si>
    <t>Vitis x interspécifique cv. Seibel 5917</t>
  </si>
  <si>
    <t>Vitis x interspécifique cv. Seibel 5937</t>
  </si>
  <si>
    <t>Vitis x interspécifique cv. Seibel 5946</t>
  </si>
  <si>
    <t>Vitis x interspécifique cv. Seibel 5952</t>
  </si>
  <si>
    <t>Vitis x interspécifique cv. Seibel 5966</t>
  </si>
  <si>
    <t>Vitis x interspécifique cv. Seibel 5979</t>
  </si>
  <si>
    <t>Vitis x interspécifique cv. Seibel 600</t>
  </si>
  <si>
    <t>Vitis x interspécifique cv. Seibel 6003</t>
  </si>
  <si>
    <t>Vitis x interspécifique cv. Seibel 6004</t>
  </si>
  <si>
    <t>Vitis x interspécifique cv. Seibel 6010</t>
  </si>
  <si>
    <t>Vitis x interspécifique cv. Seibel 6011</t>
  </si>
  <si>
    <t>Vitis x interspécifique cv. Seibel 6013</t>
  </si>
  <si>
    <t>Vitis x interspécifique cv. Seibel 6022</t>
  </si>
  <si>
    <t>Vitis x interspécifique cv. Seibel 6027</t>
  </si>
  <si>
    <t>Vitis x interspécifique cv. Seibel 6029</t>
  </si>
  <si>
    <t>Vitis x interspécifique cv. Seibel 6036</t>
  </si>
  <si>
    <t>Vitis x interspécifique cv. Seibel 6042</t>
  </si>
  <si>
    <t>Vitis x interspécifique cv. Seibel 6045</t>
  </si>
  <si>
    <t>Vitis x interspécifique cv. Seibel 6062</t>
  </si>
  <si>
    <t>Vitis x interspécifique cv. Seibel 6064</t>
  </si>
  <si>
    <t>Vitis x interspécifique cv. Seibel 6080</t>
  </si>
  <si>
    <t>Vitis x interspécifique cv. Seibel 6086</t>
  </si>
  <si>
    <t>Vitis x interspécifique cv. Seibel 6088</t>
  </si>
  <si>
    <t>Vitis x interspécifique cv. Seibel 6090</t>
  </si>
  <si>
    <t>Vitis x interspécifique cv. Seibel 6092</t>
  </si>
  <si>
    <t>Vitis x interspécifique cv. Seibel 6093</t>
  </si>
  <si>
    <t>Vitis x interspécifique cv. Seibel 6094</t>
  </si>
  <si>
    <t>Vitis x interspécifique cv. Seibel 6096</t>
  </si>
  <si>
    <t>Vitis x interspécifique cv. Seibel 6102</t>
  </si>
  <si>
    <t>Vitis x interspécifique cv. Seibel 6106</t>
  </si>
  <si>
    <t>Vitis x interspécifique cv. Seibel 6111</t>
  </si>
  <si>
    <t>Vitis x interspécifique cv. Seibel 6115</t>
  </si>
  <si>
    <t>Vitis x interspécifique cv. Seibel 6126</t>
  </si>
  <si>
    <t>Vitis x interspécifique cv. Seibel 6132</t>
  </si>
  <si>
    <t>Vitis x interspécifique cv. Seibel 6143</t>
  </si>
  <si>
    <t>Vitis x interspécifique cv. Seibel 6151</t>
  </si>
  <si>
    <t>Vitis x interspécifique cv. Seibel 6155</t>
  </si>
  <si>
    <t>Vitis x interspécifique cv. Seibel 6158</t>
  </si>
  <si>
    <t>Vitis x interspécifique cv. Seibel 6165</t>
  </si>
  <si>
    <t>Vitis x interspécifique cv. Seibel 6168</t>
  </si>
  <si>
    <t>Vitis x interspécifique cv. Seibel 6170</t>
  </si>
  <si>
    <t>Vitis x interspécifique cv. Seibel 6179</t>
  </si>
  <si>
    <t>Vitis x interspécifique cv. Seibel 6186</t>
  </si>
  <si>
    <t>Vitis x interspécifique cv. Seibel 6209</t>
  </si>
  <si>
    <t>Vitis x interspécifique cv. Seibel 6213</t>
  </si>
  <si>
    <t>Vitis x interspécifique cv. Seibel 6214</t>
  </si>
  <si>
    <t>Vitis x interspécifique cv. Seibel 6229</t>
  </si>
  <si>
    <t>Vitis x interspécifique cv. Seibel 6233</t>
  </si>
  <si>
    <t>Vitis x interspécifique cv. Seibel 6269</t>
  </si>
  <si>
    <t>Vitis x interspécifique cv. Seibel 6278</t>
  </si>
  <si>
    <t>Vitis x interspécifique cv. Seibel 6288</t>
  </si>
  <si>
    <t>Vitis x interspécifique cv. Seibel 6289</t>
  </si>
  <si>
    <t>Vitis x interspécifique cv. Seibel 6293</t>
  </si>
  <si>
    <t>Vitis x interspécifique cv. Seibel 63</t>
  </si>
  <si>
    <t>Vitis x interspécifique cv. Seibel 6318</t>
  </si>
  <si>
    <t>Vitis x interspécifique cv. Seibel 6339</t>
  </si>
  <si>
    <t>Vitis x interspécifique cv. Seibel 6350</t>
  </si>
  <si>
    <t>Vitis x interspécifique cv. Seibel 6403</t>
  </si>
  <si>
    <t>Vitis x interspécifique cv. Seibel 6419</t>
  </si>
  <si>
    <t>Vitis x interspécifique cv. Seibel 6423</t>
  </si>
  <si>
    <t>Vitis x interspécifique cv. Seibel 6425</t>
  </si>
  <si>
    <t>Vitis x interspécifique cv. Seibel 6426</t>
  </si>
  <si>
    <t>Vitis x interspécifique cv. Seibel 6439</t>
  </si>
  <si>
    <t>Vitis x interspécifique cv. Seibel 6455</t>
  </si>
  <si>
    <t>Vitis x interspécifique cv. Seibel 6460</t>
  </si>
  <si>
    <t>Vitis x interspécifique cv. Seibel 6468</t>
  </si>
  <si>
    <t>Vitis x interspécifique cv. Seibel 6478</t>
  </si>
  <si>
    <t>Vitis x interspécifique cv. Seibel 6484</t>
  </si>
  <si>
    <t>Vitis x interspécifique cv. Seibel 6488</t>
  </si>
  <si>
    <t>Vitis x interspécifique cv. Seibel 6491</t>
  </si>
  <si>
    <t>Vitis x interspécifique cv. Seibel 6496</t>
  </si>
  <si>
    <t>Vitis x interspécifique cv. Seibel 6500</t>
  </si>
  <si>
    <t>Vitis x interspécifique cv. Seibel 6572</t>
  </si>
  <si>
    <t>Vitis x interspécifique cv. Seibel 6578</t>
  </si>
  <si>
    <t>Vitis x interspécifique cv. Seibel 6605</t>
  </si>
  <si>
    <t>Vitis x interspécifique cv. Seibel 6606</t>
  </si>
  <si>
    <t>Vitis x interspécifique cv. Seibel 6623</t>
  </si>
  <si>
    <t>Vitis x interspécifique cv. Seibel 670</t>
  </si>
  <si>
    <t>Vitis x interspécifique cv. Seibel 6702</t>
  </si>
  <si>
    <t>Vitis x interspécifique cv. Seibel 6711</t>
  </si>
  <si>
    <t>Vitis x interspécifique cv. Seibel 6717</t>
  </si>
  <si>
    <t>Vitis x interspécifique cv. Seibel 6720</t>
  </si>
  <si>
    <t>Vitis x interspécifique cv. Seibel 6732</t>
  </si>
  <si>
    <t>Vitis x interspécifique cv. Seibel 6733</t>
  </si>
  <si>
    <t>Vitis x interspécifique cv. Seibel 6735</t>
  </si>
  <si>
    <t>Vitis x interspécifique cv. Seibel 6738</t>
  </si>
  <si>
    <t>Vitis x interspécifique cv. Seibel 6739</t>
  </si>
  <si>
    <t>Vitis x interspécifique cv. Seibel 6740</t>
  </si>
  <si>
    <t>Vitis x interspécifique cv. Seibel 6746</t>
  </si>
  <si>
    <t>Vitis x interspécifique cv. Seibel 6751</t>
  </si>
  <si>
    <t>Vitis x interspécifique cv. Seibel 6758</t>
  </si>
  <si>
    <t>Vitis x interspécifique cv. Seibel 6778</t>
  </si>
  <si>
    <t>Vitis x interspécifique cv. Seibel 6779</t>
  </si>
  <si>
    <t>Vitis x interspécifique cv. Seibel 6780</t>
  </si>
  <si>
    <t>Vitis x interspécifique cv. Seibel 6824</t>
  </si>
  <si>
    <t>Vitis x interspécifique cv. Seibel 6830</t>
  </si>
  <si>
    <t>Vitis x interspécifique cv. Seibel 6862</t>
  </si>
  <si>
    <t>Vitis x interspécifique cv. Seibel 6876</t>
  </si>
  <si>
    <t>Vitis x interspécifique cv. Seibel 6906</t>
  </si>
  <si>
    <t>Vitis x interspécifique cv. Seibel 6968</t>
  </si>
  <si>
    <t>Vitis x interspécifique cv. Seibel 6976</t>
  </si>
  <si>
    <t>Vitis x interspécifique cv. Seibel 6980</t>
  </si>
  <si>
    <t>Vitis x interspécifique cv. Seibel 70</t>
  </si>
  <si>
    <t>Vitis x interspécifique cv. Seibel 7000</t>
  </si>
  <si>
    <t>Vitis x interspécifique cv. Seibel 7001</t>
  </si>
  <si>
    <t>Vitis x interspécifique cv. Seibel 7005</t>
  </si>
  <si>
    <t>Vitis x interspécifique cv. Seibel 7011</t>
  </si>
  <si>
    <t>Vitis x interspécifique cv. Seibel 7016</t>
  </si>
  <si>
    <t>Vitis x interspécifique cv. Seibel 7022</t>
  </si>
  <si>
    <t>Vitis x interspécifique cv. Seibel 7033</t>
  </si>
  <si>
    <t>Vitis x interspécifique cv. Seibel 7036</t>
  </si>
  <si>
    <t>Vitis x interspécifique cv. Seibel 7042</t>
  </si>
  <si>
    <t>Vitis x interspécifique cv. Seibel 7044</t>
  </si>
  <si>
    <t>Vitis x interspécifique cv. Seibel 7046</t>
  </si>
  <si>
    <t>Vitis x interspécifique cv. Seibel 7047</t>
  </si>
  <si>
    <t>Vitis x interspécifique cv. Seibel 7052</t>
  </si>
  <si>
    <t>Vitis x interspécifique cv. Seibel 7056</t>
  </si>
  <si>
    <t>Vitis x interspécifique cv. Seibel 7071</t>
  </si>
  <si>
    <t>Vitis x interspécifique cv. Seibel 7080</t>
  </si>
  <si>
    <t>Vitis x interspécifique cv. Seibel 7082</t>
  </si>
  <si>
    <t>Vitis x interspécifique cv. Seibel 7085</t>
  </si>
  <si>
    <t>Vitis x interspécifique cv. Seibel 7090</t>
  </si>
  <si>
    <t>Vitis x interspécifique cv. Seibel 7093</t>
  </si>
  <si>
    <t>Vitis x interspécifique cv. Seibel 7099</t>
  </si>
  <si>
    <t>Vitis x interspécifique cv. Seibel 71</t>
  </si>
  <si>
    <t>Vitis x interspécifique cv. Seibel 7100</t>
  </si>
  <si>
    <t>Vitis x interspécifique cv. Seibel 7122 faux</t>
  </si>
  <si>
    <t>Vitis x interspécifique cv. Seibel 7123</t>
  </si>
  <si>
    <t>Vitis x interspécifique cv. Seibel 7130</t>
  </si>
  <si>
    <t>Vitis x interspécifique cv. Seibel 7135</t>
  </si>
  <si>
    <t>Vitis x interspécifique cv. Seibel 7136</t>
  </si>
  <si>
    <t>Vitis x interspécifique cv. Seibel 7140</t>
  </si>
  <si>
    <t>Vitis x interspécifique cv. Seibel 7144</t>
  </si>
  <si>
    <t>Vitis x interspécifique cv. Seibel 7145</t>
  </si>
  <si>
    <t>Vitis x interspécifique cv. Seibel 7157</t>
  </si>
  <si>
    <t>Vitis x interspécifique cv. Seibel 7162</t>
  </si>
  <si>
    <t>Vitis x interspécifique cv. Seibel 7181</t>
  </si>
  <si>
    <t>Vitis x interspécifique cv. Seibel 720</t>
  </si>
  <si>
    <t>Vitis x interspécifique cv. Seibel 7226</t>
  </si>
  <si>
    <t>Vitis x interspécifique cv. Seibel 7228</t>
  </si>
  <si>
    <t>Vitis x interspécifique cv. Seibel 7229</t>
  </si>
  <si>
    <t>Vitis x interspécifique cv. Seibel 7291</t>
  </si>
  <si>
    <t>Vitis x interspécifique cv. Seibel 7303</t>
  </si>
  <si>
    <t>Vitis x interspécifique cv. Seibel 7311</t>
  </si>
  <si>
    <t>Vitis x interspécifique cv. Seibel 7312</t>
  </si>
  <si>
    <t>Vitis x interspécifique cv. Seibel 7315</t>
  </si>
  <si>
    <t>Vitis x interspécifique cv. Seibel 7319</t>
  </si>
  <si>
    <t>Vitis x interspécifique cv. Seibel 7324</t>
  </si>
  <si>
    <t>Vitis x interspécifique cv. Seibel 7332</t>
  </si>
  <si>
    <t>Vitis x interspécifique cv. Seibel 7338</t>
  </si>
  <si>
    <t>Vitis x interspécifique cv. Seibel 7347</t>
  </si>
  <si>
    <t>Vitis x interspécifique cv. Seibel 7349</t>
  </si>
  <si>
    <t>Vitis x interspécifique cv. Seibel 7369</t>
  </si>
  <si>
    <t>Vitis x interspécifique cv. Seibel 7374</t>
  </si>
  <si>
    <t>Vitis x interspécifique cv. Seibel 7380</t>
  </si>
  <si>
    <t>Vitis x interspécifique cv. Seibel 7381</t>
  </si>
  <si>
    <t>Vitis x interspécifique cv. Seibel 7511</t>
  </si>
  <si>
    <t>Vitis x interspécifique cv. Seibel 7523</t>
  </si>
  <si>
    <t>Vitis x interspécifique cv. Seibel 7524</t>
  </si>
  <si>
    <t>Vitis x interspécifique cv. Seibel 753</t>
  </si>
  <si>
    <t>Vitis x interspécifique cv. Seibel 7530</t>
  </si>
  <si>
    <t>Vitis x interspécifique cv. Seibel 7545</t>
  </si>
  <si>
    <t>Vitis x interspécifique cv. Seibel 7566</t>
  </si>
  <si>
    <t>Vitis x interspécifique cv. Seibel 7568</t>
  </si>
  <si>
    <t>Vitis x interspécifique cv. Seibel 7574</t>
  </si>
  <si>
    <t>Vitis x interspécifique cv. Seibel 7584</t>
  </si>
  <si>
    <t>Vitis x interspécifique cv. Seibel 7587</t>
  </si>
  <si>
    <t>Vitis x interspécifique cv. Seibel 7598</t>
  </si>
  <si>
    <t>Vitis x interspécifique cv. Seibel 7603</t>
  </si>
  <si>
    <t>Vitis x interspécifique cv. Seibel 7606</t>
  </si>
  <si>
    <t>Vitis x interspécifique cv. Seibel 7608</t>
  </si>
  <si>
    <t>Vitis x interspécifique cv. Seibel 7609</t>
  </si>
  <si>
    <t>Vitis x interspécifique cv. Seibel 7617</t>
  </si>
  <si>
    <t>Vitis x interspécifique cv. Seibel 7620</t>
  </si>
  <si>
    <t>Vitis x interspécifique cv. Seibel 7622</t>
  </si>
  <si>
    <t>Vitis x interspécifique cv. Seibel 7632</t>
  </si>
  <si>
    <t>Vitis x interspécifique cv. Seibel 7635</t>
  </si>
  <si>
    <t>Vitis x interspécifique cv. Seibel 7668</t>
  </si>
  <si>
    <t>Vitis x interspécifique cv. Seibel 7672</t>
  </si>
  <si>
    <t>Vitis x interspécifique cv. Seibel 7673</t>
  </si>
  <si>
    <t>Vitis x interspécifique cv. Seibel 7721</t>
  </si>
  <si>
    <t>Vitis x interspécifique cv. Seibel 7787</t>
  </si>
  <si>
    <t>Vitis x interspécifique cv. Seibel 7791</t>
  </si>
  <si>
    <t>Vitis x interspécifique cv. Seibel 78</t>
  </si>
  <si>
    <t>Vitis x interspécifique cv. Seibel 7808</t>
  </si>
  <si>
    <t>Vitis x interspécifique cv. Seibel 782</t>
  </si>
  <si>
    <t>Vitis x interspécifique cv. Seibel 7822</t>
  </si>
  <si>
    <t>Vitis x interspécifique cv. Seibel 7828</t>
  </si>
  <si>
    <t>Vitis x interspécifique cv. Seibel 7833</t>
  </si>
  <si>
    <t>Vitis x interspécifique cv. Seibel 7871</t>
  </si>
  <si>
    <t>Vitis x interspécifique cv. Seibel 7882</t>
  </si>
  <si>
    <t>Vitis x interspécifique cv. Seibel 7892</t>
  </si>
  <si>
    <t>Vitis x interspécifique cv. Seibel 7905</t>
  </si>
  <si>
    <t>Vitis x interspécifique cv. Seibel 7963</t>
  </si>
  <si>
    <t>Vitis x interspécifique cv. Seibel 7984</t>
  </si>
  <si>
    <t>Vitis x interspécifique cv. Seibel 8</t>
  </si>
  <si>
    <t>Vitis x interspécifique cv. Seibel 8101</t>
  </si>
  <si>
    <t>Vitis x interspécifique cv. Seibel 8116</t>
  </si>
  <si>
    <t>Vitis x interspécifique cv. Seibel 8120</t>
  </si>
  <si>
    <t>Vitis x interspécifique cv. Seibel 8134</t>
  </si>
  <si>
    <t>Vitis x interspécifique cv. Seibel 82</t>
  </si>
  <si>
    <t>Vitis x interspécifique cv. Seibel 8203</t>
  </si>
  <si>
    <t>Vitis x interspécifique cv. Seibel 8206</t>
  </si>
  <si>
    <t>Vitis x interspécifique cv. Seibel 8209</t>
  </si>
  <si>
    <t>Vitis x interspécifique cv. Seibel 8213</t>
  </si>
  <si>
    <t>Vitis x interspécifique cv. Seibel 8214</t>
  </si>
  <si>
    <t>Vitis x interspécifique cv. Seibel 8216</t>
  </si>
  <si>
    <t>Vitis x interspécifique cv. Seibel 8217</t>
  </si>
  <si>
    <t>Vitis x interspécifique cv. Seibel 8218</t>
  </si>
  <si>
    <t>Vitis x interspécifique cv. Seibel 8219</t>
  </si>
  <si>
    <t>Vitis x interspécifique cv. Seibel 8220</t>
  </si>
  <si>
    <t>Vitis x interspécifique cv. Seibel 8223</t>
  </si>
  <si>
    <t>Vitis x interspécifique cv. Seibel 8224</t>
  </si>
  <si>
    <t>Vitis x interspécifique cv. Seibel 8225</t>
  </si>
  <si>
    <t>Vitis x interspécifique cv. Seibel 8229</t>
  </si>
  <si>
    <t>Vitis x interspécifique cv. Seibel 8231</t>
  </si>
  <si>
    <t>Vitis x interspécifique cv. Seibel 8238</t>
  </si>
  <si>
    <t>Vitis x interspécifique cv. Seibel 8239</t>
  </si>
  <si>
    <t>Vitis x interspécifique cv. Seibel 8243</t>
  </si>
  <si>
    <t>Vitis x interspécifique cv. Seibel 8259</t>
  </si>
  <si>
    <t>Vitis x interspécifique cv. Seibel 8265</t>
  </si>
  <si>
    <t>Vitis x interspécifique cv. Seibel 8336</t>
  </si>
  <si>
    <t>Vitis x interspécifique cv. Seibel 8337</t>
  </si>
  <si>
    <t>Vitis x interspécifique cv. Seibel 8343</t>
  </si>
  <si>
    <t>Vitis x interspécifique cv. Seibel 8355</t>
  </si>
  <si>
    <t>Vitis x interspécifique cv. Seibel 8361</t>
  </si>
  <si>
    <t>Vitis x interspécifique cv. Seibel 8365</t>
  </si>
  <si>
    <t>Vitis x interspécifique cv. Seibel 8376</t>
  </si>
  <si>
    <t>Vitis x interspécifique cv. Seibel 8380</t>
  </si>
  <si>
    <t>Vitis x interspécifique cv. Seibel 8382</t>
  </si>
  <si>
    <t>Vitis x interspécifique cv. Seibel 8390</t>
  </si>
  <si>
    <t>Vitis x interspécifique cv. Seibel 8392</t>
  </si>
  <si>
    <t>Vitis x interspécifique cv. Seibel 8397</t>
  </si>
  <si>
    <t>Vitis x interspécifique cv. Seibel 8402</t>
  </si>
  <si>
    <t>Vitis x interspécifique cv. Seibel 8407</t>
  </si>
  <si>
    <t>Vitis x interspécifique cv. Seibel 8418</t>
  </si>
  <si>
    <t>Vitis x interspécifique cv. Seibel 8447</t>
  </si>
  <si>
    <t>Vitis x interspécifique cv. Seibel 85</t>
  </si>
  <si>
    <t>Vitis x interspécifique cv. Seibel 8515</t>
  </si>
  <si>
    <t>Vitis x interspécifique cv. Seibel 8541</t>
  </si>
  <si>
    <t>Vitis x interspécifique cv. Seibel 8602</t>
  </si>
  <si>
    <t>Vitis x interspécifique cv. Seibel 8611</t>
  </si>
  <si>
    <t>Vitis x interspécifique cv. Seibel 8616</t>
  </si>
  <si>
    <t>Vitis x interspécifique cv. Seibel 8620</t>
  </si>
  <si>
    <t>Vitis x interspécifique cv. Seibel 8647</t>
  </si>
  <si>
    <t>Vitis x interspécifique cv. Seibel 867</t>
  </si>
  <si>
    <t>Vitis x interspécifique cv. Seibel 8675</t>
  </si>
  <si>
    <t>Vitis x interspécifique cv. Seibel 8678</t>
  </si>
  <si>
    <t>Vitis x interspécifique cv. Seibel 87</t>
  </si>
  <si>
    <t>Vitis x interspécifique cv. Seibel 8704</t>
  </si>
  <si>
    <t>Vitis x interspécifique cv. Seibel 8710</t>
  </si>
  <si>
    <t>Vitis x interspécifique cv. Seibel 8712</t>
  </si>
  <si>
    <t>Vitis x interspécifique cv. Seibel 8713</t>
  </si>
  <si>
    <t>Vitis x interspécifique cv. Seibel 8716</t>
  </si>
  <si>
    <t>Vitis x interspécifique cv. Seibel 8717</t>
  </si>
  <si>
    <t>Vitis x interspécifique cv. Seibel 8718</t>
  </si>
  <si>
    <t>Vitis x interspécifique cv. Seibel 8719</t>
  </si>
  <si>
    <t>Vitis x interspécifique cv. Seibel 8724</t>
  </si>
  <si>
    <t>Vitis x interspécifique cv. Seibel 8731</t>
  </si>
  <si>
    <t>Vitis x interspécifique cv. Seibel 8744</t>
  </si>
  <si>
    <t>Vitis x interspécifique cv. Seibel 8748</t>
  </si>
  <si>
    <t>Vitis x interspécifique cv. Seibel 8753</t>
  </si>
  <si>
    <t>Vitis x interspécifique cv. Seibel 8764</t>
  </si>
  <si>
    <t>Vitis x interspécifique cv. Seibel 877</t>
  </si>
  <si>
    <t>Vitis x interspécifique cv. Seibel 8786</t>
  </si>
  <si>
    <t>Vitis x interspécifique cv. Seibel 880</t>
  </si>
  <si>
    <t>Vitis x interspécifique cv. Seibel 8818</t>
  </si>
  <si>
    <t>Vitis x interspécifique cv. Seibel 8820</t>
  </si>
  <si>
    <t>Vitis x interspécifique cv. Seibel 8824</t>
  </si>
  <si>
    <t>Vitis x interspécifique cv. Seibel 8831</t>
  </si>
  <si>
    <t>Vitis x interspécifique cv. Seibel 8902</t>
  </si>
  <si>
    <t>Vitis x interspécifique cv. Seibel 8906</t>
  </si>
  <si>
    <t>Vitis x interspécifique cv. Seibel 8907</t>
  </si>
  <si>
    <t>Vitis x interspécifique cv. Seibel 8916</t>
  </si>
  <si>
    <t>Vitis x interspécifique cv. Seibel 8917</t>
  </si>
  <si>
    <t>Vitis x interspécifique cv. Seibel 8943</t>
  </si>
  <si>
    <t>Vitis x interspécifique cv. Seibel 8954</t>
  </si>
  <si>
    <t>Vitis x interspécifique cv. Seibel 8974</t>
  </si>
  <si>
    <t>Vitis x interspécifique cv. Seibel 9008</t>
  </si>
  <si>
    <t>Vitis x interspécifique cv. Seibel 9045</t>
  </si>
  <si>
    <t>Vitis x interspécifique cv. Seibel 9095</t>
  </si>
  <si>
    <t>Vitis x interspécifique cv. Seibel 9110</t>
  </si>
  <si>
    <t>Vitis x interspécifique cv. Seibel 9116</t>
  </si>
  <si>
    <t>Vitis x interspécifique cv. Seibel 9123</t>
  </si>
  <si>
    <t>Vitis x interspécifique cv. Seibel 9175</t>
  </si>
  <si>
    <t>Vitis x interspécifique cv. Seibel 9246</t>
  </si>
  <si>
    <t>Vitis x interspécifique cv. Seibel 9249</t>
  </si>
  <si>
    <t>Vitis x interspécifique cv. Seibel 9413</t>
  </si>
  <si>
    <t>Vitis x interspécifique cv. Seibel 9458</t>
  </si>
  <si>
    <t>Vitis x interspécifique cv. Seibel 9569</t>
  </si>
  <si>
    <t>Vitis x interspécifique cv. Seibel 9780</t>
  </si>
  <si>
    <t>Vitis x interspécifique cv. Seibel 9872</t>
  </si>
  <si>
    <t>Vitis x interspécifique cv. Seibel 9875/8</t>
  </si>
  <si>
    <t>Vitis x interspécifique cv. Seibel 9932</t>
  </si>
  <si>
    <t>Vitis x interspécifique cv. Seinoir = Seibel 8745</t>
  </si>
  <si>
    <t>Vitis x interspécifique cv. Semis de 41 B (Malleu)</t>
  </si>
  <si>
    <t>Vitis x interspécifique cv. Seyval = Seyve-Villard 5-276</t>
  </si>
  <si>
    <t>Vitis x interspécifique cv. Seyve Villard 23-23</t>
  </si>
  <si>
    <t>Vitis x interspécifique cv. Seyve-Villard 10-271</t>
  </si>
  <si>
    <t>Vitis x interspécifique cv. Seyve-Villard 10-300</t>
  </si>
  <si>
    <t>Vitis x interspécifique cv. Seyve-Villard 10-319</t>
  </si>
  <si>
    <t>Vitis x interspécifique cv. Seyve-Villard 10-347</t>
  </si>
  <si>
    <t>Vitis x interspécifique cv. Seyve-Villard 11-318</t>
  </si>
  <si>
    <t>Vitis x interspécifique cv. Seyve-Villard 12-129</t>
  </si>
  <si>
    <t>Vitis x interspécifique cv. Seyve-Villard 12-132</t>
  </si>
  <si>
    <t>Vitis x interspécifique cv. Seyve-Villard 12-259</t>
  </si>
  <si>
    <t>Vitis x interspécifique cv. Seyve-Villard 12-267</t>
  </si>
  <si>
    <t>Vitis x interspécifique cv. Seyve-Villard 12-286</t>
  </si>
  <si>
    <t>Vitis x interspécifique cv. Seyve-Villard 12-303</t>
  </si>
  <si>
    <t>Vitis x interspécifique cv. Seyve-Villard 12-308</t>
  </si>
  <si>
    <t>Vitis x interspécifique cv. Seyve-Villard 12-327</t>
  </si>
  <si>
    <t>Vitis x interspécifique cv. Seyve-Villard 12-328</t>
  </si>
  <si>
    <t>Vitis x interspécifique cv. Seyve-Villard 12-331</t>
  </si>
  <si>
    <t>Vitis x interspécifique cv. Seyve-Villard 12-347</t>
  </si>
  <si>
    <t>Vitis x interspécifique cv. Seyve-Villard 12-358</t>
  </si>
  <si>
    <t>Vitis x interspécifique cv. Seyve-Villard 12-364</t>
  </si>
  <si>
    <t>Vitis x interspécifique cv. Seyve-Villard 12-390</t>
  </si>
  <si>
    <t>Vitis x interspécifique cv. Seyve-Villard 12-391</t>
  </si>
  <si>
    <t>Vitis x interspécifique cv. Seyve-Villard 12-395</t>
  </si>
  <si>
    <t>Vitis x interspécifique cv. Seyve-Villard 12-397</t>
  </si>
  <si>
    <t>Vitis x interspécifique cv. Seyve-Villard 12-401</t>
  </si>
  <si>
    <t>Vitis x interspécifique cv. Seyve-Villard 12-413</t>
  </si>
  <si>
    <t>Vitis x interspécifique cv. Seyve-Villard 12-417</t>
  </si>
  <si>
    <t>Vitis x interspécifique cv. Seyve-Villard 12-426</t>
  </si>
  <si>
    <t>Vitis x interspécifique cv. Seyve-Villard 12-474</t>
  </si>
  <si>
    <t>Vitis x interspécifique cv. Seyve-Villard 12-481</t>
  </si>
  <si>
    <t>Vitis x interspécifique cv. Seyve-Villard 12-622</t>
  </si>
  <si>
    <t>Vitis x interspécifique cv. Seyve-Villard 12-734</t>
  </si>
  <si>
    <t>Vitis x interspécifique cv. Seyve-Villard 12-789</t>
  </si>
  <si>
    <t>Vitis x interspécifique cv. Seyve-Villard 13-359</t>
  </si>
  <si>
    <t>Vitis x interspécifique cv. Seyve-Villard 14-270</t>
  </si>
  <si>
    <t>Vitis x interspécifique cv. Seyve-Villard 14-281</t>
  </si>
  <si>
    <t>Vitis x interspécifique cv. Seyve-Villard 14-287</t>
  </si>
  <si>
    <t>Vitis x interspécifique cv. Seyve-Villard 14-472</t>
  </si>
  <si>
    <t>Vitis x interspécifique cv. Seyve-Villard 15-151</t>
  </si>
  <si>
    <t>Vitis x interspécifique cv. Seyve-Villard 15-174</t>
  </si>
  <si>
    <t>Vitis x interspécifique cv. Seyve-Villard 15-403</t>
  </si>
  <si>
    <t>Vitis x interspécifique cv. Seyve-Villard 15-505</t>
  </si>
  <si>
    <t>Vitis x interspécifique cv. Seyve-Villard 16-207</t>
  </si>
  <si>
    <t>Vitis x interspécifique cv. Seyve-Villard 1-72</t>
  </si>
  <si>
    <t>Vitis x interspécifique cv. Seyve-Villard 18-118</t>
  </si>
  <si>
    <t>Vitis x interspécifique cv. Seyve-Villard 18-304</t>
  </si>
  <si>
    <t>Vitis x interspécifique cv. Seyve-Villard 18-307</t>
  </si>
  <si>
    <t>Vitis x interspécifique cv. Seyve-Villard 18-402</t>
  </si>
  <si>
    <t>Vitis x interspécifique cv. Seyve-Villard 18-422</t>
  </si>
  <si>
    <t>Vitis x interspécifique cv. Seyve-Villard 18-425</t>
  </si>
  <si>
    <t>Vitis x interspécifique cv. Seyve-Villard 19-159</t>
  </si>
  <si>
    <t>Vitis x interspécifique cv. Seyve-Villard 19-228</t>
  </si>
  <si>
    <t>Vitis x interspécifique cv. Seyve-Villard 19-233</t>
  </si>
  <si>
    <t>Vitis x interspécifique cv. Seyve-Villard 19-275</t>
  </si>
  <si>
    <t>Vitis x interspécifique cv. Seyve-Villard 19-409</t>
  </si>
  <si>
    <t>Vitis x interspécifique cv. Seyve-Villard 19-410</t>
  </si>
  <si>
    <t>Vitis x interspécifique cv. Seyve-Villard 19-421</t>
  </si>
  <si>
    <t>Vitis x interspécifique cv. Seyve-Villard 19-439</t>
  </si>
  <si>
    <t>Vitis x interspécifique cv. Seyve-Villard 22-130</t>
  </si>
  <si>
    <t>Vitis x interspécifique cv. Seyve-Villard 22-140</t>
  </si>
  <si>
    <t>Vitis x interspécifique cv. Seyve-Villard 22-228</t>
  </si>
  <si>
    <t>Vitis x interspécifique cv. Seyve-Villard 22-25</t>
  </si>
  <si>
    <t>Vitis x interspécifique cv. Seyve-Villard 23-10</t>
  </si>
  <si>
    <t>Vitis x interspécifique cv. Seyve-Villard 23-118</t>
  </si>
  <si>
    <t>Vitis x interspécifique cv. Seyve-Villard 23120</t>
  </si>
  <si>
    <t>Vitis x interspécifique cv. Seyve-Villard 23-18</t>
  </si>
  <si>
    <t>Vitis x interspécifique cv. Seyve-Villard 23-251</t>
  </si>
  <si>
    <t>Vitis x interspécifique cv. Seyve-Villard 23-286</t>
  </si>
  <si>
    <t>Vitis x interspécifique cv. Seyve-Villard 23-296</t>
  </si>
  <si>
    <t>Vitis x interspécifique cv. Seyve-Villard 23-314</t>
  </si>
  <si>
    <t>Vitis x interspécifique cv. Seyve-Villard 23-346</t>
  </si>
  <si>
    <t>Vitis x interspécifique cv. Seyve-Villard 23-350</t>
  </si>
  <si>
    <t>Vitis x interspécifique cv. Seyve-Villard 23-353</t>
  </si>
  <si>
    <t>Vitis x interspécifique cv. Seyve-Villard 23-356</t>
  </si>
  <si>
    <t>Vitis x interspécifique cv. Seyve-Villard 23-359</t>
  </si>
  <si>
    <t>Vitis x interspécifique cv. Seyve-Villard 23-36</t>
  </si>
  <si>
    <t>Vitis x interspécifique cv. Seyve-Villard 23-369</t>
  </si>
  <si>
    <t>Vitis x interspécifique cv. Seyve-Villard 23-400</t>
  </si>
  <si>
    <t>Vitis x interspécifique cv. Seyve-Villard 23-421</t>
  </si>
  <si>
    <t>Vitis x interspécifique cv. Seyve-Villard 23-501</t>
  </si>
  <si>
    <t>Vitis x interspécifique cv. Seyve-Villard 23-502</t>
  </si>
  <si>
    <t>Vitis x interspécifique cv. Seyve-Villard 23-504</t>
  </si>
  <si>
    <t>Vitis x interspécifique cv. Seyve-Villard 23-510</t>
  </si>
  <si>
    <t>Vitis x interspécifique cv. Seyve-Villard 23-512</t>
  </si>
  <si>
    <t>Vitis x interspécifique cv. Seyve-Villard 23-519</t>
  </si>
  <si>
    <t>Vitis x interspécifique cv. Seyve-Villard 23-545</t>
  </si>
  <si>
    <t>Vitis x interspécifique cv. Seyve-Villard 23-564</t>
  </si>
  <si>
    <t>Vitis x interspécifique cv. Seyve-Villard 23-841</t>
  </si>
  <si>
    <t>Vitis x interspécifique cv. Seyve-Villard 23-898</t>
  </si>
  <si>
    <t>Vitis x interspécifique cv. Seyve-Villard 24-280</t>
  </si>
  <si>
    <t>Vitis x interspécifique cv. Seyve-Villard 24-282</t>
  </si>
  <si>
    <t>Vitis x interspécifique cv. Seyve-Villard 24-397</t>
  </si>
  <si>
    <t>Vitis x interspécifique cv. Seyve-Villard 24-418</t>
  </si>
  <si>
    <t>Vitis x interspécifique cv. Seyve-Villard 24-520</t>
  </si>
  <si>
    <t>Vitis x interspécifique cv. Seyve-Villard 24-531</t>
  </si>
  <si>
    <t>Vitis x interspécifique cv. Seyve-Villard 24-535</t>
  </si>
  <si>
    <t>Vitis x interspécifique cv. Seyve-Villard 24-614</t>
  </si>
  <si>
    <t>Vitis x interspécifique cv. Seyve-Villard 26-166</t>
  </si>
  <si>
    <t>Vitis x interspécifique cv. Seyve-Villard 26-205</t>
  </si>
  <si>
    <t>Vitis x interspécifique cv. Seyve-Villard 26-482</t>
  </si>
  <si>
    <t>Vitis x interspécifique cv. Seyve-Villard 26-490</t>
  </si>
  <si>
    <t>Vitis x interspécifique cv. Seyve-Villard 26-924</t>
  </si>
  <si>
    <t>Vitis x interspécifique cv. Seyve-Villard 27-236</t>
  </si>
  <si>
    <t>Vitis x interspécifique cv. Seyve-Villard 27-350</t>
  </si>
  <si>
    <t>Vitis x interspécifique cv. Seyve-Villard 27-531</t>
  </si>
  <si>
    <t>Vitis x interspécifique cv. Seyve-Villard 27-91</t>
  </si>
  <si>
    <t>Vitis x interspécifique cv. Seyve-Villard 28-415</t>
  </si>
  <si>
    <t>Vitis x interspécifique cv. Seyve-Villard 28-497</t>
  </si>
  <si>
    <t>Vitis x interspécifique cv. Seyve-Villard 28-527</t>
  </si>
  <si>
    <t>Vitis x interspécifique cv. Seyve-Villard 28-86</t>
  </si>
  <si>
    <t>Vitis x interspécifique cv. Seyve-Villard 29-399</t>
  </si>
  <si>
    <t>Vitis x interspécifique cv. Seyve-Villard 30-5</t>
  </si>
  <si>
    <t>Vitis x interspécifique cv. Seyve-Villard 30-56</t>
  </si>
  <si>
    <t>Vitis x interspécifique cv. Seyve-Villard 31-358</t>
  </si>
  <si>
    <t>Vitis x interspécifique cv. Seyve-Villard 3-160</t>
  </si>
  <si>
    <t>Vitis x interspécifique cv. Seyve-Villard 33-412</t>
  </si>
  <si>
    <t>Vitis x interspécifique cv. Seyve-Villard 34-211</t>
  </si>
  <si>
    <t>Vitis x interspécifique cv. Seyve-Villard 34-273</t>
  </si>
  <si>
    <t>Vitis x interspécifique cv. Seyve-Villard 36-152</t>
  </si>
  <si>
    <t>Vitis x interspécifique cv. Seyve-Villard 39-229</t>
  </si>
  <si>
    <t>Vitis x interspécifique cv. Seyve-Villard 39-522</t>
  </si>
  <si>
    <t>Vitis x interspécifique cv. Seyve-Villard 39-639</t>
  </si>
  <si>
    <t>Vitis x interspécifique cv. Seyve-Villard 41-471</t>
  </si>
  <si>
    <t>Vitis x interspécifique cv. Seyve-Villard 43-438</t>
  </si>
  <si>
    <t>Vitis x interspécifique cv. Seyve-Villard 45-440</t>
  </si>
  <si>
    <t>Vitis x interspécifique cv. Seyve-Villard 46-215</t>
  </si>
  <si>
    <t>Vitis x interspécifique cv. Seyve-Villard 46-434</t>
  </si>
  <si>
    <t>Vitis x interspécifique cv. Seyve-Villard 5-247</t>
  </si>
  <si>
    <t>Vitis x interspécifique cv. Seyve-Villard 7-111</t>
  </si>
  <si>
    <t>Vitis x interspécifique cv. Seyve-Villard 7-135</t>
  </si>
  <si>
    <t>Vitis x interspécifique cv. Seyve-Villard 7-216</t>
  </si>
  <si>
    <t>Vitis x interspécifique cv. Seyve-Villard 7-235</t>
  </si>
  <si>
    <t>Vitis x interspécifique cv. Siegfried rèbe</t>
  </si>
  <si>
    <t>Vitis x interspécifique cv. Sioux</t>
  </si>
  <si>
    <t>Vitis x interspécifique cv. Sirius</t>
  </si>
  <si>
    <t>Vitis x interspécifique cv. Solaris</t>
  </si>
  <si>
    <t>Vitis x interspécifique cv. Solonis</t>
  </si>
  <si>
    <t>Vitis x interspécifique cv. Solonis x Goldriesling</t>
  </si>
  <si>
    <t>Vitis x interspécifique cv. Sori = 353 Geisenheim</t>
  </si>
  <si>
    <t>Vitis x interspécifique cv. SO4 = Sélection Oppenheim 4</t>
  </si>
  <si>
    <t>Vitis x interspécifique cv. Staufer</t>
  </si>
  <si>
    <t>Vitis x interspécifique cv. Sulima</t>
  </si>
  <si>
    <t>Vitis x interspécifique cv. Super 99 Richter</t>
  </si>
  <si>
    <t>Vitis x interspécifique cv. Superbe</t>
  </si>
  <si>
    <t>Vitis x interspécifique cv. Surfin blanc</t>
  </si>
  <si>
    <t>Vitis x interspécifique cv. Sylvestre Warre</t>
  </si>
  <si>
    <t>Vitis x interspécifique cv. Takao</t>
  </si>
  <si>
    <t>Vitis x interspécifique cv. Tank = Couderc 4401</t>
  </si>
  <si>
    <t>Vitis x interspécifique cv. Téhère doré = Tissier Ravat 578</t>
  </si>
  <si>
    <t>Vitis x interspécifique cv. Teleki 10 A</t>
  </si>
  <si>
    <t>Vitis x interspécifique cv. Teresa Pirovano = Pirovano 192</t>
  </si>
  <si>
    <t>Vitis x interspécifique cv. Termidoro = Pirovano 33</t>
  </si>
  <si>
    <t>Vitis x interspécifique cv. Terzi 1</t>
  </si>
  <si>
    <t>Vitis x interspécifique cv. Terzi 108-6</t>
  </si>
  <si>
    <t>Vitis x interspécifique cv. Terzi 111-4</t>
  </si>
  <si>
    <t>Vitis x interspécifique cv. Terzi 1-6</t>
  </si>
  <si>
    <t>Vitis x interspécifique cv. Terzi 6-26</t>
  </si>
  <si>
    <t>Vitis x interspécifique cv. Terzi 6-6</t>
  </si>
  <si>
    <t>Vitis x interspécifique cv. Terzi 72-6</t>
  </si>
  <si>
    <t>Vitis x interspécifique cv. Terzi 78-13</t>
  </si>
  <si>
    <t>Vitis x interspécifique cv. Tinctarel n° 2 = Galibert 182-15</t>
  </si>
  <si>
    <t>Vitis x interspécifique cv. Tinctarel N°1 = Galibert 182-14</t>
  </si>
  <si>
    <t>Vitis x interspécifique cv. Tôtmur = Baco 2-16</t>
  </si>
  <si>
    <t>Vitis x interspécifique cv. Tréblanc</t>
  </si>
  <si>
    <t>Vitis x interspécifique cv. Triomphe d'Alsace = Kühlmann 319-3</t>
  </si>
  <si>
    <t>Vitis x interspécifique cv. Union Village</t>
  </si>
  <si>
    <t>Vitis x interspécifique cv. Uvade blanche n° 1 = Galibert 221-32</t>
  </si>
  <si>
    <t>Vitis x interspécifique cv. Uvade blanche n° 3 = Galibert 223-61</t>
  </si>
  <si>
    <t>Vitis x interspécifique cv. Uvade blanche n°2 = Galibert 223-59</t>
  </si>
  <si>
    <t>Vitis x interspécifique cv. Uvade blanche n°4 = Galibert 223-77</t>
  </si>
  <si>
    <t>Vitis x interspécifique cv. Uvanère</t>
  </si>
  <si>
    <t>Vitis x interspécifique cv. Uvette blanche n°1 = Galibert 239-41</t>
  </si>
  <si>
    <t>Vitis x interspécifique cv. Uvette blanche n°2 = Galibert 239-44</t>
  </si>
  <si>
    <t>Vitis x interspécifique cv. Uvette dorée n°1 = Galibert 230-91</t>
  </si>
  <si>
    <t>Vitis x interspécifique cv. Uvette dorée n°2 = Galibert 238-70</t>
  </si>
  <si>
    <t>Vitis x interspécifique cv. Uvine</t>
  </si>
  <si>
    <t>Vitis x interspécifique cv. V 15</t>
  </si>
  <si>
    <t>Vitis x interspécifique cv. Valérien = Seyve-Villard 23-410</t>
  </si>
  <si>
    <t>Vitis x interspécifique cv. Varousset = Seyve-Villard 23-657</t>
  </si>
  <si>
    <t>Vitis x interspécifique cv. Venango</t>
  </si>
  <si>
    <t>Vitis x interspécifique cv. Vialla</t>
  </si>
  <si>
    <t>Vitis x interspécifique cv. Victoire = Kühlmann 272-1</t>
  </si>
  <si>
    <t>Vitis x interspécifique cv. Vidal 254</t>
  </si>
  <si>
    <t>Vitis x interspécifique cv. Vidal 256</t>
  </si>
  <si>
    <t>Vitis x interspécifique cv. Vidal 286</t>
  </si>
  <si>
    <t>Vitis x interspécifique cv. Villard blanc = Seyve-Villard 12-375</t>
  </si>
  <si>
    <t>Vitis x interspécifique cv. Villard noir = Seyve-Villard 18-315</t>
  </si>
  <si>
    <t>Vitis x interspécifique cv. vinifera x aestivalis</t>
  </si>
  <si>
    <t>Vitis x interspécifique cv. vinifera x aestivalis x labrusca</t>
  </si>
  <si>
    <t>Vitis x interspécifique cv. vinifera x berlandieri</t>
  </si>
  <si>
    <t>Vitis x interspécifique cv. vinifera x californica</t>
  </si>
  <si>
    <t>Vitis x interspécifique cv. Vosgien</t>
  </si>
  <si>
    <t>Vitis x interspécifique cv. Wilhelma 1</t>
  </si>
  <si>
    <t>Vitis x interspécifique cv. Wilson grape = Kühlmann 252-1</t>
  </si>
  <si>
    <t>Vitis x interspécifique cv. 10-11</t>
  </si>
  <si>
    <t>Vitis x interspécifique cv. 101-14 MGT = Millardet et de Grasset 101-14</t>
  </si>
  <si>
    <t>Vitis x interspécifique cv. 102 EM</t>
  </si>
  <si>
    <t>Vitis x interspécifique cv. 10-5</t>
  </si>
  <si>
    <t>Vitis x interspécifique cv. 110 R = Richter 110</t>
  </si>
  <si>
    <t>Vitis x interspécifique cv. 1103 Pa = Paulsen 1103</t>
  </si>
  <si>
    <t>Vitis x interspécifique cv. 125 AA = Kober 125 AA</t>
  </si>
  <si>
    <t>Vitis x interspécifique cv. 136 EM</t>
  </si>
  <si>
    <t>Vitis x interspécifique cv. 140 Ru = Ruggeri 140</t>
  </si>
  <si>
    <t>Vitis x interspécifique cv. 142 EM</t>
  </si>
  <si>
    <t>Vitis x interspécifique cv. 1447 Pa = Paulsen 1447</t>
  </si>
  <si>
    <t>Vitis x interspécifique cv. 161-49 C = Couderc 161-49</t>
  </si>
  <si>
    <t>Vitis x interspécifique cv. 1616 C = Couderc 1616</t>
  </si>
  <si>
    <t>Vitis x interspécifique cv. 196-17 Cl = Castel 196-17</t>
  </si>
  <si>
    <t>Vitis x interspécifique cv. 216-3 Cl = Castel 216-3</t>
  </si>
  <si>
    <t>Vitis x interspécifique cv. 33 EM</t>
  </si>
  <si>
    <t>Vitis x interspécifique cv. 3309 C = Couderc 3309</t>
  </si>
  <si>
    <t>Vitis x interspécifique cv. 333 EM = 333 Ecole de Montpellier</t>
  </si>
  <si>
    <t>Vitis x interspécifique cv. 34 EM = 34 Ecole de Montpellier</t>
  </si>
  <si>
    <t>Vitis x interspécifique cv. 4010 Cl = Castel 4010</t>
  </si>
  <si>
    <t>Vitis x interspécifique cv. 41 B = Millardet et de Grasset 41 B</t>
  </si>
  <si>
    <t>Vitis x interspécifique cv. 420 A = Millardet et de Grasset 420 A</t>
  </si>
  <si>
    <t>Vitis x interspécifique cv. 420 Foex</t>
  </si>
  <si>
    <t>Vitis x interspécifique cv. 44-53 Ma = Malègue 44-53</t>
  </si>
  <si>
    <t>Vitis x interspécifique cv. 45 EM</t>
  </si>
  <si>
    <t>Vitis x interspécifique cv. 5 BB = Téléki sélection Kober 5 BB</t>
  </si>
  <si>
    <t>Vitis x interspécifique cv. 5 BB Evin</t>
  </si>
  <si>
    <t>Vitis x interspécifique cv. 5 BB Grimaud</t>
  </si>
  <si>
    <t>Vitis x interspécifique cv. 5 BB Tramier 2</t>
  </si>
  <si>
    <t>Vitis x interspécifique cv. 5 BB Trilobé</t>
  </si>
  <si>
    <t>Vitis x interspécifique cv. 5 C = Téléki 5 C</t>
  </si>
  <si>
    <t>Vitis x interspécifique cv. 503 Barr</t>
  </si>
  <si>
    <t>Vitis x interspécifique cv. 59 B</t>
  </si>
  <si>
    <t>Vitis x interspécifique cv. 6-23</t>
  </si>
  <si>
    <t>Vitis x interspécifique cv. 7-13</t>
  </si>
  <si>
    <t>Vitis x interspécifique cv. 7-16</t>
  </si>
  <si>
    <t>Vitis x interspécifique cv. 8 B = Téléki B</t>
  </si>
  <si>
    <t>Vitis x interspécifique cv. 8 B clone A</t>
  </si>
  <si>
    <t>Vitis x interspécifique cv. 8 B Faux</t>
  </si>
  <si>
    <t>Vitis x interspécifique cv. 8 B Femelle</t>
  </si>
  <si>
    <t>Vitis x interspécifique cv. 8 B Ferrari</t>
  </si>
  <si>
    <t>Vitis x interspécifique cv. 8-5</t>
  </si>
  <si>
    <t>Vitis x interspécifique cv. 99 R = Richter 99</t>
  </si>
  <si>
    <t>Vitis yanshanensis J.X.Chen</t>
  </si>
  <si>
    <t>Zea L.</t>
  </si>
  <si>
    <t>Zea mays L.</t>
  </si>
  <si>
    <t>Zinnia elegans</t>
  </si>
  <si>
    <t>Montego</t>
  </si>
  <si>
    <t>Tenor</t>
  </si>
  <si>
    <t>Aviso</t>
  </si>
  <si>
    <t>RAPSO_304</t>
  </si>
  <si>
    <t>RAPSO_323</t>
  </si>
  <si>
    <t>RAPSO_325</t>
  </si>
  <si>
    <t>Prot_Yield</t>
  </si>
  <si>
    <t>Oil_Yield</t>
  </si>
  <si>
    <t>CROP</t>
  </si>
  <si>
    <t>Crop</t>
  </si>
  <si>
    <t>Seed_Impurities</t>
  </si>
  <si>
    <t>Glucosinolates</t>
  </si>
  <si>
    <t>PLANTDENS</t>
  </si>
  <si>
    <t>Plant_Density</t>
  </si>
  <si>
    <t xml:space="preserve">Number of viable plants counted per surface unit. </t>
  </si>
  <si>
    <t>Plant nb.m-²</t>
  </si>
  <si>
    <t>REGSTAND</t>
  </si>
  <si>
    <t>Regularity_Stand</t>
  </si>
  <si>
    <t>Scoring of the regularity of the plant stand.</t>
  </si>
  <si>
    <t>Note</t>
  </si>
  <si>
    <t>Visual notations (scale 0 - 9). 0 = NA, 1 = high irregular, 3 = irregular, 5 = moderately regular, 7 = regular, 9 = perfectly regular.</t>
  </si>
  <si>
    <t>PLOTHARVEST</t>
  </si>
  <si>
    <t>Plot_Harvest_Weight</t>
  </si>
  <si>
    <t>Weight (kg) of raw materials harvested by plot.</t>
  </si>
  <si>
    <t xml:space="preserve">A measurement of the amount (in kg) of raw material that was harvested per plot as determined by on-board weighing on the harvester. </t>
  </si>
  <si>
    <t>HI</t>
  </si>
  <si>
    <t>Harvest_Index</t>
  </si>
  <si>
    <t>Proportion of seed biomass respect to the total plant biomass (including shoot and root).</t>
  </si>
  <si>
    <t>Collect plants over 1 m2, separate the plants into 3 fractions as follows: shoots + pods, seeds and roots. Samples are dried at 70°C for 48 hrs and then immediately weighted to get the dry weight of each fraction.                                                                                                        HI = (Seed DW / Total DW ) x 100</t>
  </si>
  <si>
    <t>NHI</t>
  </si>
  <si>
    <t>Nitrogen_Harvest_Index</t>
  </si>
  <si>
    <t>Proportion of N accumulated in seed to N accumulated in the total plant (including shoot and root).</t>
  </si>
  <si>
    <t>Samples from HI assay are analysed for N_%DW in the different fractions.                                                                                                                               NHI = (N_%DW_Seed / N_%DW_Plant) x 100</t>
  </si>
  <si>
    <t>Oil yield per ha.</t>
  </si>
  <si>
    <t>q.ha-1</t>
  </si>
  <si>
    <t xml:space="preserve"> OY = (O x SY) </t>
  </si>
  <si>
    <t>PLOTSURF</t>
  </si>
  <si>
    <t>Plot_Surface</t>
  </si>
  <si>
    <t>Surface of the elementary experimental plot.</t>
  </si>
  <si>
    <t>Surface is determined by the experimental design.                                                              PLOTSURF = L x N x E. Where L = length of the sowing line, N = Nb of sowing lines, E = inter-line spacing.</t>
  </si>
  <si>
    <t>PODSHAT</t>
  </si>
  <si>
    <t>Pod_shattering</t>
  </si>
  <si>
    <t>Scoring of pods open just before harvest.</t>
  </si>
  <si>
    <t>Visual notations (scale 0 - 9). 0 = NA, 1 = high PODSHAT &gt; 90%, 3 = 60-90%, 5 = 30-60%, 7 = 10-30%, 9 = &lt; 10%.</t>
  </si>
  <si>
    <t>Protein yield per ha.</t>
  </si>
  <si>
    <t xml:space="preserve"> PrY = (Pr x SY) </t>
  </si>
  <si>
    <t>Seed_Nb_Surface</t>
  </si>
  <si>
    <t>Number of seeds per square meter.</t>
  </si>
  <si>
    <t>Seed nb.m-²</t>
  </si>
  <si>
    <t xml:space="preserve"> SN = (SY / TSW) x 10000</t>
  </si>
  <si>
    <t xml:space="preserve">Seed_Yield_q/ha  </t>
  </si>
  <si>
    <t>Weight (q) of seeds that was harvested per ha calculated with moisture and impurity contents at 0% each.</t>
  </si>
  <si>
    <t xml:space="preserve"> SY = (PLOTHARVEST / PLOTSURF) x (((100 - SEEDH2O_HARV or LAB)/100) x ((100 - SEEDIMPUR)/100)) x 100</t>
  </si>
  <si>
    <t>SYNORM</t>
  </si>
  <si>
    <t xml:space="preserve">Seed_Yield_Normalized_q/ha  </t>
  </si>
  <si>
    <t>Weight (q) of seeds that was harvested per ha with moisture and impurity contents standardized with commercial values at 9% (SEEDH2ONorm) and 2% (SEEDIMPURNorm) respectively.</t>
  </si>
  <si>
    <t xml:space="preserve"> SYNORM = (PLOTHARVEST / PLOTSURF) x (((100 - SEEDH2O_HARV or LAB)/(100 - SEEDH2ONorm)) x ((100 - SEEDIMPUR)/(100 - SEEDIMPURNorm))) x 100</t>
  </si>
  <si>
    <t>1000_Seed_Weight</t>
  </si>
  <si>
    <t>Determination of the weight of 1000 well-developed mature and dry seeds after harvest.</t>
  </si>
  <si>
    <t>Plant_Size</t>
  </si>
  <si>
    <t>Height of plants in an experimental plot.</t>
  </si>
  <si>
    <t xml:space="preserve">Height is measured from ground to the top of the plants using a dipstick graduated in cm.                                                              </t>
  </si>
  <si>
    <t>GRWSTG_C1</t>
  </si>
  <si>
    <t>Growth_Stage_C1</t>
  </si>
  <si>
    <t>Bolting date when the first inter-node appears, corresponds to growth stage C1 (CETIOM) or 31 (BBCH scale).</t>
  </si>
  <si>
    <t>Nb of calendar days from the 1st of January (+ or - if stage occurs in December).</t>
  </si>
  <si>
    <t xml:space="preserve">Visual notations of the day when growth stage is reached by 50% of the plants in a given plot. </t>
  </si>
  <si>
    <t>GRWSTG_F1</t>
  </si>
  <si>
    <t>Growth_Stage_F1</t>
  </si>
  <si>
    <t>First flowers are open, corresponds to growth stage F1 (CETIOM) or 60 (BBCH scale).</t>
  </si>
  <si>
    <t>Nb of calendar days from the 1st of January.</t>
  </si>
  <si>
    <t>GRWSTG_F2</t>
  </si>
  <si>
    <t>Growth_Stage_F2</t>
  </si>
  <si>
    <t>10% of the flowers are open on the main inflorescence, elongation of the main inflorescence. Corresponds to growth stage F2 (CETIOM) or 61 (BBCH scale).</t>
  </si>
  <si>
    <t>GRWSTG_FLO</t>
  </si>
  <si>
    <t>Growth_Stage_Flowering</t>
  </si>
  <si>
    <t>Additional flowering stages according to the BBCH scale (62-65).</t>
  </si>
  <si>
    <t xml:space="preserve">When GRWSTG_F1 or GWRSTG_F2 are not observed, it is possible to note additional stages according to the BBCH scale such as : 62 = 20% of flowers are open on the main inflorescence, 63 = 30% of flowers are open on the main inflorescence, 64 = 40% of flowers are open on the main inflorescence, 65 = 50% of flowers are open on the main inflorescence (full flowering). Visual notations of the day when growth stage is reached by 50% of the plants in a given plot. </t>
  </si>
  <si>
    <t>GRWSTG_ENDFLO</t>
  </si>
  <si>
    <t>Growth_Stage_End_Flowering</t>
  </si>
  <si>
    <t>End of flowering on the main inflorescence, corresponds to growth stage 69 (BBCH scale).</t>
  </si>
  <si>
    <t>GRWSTG_G1</t>
  </si>
  <si>
    <t>Growth_Stage_G1</t>
  </si>
  <si>
    <t>10% of the pods have reached their final size, flowering of secondary inflorescences. Corresponds to growth stage G1 (CETIOM) or 71 (BBCH scale).</t>
  </si>
  <si>
    <t>GRWSTG_G4</t>
  </si>
  <si>
    <t>Growth_Stage_G4</t>
  </si>
  <si>
    <t>30% of the pods have reached their final size, flowering of secondary inflorescences. Corresponds to growth stage G4 (CETIOM) or 73 (BBCH scale).</t>
  </si>
  <si>
    <t>GRWSTG_PODDEV</t>
  </si>
  <si>
    <t>Growth_Stage_Pod_Development</t>
  </si>
  <si>
    <t>Additional stages for pod development according to the BBCH scale (72-79).</t>
  </si>
  <si>
    <t xml:space="preserve">When GRWSTG_G1 or GWRSTG_G4 are not observed, it is possible to note additional stages according to the BBCH scale such as : 72 = 20% of the pods have reached their final size, 74 = 40%, 75 = 50%, 76 = 60%, 77 = 70%, 78 = 80%, 79 = almost all pods. Visual notations of the day when growth stage is reached by 50% of the plants in a given plot. </t>
  </si>
  <si>
    <t>GRWSTG_G5</t>
  </si>
  <si>
    <t>Growth_Stage_G5</t>
  </si>
  <si>
    <t>10% of the seeds have reached maturity, seeds are brown and hard. Corresponds to growth stage G5 (CETIOM) or 81 (BBCH scale).</t>
  </si>
  <si>
    <t>GRWSTG_PODMATURITY</t>
  </si>
  <si>
    <t>Growth_Stage_Pod_Maturity</t>
  </si>
  <si>
    <t>Additional stages for pod maturity according to the BBCH scale (82-99).</t>
  </si>
  <si>
    <t xml:space="preserve">When GRWSTG_G5 is not observed, it is possible to note additional stages according to the BBCH scale such as : 82 = 20% of the pods have reached maturity and seeds are brown and hard, 83 = 30%, 84 = 40%, 85 = 50%, 86 = 60%, 87 = 70%, 88 = 80%, 89 = pod maturity is complete. Visual notations of the day when growth stage is reached by 50% of the plants in a given plot. </t>
  </si>
  <si>
    <t>EMERG</t>
  </si>
  <si>
    <t>Plant_Emergence</t>
  </si>
  <si>
    <t xml:space="preserve">Percentage of seeds that emerge. </t>
  </si>
  <si>
    <t>ERUCIC</t>
  </si>
  <si>
    <t>Erucic_Acid</t>
  </si>
  <si>
    <t>Content of erucic acid in seeds determined by NIRS.</t>
  </si>
  <si>
    <t>% total fatty acids</t>
  </si>
  <si>
    <t>NIRS assay. XXX calibration.</t>
  </si>
  <si>
    <t>PALMITIC</t>
  </si>
  <si>
    <t xml:space="preserve">Palmitic_Acid </t>
  </si>
  <si>
    <t>Content of palmitic acid in seeds determined by NIRS.</t>
  </si>
  <si>
    <t>STEARIC</t>
  </si>
  <si>
    <t>Stearic_Acid</t>
  </si>
  <si>
    <t>Content of stearic acid in seeds determined by NIRS.</t>
  </si>
  <si>
    <t>OLEIC</t>
  </si>
  <si>
    <t xml:space="preserve">Oleic_Acid </t>
  </si>
  <si>
    <t>Content of oleic acid in seeds determined by NIRS.</t>
  </si>
  <si>
    <t>LINOLEIC</t>
  </si>
  <si>
    <t xml:space="preserve">Linoleic_Acid </t>
  </si>
  <si>
    <t>Content of linoleic acid in seedsdetermined by NIRS.</t>
  </si>
  <si>
    <t>LINOLENIC</t>
  </si>
  <si>
    <t xml:space="preserve">Linolenic_Acid </t>
  </si>
  <si>
    <t>Content of linolenic acid in seeds determined by NIRS.</t>
  </si>
  <si>
    <t>Oil_%</t>
  </si>
  <si>
    <t>Content of oil in seeds determined by NIRS.</t>
  </si>
  <si>
    <t>% of Seed Dry Weight</t>
  </si>
  <si>
    <t>Pr</t>
  </si>
  <si>
    <t>Protein_%</t>
  </si>
  <si>
    <t>Content of proteins in seeds determined by NIRS.</t>
  </si>
  <si>
    <t>GLS</t>
  </si>
  <si>
    <t>Content of glucosinolates in seeds determined by NIRS.</t>
  </si>
  <si>
    <t>μmol.g-1MS</t>
  </si>
  <si>
    <t>SEEDH2O_NIRS</t>
  </si>
  <si>
    <t>Seed_Moisture_NIRS</t>
  </si>
  <si>
    <t>Moisture content in a sample of seeds determined by NIRS.</t>
  </si>
  <si>
    <t>PRMEAL</t>
  </si>
  <si>
    <t>Protein_Meal_%</t>
  </si>
  <si>
    <t>Content of proteins in the meal determined by NIRS.</t>
  </si>
  <si>
    <t>SEEDH2O_HARV</t>
  </si>
  <si>
    <t>Seed_Moisture_Harvest</t>
  </si>
  <si>
    <t>Moisture content in a sample of seeds determined by humiditer.</t>
  </si>
  <si>
    <t>Humidimeter. Rapeseed calibration.</t>
  </si>
  <si>
    <t>SEEDH2O_LAB</t>
  </si>
  <si>
    <t>Seed_Moisture_Lab</t>
  </si>
  <si>
    <t>Moisture content in a sample of cleaned seeds determined by weighing.</t>
  </si>
  <si>
    <t xml:space="preserve">Differential weighing. A sample of around 5 grammes of cleaned dry mature seeds is weighted before and after drying at 103°C for  15 hours in order to determine the fresh weight (FWg) and the dry weight (DWg) respectively.                                             SEEDH2O_LAB = ((FWg – DWg) / FWg) x 100 </t>
  </si>
  <si>
    <t>SEEDIMPUR</t>
  </si>
  <si>
    <t>Percentage of impurities in a sample of seeds determined by weighing.</t>
  </si>
  <si>
    <t xml:space="preserve">Differential weighing. A sample of around 200 grammes of dry mature seeds is weighted before and after cleaning using a column in order to determine the gross weight (GWg) and the net weight (NWg) respectively.                                                                         SEEDIMPUR = ((GWg – NWg) / GWg) x 100 </t>
  </si>
  <si>
    <t>BIOTIC</t>
  </si>
  <si>
    <t>Biotic_Stress</t>
  </si>
  <si>
    <t>Biotic attack during the crop cycle.</t>
  </si>
  <si>
    <t>Comment about all relevant biotic stresses.</t>
  </si>
  <si>
    <t xml:space="preserve">Visual observations. </t>
  </si>
  <si>
    <t>Crop problems during the cycle.</t>
  </si>
  <si>
    <t>Comment about all relevant pbs during the cycle.</t>
  </si>
  <si>
    <t>CLIMATIC</t>
  </si>
  <si>
    <t>Climatic_Stress</t>
  </si>
  <si>
    <t>Climatic incidents during the crop cycle</t>
  </si>
  <si>
    <t>Comment about all relevant abiotic stresses.</t>
  </si>
  <si>
    <t>LODGING</t>
  </si>
  <si>
    <t>Plant_Lodging</t>
  </si>
  <si>
    <t>Scoring of the plant lodging of the plot.</t>
  </si>
  <si>
    <t>The seed sample for SEEDH2O_LAB determination is used for seed counting (NBSEED_sample) using a precision counter.                                                                                TSW = (SEEDH2O_LAB / NBSEED_sample) x 1000</t>
  </si>
  <si>
    <t>Visual notation is attributed to the plants for each plot, taking into account the surface and the intensity of lodging   
 LODGING  =  0 : NA                                                                                                                                                  1 : No lodging                                                                                                                                                                2 : Culture leaning, without impact                                                                                                            5 : Average loding, low impact                                                                                                                          7 : High lodging, serious impact                                                                                                                      9 : Total lodging, compromised harvest</t>
  </si>
  <si>
    <t>Plant counting on a line.                                                                                                                             EMERG = (Number of plants obtained / Number of seeds sown) x 100</t>
  </si>
  <si>
    <t>Count the number of plants on linear sections defined in each sowing line at the exception of the border lines.  PLANTDENS = (Total nb of plants counted) / (Ls x Nc x E). Where Ls = length of a linear section in m (1 m or more when plant density is variable within a plot),                                                                                                                                     Nc = nb of sowing lines chosen for plant counting, E = inter-line spacing.</t>
  </si>
  <si>
    <t>PLANTSIZE</t>
  </si>
  <si>
    <t>PLANTDENS_value</t>
  </si>
  <si>
    <t>PLANTDENS_date</t>
  </si>
  <si>
    <t>REGSTAND_value</t>
  </si>
  <si>
    <t>REGSTAND_date</t>
  </si>
  <si>
    <t>PLOTHARVEST_value</t>
  </si>
  <si>
    <t>PLOTHARVEST_date</t>
  </si>
  <si>
    <t>HI_value</t>
  </si>
  <si>
    <t>HI_date</t>
  </si>
  <si>
    <t>NHI_value</t>
  </si>
  <si>
    <t>NHI_date</t>
  </si>
  <si>
    <t>PLOTSURF_value</t>
  </si>
  <si>
    <t>PODSHAT_value</t>
  </si>
  <si>
    <t>PODSHAT_date</t>
  </si>
  <si>
    <t>SY-date</t>
  </si>
  <si>
    <t>SYNORM_value</t>
  </si>
  <si>
    <t>SYNORM_date</t>
  </si>
  <si>
    <t>PLANTSIZE_value</t>
  </si>
  <si>
    <t>PLANTSIZE_date</t>
  </si>
  <si>
    <t>GRWSTG_C1_value</t>
  </si>
  <si>
    <t>GRWSTG_C1_date</t>
  </si>
  <si>
    <t>GRWSTG_F1_value</t>
  </si>
  <si>
    <t>GRWSTG_F1_date</t>
  </si>
  <si>
    <t>GRWSTG_F2_value</t>
  </si>
  <si>
    <t>GRWSTG_F2_date</t>
  </si>
  <si>
    <t>GRWSTG_FLO_value</t>
  </si>
  <si>
    <t>GRWSTG_FLO_date</t>
  </si>
  <si>
    <t>GRWSTG_ENDFLO_value</t>
  </si>
  <si>
    <t>GRWSTG_G1_value</t>
  </si>
  <si>
    <t>GRWSTG_G1_date</t>
  </si>
  <si>
    <t>GRWSTG_G4_value</t>
  </si>
  <si>
    <t>GRWSTG_G4_date</t>
  </si>
  <si>
    <t>GRWSTG_PODDEV_value</t>
  </si>
  <si>
    <t>GRWSTG_PODDEV_date</t>
  </si>
  <si>
    <t>GRWSTG_G5_value</t>
  </si>
  <si>
    <t>GRWSTG_G5_date</t>
  </si>
  <si>
    <t>GRWSTG_PODMATURITY_value</t>
  </si>
  <si>
    <t>GRWSTG_PODMATURITY_date</t>
  </si>
  <si>
    <t>EMERG_value</t>
  </si>
  <si>
    <t>EMERG_date</t>
  </si>
  <si>
    <t>ERUCIC_value</t>
  </si>
  <si>
    <t>ERUCIC_date</t>
  </si>
  <si>
    <t>PALMITIC_value</t>
  </si>
  <si>
    <t>STEARIC_value</t>
  </si>
  <si>
    <t>STEARIC_date</t>
  </si>
  <si>
    <t>OLEIC_value</t>
  </si>
  <si>
    <t>OLEIC_date</t>
  </si>
  <si>
    <t>LINOLEIC_value</t>
  </si>
  <si>
    <t>LINOLEIC_date</t>
  </si>
  <si>
    <t>LINOLENIC_value</t>
  </si>
  <si>
    <t>LINOLENIC_date</t>
  </si>
  <si>
    <t>Pr_value</t>
  </si>
  <si>
    <t>Pr_date</t>
  </si>
  <si>
    <t>GLS_value</t>
  </si>
  <si>
    <t>GLS_date</t>
  </si>
  <si>
    <t>SEEDH2O_NIRS_value</t>
  </si>
  <si>
    <t>SEEDH2O_NIRS_date</t>
  </si>
  <si>
    <t>PRMEAL_value</t>
  </si>
  <si>
    <t>PRMEAL_date</t>
  </si>
  <si>
    <t>SEEDH2O_HARV_value</t>
  </si>
  <si>
    <t>SEEDH2O_HARV_date</t>
  </si>
  <si>
    <t>SEEDIMPUR_value</t>
  </si>
  <si>
    <t>SEEDIMPUR_date</t>
  </si>
  <si>
    <t>LODGING_value</t>
  </si>
  <si>
    <t>LODGING_date</t>
  </si>
  <si>
    <t>15WNFRMYTPO1VER</t>
  </si>
  <si>
    <t>Wheat</t>
  </si>
  <si>
    <t>RCB</t>
  </si>
  <si>
    <t>VERPILLIERES</t>
  </si>
  <si>
    <t>VERPILLIERES (80)</t>
  </si>
  <si>
    <t>Mr Plasmans</t>
  </si>
  <si>
    <t>Farmer ownership</t>
  </si>
  <si>
    <t xml:space="preserve"> 49°39'49.75"N</t>
  </si>
  <si>
    <t xml:space="preserve">  2°50'4.62"E</t>
  </si>
  <si>
    <t>80m</t>
  </si>
  <si>
    <t>GUINOT</t>
  </si>
  <si>
    <t>Florent</t>
  </si>
  <si>
    <t>+33 (0)3 44 42 75 54</t>
  </si>
  <si>
    <t>florent.guinot@syngenta.com</t>
  </si>
  <si>
    <t>Breeder</t>
  </si>
  <si>
    <t>MOREAU</t>
  </si>
  <si>
    <t>Julien</t>
  </si>
  <si>
    <t>+33 (0)6 78 15 40 47</t>
  </si>
  <si>
    <t>julien.moreau@syngenta.com</t>
  </si>
  <si>
    <t>Trialist</t>
  </si>
  <si>
    <t>LEFEVRE</t>
  </si>
  <si>
    <t>Yves</t>
  </si>
  <si>
    <t>+33 (0)3 44 42 79 29</t>
  </si>
  <si>
    <t>yves.lefevre@syngenta.com</t>
  </si>
  <si>
    <t>Mohican</t>
  </si>
  <si>
    <t>Oase</t>
  </si>
  <si>
    <t>Grizzly</t>
  </si>
  <si>
    <t>Tonus</t>
  </si>
  <si>
    <t>Zeruca</t>
  </si>
  <si>
    <t>Askari</t>
  </si>
  <si>
    <t>Aztec</t>
  </si>
  <si>
    <t>Belinda</t>
  </si>
  <si>
    <t>Beryl</t>
  </si>
  <si>
    <t>Bienvenu - R33</t>
  </si>
  <si>
    <t>Brink</t>
  </si>
  <si>
    <t>Constable</t>
  </si>
  <si>
    <t>Doral</t>
  </si>
  <si>
    <t>Emil</t>
  </si>
  <si>
    <t>Expander</t>
  </si>
  <si>
    <t>Kurander</t>
  </si>
  <si>
    <t>Lesira</t>
  </si>
  <si>
    <t>Mikado</t>
  </si>
  <si>
    <t>Rafal</t>
  </si>
  <si>
    <t>Start</t>
  </si>
  <si>
    <t>Valdor</t>
  </si>
  <si>
    <t>Adriana</t>
  </si>
  <si>
    <t>Akamar</t>
  </si>
  <si>
    <t>Alesi</t>
  </si>
  <si>
    <t>Aligator</t>
  </si>
  <si>
    <t>Amber</t>
  </si>
  <si>
    <t>Ariana</t>
  </si>
  <si>
    <t>Atlantic</t>
  </si>
  <si>
    <t>Aurum</t>
  </si>
  <si>
    <t>Bellini</t>
  </si>
  <si>
    <t>Bolko - POH 285</t>
  </si>
  <si>
    <t>Boston</t>
  </si>
  <si>
    <t>Campala</t>
  </si>
  <si>
    <t>Canberra</t>
  </si>
  <si>
    <t>Cancan</t>
  </si>
  <si>
    <t>Capitol</t>
  </si>
  <si>
    <t>Capricorn</t>
  </si>
  <si>
    <t>CAPVERT</t>
  </si>
  <si>
    <t>Ceres</t>
  </si>
  <si>
    <t>Chelsi</t>
  </si>
  <si>
    <t>Cheops</t>
  </si>
  <si>
    <t>Colvert</t>
  </si>
  <si>
    <t>Contact</t>
  </si>
  <si>
    <t>Courage</t>
  </si>
  <si>
    <t>Darmor</t>
  </si>
  <si>
    <t>Doublol</t>
  </si>
  <si>
    <t>Ecrin</t>
  </si>
  <si>
    <t>Eleonore</t>
  </si>
  <si>
    <t>Escort</t>
  </si>
  <si>
    <t>Evri</t>
  </si>
  <si>
    <t>Frederic</t>
  </si>
  <si>
    <t>Goeland</t>
  </si>
  <si>
    <t>Ibex</t>
  </si>
  <si>
    <t>Idol</t>
  </si>
  <si>
    <t>Inca</t>
  </si>
  <si>
    <t>Jetton</t>
  </si>
  <si>
    <t>Kadore</t>
  </si>
  <si>
    <t>Kosto</t>
  </si>
  <si>
    <t>Lewis</t>
  </si>
  <si>
    <t>Liberator</t>
  </si>
  <si>
    <t>Licorne</t>
  </si>
  <si>
    <t>Lioness</t>
  </si>
  <si>
    <t>Liporta</t>
  </si>
  <si>
    <t>Lirabon</t>
  </si>
  <si>
    <t>Lirajet</t>
  </si>
  <si>
    <t>Madrigal</t>
  </si>
  <si>
    <t>Makila</t>
  </si>
  <si>
    <t>Mar</t>
  </si>
  <si>
    <t>Milena</t>
  </si>
  <si>
    <t>Navajo</t>
  </si>
  <si>
    <t>NSL 96-25</t>
  </si>
  <si>
    <t>Olymp</t>
  </si>
  <si>
    <t>Pacific</t>
  </si>
  <si>
    <t>PAYROL</t>
  </si>
  <si>
    <t>Pollen</t>
  </si>
  <si>
    <t>Potomac</t>
  </si>
  <si>
    <t>Prince</t>
  </si>
  <si>
    <t>Recital</t>
  </si>
  <si>
    <t>Remy</t>
  </si>
  <si>
    <t>Rocket</t>
  </si>
  <si>
    <t>Roxet</t>
  </si>
  <si>
    <t>Sahara</t>
  </si>
  <si>
    <t>Salomont</t>
  </si>
  <si>
    <t>Shogun</t>
  </si>
  <si>
    <t>SW Gospel</t>
  </si>
  <si>
    <t>TAROX</t>
  </si>
  <si>
    <t>TOR</t>
  </si>
  <si>
    <t>Tradition</t>
  </si>
  <si>
    <t>Twister</t>
  </si>
  <si>
    <t>Zorro</t>
  </si>
  <si>
    <t>Madora2-DS3</t>
  </si>
  <si>
    <t>Madora3-DS1</t>
  </si>
  <si>
    <t>Regal2-DS1</t>
  </si>
  <si>
    <t>MANSHOLTS</t>
  </si>
  <si>
    <t>BLAGODATNYI</t>
  </si>
  <si>
    <t>CETMEKI</t>
  </si>
  <si>
    <t>DEBRUDER DIPPES</t>
  </si>
  <si>
    <t>HOCHZUCHT REPOLE</t>
  </si>
  <si>
    <t>KORMOVOI SKRIVERSKYI</t>
  </si>
  <si>
    <t>RANGI</t>
  </si>
  <si>
    <t>Sarepta</t>
  </si>
  <si>
    <t>Bristol</t>
  </si>
  <si>
    <t>Tosca</t>
  </si>
  <si>
    <t>Jupiter</t>
  </si>
  <si>
    <t>Lembke</t>
  </si>
  <si>
    <t>Astrid</t>
  </si>
  <si>
    <t>ES-AGATHA</t>
  </si>
  <si>
    <t>ES-ALEGRIA</t>
  </si>
  <si>
    <t>ES-ALIENOR</t>
  </si>
  <si>
    <t>ES-CENTAURE</t>
  </si>
  <si>
    <t>ES-CUBIC</t>
  </si>
  <si>
    <t>ESC1132</t>
  </si>
  <si>
    <t>ES-ANTONIA</t>
  </si>
  <si>
    <t>ES-BRAVA</t>
  </si>
  <si>
    <t>ES-VENUS</t>
  </si>
  <si>
    <t>ES-VIPER</t>
  </si>
  <si>
    <t>ADRIANA</t>
  </si>
  <si>
    <t>AMILLIA</t>
  </si>
  <si>
    <t>ANGELINA</t>
  </si>
  <si>
    <t>COOPER</t>
  </si>
  <si>
    <t>LADOGA</t>
  </si>
  <si>
    <t>MANITOBA</t>
  </si>
  <si>
    <t>OKAPI</t>
  </si>
  <si>
    <t>ONTARIO</t>
  </si>
  <si>
    <t>PAMELA</t>
  </si>
  <si>
    <t>TASMAN</t>
  </si>
  <si>
    <t>Maccarena</t>
  </si>
  <si>
    <t>RAGT-01</t>
  </si>
  <si>
    <t>RAGT-02</t>
  </si>
  <si>
    <t>RAGT-03</t>
  </si>
  <si>
    <t>RAGT-04</t>
  </si>
  <si>
    <t>RAGT-05</t>
  </si>
  <si>
    <t>RAGT-06</t>
  </si>
  <si>
    <t>RAGT-07</t>
  </si>
  <si>
    <t>RAGT-08</t>
  </si>
  <si>
    <t>RAGT-09</t>
  </si>
  <si>
    <t>RAGT-10</t>
  </si>
  <si>
    <t>SYN01</t>
  </si>
  <si>
    <t>SYN02</t>
  </si>
  <si>
    <t>SYN03</t>
  </si>
  <si>
    <t>SYN04</t>
  </si>
  <si>
    <t>SYN05</t>
  </si>
  <si>
    <t>SYN06</t>
  </si>
  <si>
    <t>SYN07</t>
  </si>
  <si>
    <t>SYN08</t>
  </si>
  <si>
    <t>SYN09</t>
  </si>
  <si>
    <t>SYN10</t>
  </si>
  <si>
    <t>RAPSO_Compl_01 (euralis)</t>
  </si>
  <si>
    <t>RAPSO_Compl_02 (euralis)</t>
  </si>
  <si>
    <t>Pendulum</t>
  </si>
  <si>
    <t>Anastasia</t>
  </si>
  <si>
    <t>RAGT-13</t>
  </si>
  <si>
    <t>RAGT-14</t>
  </si>
  <si>
    <t>RAGT-15</t>
  </si>
  <si>
    <t>SYNG11</t>
  </si>
  <si>
    <t>SYNG12</t>
  </si>
  <si>
    <t>Alpaga</t>
  </si>
  <si>
    <t>ID_RAPSODYN</t>
  </si>
  <si>
    <t>Accession</t>
  </si>
  <si>
    <t>RAPSO_002</t>
  </si>
  <si>
    <t>Alsace 1360</t>
  </si>
  <si>
    <t>Y3-G001</t>
  </si>
  <si>
    <t>RAPSO_008</t>
  </si>
  <si>
    <t>Fertodi elit</t>
  </si>
  <si>
    <t>Y3-G002</t>
  </si>
  <si>
    <t>RAPSO_011</t>
  </si>
  <si>
    <t>Gaspard</t>
  </si>
  <si>
    <t>Y3-G003</t>
  </si>
  <si>
    <t>RAPSO_013</t>
  </si>
  <si>
    <t>Gesunder</t>
  </si>
  <si>
    <t>Y3-G004</t>
  </si>
  <si>
    <t>RAPSO_014</t>
  </si>
  <si>
    <t>Goldgelber Zarter Butter</t>
  </si>
  <si>
    <t>Y3-G005</t>
  </si>
  <si>
    <t>RAPSO_023</t>
  </si>
  <si>
    <t>Y3-G006</t>
  </si>
  <si>
    <t>RAPSO_027</t>
  </si>
  <si>
    <t>Major</t>
  </si>
  <si>
    <t>Y3-G007</t>
  </si>
  <si>
    <t>RAPSO_029</t>
  </si>
  <si>
    <t>Markus</t>
  </si>
  <si>
    <t>Y3-G008</t>
  </si>
  <si>
    <t>RAPSO_030</t>
  </si>
  <si>
    <t>Matador</t>
  </si>
  <si>
    <t>Y3-G009</t>
  </si>
  <si>
    <t>RAPSO_033</t>
  </si>
  <si>
    <t>Moldavia</t>
  </si>
  <si>
    <t>Y3-G010</t>
  </si>
  <si>
    <t>RAPSO_035</t>
  </si>
  <si>
    <t>Nain de Hambourg</t>
  </si>
  <si>
    <t>Y3-G011</t>
  </si>
  <si>
    <t>RAPSO_038</t>
  </si>
  <si>
    <t>Oleski</t>
  </si>
  <si>
    <t>Y3-G012</t>
  </si>
  <si>
    <t>RAPSO_040</t>
  </si>
  <si>
    <t>Olquell Gulzover</t>
  </si>
  <si>
    <t>Y3-G013</t>
  </si>
  <si>
    <t>RAPSO_041</t>
  </si>
  <si>
    <t>Orléans</t>
  </si>
  <si>
    <t>Y3-G014</t>
  </si>
  <si>
    <t>RAPSO_043</t>
  </si>
  <si>
    <t>Polux</t>
  </si>
  <si>
    <t>Y3-G015</t>
  </si>
  <si>
    <t>RAPSO_046</t>
  </si>
  <si>
    <t>Prerouska</t>
  </si>
  <si>
    <t>Y3-G016</t>
  </si>
  <si>
    <t>RAPSO_050</t>
  </si>
  <si>
    <t>QuedLinburger Platzfester</t>
  </si>
  <si>
    <t>Y3-G017</t>
  </si>
  <si>
    <t>RAPSO_051</t>
  </si>
  <si>
    <t>Ramses</t>
  </si>
  <si>
    <t>Y3-G018</t>
  </si>
  <si>
    <t>RAPSO_053</t>
  </si>
  <si>
    <t>Rapol</t>
  </si>
  <si>
    <t>Y3-G019</t>
  </si>
  <si>
    <t>RAPSO_062</t>
  </si>
  <si>
    <t>Titus</t>
  </si>
  <si>
    <t>Y3-G020</t>
  </si>
  <si>
    <t>RAPSO_063</t>
  </si>
  <si>
    <t>Y3-G021</t>
  </si>
  <si>
    <t>RAPSO_068</t>
  </si>
  <si>
    <t>Y3-G022</t>
  </si>
  <si>
    <t>RAPSO_070</t>
  </si>
  <si>
    <t>Y3-G023</t>
  </si>
  <si>
    <t>RAPSO_072</t>
  </si>
  <si>
    <t>Y3-G024</t>
  </si>
  <si>
    <t>RAPSO_073</t>
  </si>
  <si>
    <t>Y3-G025</t>
  </si>
  <si>
    <t>RAPSO_075</t>
  </si>
  <si>
    <t>Y3-G026</t>
  </si>
  <si>
    <t>RAPSO_076</t>
  </si>
  <si>
    <t>Y3-G027</t>
  </si>
  <si>
    <t>RAPSO_077</t>
  </si>
  <si>
    <t>Y3-G028</t>
  </si>
  <si>
    <t>RAPSO_080</t>
  </si>
  <si>
    <t>Y3-G029</t>
  </si>
  <si>
    <t>RAPSO_081</t>
  </si>
  <si>
    <t>Y3-G030</t>
  </si>
  <si>
    <t>RAPSO_084</t>
  </si>
  <si>
    <t>Y3-G031</t>
  </si>
  <si>
    <t>RAPSO_085</t>
  </si>
  <si>
    <t>Y3-G032</t>
  </si>
  <si>
    <t>RAPSO_099</t>
  </si>
  <si>
    <t>Y3-G033</t>
  </si>
  <si>
    <t>RAPSO_102</t>
  </si>
  <si>
    <t>Y3-G034</t>
  </si>
  <si>
    <t>RAPSO_108</t>
  </si>
  <si>
    <t>Y3-G035</t>
  </si>
  <si>
    <t>RAPSO_115</t>
  </si>
  <si>
    <t>Y3-G036</t>
  </si>
  <si>
    <t>RAPSO_122</t>
  </si>
  <si>
    <t>Y3-G037</t>
  </si>
  <si>
    <t>RAPSO_124</t>
  </si>
  <si>
    <t>Y3-G038</t>
  </si>
  <si>
    <t>RAPSO_128</t>
  </si>
  <si>
    <t>Y3-G039</t>
  </si>
  <si>
    <t>RAPSO_130</t>
  </si>
  <si>
    <t>Y3-G040</t>
  </si>
  <si>
    <t>RAPSO_131</t>
  </si>
  <si>
    <t>Y3-G041</t>
  </si>
  <si>
    <t>RAPSO_132</t>
  </si>
  <si>
    <t>Y3-G042</t>
  </si>
  <si>
    <t>RAPSO_135</t>
  </si>
  <si>
    <t>Y3-G043</t>
  </si>
  <si>
    <t>RAPSO_138</t>
  </si>
  <si>
    <t>Y3-G044</t>
  </si>
  <si>
    <t>RAPSO_139</t>
  </si>
  <si>
    <t>Y3-G045</t>
  </si>
  <si>
    <t>RAPSO_140</t>
  </si>
  <si>
    <t>Y3-G046</t>
  </si>
  <si>
    <t>RAPSO_144</t>
  </si>
  <si>
    <t>Y3-G047</t>
  </si>
  <si>
    <t>RAPSO_146</t>
  </si>
  <si>
    <t>Y3-G048</t>
  </si>
  <si>
    <t>RAPSO_148</t>
  </si>
  <si>
    <t>Y3-G049</t>
  </si>
  <si>
    <t>RAPSO_154</t>
  </si>
  <si>
    <t>Y3-G050</t>
  </si>
  <si>
    <t>RAPSO_155</t>
  </si>
  <si>
    <t>Y3-G051</t>
  </si>
  <si>
    <t>RAPSO_156</t>
  </si>
  <si>
    <t>Y3-G052</t>
  </si>
  <si>
    <t>RAPSO_158</t>
  </si>
  <si>
    <t>Y3-G053</t>
  </si>
  <si>
    <t>RAPSO_160</t>
  </si>
  <si>
    <t>Y3-G054</t>
  </si>
  <si>
    <t>RAPSO_162</t>
  </si>
  <si>
    <t>Y3-G055</t>
  </si>
  <si>
    <t>RAPSO_165</t>
  </si>
  <si>
    <t>Y3-G056</t>
  </si>
  <si>
    <t>RAPSO_167</t>
  </si>
  <si>
    <t>Y3-G057</t>
  </si>
  <si>
    <t>RAPSO_168</t>
  </si>
  <si>
    <t>Y3-G058</t>
  </si>
  <si>
    <t>RAPSO_171</t>
  </si>
  <si>
    <t>Y3-G059</t>
  </si>
  <si>
    <t>RAPSO_174</t>
  </si>
  <si>
    <t>Y3-G060</t>
  </si>
  <si>
    <t>RAPSO_175</t>
  </si>
  <si>
    <t>Y3-G061</t>
  </si>
  <si>
    <t>RAPSO_176</t>
  </si>
  <si>
    <t>Y3-G062</t>
  </si>
  <si>
    <t>RAPSO_178</t>
  </si>
  <si>
    <t>Y3-G063</t>
  </si>
  <si>
    <t>RAPSO_180</t>
  </si>
  <si>
    <t>Y3-G064</t>
  </si>
  <si>
    <t>RAPSO_181</t>
  </si>
  <si>
    <t>Y3-G065</t>
  </si>
  <si>
    <t>RAPSO_187</t>
  </si>
  <si>
    <t>Y3-G066</t>
  </si>
  <si>
    <t>RAPSO_190</t>
  </si>
  <si>
    <t>Y3-G067</t>
  </si>
  <si>
    <t>RAPSO_193</t>
  </si>
  <si>
    <t>Y3-G068</t>
  </si>
  <si>
    <t>RAPSO_199</t>
  </si>
  <si>
    <t>Y3-G069</t>
  </si>
  <si>
    <t>RAPSO_202</t>
  </si>
  <si>
    <t>Y3-G070</t>
  </si>
  <si>
    <t>RAPSO_203</t>
  </si>
  <si>
    <t>Y3-G071</t>
  </si>
  <si>
    <t>RAPSO_207</t>
  </si>
  <si>
    <t>Y3-G072</t>
  </si>
  <si>
    <t>RAPSO_208</t>
  </si>
  <si>
    <t>Y3-G073</t>
  </si>
  <si>
    <t>RAPSO_209</t>
  </si>
  <si>
    <t>Y3-G074</t>
  </si>
  <si>
    <t>RAPSO_213</t>
  </si>
  <si>
    <t>Y3-G075</t>
  </si>
  <si>
    <t>RAPSO_215</t>
  </si>
  <si>
    <t>Y3-G076</t>
  </si>
  <si>
    <t>RAPSO_216</t>
  </si>
  <si>
    <t>Y3-G077</t>
  </si>
  <si>
    <t>RAPSO_219</t>
  </si>
  <si>
    <t>Y3-G078</t>
  </si>
  <si>
    <t>RAPSO_220</t>
  </si>
  <si>
    <t>Y3-G079</t>
  </si>
  <si>
    <t>RAPSO_222</t>
  </si>
  <si>
    <t>Y3-G080</t>
  </si>
  <si>
    <t>RAPSO_226</t>
  </si>
  <si>
    <t>Y3-G081</t>
  </si>
  <si>
    <t>RAPSO_227</t>
  </si>
  <si>
    <t>Y3-G082</t>
  </si>
  <si>
    <t>RAPSO_230</t>
  </si>
  <si>
    <t>Y3-G083</t>
  </si>
  <si>
    <t>RAPSO_231</t>
  </si>
  <si>
    <t>Y3-G084</t>
  </si>
  <si>
    <t>RAPSO_232</t>
  </si>
  <si>
    <t>Y3-G085</t>
  </si>
  <si>
    <t>RAPSO_234</t>
  </si>
  <si>
    <t>Y3-G086</t>
  </si>
  <si>
    <t>RAPSO_235</t>
  </si>
  <si>
    <t>Y3-G087</t>
  </si>
  <si>
    <t>RAPSO_238</t>
  </si>
  <si>
    <t>Y3-G088</t>
  </si>
  <si>
    <t>RAPSO_243</t>
  </si>
  <si>
    <t>Y3-G089</t>
  </si>
  <si>
    <t>RAPSO_245</t>
  </si>
  <si>
    <t>Y3-G090</t>
  </si>
  <si>
    <t>RAPSO_246</t>
  </si>
  <si>
    <t>Y3-G091</t>
  </si>
  <si>
    <t>RAPSO_248</t>
  </si>
  <si>
    <t>Y3-G092</t>
  </si>
  <si>
    <t>RAPSO_251</t>
  </si>
  <si>
    <t>Y3-G093</t>
  </si>
  <si>
    <t>RAPSO_253</t>
  </si>
  <si>
    <t>Y3-G094</t>
  </si>
  <si>
    <t>RAPSO_254</t>
  </si>
  <si>
    <t>Y3-G095</t>
  </si>
  <si>
    <t>RAPSO_256</t>
  </si>
  <si>
    <t>Y3-G096</t>
  </si>
  <si>
    <t>RAPSO_258</t>
  </si>
  <si>
    <t>Y3-G097</t>
  </si>
  <si>
    <t>RAPSO_259</t>
  </si>
  <si>
    <t>Y3-G098</t>
  </si>
  <si>
    <t>RAPSO_260</t>
  </si>
  <si>
    <t>Y3-G099</t>
  </si>
  <si>
    <t>RAPSO_261</t>
  </si>
  <si>
    <t>Y3-G100</t>
  </si>
  <si>
    <t>RAPSO_263</t>
  </si>
  <si>
    <t>Y3-G101</t>
  </si>
  <si>
    <t>RAPSO_265</t>
  </si>
  <si>
    <t>Y3-G102</t>
  </si>
  <si>
    <t>RAPSO_266</t>
  </si>
  <si>
    <t>Y3-G103</t>
  </si>
  <si>
    <t>RAPSO_267</t>
  </si>
  <si>
    <t>Y3-G104</t>
  </si>
  <si>
    <t>RAPSO_270</t>
  </si>
  <si>
    <t>Y3-G105</t>
  </si>
  <si>
    <t>RAPSO_271</t>
  </si>
  <si>
    <t>Y3-G106</t>
  </si>
  <si>
    <t>RAPSO_273</t>
  </si>
  <si>
    <t>Y3-G107</t>
  </si>
  <si>
    <t>RAPSO_277</t>
  </si>
  <si>
    <t>Y3-G108</t>
  </si>
  <si>
    <t>RAPSO_278</t>
  </si>
  <si>
    <t>Y3-G109</t>
  </si>
  <si>
    <t>RAPSO_281</t>
  </si>
  <si>
    <t>Y3-G110</t>
  </si>
  <si>
    <t>RAPSO_282</t>
  </si>
  <si>
    <t>Y3-G111</t>
  </si>
  <si>
    <t>RAPSO_292</t>
  </si>
  <si>
    <t>Y3-G112</t>
  </si>
  <si>
    <t>RAPSO_342</t>
  </si>
  <si>
    <t>Y3-G113</t>
  </si>
  <si>
    <t>RAPSO_343</t>
  </si>
  <si>
    <t>Y3-G114</t>
  </si>
  <si>
    <t>RAPSO_356</t>
  </si>
  <si>
    <t>Y3-G115</t>
  </si>
  <si>
    <t>RAPSO_363</t>
  </si>
  <si>
    <t xml:space="preserve">MANSHOLTS </t>
  </si>
  <si>
    <t>Y3-G116</t>
  </si>
  <si>
    <t>RAPSO_368</t>
  </si>
  <si>
    <t xml:space="preserve">BLAGODATNYI </t>
  </si>
  <si>
    <t>Y3-G117</t>
  </si>
  <si>
    <t>RAPSO_375</t>
  </si>
  <si>
    <t xml:space="preserve">CETMEKI </t>
  </si>
  <si>
    <t>Y3-G118</t>
  </si>
  <si>
    <t>RAPSO_382</t>
  </si>
  <si>
    <t xml:space="preserve">DEBRUDER DIPPES </t>
  </si>
  <si>
    <t>Y3-G119</t>
  </si>
  <si>
    <t>RAPSO_395</t>
  </si>
  <si>
    <t xml:space="preserve">HOCHZUCHT REPOLE </t>
  </si>
  <si>
    <t>Y3-G120</t>
  </si>
  <si>
    <t>RAPSO_406</t>
  </si>
  <si>
    <t xml:space="preserve">KORMOVOI SKRIVERSKYI </t>
  </si>
  <si>
    <t>Y3-G121</t>
  </si>
  <si>
    <t>RAPSO_430</t>
  </si>
  <si>
    <t xml:space="preserve">RANGI </t>
  </si>
  <si>
    <t>Y3-G122</t>
  </si>
  <si>
    <t>BRA_005</t>
  </si>
  <si>
    <t>Y3-G123</t>
  </si>
  <si>
    <t>BRA_006</t>
  </si>
  <si>
    <t>Y3-G124</t>
  </si>
  <si>
    <t>BRA_007</t>
  </si>
  <si>
    <t>Y3-G125</t>
  </si>
  <si>
    <t>BRA_008</t>
  </si>
  <si>
    <t>Y3-G126</t>
  </si>
  <si>
    <t>BRA_009</t>
  </si>
  <si>
    <t>Y3-G127</t>
  </si>
  <si>
    <t>BRA_011</t>
  </si>
  <si>
    <t>Y3-G128</t>
  </si>
  <si>
    <t>MP001</t>
  </si>
  <si>
    <t>Y3-G129</t>
  </si>
  <si>
    <t>MP003</t>
  </si>
  <si>
    <t>Y3-G130</t>
  </si>
  <si>
    <t>RAPSO_294</t>
  </si>
  <si>
    <t>Y3-G131</t>
  </si>
  <si>
    <t>RAPSO_295</t>
  </si>
  <si>
    <t>Y3-G132</t>
  </si>
  <si>
    <t>RAPSO_296</t>
  </si>
  <si>
    <t>Y3-G133</t>
  </si>
  <si>
    <t>RAPSO_297</t>
  </si>
  <si>
    <t>Y3-G134</t>
  </si>
  <si>
    <t>RAPSO_298</t>
  </si>
  <si>
    <t>Y3-G135</t>
  </si>
  <si>
    <t>RAPSO_299</t>
  </si>
  <si>
    <t>Y3-G136</t>
  </si>
  <si>
    <t>RAPSO_300</t>
  </si>
  <si>
    <t>Y3-G137</t>
  </si>
  <si>
    <t>RAPSO_301</t>
  </si>
  <si>
    <t>Y3-G138</t>
  </si>
  <si>
    <t>RAPSO_302</t>
  </si>
  <si>
    <t>Y3-G139</t>
  </si>
  <si>
    <t>RAPSO_303</t>
  </si>
  <si>
    <t>Y3-G140</t>
  </si>
  <si>
    <t>Y3-G141</t>
  </si>
  <si>
    <t>RAPSO_305</t>
  </si>
  <si>
    <t>Y3-G142</t>
  </si>
  <si>
    <t>RAPSO_306</t>
  </si>
  <si>
    <t xml:space="preserve">ANGELINA </t>
  </si>
  <si>
    <t>Y3-G143</t>
  </si>
  <si>
    <t>RAPSO_307</t>
  </si>
  <si>
    <t xml:space="preserve">COOPER </t>
  </si>
  <si>
    <t>Y3-G144</t>
  </si>
  <si>
    <t>RAPSO_308</t>
  </si>
  <si>
    <t xml:space="preserve">LADOGA </t>
  </si>
  <si>
    <t>Y3-G145</t>
  </si>
  <si>
    <t>RAPSO_309</t>
  </si>
  <si>
    <t>Y3-G146</t>
  </si>
  <si>
    <t>RAPSO_310</t>
  </si>
  <si>
    <t xml:space="preserve">OKAPI </t>
  </si>
  <si>
    <t>Y3-G147</t>
  </si>
  <si>
    <t>RAPSO_311</t>
  </si>
  <si>
    <t>Y3-G148</t>
  </si>
  <si>
    <t>RAPSO_312</t>
  </si>
  <si>
    <t>Y3-G149</t>
  </si>
  <si>
    <t>RAPSO_313</t>
  </si>
  <si>
    <t>Y3-G150</t>
  </si>
  <si>
    <t>RAPSO_314</t>
  </si>
  <si>
    <t>Y3-G151</t>
  </si>
  <si>
    <t>RAPSO_315</t>
  </si>
  <si>
    <t>Y3-G152</t>
  </si>
  <si>
    <t>RAPSO_316</t>
  </si>
  <si>
    <t>Y3-G153</t>
  </si>
  <si>
    <t>RAPSO_317</t>
  </si>
  <si>
    <t>Y3-G154</t>
  </si>
  <si>
    <t>RAPSO_318</t>
  </si>
  <si>
    <t>Y3-G155</t>
  </si>
  <si>
    <t>RAPSO_319</t>
  </si>
  <si>
    <t>Y3-G156</t>
  </si>
  <si>
    <t>RAPSO_320</t>
  </si>
  <si>
    <t>Y3-G157</t>
  </si>
  <si>
    <t>RAPSO_321</t>
  </si>
  <si>
    <t>Y3-G158</t>
  </si>
  <si>
    <t>RAPSO_322</t>
  </si>
  <si>
    <t>Y3-G159</t>
  </si>
  <si>
    <t>Y3-G160</t>
  </si>
  <si>
    <t>RAPSO_324</t>
  </si>
  <si>
    <t>Y3-G161</t>
  </si>
  <si>
    <t>Y3-G162</t>
  </si>
  <si>
    <t>RAPSO_326</t>
  </si>
  <si>
    <t>Y3-G163</t>
  </si>
  <si>
    <t>RAPSO_327</t>
  </si>
  <si>
    <t>Y3-G164</t>
  </si>
  <si>
    <t>RAPSO_328</t>
  </si>
  <si>
    <t>Y3-G165</t>
  </si>
  <si>
    <t>RAPSO_329</t>
  </si>
  <si>
    <t>Y3-G166</t>
  </si>
  <si>
    <t>RAPSO_330</t>
  </si>
  <si>
    <t>Y3-G167</t>
  </si>
  <si>
    <t>RAPSO_331</t>
  </si>
  <si>
    <t>Y3-G168</t>
  </si>
  <si>
    <t>RAPSO_332</t>
  </si>
  <si>
    <t>Y3-G169</t>
  </si>
  <si>
    <t>RAPSO_333</t>
  </si>
  <si>
    <t>Y3-G170</t>
  </si>
  <si>
    <t>RAPSO_334</t>
  </si>
  <si>
    <t>Y3-G171</t>
  </si>
  <si>
    <t>RAPSO_470</t>
  </si>
  <si>
    <t>Y3-G172</t>
  </si>
  <si>
    <t>RAPSO_471</t>
  </si>
  <si>
    <t>Y3-G173</t>
  </si>
  <si>
    <t>RAPSO_472</t>
  </si>
  <si>
    <t>Y3-G174</t>
  </si>
  <si>
    <t>RAPSO_473</t>
  </si>
  <si>
    <t>Y3-G175</t>
  </si>
  <si>
    <t>RAPSO_476</t>
  </si>
  <si>
    <t>Y3-G176</t>
  </si>
  <si>
    <t>RAPSO_477</t>
  </si>
  <si>
    <t>Y3-G177</t>
  </si>
  <si>
    <t>RAPSO_478</t>
  </si>
  <si>
    <t>Y3-G178</t>
  </si>
  <si>
    <t>RAPSO_479</t>
  </si>
  <si>
    <t>Y3-G179</t>
  </si>
  <si>
    <t>RAPSO_480</t>
  </si>
  <si>
    <t>Y3-G180</t>
  </si>
  <si>
    <t>Témoin</t>
  </si>
  <si>
    <t>Y3-Te1</t>
  </si>
  <si>
    <t>Y3-Te2</t>
  </si>
  <si>
    <t>Y3-Te3</t>
  </si>
  <si>
    <t>RAPSO_006</t>
  </si>
  <si>
    <t>Dublianski</t>
  </si>
  <si>
    <t>Y3-G181</t>
  </si>
  <si>
    <t>RAPSO_009</t>
  </si>
  <si>
    <t>Forto</t>
  </si>
  <si>
    <t>Y3-G182</t>
  </si>
  <si>
    <t>RAPSO_015</t>
  </si>
  <si>
    <t>Gorczanski</t>
  </si>
  <si>
    <t>Y3-G183</t>
  </si>
  <si>
    <t>RAPSO_017</t>
  </si>
  <si>
    <t>Gross Luzewiter</t>
  </si>
  <si>
    <t>Y3-G184</t>
  </si>
  <si>
    <t>RAPSO_057</t>
  </si>
  <si>
    <t>Sinus</t>
  </si>
  <si>
    <t>Y3-G185</t>
  </si>
  <si>
    <t>RAPSO_064</t>
  </si>
  <si>
    <t>Victor</t>
  </si>
  <si>
    <t>Y3-G186</t>
  </si>
  <si>
    <t>RAPSO_067</t>
  </si>
  <si>
    <t>Warzanwski</t>
  </si>
  <si>
    <t>Y3-G187</t>
  </si>
  <si>
    <t>RAPSO_091</t>
  </si>
  <si>
    <t>Janpol</t>
  </si>
  <si>
    <t>Y3-G188</t>
  </si>
  <si>
    <t>RAPSO_098</t>
  </si>
  <si>
    <t>Korina</t>
  </si>
  <si>
    <t>Y3-G189</t>
  </si>
  <si>
    <t>RAPSO_105</t>
  </si>
  <si>
    <t>Ligora</t>
  </si>
  <si>
    <t>Y3-G190</t>
  </si>
  <si>
    <t>RAPSO_112</t>
  </si>
  <si>
    <t>Primor</t>
  </si>
  <si>
    <t>Y3-G191</t>
  </si>
  <si>
    <t>RAPSO_125</t>
  </si>
  <si>
    <t>WIRA</t>
  </si>
  <si>
    <t>Y3-G192</t>
  </si>
  <si>
    <t>RAPSO_152</t>
  </si>
  <si>
    <t>Caddy</t>
  </si>
  <si>
    <t>Y3-G193</t>
  </si>
  <si>
    <t>RAPSO_335</t>
  </si>
  <si>
    <t>Kromerska1-DS1</t>
  </si>
  <si>
    <t>Y3-G194</t>
  </si>
  <si>
    <t>RAPSO_387</t>
  </si>
  <si>
    <t xml:space="preserve">EZSTERHAZY N.ST </t>
  </si>
  <si>
    <t>Y3-G195</t>
  </si>
  <si>
    <t>RAPSO_402</t>
  </si>
  <si>
    <t xml:space="preserve">KOMBI </t>
  </si>
  <si>
    <t>Y3-G196</t>
  </si>
  <si>
    <t>RAPSO_411</t>
  </si>
  <si>
    <t xml:space="preserve">LJUBLANA </t>
  </si>
  <si>
    <t>Y3-G197</t>
  </si>
  <si>
    <t>RAPSO_415</t>
  </si>
  <si>
    <t xml:space="preserve">MYTNINSKYI-2 </t>
  </si>
  <si>
    <t>Y3-G198</t>
  </si>
  <si>
    <t>RAPSO_418</t>
  </si>
  <si>
    <t xml:space="preserve">NIEDERARNBACHER </t>
  </si>
  <si>
    <t>Y3-G199</t>
  </si>
  <si>
    <t>RAPSO_419</t>
  </si>
  <si>
    <t xml:space="preserve">NOVOCHARTORYISKYI </t>
  </si>
  <si>
    <t>Y3-G200</t>
  </si>
  <si>
    <t>RAPSO_437</t>
  </si>
  <si>
    <t xml:space="preserve">SNITYNSKYI </t>
  </si>
  <si>
    <t>Y3-G201</t>
  </si>
  <si>
    <t>RAPSO_456</t>
  </si>
  <si>
    <t xml:space="preserve">KRASNODARSKYI </t>
  </si>
  <si>
    <t>Y3-G202</t>
  </si>
  <si>
    <t>BRA_010</t>
  </si>
  <si>
    <t>Quinta</t>
  </si>
  <si>
    <t>Y3-G203</t>
  </si>
  <si>
    <t>Lot Number</t>
  </si>
  <si>
    <t>15WNFRMYTPO2VER</t>
  </si>
  <si>
    <t>Panel_Rapso_1_2014-2015</t>
  </si>
  <si>
    <t>Panel_Rapso_2_2014-2015</t>
  </si>
  <si>
    <t>192 entries in 4 Rep with 3 checks</t>
  </si>
  <si>
    <t>24 entries in 4 Rep with 1 check</t>
  </si>
  <si>
    <t>fertilisation</t>
  </si>
  <si>
    <t>N1</t>
  </si>
  <si>
    <t>azote_limitant</t>
  </si>
  <si>
    <t>N2</t>
  </si>
  <si>
    <t>azote_non_limitant</t>
  </si>
  <si>
    <t>0U le 20/02 et 50U le 13/03</t>
  </si>
  <si>
    <t>50U le 20/02 et 80U le 13/03</t>
  </si>
  <si>
    <t>REPNO</t>
  </si>
  <si>
    <t>ENGRAIS</t>
  </si>
  <si>
    <t>replicates number</t>
  </si>
  <si>
    <t>Fertilisation N1 ou N2</t>
  </si>
  <si>
    <t>Fertilisation</t>
  </si>
  <si>
    <t>Essai</t>
  </si>
  <si>
    <t>trial number</t>
  </si>
  <si>
    <t>ENTNO</t>
  </si>
  <si>
    <t>Replicate number</t>
  </si>
  <si>
    <t>Entry number</t>
  </si>
  <si>
    <t>Accession number</t>
  </si>
  <si>
    <t>nb plant/m² in automn</t>
  </si>
  <si>
    <t>Not available</t>
  </si>
  <si>
    <t>No Scoring</t>
  </si>
  <si>
    <t>NA</t>
  </si>
  <si>
    <t>GLS at 9% humidity</t>
  </si>
  <si>
    <t>%Oil at 9% humidity</t>
  </si>
  <si>
    <t>%Prot at 9% humidity</t>
  </si>
  <si>
    <t>scoring: 1= good emergence ; 9 = poor emergence</t>
  </si>
  <si>
    <t>30/07/2015</t>
  </si>
  <si>
    <t>EZSTERHAZY N.ST</t>
  </si>
  <si>
    <t>KOMBI</t>
  </si>
  <si>
    <t>LJUBLANA</t>
  </si>
  <si>
    <t>MYTNINSKYI-2</t>
  </si>
  <si>
    <t>NIEDERARNBACHER</t>
  </si>
  <si>
    <t>NOVOCHARTORYISKYI</t>
  </si>
  <si>
    <t>SNITYNSKYI</t>
  </si>
  <si>
    <t>KRASNODARSKYI</t>
  </si>
  <si>
    <t>Nom de la demande</t>
  </si>
  <si>
    <t>Pas de temps</t>
  </si>
  <si>
    <t>Journalier</t>
  </si>
  <si>
    <t>Date de début</t>
  </si>
  <si>
    <t>Date de fin</t>
  </si>
  <si>
    <t>___Temperature___</t>
  </si>
  <si>
    <t>Mean</t>
  </si>
  <si>
    <t>température moyenne  de la journée</t>
  </si>
  <si>
    <t>°C</t>
  </si>
  <si>
    <t>High</t>
  </si>
  <si>
    <t>température la plus élevée  de la journée</t>
  </si>
  <si>
    <t>Low</t>
  </si>
  <si>
    <t>température la plus basse  de la journée</t>
  </si>
  <si>
    <t>RH</t>
  </si>
  <si>
    <t>humidité relative moyenne de la journée</t>
  </si>
  <si>
    <t>Solar</t>
  </si>
  <si>
    <t>W/m2</t>
  </si>
  <si>
    <t>rayonnement moyen de la journée</t>
  </si>
  <si>
    <t>Wind</t>
  </si>
  <si>
    <t>Speed</t>
  </si>
  <si>
    <t>vitesse du vent moyen de la journée</t>
  </si>
  <si>
    <t>Rain-</t>
  </si>
  <si>
    <t>Fall</t>
  </si>
  <si>
    <t>précipitation de la journée</t>
  </si>
  <si>
    <t>mm</t>
  </si>
  <si>
    <t>ET</t>
  </si>
  <si>
    <t>Ref</t>
  </si>
  <si>
    <t xml:space="preserve">évapotranspiration de référence </t>
  </si>
  <si>
    <t>évapotranspiration calculée en fonction du coef choisi pour  la culture,</t>
  </si>
  <si>
    <t>Irrig</t>
  </si>
  <si>
    <t>ation</t>
  </si>
  <si>
    <t>perte en eau  de la journée</t>
  </si>
  <si>
    <t>Net</t>
  </si>
  <si>
    <t>Water</t>
  </si>
  <si>
    <t>cumul de la perte d'eau depuis le début du calcul d'ETP</t>
  </si>
  <si>
    <t>Cum</t>
  </si>
  <si>
    <t>REP1</t>
  </si>
  <si>
    <t>REP2</t>
  </si>
  <si>
    <t>INN3</t>
  </si>
  <si>
    <t>INN1 &amp; INN2</t>
  </si>
  <si>
    <t>INN4</t>
  </si>
  <si>
    <t>PLAN DETAILLE ESSAI RAPSODYN SYNGENTA 2014-2015</t>
  </si>
  <si>
    <t>Azote -</t>
  </si>
  <si>
    <t>Azote +</t>
  </si>
  <si>
    <t>PARCELLES SEMEES</t>
  </si>
  <si>
    <t>PARCELLES RECOLTEES</t>
  </si>
  <si>
    <t>Nombre total</t>
  </si>
  <si>
    <t>Longueur des parcelles</t>
  </si>
  <si>
    <t>10.5 m</t>
  </si>
  <si>
    <t>Longueur des parcelles prévue</t>
  </si>
  <si>
    <t>Nombre de rangs</t>
  </si>
  <si>
    <t>Nombre de rangs prévu</t>
  </si>
  <si>
    <t>Surface parcellaire</t>
  </si>
  <si>
    <t>Surface parcellaire prévue</t>
  </si>
  <si>
    <t>Ecartement entre les rangs</t>
  </si>
  <si>
    <t>0.375 m</t>
  </si>
  <si>
    <t>01/09/2014</t>
  </si>
  <si>
    <t>08/09/2014</t>
  </si>
  <si>
    <t>15/09/2014</t>
  </si>
  <si>
    <t>22/09/2014</t>
  </si>
  <si>
    <t>29/09/2014</t>
  </si>
  <si>
    <t>06/10/2014</t>
  </si>
  <si>
    <t>13/10/2014</t>
  </si>
  <si>
    <t>20/10/2014</t>
  </si>
  <si>
    <t>27/10/2014</t>
  </si>
  <si>
    <t>03/11/2014</t>
  </si>
  <si>
    <t>10/11/2014</t>
  </si>
  <si>
    <t>17/11/2014</t>
  </si>
  <si>
    <t>24/11/2014</t>
  </si>
  <si>
    <t>01/12/2014</t>
  </si>
  <si>
    <t>08/12/2014</t>
  </si>
  <si>
    <t>15/12/2014</t>
  </si>
  <si>
    <t>22/12/2014</t>
  </si>
  <si>
    <t>29/12/2014</t>
  </si>
  <si>
    <t>05/01/2015</t>
  </si>
  <si>
    <t>12/01/2015</t>
  </si>
  <si>
    <t>19/01/2015</t>
  </si>
  <si>
    <t>26/01/2015</t>
  </si>
  <si>
    <t>02/02/2015</t>
  </si>
  <si>
    <t>09/02/2015</t>
  </si>
  <si>
    <t>16/02/2015</t>
  </si>
  <si>
    <t>23/02/2015</t>
  </si>
  <si>
    <t>02/03/2015</t>
  </si>
  <si>
    <t>09/03/2015</t>
  </si>
  <si>
    <t>16/03/2015</t>
  </si>
  <si>
    <t>23/03/2015</t>
  </si>
  <si>
    <t>30/03/2015</t>
  </si>
  <si>
    <t>06/04/2015</t>
  </si>
  <si>
    <t>13/04/2015</t>
  </si>
  <si>
    <t>20/04/2015</t>
  </si>
  <si>
    <t>27/04/2015</t>
  </si>
  <si>
    <t>04/05/2015</t>
  </si>
  <si>
    <t>11/05/2015</t>
  </si>
  <si>
    <t>18/05/2015</t>
  </si>
  <si>
    <t>25/05/2015</t>
  </si>
  <si>
    <t>01/06/2015</t>
  </si>
  <si>
    <t>08/06/2015</t>
  </si>
  <si>
    <t>15/06/2015</t>
  </si>
  <si>
    <t>22/06/2015</t>
  </si>
  <si>
    <t>29/06/2015</t>
  </si>
  <si>
    <t>06/07/2015</t>
  </si>
  <si>
    <t>13/07/2015</t>
  </si>
  <si>
    <t>20/07/2015</t>
  </si>
  <si>
    <t>27/07/2015</t>
  </si>
  <si>
    <t>Wh/m2</t>
  </si>
  <si>
    <t>Rainfall</t>
  </si>
  <si>
    <t>(mm)</t>
  </si>
  <si>
    <t>ETP ref</t>
  </si>
  <si>
    <t>ETP crop</t>
  </si>
  <si>
    <t>Irriguation</t>
  </si>
  <si>
    <t>02/09/2014</t>
  </si>
  <si>
    <t>03/09/2014</t>
  </si>
  <si>
    <t>04/09/2014</t>
  </si>
  <si>
    <t>05/09/2014</t>
  </si>
  <si>
    <t>06/09/2014</t>
  </si>
  <si>
    <t>07/09/2014</t>
  </si>
  <si>
    <t>09/09/2014</t>
  </si>
  <si>
    <t>10/09/2014</t>
  </si>
  <si>
    <t>11/09/2014</t>
  </si>
  <si>
    <t>12/09/2014</t>
  </si>
  <si>
    <t>13/09/2014</t>
  </si>
  <si>
    <t>14/09/2014</t>
  </si>
  <si>
    <t>16/09/2014</t>
  </si>
  <si>
    <t>17/09/2014</t>
  </si>
  <si>
    <t>18/09/2014</t>
  </si>
  <si>
    <t>19/09/2014</t>
  </si>
  <si>
    <t>20/09/2014</t>
  </si>
  <si>
    <t>21/09/2014</t>
  </si>
  <si>
    <t>23/09/2014</t>
  </si>
  <si>
    <t>24/09/2014</t>
  </si>
  <si>
    <t>25/09/2014</t>
  </si>
  <si>
    <t>26/09/2014</t>
  </si>
  <si>
    <t>27/09/2014</t>
  </si>
  <si>
    <t>28/09/2014</t>
  </si>
  <si>
    <t>30/09/2014</t>
  </si>
  <si>
    <t>01/10/2014</t>
  </si>
  <si>
    <t>02/10/2014</t>
  </si>
  <si>
    <t>03/10/2014</t>
  </si>
  <si>
    <t>04/10/2014</t>
  </si>
  <si>
    <t>05/10/2014</t>
  </si>
  <si>
    <t>07/10/2014</t>
  </si>
  <si>
    <t>08/10/2014</t>
  </si>
  <si>
    <t>09/10/2014</t>
  </si>
  <si>
    <t>10/10/2014</t>
  </si>
  <si>
    <t>11/10/2014</t>
  </si>
  <si>
    <t>12/10/2014</t>
  </si>
  <si>
    <t>14/10/2014</t>
  </si>
  <si>
    <t>15/10/2014</t>
  </si>
  <si>
    <t>16/10/2014</t>
  </si>
  <si>
    <t>17/10/2014</t>
  </si>
  <si>
    <t>18/10/2014</t>
  </si>
  <si>
    <t>19/10/2014</t>
  </si>
  <si>
    <t>21/10/2014</t>
  </si>
  <si>
    <t>22/10/2014</t>
  </si>
  <si>
    <t>23/10/2014</t>
  </si>
  <si>
    <t>24/10/2014</t>
  </si>
  <si>
    <t>25/10/2014</t>
  </si>
  <si>
    <t>26/10/2014</t>
  </si>
  <si>
    <t>28/10/2014</t>
  </si>
  <si>
    <t>29/10/2014</t>
  </si>
  <si>
    <t>30/10/2014</t>
  </si>
  <si>
    <t>31/10/2014</t>
  </si>
  <si>
    <t>01/11/2014</t>
  </si>
  <si>
    <t>02/11/2014</t>
  </si>
  <si>
    <t>04/11/2014</t>
  </si>
  <si>
    <t>05/11/2014</t>
  </si>
  <si>
    <t>06/11/2014</t>
  </si>
  <si>
    <t>07/11/2014</t>
  </si>
  <si>
    <t>08/11/2014</t>
  </si>
  <si>
    <t>09/11/2014</t>
  </si>
  <si>
    <t>11/11/2014</t>
  </si>
  <si>
    <t>12/11/2014</t>
  </si>
  <si>
    <t>13/11/2014</t>
  </si>
  <si>
    <t>14/11/2014</t>
  </si>
  <si>
    <t>15/11/2014</t>
  </si>
  <si>
    <t>16/11/2014</t>
  </si>
  <si>
    <t>18/11/2014</t>
  </si>
  <si>
    <t>19/11/2014</t>
  </si>
  <si>
    <t>20/11/2014</t>
  </si>
  <si>
    <t>21/11/2014</t>
  </si>
  <si>
    <t>22/11/2014</t>
  </si>
  <si>
    <t>23/11/2014</t>
  </si>
  <si>
    <t>25/11/2014</t>
  </si>
  <si>
    <t>26/11/2014</t>
  </si>
  <si>
    <t>27/11/2014</t>
  </si>
  <si>
    <t>28/11/2014</t>
  </si>
  <si>
    <t>29/11/2014</t>
  </si>
  <si>
    <t>30/11/2014</t>
  </si>
  <si>
    <t>02/12/2014</t>
  </si>
  <si>
    <t>03/12/2014</t>
  </si>
  <si>
    <t>04/12/2014</t>
  </si>
  <si>
    <t>05/12/2014</t>
  </si>
  <si>
    <t>06/12/2014</t>
  </si>
  <si>
    <t>07/12/2014</t>
  </si>
  <si>
    <t>09/12/2014</t>
  </si>
  <si>
    <t>10/12/2014</t>
  </si>
  <si>
    <t>11/12/2014</t>
  </si>
  <si>
    <t>12/12/2014</t>
  </si>
  <si>
    <t>13/12/2014</t>
  </si>
  <si>
    <t>14/12/2014</t>
  </si>
  <si>
    <t>16/12/2014</t>
  </si>
  <si>
    <t>17/12/2014</t>
  </si>
  <si>
    <t>18/12/2014</t>
  </si>
  <si>
    <t>19/12/2014</t>
  </si>
  <si>
    <t>20/12/2014</t>
  </si>
  <si>
    <t>21/12/2014</t>
  </si>
  <si>
    <t>23/12/2014</t>
  </si>
  <si>
    <t>24/12/2014</t>
  </si>
  <si>
    <t>25/12/2014</t>
  </si>
  <si>
    <t>26/12/2014</t>
  </si>
  <si>
    <t>27/12/2014</t>
  </si>
  <si>
    <t>28/12/2014</t>
  </si>
  <si>
    <t>30/12/2014</t>
  </si>
  <si>
    <t>31/12/2014</t>
  </si>
  <si>
    <t>01/01/2015</t>
  </si>
  <si>
    <t>02/01/2015</t>
  </si>
  <si>
    <t>03/01/2015</t>
  </si>
  <si>
    <t>04/01/2015</t>
  </si>
  <si>
    <t>06/01/2015</t>
  </si>
  <si>
    <t>07/01/2015</t>
  </si>
  <si>
    <t>08/01/2015</t>
  </si>
  <si>
    <t>09/01/2015</t>
  </si>
  <si>
    <t>10/01/2015</t>
  </si>
  <si>
    <t>11/01/2015</t>
  </si>
  <si>
    <t>13/01/2015</t>
  </si>
  <si>
    <t>14/01/2015</t>
  </si>
  <si>
    <t>15/01/2015</t>
  </si>
  <si>
    <t>16/01/2015</t>
  </si>
  <si>
    <t>17/01/2015</t>
  </si>
  <si>
    <t>18/01/2015</t>
  </si>
  <si>
    <t>20/01/2015</t>
  </si>
  <si>
    <t>21/01/2015</t>
  </si>
  <si>
    <t>22/01/2015</t>
  </si>
  <si>
    <t>23/01/2015</t>
  </si>
  <si>
    <t>24/01/2015</t>
  </si>
  <si>
    <t>25/01/2015</t>
  </si>
  <si>
    <t>27/01/2015</t>
  </si>
  <si>
    <t>28/01/2015</t>
  </si>
  <si>
    <t>29/01/2015</t>
  </si>
  <si>
    <t>30/01/2015</t>
  </si>
  <si>
    <t>31/01/2015</t>
  </si>
  <si>
    <t>01/02/2015</t>
  </si>
  <si>
    <t>03/02/2015</t>
  </si>
  <si>
    <t>04/02/2015</t>
  </si>
  <si>
    <t>05/02/2015</t>
  </si>
  <si>
    <t>06/02/2015</t>
  </si>
  <si>
    <t>07/02/2015</t>
  </si>
  <si>
    <t>08/02/2015</t>
  </si>
  <si>
    <t>10/02/2015</t>
  </si>
  <si>
    <t>11/02/2015</t>
  </si>
  <si>
    <t>12/02/2015</t>
  </si>
  <si>
    <t>13/02/2015</t>
  </si>
  <si>
    <t>14/02/2015</t>
  </si>
  <si>
    <t>15/02/2015</t>
  </si>
  <si>
    <t>17/02/2015</t>
  </si>
  <si>
    <t>18/02/2015</t>
  </si>
  <si>
    <t>19/02/2015</t>
  </si>
  <si>
    <t>20/02/2015</t>
  </si>
  <si>
    <t>21/02/2015</t>
  </si>
  <si>
    <t>22/02/2015</t>
  </si>
  <si>
    <t>24/02/2015</t>
  </si>
  <si>
    <t>25/02/2015</t>
  </si>
  <si>
    <t>26/02/2015</t>
  </si>
  <si>
    <t>27/02/2015</t>
  </si>
  <si>
    <t>28/02/2015</t>
  </si>
  <si>
    <t>01/03/2015</t>
  </si>
  <si>
    <t>03/03/2015</t>
  </si>
  <si>
    <t>04/03/2015</t>
  </si>
  <si>
    <t>05/03/2015</t>
  </si>
  <si>
    <t>06/03/2015</t>
  </si>
  <si>
    <t>07/03/2015</t>
  </si>
  <si>
    <t>08/03/2015</t>
  </si>
  <si>
    <t>10/03/2015</t>
  </si>
  <si>
    <t>11/03/2015</t>
  </si>
  <si>
    <t>12/03/2015</t>
  </si>
  <si>
    <t>13/03/2015</t>
  </si>
  <si>
    <t>14/03/2015</t>
  </si>
  <si>
    <t>15/03/2015</t>
  </si>
  <si>
    <t>17/03/2015</t>
  </si>
  <si>
    <t>18/03/2015</t>
  </si>
  <si>
    <t>19/03/2015</t>
  </si>
  <si>
    <t>20/03/2015</t>
  </si>
  <si>
    <t>21/03/2015</t>
  </si>
  <si>
    <t>22/03/2015</t>
  </si>
  <si>
    <t>24/03/2015</t>
  </si>
  <si>
    <t>25/03/2015</t>
  </si>
  <si>
    <t>26/03/2015</t>
  </si>
  <si>
    <t>27/03/2015</t>
  </si>
  <si>
    <t>28/03/2015</t>
  </si>
  <si>
    <t>29/03/2015</t>
  </si>
  <si>
    <t>31/03/2015</t>
  </si>
  <si>
    <t>01/04/2015</t>
  </si>
  <si>
    <t>02/04/2015</t>
  </si>
  <si>
    <t>03/04/2015</t>
  </si>
  <si>
    <t>04/04/2015</t>
  </si>
  <si>
    <t>05/04/2015</t>
  </si>
  <si>
    <t>07/04/2015</t>
  </si>
  <si>
    <t>08/04/2015</t>
  </si>
  <si>
    <t>09/04/2015</t>
  </si>
  <si>
    <t>10/04/2015</t>
  </si>
  <si>
    <t>11/04/2015</t>
  </si>
  <si>
    <t>12/04/2015</t>
  </si>
  <si>
    <t>14/04/2015</t>
  </si>
  <si>
    <t>15/04/2015</t>
  </si>
  <si>
    <t>16/04/2015</t>
  </si>
  <si>
    <t>17/04/2015</t>
  </si>
  <si>
    <t>18/04/2015</t>
  </si>
  <si>
    <t>19/04/2015</t>
  </si>
  <si>
    <t>21/04/2015</t>
  </si>
  <si>
    <t>22/04/2015</t>
  </si>
  <si>
    <t>23/04/2015</t>
  </si>
  <si>
    <t>24/04/2015</t>
  </si>
  <si>
    <t>25/04/2015</t>
  </si>
  <si>
    <t>26/04/2015</t>
  </si>
  <si>
    <t>28/04/2015</t>
  </si>
  <si>
    <t>29/04/2015</t>
  </si>
  <si>
    <t>30/04/2015</t>
  </si>
  <si>
    <t>01/05/2015</t>
  </si>
  <si>
    <t>02/05/2015</t>
  </si>
  <si>
    <t>03/05/2015</t>
  </si>
  <si>
    <t>05/05/2015</t>
  </si>
  <si>
    <t>06/05/2015</t>
  </si>
  <si>
    <t>07/05/2015</t>
  </si>
  <si>
    <t>08/05/2015</t>
  </si>
  <si>
    <t>09/05/2015</t>
  </si>
  <si>
    <t>10/05/2015</t>
  </si>
  <si>
    <t>12/05/2015</t>
  </si>
  <si>
    <t>13/05/2015</t>
  </si>
  <si>
    <t>14/05/2015</t>
  </si>
  <si>
    <t>15/05/2015</t>
  </si>
  <si>
    <t>16/05/2015</t>
  </si>
  <si>
    <t>17/05/2015</t>
  </si>
  <si>
    <t>19/05/2015</t>
  </si>
  <si>
    <t>20/05/2015</t>
  </si>
  <si>
    <t>21/05/2015</t>
  </si>
  <si>
    <t>22/05/2015</t>
  </si>
  <si>
    <t>23/05/2015</t>
  </si>
  <si>
    <t>24/05/2015</t>
  </si>
  <si>
    <t>26/05/2015</t>
  </si>
  <si>
    <t>27/05/2015</t>
  </si>
  <si>
    <t>28/05/2015</t>
  </si>
  <si>
    <t>29/05/2015</t>
  </si>
  <si>
    <t>30/05/2015</t>
  </si>
  <si>
    <t>31/05/2015</t>
  </si>
  <si>
    <t>02/06/2015</t>
  </si>
  <si>
    <t>03/06/2015</t>
  </si>
  <si>
    <t>04/06/2015</t>
  </si>
  <si>
    <t>05/06/2015</t>
  </si>
  <si>
    <t>06/06/2015</t>
  </si>
  <si>
    <t>07/06/2015</t>
  </si>
  <si>
    <t>09/06/2015</t>
  </si>
  <si>
    <t>10/06/2015</t>
  </si>
  <si>
    <t>11/06/2015</t>
  </si>
  <si>
    <t>12/06/2015</t>
  </si>
  <si>
    <t>13/06/2015</t>
  </si>
  <si>
    <t>14/06/2015</t>
  </si>
  <si>
    <t>16/06/2015</t>
  </si>
  <si>
    <t>17/06/2015</t>
  </si>
  <si>
    <t>18/06/2015</t>
  </si>
  <si>
    <t>19/06/2015</t>
  </si>
  <si>
    <t>20/06/2015</t>
  </si>
  <si>
    <t>21/06/2015</t>
  </si>
  <si>
    <t>23/06/2015</t>
  </si>
  <si>
    <t>24/06/2015</t>
  </si>
  <si>
    <t>25/06/2015</t>
  </si>
  <si>
    <t>26/06/2015</t>
  </si>
  <si>
    <t>27/06/2015</t>
  </si>
  <si>
    <t>28/06/2015</t>
  </si>
  <si>
    <t>30/06/2015</t>
  </si>
  <si>
    <t>01/07/2015</t>
  </si>
  <si>
    <t>02/07/2015</t>
  </si>
  <si>
    <t>03/07/2015</t>
  </si>
  <si>
    <t>04/07/2015</t>
  </si>
  <si>
    <t>05/07/2015</t>
  </si>
  <si>
    <t>07/07/2015</t>
  </si>
  <si>
    <t>08/07/2015</t>
  </si>
  <si>
    <t>09/07/2015</t>
  </si>
  <si>
    <t>10/07/2015</t>
  </si>
  <si>
    <t>11/07/2015</t>
  </si>
  <si>
    <t>12/07/2015</t>
  </si>
  <si>
    <t>14/07/2015</t>
  </si>
  <si>
    <t>15/07/2015</t>
  </si>
  <si>
    <t>16/07/2015</t>
  </si>
  <si>
    <t>17/07/2015</t>
  </si>
  <si>
    <t>18/07/2015</t>
  </si>
  <si>
    <t>19/07/2015</t>
  </si>
  <si>
    <t>21/07/2015</t>
  </si>
  <si>
    <t>22/07/2015</t>
  </si>
  <si>
    <t>23/07/2015</t>
  </si>
  <si>
    <t>24/07/2015</t>
  </si>
  <si>
    <t>25/07/2015</t>
  </si>
  <si>
    <t>26/07/2015</t>
  </si>
  <si>
    <t>28/07/2015</t>
  </si>
  <si>
    <t>29/07/2015</t>
  </si>
  <si>
    <t>31/07/2015</t>
  </si>
  <si>
    <t>Station Roye</t>
  </si>
  <si>
    <t>m/s</t>
  </si>
  <si>
    <t>WH/m2</t>
  </si>
  <si>
    <t>No weighing, assume SEEDIMPUR=0%</t>
  </si>
  <si>
    <t xml:space="preserve"> SY = (PLOTHARVEST / PLOTSURF) x ((100 - SEEDH2O_HARV or LAB)/100)*100</t>
  </si>
  <si>
    <t xml:space="preserve"> SY = (PLOTHARVEST / PLOTSURF) x ((100 - SEEDH2O_HARV or LAB)/(100-SEEDH2ONorm)*100</t>
  </si>
  <si>
    <t>Prélevement de feuilles sur 1 m² le 12/12/2014</t>
  </si>
  <si>
    <t>prélevement 1 :</t>
  </si>
  <si>
    <t>plot n° 22; série 21</t>
  </si>
  <si>
    <t xml:space="preserve">poids : </t>
  </si>
  <si>
    <t>801 g</t>
  </si>
  <si>
    <t>prélevement 2 :</t>
  </si>
  <si>
    <t>plot n° 24; série 21</t>
  </si>
  <si>
    <t>978 g</t>
  </si>
  <si>
    <t>Prélevement de feuilles sur 1 m² le 20/02/2015</t>
  </si>
  <si>
    <t>405 g</t>
  </si>
  <si>
    <t>950 g</t>
  </si>
  <si>
    <t>SEMIS</t>
  </si>
  <si>
    <t>Semoir</t>
  </si>
  <si>
    <t>Semoire trainé</t>
  </si>
  <si>
    <t>Traitement des semences</t>
  </si>
  <si>
    <t>aucun</t>
  </si>
  <si>
    <t>Etat du sol</t>
  </si>
  <si>
    <t>Fin</t>
  </si>
  <si>
    <t>Humidité 
du sol</t>
  </si>
  <si>
    <t>sec</t>
  </si>
  <si>
    <t>x</t>
  </si>
  <si>
    <t>Régulier</t>
  </si>
  <si>
    <t>ok</t>
  </si>
  <si>
    <t>Réssuyé</t>
  </si>
  <si>
    <t>Motteux</t>
  </si>
  <si>
    <t>Humide</t>
  </si>
  <si>
    <t>Compact</t>
  </si>
  <si>
    <t>Détrempé</t>
  </si>
  <si>
    <t>Texture du sol</t>
  </si>
  <si>
    <t>Limon battant</t>
  </si>
  <si>
    <t>Précédent cultural</t>
  </si>
  <si>
    <t>Blé</t>
  </si>
  <si>
    <t>Anté précédent culturale</t>
  </si>
  <si>
    <t>betteraves</t>
  </si>
  <si>
    <t>Résidus de récolte précédente</t>
  </si>
  <si>
    <t>Pailles exportées</t>
  </si>
  <si>
    <t>Pailles enfouis</t>
  </si>
  <si>
    <t>Total</t>
  </si>
  <si>
    <t>N % DUMAS Spécial Ferti</t>
  </si>
  <si>
    <t>Manip</t>
  </si>
  <si>
    <t>Stade</t>
  </si>
  <si>
    <t>Nbr</t>
  </si>
  <si>
    <t>MF (g)</t>
  </si>
  <si>
    <t>MF Feuilles (g)</t>
  </si>
  <si>
    <t>MF Tige (g)</t>
  </si>
  <si>
    <t>MS Feuilles (g)</t>
  </si>
  <si>
    <t>MS Tige (g)</t>
  </si>
  <si>
    <t>MS Aér (g)</t>
  </si>
  <si>
    <t>MS Totale (t)</t>
  </si>
  <si>
    <t>%N critique</t>
  </si>
  <si>
    <t>Feuilles</t>
  </si>
  <si>
    <t>Tiges</t>
  </si>
  <si>
    <t>Qté N Total</t>
  </si>
  <si>
    <t>% Azote MS (1/5)</t>
  </si>
  <si>
    <t>INN</t>
  </si>
  <si>
    <t>INN1</t>
  </si>
  <si>
    <t>ALPAGA</t>
  </si>
  <si>
    <t>B9</t>
  </si>
  <si>
    <t>INN2</t>
  </si>
  <si>
    <t>C1</t>
  </si>
  <si>
    <t>E</t>
  </si>
  <si>
    <t>G5</t>
  </si>
  <si>
    <t>Engrais</t>
  </si>
  <si>
    <t>AVISO</t>
  </si>
  <si>
    <t>4/5 DE LA BIOMASSE RECOLTEE
(Aliquote Reste)</t>
  </si>
  <si>
    <t>1/5 DE LA BIOMASSE RECOLTEE
Aliquote %N</t>
  </si>
  <si>
    <t>MS Racine (g)</t>
  </si>
  <si>
    <t>MF Racines (g)</t>
  </si>
  <si>
    <t>MF aérienne (g)</t>
  </si>
  <si>
    <t>Racines</t>
  </si>
  <si>
    <t>Rapsodyn SYN</t>
  </si>
  <si>
    <t>RAPSO_SYN</t>
  </si>
  <si>
    <t>Diversity analysis and adaptation to N constraints</t>
  </si>
  <si>
    <t>Clear visual differences between N regimes</t>
  </si>
  <si>
    <t>2013-2014</t>
  </si>
  <si>
    <t>culumn</t>
  </si>
  <si>
    <t>wheat</t>
  </si>
  <si>
    <t>Alpha plan</t>
  </si>
  <si>
    <t>Syngenta Verpillières, 80</t>
  </si>
  <si>
    <t>NE</t>
  </si>
  <si>
    <t>VER</t>
  </si>
  <si>
    <t>P</t>
  </si>
  <si>
    <t>Adriaensen</t>
  </si>
  <si>
    <t>+33 (0) 6 31 22 79 00</t>
  </si>
  <si>
    <t>remy.adriaensen@syngenta.com</t>
  </si>
  <si>
    <t>Syngenta SAS</t>
  </si>
  <si>
    <t>SAS</t>
  </si>
  <si>
    <t>15_1</t>
  </si>
  <si>
    <t>MF Totale (t)</t>
  </si>
  <si>
    <t>Meteo_data</t>
  </si>
  <si>
    <t>See tab</t>
  </si>
  <si>
    <t>Excel</t>
  </si>
  <si>
    <t>Soil_data</t>
  </si>
  <si>
    <t>INN_data</t>
  </si>
  <si>
    <t>Parcellaire_data</t>
  </si>
  <si>
    <t>ITK_data</t>
  </si>
  <si>
    <t>MS 1/5 (t)</t>
  </si>
  <si>
    <t>MF 1/5 (t)</t>
  </si>
  <si>
    <t>Humidity (%)</t>
  </si>
  <si>
    <t>MS(g)</t>
  </si>
  <si>
    <t>ANNEE</t>
  </si>
  <si>
    <t>LOCALITE</t>
  </si>
  <si>
    <t>Area</t>
  </si>
  <si>
    <t>01</t>
  </si>
  <si>
    <t>VERPILLIERE</t>
  </si>
  <si>
    <t>DEPARTEMENT</t>
  </si>
  <si>
    <t>LONGITUDE</t>
  </si>
  <si>
    <t>LATITUDE</t>
  </si>
  <si>
    <t>AGRICULTEUR</t>
  </si>
  <si>
    <t>PLASMANS</t>
  </si>
  <si>
    <t>SOUS TRAITANTS</t>
  </si>
  <si>
    <t>PARCELLE ELEMENTAIRE</t>
  </si>
  <si>
    <t>FACONS CULTURALES</t>
  </si>
  <si>
    <t>Interventions</t>
  </si>
  <si>
    <t>Profondeur</t>
  </si>
  <si>
    <t>25 juillet</t>
  </si>
  <si>
    <t>déchaumage</t>
  </si>
  <si>
    <t>14 aout</t>
  </si>
  <si>
    <t>labour</t>
  </si>
  <si>
    <t>18 aout</t>
  </si>
  <si>
    <t>rotative croskillette</t>
  </si>
  <si>
    <t>1 septembre</t>
  </si>
  <si>
    <t>FICHE CULTURALE</t>
  </si>
  <si>
    <t>IRRIGATION</t>
  </si>
  <si>
    <t>Quantité</t>
  </si>
  <si>
    <t>14 mm</t>
  </si>
  <si>
    <t>PROTECTION DES CULTURES</t>
  </si>
  <si>
    <t>Insecticides</t>
  </si>
  <si>
    <t>Produits et doses</t>
  </si>
  <si>
    <t>(Sol - foliaire)</t>
  </si>
  <si>
    <t>Corano 0.15</t>
  </si>
  <si>
    <t>Karaté Zéon 0.05</t>
  </si>
  <si>
    <t>Herbicides</t>
  </si>
  <si>
    <t>1.25 Novall</t>
  </si>
  <si>
    <t>15 octobre</t>
  </si>
  <si>
    <t>Fongicides</t>
  </si>
  <si>
    <t>29 avril</t>
  </si>
  <si>
    <t>Pictor Pro 0,125 + Sunorg 0,2</t>
  </si>
  <si>
    <t xml:space="preserve">   + Oligo</t>
  </si>
  <si>
    <t>4 mai</t>
  </si>
  <si>
    <t>Autres</t>
  </si>
  <si>
    <t>5/6/9 septembre</t>
  </si>
  <si>
    <t>Extralugec 3 kgs</t>
  </si>
  <si>
    <t>(Racourcisseur,</t>
  </si>
  <si>
    <t>6 octobre</t>
  </si>
  <si>
    <t>anti-limaces)</t>
  </si>
  <si>
    <t>RECOLTE</t>
  </si>
  <si>
    <t>Séparation des parcelles</t>
  </si>
  <si>
    <t>Surface récoltée/parcelle</t>
  </si>
  <si>
    <t>Andainage des parcelles</t>
  </si>
  <si>
    <t>Récolte</t>
  </si>
  <si>
    <t>PALMITIC_date</t>
  </si>
  <si>
    <t>validity</t>
  </si>
  <si>
    <t>not valid</t>
  </si>
  <si>
    <t>NNI</t>
  </si>
  <si>
    <t>panel24?</t>
  </si>
  <si>
    <t>P24</t>
  </si>
  <si>
    <t>Genotype</t>
  </si>
  <si>
    <t>N</t>
  </si>
  <si>
    <t>B2</t>
  </si>
  <si>
    <t>DTF</t>
  </si>
  <si>
    <t>oleic</t>
  </si>
  <si>
    <t>linolenic</t>
  </si>
  <si>
    <t>Pr_meal</t>
  </si>
  <si>
    <t>eru</t>
  </si>
  <si>
    <t>Gross_Luzewiter</t>
  </si>
  <si>
    <t>EZSTERHAZY_N.ST</t>
  </si>
  <si>
    <t>NSL_96-25</t>
  </si>
  <si>
    <t>Alsace_1360</t>
  </si>
  <si>
    <t>RAPSO_Compl_02_(euralis)</t>
  </si>
  <si>
    <t>SW_Gospel</t>
  </si>
  <si>
    <t>RAPSO_Compl_01_(euralis)</t>
  </si>
  <si>
    <t>KORMOVOI_SKRIVERSKYI</t>
  </si>
  <si>
    <t>Fertodi_elit</t>
  </si>
  <si>
    <t>QuedLinburger_Platzfester</t>
  </si>
  <si>
    <t>Olquell_Gulzover</t>
  </si>
  <si>
    <t>Bolko_-_POH_285</t>
  </si>
  <si>
    <t>Bienvenu_-_R33</t>
  </si>
  <si>
    <t>Nain_de_Hambourg</t>
  </si>
  <si>
    <t>HOCHZUCHT_REPOLE</t>
  </si>
  <si>
    <t>Goldgelber_Zarter_Butter</t>
  </si>
  <si>
    <t>DEBRUDER_DIPPES</t>
  </si>
  <si>
    <t>Orleans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</si>
</sst>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dd/mm/yy"/>
    <numFmt numFmtId="165" formatCode="d/mm/yyyy;@"/>
    <numFmt numFmtId="166" formatCode="0.000"/>
    <numFmt numFmtId="167" formatCode="[$-409]d\-mmm\-yy;@"/>
    <numFmt numFmtId="168" formatCode="[$-409]mmmm\-yy;@"/>
    <numFmt numFmtId="169" formatCode="mm/dd/yy;@"/>
    <numFmt numFmtId="170" formatCode="dd/mm/yy;@"/>
    <numFmt numFmtId="171" formatCode="[$-40C]dd\-mmm\-yy;@"/>
    <numFmt numFmtId="172" formatCode="m/d/yy;@"/>
  </numFmts>
  <fonts count="84">
    <font>
      <sz val="9"/>
      <name val="Geneva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  <charset val="1"/>
    </font>
    <font>
      <u/>
      <sz val="11"/>
      <color indexed="12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238"/>
    </font>
    <font>
      <b/>
      <sz val="8"/>
      <name val="Arial"/>
      <family val="2"/>
      <charset val="1"/>
    </font>
    <font>
      <b/>
      <sz val="10"/>
      <name val="Arial"/>
      <family val="2"/>
      <charset val="1"/>
    </font>
    <font>
      <b/>
      <sz val="10"/>
      <color indexed="10"/>
      <name val="Arial"/>
      <family val="2"/>
      <charset val="1"/>
    </font>
    <font>
      <b/>
      <sz val="10"/>
      <color indexed="12"/>
      <name val="Arial"/>
      <family val="2"/>
      <charset val="1"/>
    </font>
    <font>
      <sz val="10"/>
      <color indexed="40"/>
      <name val="Arial"/>
      <family val="2"/>
      <charset val="1"/>
    </font>
    <font>
      <sz val="10"/>
      <color indexed="49"/>
      <name val="Arial"/>
      <family val="2"/>
      <charset val="1"/>
    </font>
    <font>
      <b/>
      <sz val="10"/>
      <color indexed="8"/>
      <name val="Arial"/>
      <family val="2"/>
      <charset val="1"/>
    </font>
    <font>
      <b/>
      <sz val="9"/>
      <name val="Geneva"/>
      <family val="2"/>
      <charset val="1"/>
    </font>
    <font>
      <b/>
      <sz val="9"/>
      <color indexed="10"/>
      <name val="Geneva"/>
      <family val="2"/>
      <charset val="1"/>
    </font>
    <font>
      <sz val="10"/>
      <color indexed="12"/>
      <name val="Arial"/>
      <family val="2"/>
      <charset val="1"/>
    </font>
    <font>
      <sz val="10"/>
      <color indexed="8"/>
      <name val="Arial"/>
      <family val="2"/>
      <charset val="1"/>
    </font>
    <font>
      <b/>
      <sz val="9"/>
      <color indexed="8"/>
      <name val="Tahoma"/>
      <family val="2"/>
      <charset val="1"/>
    </font>
    <font>
      <sz val="9"/>
      <color indexed="8"/>
      <name val="Tahoma"/>
      <family val="2"/>
      <charset val="1"/>
    </font>
    <font>
      <i/>
      <u/>
      <sz val="10"/>
      <name val="Arial"/>
      <family val="2"/>
      <charset val="1"/>
    </font>
    <font>
      <i/>
      <sz val="10"/>
      <name val="Arial"/>
      <family val="2"/>
      <charset val="1"/>
    </font>
    <font>
      <sz val="10"/>
      <color indexed="16"/>
      <name val="Arial"/>
      <family val="2"/>
      <charset val="1"/>
    </font>
    <font>
      <sz val="9"/>
      <name val="Geneva"/>
      <family val="2"/>
    </font>
    <font>
      <sz val="10"/>
      <name val="Arial"/>
      <family val="2"/>
    </font>
    <font>
      <sz val="10"/>
      <color indexed="56"/>
      <name val="Arial"/>
      <family val="2"/>
      <charset val="1"/>
    </font>
    <font>
      <sz val="9"/>
      <name val="Geneva"/>
      <family val="2"/>
      <charset val="1"/>
    </font>
    <font>
      <sz val="9"/>
      <color rgb="FFFF0000"/>
      <name val="Geneva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theme="1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theme="1"/>
      <name val="Calibri"/>
      <family val="2"/>
      <scheme val="minor"/>
    </font>
    <font>
      <sz val="12"/>
      <color indexed="16"/>
      <name val="Arial"/>
      <family val="2"/>
      <charset val="1"/>
    </font>
    <font>
      <sz val="12"/>
      <name val="Geneva"/>
      <family val="2"/>
      <charset val="1"/>
    </font>
    <font>
      <sz val="12"/>
      <color indexed="8"/>
      <name val="Arial"/>
      <family val="2"/>
      <charset val="1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name val="Arial"/>
      <family val="2"/>
    </font>
    <font>
      <sz val="11"/>
      <color rgb="FF006100"/>
      <name val="Calibri"/>
      <family val="2"/>
      <scheme val="minor"/>
    </font>
    <font>
      <sz val="10"/>
      <name val="Geneva"/>
      <family val="2"/>
      <charset val="1"/>
    </font>
    <font>
      <b/>
      <sz val="16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sz val="18"/>
      <color theme="1"/>
      <name val="Calibri"/>
      <family val="2"/>
      <scheme val="minor"/>
    </font>
    <font>
      <b/>
      <sz val="11"/>
      <name val="Geneva"/>
    </font>
    <font>
      <b/>
      <sz val="2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1"/>
      <name val="Cambria"/>
      <family val="1"/>
      <scheme val="major"/>
    </font>
    <font>
      <sz val="2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1"/>
      <name val="Cambria"/>
      <family val="1"/>
      <scheme val="major"/>
    </font>
    <font>
      <b/>
      <sz val="20"/>
      <color rgb="FFFF0000"/>
      <name val="Calibri"/>
      <family val="2"/>
      <scheme val="minor"/>
    </font>
    <font>
      <b/>
      <sz val="20"/>
      <color rgb="FF002060"/>
      <name val="Calibri"/>
      <family val="2"/>
      <scheme val="minor"/>
    </font>
    <font>
      <sz val="20"/>
      <name val="Geneva"/>
      <family val="2"/>
      <charset val="1"/>
    </font>
    <font>
      <b/>
      <sz val="20"/>
      <name val="Arial"/>
      <family val="2"/>
    </font>
    <font>
      <sz val="2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indexed="43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26"/>
        <bgColor indexed="47"/>
      </patternFill>
    </fill>
    <fill>
      <patternFill patternType="solid">
        <fgColor indexed="22"/>
        <bgColor indexed="4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6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 style="thin">
        <color indexed="8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63"/>
      </left>
      <right/>
      <top style="hair">
        <color indexed="63"/>
      </top>
      <bottom style="hair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8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8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8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8"/>
      </left>
      <right/>
      <top style="thin">
        <color indexed="64"/>
      </top>
      <bottom style="thin">
        <color indexed="64"/>
      </bottom>
      <diagonal/>
    </border>
    <border>
      <left style="double">
        <color indexed="8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double">
        <color indexed="8"/>
      </right>
      <top/>
      <bottom style="thin">
        <color indexed="64"/>
      </bottom>
      <diagonal/>
    </border>
    <border>
      <left style="double">
        <color indexed="8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8"/>
      </right>
      <top style="double">
        <color indexed="64"/>
      </top>
      <bottom style="double">
        <color indexed="64"/>
      </bottom>
      <diagonal/>
    </border>
    <border>
      <left style="thin">
        <color indexed="8"/>
      </left>
      <right/>
      <top style="double">
        <color indexed="64"/>
      </top>
      <bottom style="double">
        <color indexed="8"/>
      </bottom>
      <diagonal/>
    </border>
    <border>
      <left/>
      <right style="double">
        <color indexed="8"/>
      </right>
      <top style="double">
        <color indexed="64"/>
      </top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double">
        <color indexed="64"/>
      </bottom>
      <diagonal/>
    </border>
    <border>
      <left/>
      <right style="double">
        <color indexed="8"/>
      </right>
      <top style="double">
        <color indexed="8"/>
      </top>
      <bottom style="double">
        <color indexed="64"/>
      </bottom>
      <diagonal/>
    </border>
    <border>
      <left/>
      <right style="double">
        <color indexed="8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8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8"/>
      </right>
      <top style="double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double">
        <color indexed="64"/>
      </bottom>
      <diagonal/>
    </border>
  </borders>
  <cellStyleXfs count="146">
    <xf numFmtId="0" fontId="0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4" fillId="0" borderId="0" applyNumberFormat="0" applyFill="0" applyBorder="0" applyProtection="0"/>
    <xf numFmtId="0" fontId="3" fillId="0" borderId="0" applyNumberFormat="0" applyFill="0" applyBorder="0" applyProtection="0"/>
    <xf numFmtId="0" fontId="5" fillId="0" borderId="0"/>
    <xf numFmtId="0" fontId="27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7" fillId="0" borderId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0" borderId="0" applyNumberFormat="0" applyBorder="0" applyAlignment="0" applyProtection="0"/>
    <xf numFmtId="0" fontId="33" fillId="13" borderId="0" applyNumberFormat="0" applyBorder="0" applyAlignment="0" applyProtection="0"/>
    <xf numFmtId="0" fontId="33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5" fillId="25" borderId="5" applyNumberFormat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25" borderId="18" applyNumberFormat="0" applyAlignment="0" applyProtection="0"/>
    <xf numFmtId="0" fontId="37" fillId="25" borderId="18" applyNumberFormat="0" applyAlignment="0" applyProtection="0"/>
    <xf numFmtId="0" fontId="37" fillId="25" borderId="18" applyNumberFormat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25" fillId="26" borderId="20" applyNumberFormat="0" applyFont="0" applyAlignment="0" applyProtection="0"/>
    <xf numFmtId="0" fontId="25" fillId="26" borderId="20" applyNumberFormat="0" applyFont="0" applyAlignment="0" applyProtection="0"/>
    <xf numFmtId="0" fontId="39" fillId="12" borderId="18" applyNumberFormat="0" applyAlignment="0" applyProtection="0"/>
    <xf numFmtId="0" fontId="39" fillId="12" borderId="18" applyNumberFormat="0" applyAlignment="0" applyProtection="0"/>
    <xf numFmtId="0" fontId="39" fillId="12" borderId="18" applyNumberFormat="0" applyAlignment="0" applyProtection="0"/>
    <xf numFmtId="0" fontId="40" fillId="0" borderId="21" applyNumberFormat="0" applyFill="0" applyAlignment="0" applyProtection="0"/>
    <xf numFmtId="0" fontId="41" fillId="0" borderId="0" applyNumberFormat="0" applyFill="0" applyBorder="0" applyAlignment="0" applyProtection="0"/>
    <xf numFmtId="0" fontId="42" fillId="9" borderId="0" applyNumberFormat="0" applyBorder="0" applyAlignment="0" applyProtection="0"/>
    <xf numFmtId="0" fontId="43" fillId="8" borderId="0" applyNumberFormat="0" applyBorder="0" applyAlignment="0" applyProtection="0"/>
    <xf numFmtId="0" fontId="43" fillId="8" borderId="0" applyNumberFormat="0" applyBorder="0" applyAlignment="0" applyProtection="0"/>
    <xf numFmtId="0" fontId="25" fillId="0" borderId="0"/>
    <xf numFmtId="0" fontId="44" fillId="27" borderId="0" applyNumberFormat="0" applyBorder="0" applyAlignment="0" applyProtection="0"/>
    <xf numFmtId="0" fontId="44" fillId="27" borderId="0" applyNumberFormat="0" applyBorder="0" applyAlignment="0" applyProtection="0"/>
    <xf numFmtId="0" fontId="44" fillId="27" borderId="0" applyNumberFormat="0" applyBorder="0" applyAlignment="0" applyProtection="0"/>
    <xf numFmtId="0" fontId="25" fillId="0" borderId="0"/>
    <xf numFmtId="0" fontId="25" fillId="0" borderId="0"/>
    <xf numFmtId="0" fontId="33" fillId="0" borderId="0"/>
    <xf numFmtId="0" fontId="25" fillId="0" borderId="0"/>
    <xf numFmtId="0" fontId="45" fillId="0" borderId="0"/>
    <xf numFmtId="0" fontId="33" fillId="26" borderId="20" applyNumberFormat="0" applyFont="0" applyAlignment="0" applyProtection="0"/>
    <xf numFmtId="9" fontId="33" fillId="0" borderId="0" applyFont="0" applyFill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3" fillId="8" borderId="0" applyNumberFormat="0" applyBorder="0" applyAlignment="0" applyProtection="0"/>
    <xf numFmtId="0" fontId="35" fillId="25" borderId="5" applyNumberFormat="0" applyAlignment="0" applyProtection="0"/>
    <xf numFmtId="0" fontId="35" fillId="25" borderId="5" applyNumberFormat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8" fillId="0" borderId="23" applyNumberFormat="0" applyFill="0" applyAlignment="0" applyProtection="0"/>
    <xf numFmtId="0" fontId="48" fillId="0" borderId="23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6" fillId="0" borderId="0" applyNumberFormat="0" applyFill="0" applyBorder="0" applyAlignment="0" applyProtection="0"/>
    <xf numFmtId="0" fontId="47" fillId="0" borderId="22" applyNumberFormat="0" applyFill="0" applyAlignment="0" applyProtection="0"/>
    <xf numFmtId="0" fontId="48" fillId="0" borderId="23" applyNumberFormat="0" applyFill="0" applyAlignment="0" applyProtection="0"/>
    <xf numFmtId="0" fontId="49" fillId="0" borderId="24" applyNumberFormat="0" applyFill="0" applyAlignment="0" applyProtection="0"/>
    <xf numFmtId="0" fontId="49" fillId="0" borderId="0" applyNumberFormat="0" applyFill="0" applyBorder="0" applyAlignment="0" applyProtection="0"/>
    <xf numFmtId="0" fontId="50" fillId="28" borderId="25" applyNumberFormat="0" applyAlignment="0" applyProtection="0"/>
    <xf numFmtId="0" fontId="50" fillId="28" borderId="25" applyNumberFormat="0" applyAlignment="0" applyProtection="0"/>
    <xf numFmtId="0" fontId="38" fillId="0" borderId="19" applyNumberFormat="0" applyFill="0" applyAlignment="0" applyProtection="0"/>
    <xf numFmtId="0" fontId="36" fillId="0" borderId="0" applyNumberFormat="0" applyFill="0" applyBorder="0" applyAlignment="0" applyProtection="0"/>
    <xf numFmtId="0" fontId="50" fillId="28" borderId="25" applyNumberFormat="0" applyAlignment="0" applyProtection="0"/>
    <xf numFmtId="0" fontId="2" fillId="0" borderId="0"/>
    <xf numFmtId="0" fontId="25" fillId="0" borderId="0"/>
    <xf numFmtId="0" fontId="63" fillId="30" borderId="0" applyNumberFormat="0" applyBorder="0" applyAlignment="0" applyProtection="0"/>
    <xf numFmtId="0" fontId="1" fillId="0" borderId="0"/>
  </cellStyleXfs>
  <cellXfs count="749">
    <xf numFmtId="0" fontId="0" fillId="0" borderId="0" xfId="0"/>
    <xf numFmtId="0" fontId="5" fillId="0" borderId="0" xfId="0" applyFont="1" applyAlignment="1">
      <alignment horizontal="left"/>
    </xf>
    <xf numFmtId="0" fontId="8" fillId="0" borderId="0" xfId="6" applyFont="1" applyAlignment="1">
      <alignment horizontal="left"/>
    </xf>
    <xf numFmtId="164" fontId="8" fillId="0" borderId="0" xfId="6" applyNumberFormat="1" applyFont="1" applyAlignment="1">
      <alignment horizontal="left"/>
    </xf>
    <xf numFmtId="0" fontId="9" fillId="0" borderId="0" xfId="6" applyFont="1" applyAlignment="1">
      <alignment horizontal="left"/>
    </xf>
    <xf numFmtId="0" fontId="5" fillId="0" borderId="0" xfId="9" applyFont="1" applyAlignment="1">
      <alignment horizontal="left"/>
    </xf>
    <xf numFmtId="164" fontId="9" fillId="0" borderId="0" xfId="6" applyNumberFormat="1" applyFont="1" applyAlignment="1">
      <alignment horizontal="left"/>
    </xf>
    <xf numFmtId="0" fontId="5" fillId="0" borderId="0" xfId="6" applyFont="1" applyAlignment="1">
      <alignment horizontal="left"/>
    </xf>
    <xf numFmtId="0" fontId="5" fillId="0" borderId="0" xfId="9" applyFont="1" applyBorder="1" applyAlignment="1">
      <alignment horizontal="left"/>
    </xf>
    <xf numFmtId="0" fontId="13" fillId="0" borderId="0" xfId="9" applyFont="1" applyBorder="1" applyAlignment="1">
      <alignment horizontal="left"/>
    </xf>
    <xf numFmtId="0" fontId="9" fillId="0" borderId="0" xfId="9" applyFont="1" applyAlignment="1">
      <alignment horizontal="left"/>
    </xf>
    <xf numFmtId="0" fontId="11" fillId="0" borderId="0" xfId="9" applyFont="1" applyAlignment="1">
      <alignment horizontal="left"/>
    </xf>
    <xf numFmtId="0" fontId="10" fillId="0" borderId="0" xfId="9" applyFont="1" applyFill="1" applyAlignment="1">
      <alignment horizontal="left"/>
    </xf>
    <xf numFmtId="0" fontId="9" fillId="2" borderId="1" xfId="9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49" fontId="14" fillId="2" borderId="1" xfId="0" applyNumberFormat="1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5" fillId="0" borderId="5" xfId="0" applyFont="1" applyBorder="1" applyAlignment="1">
      <alignment horizontal="left" vertical="center" wrapText="1"/>
    </xf>
    <xf numFmtId="0" fontId="5" fillId="0" borderId="1" xfId="5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5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9" fillId="0" borderId="1" xfId="9" applyFont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left" vertical="center" wrapText="1"/>
    </xf>
    <xf numFmtId="0" fontId="5" fillId="0" borderId="7" xfId="0" applyFont="1" applyFill="1" applyBorder="1" applyAlignment="1" applyProtection="1">
      <alignment horizontal="left" vertical="center" wrapText="1"/>
      <protection locked="0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9" applyFont="1" applyFill="1" applyBorder="1" applyAlignment="1">
      <alignment horizontal="center" vertical="center" wrapText="1"/>
    </xf>
    <xf numFmtId="0" fontId="5" fillId="0" borderId="1" xfId="9" applyFont="1" applyBorder="1" applyAlignment="1">
      <alignment horizontal="left" vertical="center" wrapText="1"/>
    </xf>
    <xf numFmtId="0" fontId="5" fillId="0" borderId="7" xfId="9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Border="1" applyAlignment="1">
      <alignment horizontal="left" vertical="center" wrapText="1"/>
    </xf>
    <xf numFmtId="0" fontId="5" fillId="0" borderId="0" xfId="9" applyFont="1" applyBorder="1" applyAlignment="1">
      <alignment horizontal="left" vertical="center" wrapText="1"/>
    </xf>
    <xf numFmtId="0" fontId="5" fillId="0" borderId="0" xfId="9" applyFont="1" applyBorder="1" applyAlignment="1">
      <alignment horizontal="left" wrapText="1"/>
    </xf>
    <xf numFmtId="0" fontId="5" fillId="0" borderId="8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10" fillId="0" borderId="8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2" borderId="1" xfId="9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9" fillId="0" borderId="2" xfId="9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4" fillId="0" borderId="2" xfId="9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5" fillId="0" borderId="1" xfId="9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left" wrapText="1"/>
    </xf>
    <xf numFmtId="0" fontId="5" fillId="0" borderId="0" xfId="9" applyFont="1" applyBorder="1" applyAlignment="1">
      <alignment horizontal="left" vertical="center"/>
    </xf>
    <xf numFmtId="0" fontId="10" fillId="0" borderId="0" xfId="9" applyFont="1" applyFill="1" applyBorder="1" applyAlignment="1">
      <alignment horizontal="left"/>
    </xf>
    <xf numFmtId="0" fontId="10" fillId="2" borderId="1" xfId="9" applyFont="1" applyFill="1" applyBorder="1" applyAlignment="1">
      <alignment horizontal="left"/>
    </xf>
    <xf numFmtId="0" fontId="14" fillId="2" borderId="1" xfId="9" applyFont="1" applyFill="1" applyBorder="1" applyAlignment="1">
      <alignment horizontal="left"/>
    </xf>
    <xf numFmtId="0" fontId="17" fillId="0" borderId="1" xfId="9" applyFont="1" applyBorder="1" applyAlignment="1">
      <alignment horizontal="left" vertical="center" wrapText="1"/>
    </xf>
    <xf numFmtId="0" fontId="5" fillId="0" borderId="1" xfId="9" applyFont="1" applyBorder="1" applyAlignment="1">
      <alignment horizontal="left"/>
    </xf>
    <xf numFmtId="0" fontId="5" fillId="0" borderId="0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left"/>
    </xf>
    <xf numFmtId="0" fontId="9" fillId="0" borderId="0" xfId="9" applyFont="1" applyBorder="1" applyAlignment="1">
      <alignment horizontal="left" vertical="center" wrapText="1"/>
    </xf>
    <xf numFmtId="0" fontId="10" fillId="0" borderId="0" xfId="9" applyFont="1" applyBorder="1" applyAlignment="1">
      <alignment horizontal="left" vertical="center" wrapText="1"/>
    </xf>
    <xf numFmtId="0" fontId="9" fillId="0" borderId="0" xfId="9" applyFont="1" applyBorder="1" applyAlignment="1">
      <alignment horizontal="left" vertical="center"/>
    </xf>
    <xf numFmtId="0" fontId="9" fillId="0" borderId="0" xfId="9" applyFont="1" applyFill="1" applyBorder="1" applyAlignment="1">
      <alignment horizontal="left" vertical="center"/>
    </xf>
    <xf numFmtId="0" fontId="10" fillId="2" borderId="1" xfId="0" applyFont="1" applyFill="1" applyBorder="1" applyAlignment="1" applyProtection="1">
      <alignment horizontal="left"/>
    </xf>
    <xf numFmtId="0" fontId="14" fillId="2" borderId="1" xfId="0" applyFont="1" applyFill="1" applyBorder="1" applyAlignment="1" applyProtection="1">
      <alignment horizontal="left"/>
    </xf>
    <xf numFmtId="0" fontId="14" fillId="2" borderId="7" xfId="0" applyFont="1" applyFill="1" applyBorder="1" applyAlignment="1" applyProtection="1">
      <alignment horizontal="left"/>
    </xf>
    <xf numFmtId="0" fontId="5" fillId="0" borderId="5" xfId="0" applyFont="1" applyBorder="1" applyAlignment="1">
      <alignment horizontal="left" wrapText="1"/>
    </xf>
    <xf numFmtId="0" fontId="9" fillId="0" borderId="6" xfId="0" applyFont="1" applyBorder="1" applyAlignment="1">
      <alignment horizontal="left" vertical="center" wrapText="1"/>
    </xf>
    <xf numFmtId="0" fontId="5" fillId="0" borderId="1" xfId="0" applyFont="1" applyFill="1" applyBorder="1" applyAlignment="1" applyProtection="1">
      <alignment horizontal="left"/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3" fillId="0" borderId="7" xfId="1" applyNumberFormat="1" applyFont="1" applyFill="1" applyBorder="1" applyAlignment="1" applyProtection="1">
      <alignment horizontal="left" vertical="center" wrapText="1"/>
    </xf>
    <xf numFmtId="0" fontId="10" fillId="2" borderId="1" xfId="10" applyFont="1" applyFill="1" applyBorder="1" applyAlignment="1">
      <alignment horizontal="left"/>
    </xf>
    <xf numFmtId="0" fontId="9" fillId="2" borderId="1" xfId="10" applyFont="1" applyFill="1" applyBorder="1" applyAlignment="1">
      <alignment horizontal="left"/>
    </xf>
    <xf numFmtId="0" fontId="5" fillId="0" borderId="1" xfId="1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wrapText="1"/>
    </xf>
    <xf numFmtId="0" fontId="5" fillId="0" borderId="8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/>
    </xf>
    <xf numFmtId="49" fontId="10" fillId="2" borderId="1" xfId="0" applyNumberFormat="1" applyFont="1" applyFill="1" applyBorder="1" applyAlignment="1" applyProtection="1">
      <alignment horizontal="left"/>
    </xf>
    <xf numFmtId="49" fontId="14" fillId="2" borderId="1" xfId="0" applyNumberFormat="1" applyFont="1" applyFill="1" applyBorder="1" applyAlignment="1" applyProtection="1">
      <alignment horizontal="left"/>
    </xf>
    <xf numFmtId="0" fontId="11" fillId="2" borderId="1" xfId="0" applyFont="1" applyFill="1" applyBorder="1" applyAlignment="1" applyProtection="1">
      <alignment horizontal="left"/>
      <protection locked="0"/>
    </xf>
    <xf numFmtId="0" fontId="14" fillId="2" borderId="6" xfId="0" applyFont="1" applyFill="1" applyBorder="1" applyAlignment="1">
      <alignment horizontal="left"/>
    </xf>
    <xf numFmtId="49" fontId="21" fillId="0" borderId="1" xfId="0" applyNumberFormat="1" applyFont="1" applyFill="1" applyBorder="1" applyAlignment="1" applyProtection="1">
      <alignment horizontal="left" vertical="center" wrapText="1"/>
    </xf>
    <xf numFmtId="49" fontId="21" fillId="0" borderId="1" xfId="0" applyNumberFormat="1" applyFont="1" applyFill="1" applyBorder="1" applyAlignment="1" applyProtection="1">
      <alignment horizontal="left" wrapText="1"/>
    </xf>
    <xf numFmtId="0" fontId="5" fillId="0" borderId="0" xfId="0" applyFont="1" applyFill="1" applyBorder="1" applyAlignment="1">
      <alignment horizontal="left"/>
    </xf>
    <xf numFmtId="0" fontId="21" fillId="0" borderId="1" xfId="9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/>
    </xf>
    <xf numFmtId="0" fontId="9" fillId="0" borderId="0" xfId="0" applyFont="1"/>
    <xf numFmtId="0" fontId="0" fillId="2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3" fillId="0" borderId="1" xfId="3" applyNumberFormat="1" applyFont="1" applyFill="1" applyBorder="1" applyAlignment="1" applyProtection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6" fillId="2" borderId="1" xfId="0" applyFont="1" applyFill="1" applyBorder="1"/>
    <xf numFmtId="0" fontId="5" fillId="0" borderId="1" xfId="0" applyFont="1" applyFill="1" applyBorder="1" applyAlignment="1" applyProtection="1">
      <alignment horizontal="center"/>
      <protection locked="0"/>
    </xf>
    <xf numFmtId="0" fontId="23" fillId="3" borderId="11" xfId="0" applyFont="1" applyFill="1" applyBorder="1" applyAlignment="1">
      <alignment vertical="center"/>
    </xf>
    <xf numFmtId="0" fontId="0" fillId="0" borderId="12" xfId="0" applyFill="1" applyBorder="1"/>
    <xf numFmtId="0" fontId="18" fillId="4" borderId="12" xfId="0" applyFont="1" applyFill="1" applyBorder="1"/>
    <xf numFmtId="0" fontId="10" fillId="3" borderId="13" xfId="0" applyFont="1" applyFill="1" applyBorder="1" applyAlignment="1">
      <alignment horizontal="center" vertical="center"/>
    </xf>
    <xf numFmtId="0" fontId="14" fillId="0" borderId="14" xfId="9" applyFont="1" applyFill="1" applyBorder="1" applyAlignment="1">
      <alignment horizontal="center"/>
    </xf>
    <xf numFmtId="0" fontId="11" fillId="4" borderId="14" xfId="0" applyFont="1" applyFill="1" applyBorder="1" applyAlignment="1">
      <alignment horizontal="center"/>
    </xf>
    <xf numFmtId="0" fontId="18" fillId="3" borderId="15" xfId="0" applyFont="1" applyFill="1" applyBorder="1" applyAlignment="1">
      <alignment vertical="center"/>
    </xf>
    <xf numFmtId="0" fontId="0" fillId="0" borderId="12" xfId="0" applyBorder="1"/>
    <xf numFmtId="0" fontId="10" fillId="3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Fill="1" applyBorder="1"/>
    <xf numFmtId="0" fontId="14" fillId="0" borderId="1" xfId="9" applyFont="1" applyFill="1" applyBorder="1" applyAlignment="1">
      <alignment horizontal="center"/>
    </xf>
    <xf numFmtId="0" fontId="18" fillId="3" borderId="11" xfId="0" applyFont="1" applyFill="1" applyBorder="1" applyAlignment="1">
      <alignment vertical="center"/>
    </xf>
    <xf numFmtId="0" fontId="14" fillId="0" borderId="14" xfId="9" applyFont="1" applyBorder="1" applyAlignment="1">
      <alignment horizontal="center" vertical="center"/>
    </xf>
    <xf numFmtId="0" fontId="5" fillId="0" borderId="0" xfId="0" applyFont="1" applyAlignment="1" applyProtection="1">
      <protection locked="0"/>
    </xf>
    <xf numFmtId="0" fontId="9" fillId="0" borderId="0" xfId="0" applyFont="1" applyAlignment="1" applyProtection="1"/>
    <xf numFmtId="0" fontId="5" fillId="0" borderId="0" xfId="0" applyFont="1" applyProtection="1">
      <protection locked="0"/>
    </xf>
    <xf numFmtId="0" fontId="9" fillId="0" borderId="0" xfId="0" applyFont="1" applyProtection="1"/>
    <xf numFmtId="0" fontId="23" fillId="5" borderId="12" xfId="5" applyFont="1" applyFill="1" applyBorder="1"/>
    <xf numFmtId="0" fontId="26" fillId="0" borderId="12" xfId="5" applyFont="1" applyFill="1" applyBorder="1"/>
    <xf numFmtId="0" fontId="5" fillId="0" borderId="12" xfId="5" applyBorder="1"/>
    <xf numFmtId="0" fontId="5" fillId="0" borderId="0" xfId="5"/>
    <xf numFmtId="0" fontId="10" fillId="5" borderId="1" xfId="5" applyFont="1" applyFill="1" applyBorder="1"/>
    <xf numFmtId="0" fontId="9" fillId="0" borderId="1" xfId="5" applyFont="1" applyFill="1" applyBorder="1"/>
    <xf numFmtId="0" fontId="9" fillId="0" borderId="1" xfId="5" applyFont="1" applyBorder="1"/>
    <xf numFmtId="0" fontId="0" fillId="6" borderId="12" xfId="0" applyFill="1" applyBorder="1"/>
    <xf numFmtId="0" fontId="16" fillId="6" borderId="1" xfId="0" applyFont="1" applyFill="1" applyBorder="1"/>
    <xf numFmtId="0" fontId="15" fillId="0" borderId="0" xfId="0" applyFont="1"/>
    <xf numFmtId="0" fontId="0" fillId="0" borderId="0" xfId="0" applyFont="1"/>
    <xf numFmtId="0" fontId="24" fillId="0" borderId="0" xfId="0" applyFont="1"/>
    <xf numFmtId="0" fontId="3" fillId="3" borderId="11" xfId="1" applyFill="1" applyBorder="1"/>
    <xf numFmtId="0" fontId="10" fillId="3" borderId="17" xfId="0" applyFont="1" applyFill="1" applyBorder="1" applyAlignment="1">
      <alignment horizontal="center" vertical="center"/>
    </xf>
    <xf numFmtId="0" fontId="14" fillId="0" borderId="2" xfId="9" applyFont="1" applyFill="1" applyBorder="1" applyAlignment="1">
      <alignment horizontal="center" vertical="center"/>
    </xf>
    <xf numFmtId="0" fontId="14" fillId="0" borderId="2" xfId="9" applyFont="1" applyFill="1" applyBorder="1" applyAlignment="1">
      <alignment horizontal="center" vertical="center" wrapText="1"/>
    </xf>
    <xf numFmtId="0" fontId="14" fillId="0" borderId="14" xfId="9" applyFont="1" applyFill="1" applyBorder="1" applyAlignment="1">
      <alignment horizontal="center" vertical="center"/>
    </xf>
    <xf numFmtId="0" fontId="18" fillId="3" borderId="16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 wrapText="1"/>
    </xf>
    <xf numFmtId="0" fontId="31" fillId="0" borderId="16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165" fontId="0" fillId="0" borderId="12" xfId="0" applyNumberFormat="1" applyFill="1" applyBorder="1" applyAlignment="1">
      <alignment horizontal="center" vertical="center"/>
    </xf>
    <xf numFmtId="0" fontId="28" fillId="0" borderId="12" xfId="0" applyFont="1" applyFill="1" applyBorder="1" applyAlignment="1">
      <alignment horizontal="center" vertical="center"/>
    </xf>
    <xf numFmtId="0" fontId="0" fillId="0" borderId="16" xfId="6" applyFont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 wrapText="1"/>
    </xf>
    <xf numFmtId="0" fontId="32" fillId="0" borderId="16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2" xfId="0" quotePrefix="1" applyFill="1" applyBorder="1"/>
    <xf numFmtId="0" fontId="5" fillId="0" borderId="1" xfId="0" applyFont="1" applyFill="1" applyBorder="1" applyAlignment="1" applyProtection="1">
      <alignment horizontal="left" vertical="center" wrapText="1"/>
      <protection locked="0"/>
    </xf>
    <xf numFmtId="0" fontId="9" fillId="0" borderId="1" xfId="9" applyFont="1" applyFill="1" applyBorder="1" applyAlignment="1">
      <alignment horizontal="left" vertical="center" wrapText="1"/>
    </xf>
    <xf numFmtId="0" fontId="5" fillId="0" borderId="1" xfId="9" applyFont="1" applyFill="1" applyBorder="1" applyAlignment="1">
      <alignment horizontal="left" vertical="center" wrapText="1"/>
    </xf>
    <xf numFmtId="0" fontId="52" fillId="3" borderId="11" xfId="0" applyFont="1" applyFill="1" applyBorder="1" applyAlignment="1">
      <alignment vertical="center"/>
    </xf>
    <xf numFmtId="14" fontId="53" fillId="0" borderId="12" xfId="0" applyNumberFormat="1" applyFont="1" applyFill="1" applyBorder="1" applyAlignment="1">
      <alignment horizontal="center"/>
    </xf>
    <xf numFmtId="0" fontId="53" fillId="0" borderId="12" xfId="0" applyFont="1" applyFill="1" applyBorder="1"/>
    <xf numFmtId="0" fontId="53" fillId="0" borderId="0" xfId="0" applyFont="1"/>
    <xf numFmtId="0" fontId="53" fillId="0" borderId="12" xfId="0" applyFont="1" applyFill="1" applyBorder="1" applyAlignment="1">
      <alignment horizontal="center"/>
    </xf>
    <xf numFmtId="0" fontId="18" fillId="3" borderId="15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51" fillId="0" borderId="16" xfId="0" applyFont="1" applyBorder="1" applyAlignment="1">
      <alignment horizontal="center" vertical="center"/>
    </xf>
    <xf numFmtId="0" fontId="56" fillId="0" borderId="16" xfId="109" applyNumberFormat="1" applyFont="1" applyFill="1" applyBorder="1" applyAlignment="1">
      <alignment horizontal="center" vertical="center" wrapText="1"/>
    </xf>
    <xf numFmtId="0" fontId="57" fillId="0" borderId="16" xfId="109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56" fillId="0" borderId="26" xfId="109" applyNumberFormat="1" applyFont="1" applyFill="1" applyBorder="1" applyAlignment="1">
      <alignment horizontal="center" vertical="center"/>
    </xf>
    <xf numFmtId="0" fontId="32" fillId="0" borderId="27" xfId="109" applyNumberFormat="1" applyFont="1" applyFill="1" applyBorder="1" applyAlignment="1">
      <alignment horizontal="center" vertical="center"/>
    </xf>
    <xf numFmtId="0" fontId="57" fillId="0" borderId="28" xfId="109" applyNumberFormat="1" applyFont="1" applyFill="1" applyBorder="1" applyAlignment="1">
      <alignment horizontal="center" vertical="center"/>
    </xf>
    <xf numFmtId="0" fontId="56" fillId="0" borderId="28" xfId="109" applyNumberFormat="1" applyFont="1" applyFill="1" applyBorder="1" applyAlignment="1">
      <alignment horizontal="center" vertical="center"/>
    </xf>
    <xf numFmtId="0" fontId="32" fillId="0" borderId="27" xfId="109" applyFont="1" applyFill="1" applyBorder="1" applyAlignment="1">
      <alignment horizontal="center" vertical="center"/>
    </xf>
    <xf numFmtId="0" fontId="56" fillId="0" borderId="28" xfId="109" applyFont="1" applyFill="1" applyBorder="1" applyAlignment="1">
      <alignment horizontal="center" vertical="center"/>
    </xf>
    <xf numFmtId="0" fontId="32" fillId="0" borderId="27" xfId="143" applyFont="1" applyFill="1" applyBorder="1" applyAlignment="1">
      <alignment horizontal="center" vertical="center"/>
    </xf>
    <xf numFmtId="0" fontId="56" fillId="0" borderId="28" xfId="0" applyFont="1" applyFill="1" applyBorder="1" applyAlignment="1">
      <alignment horizontal="center"/>
    </xf>
    <xf numFmtId="0" fontId="32" fillId="0" borderId="27" xfId="0" applyFont="1" applyFill="1" applyBorder="1" applyAlignment="1">
      <alignment horizontal="center"/>
    </xf>
    <xf numFmtId="0" fontId="56" fillId="29" borderId="28" xfId="0" applyFont="1" applyFill="1" applyBorder="1" applyAlignment="1">
      <alignment horizontal="center"/>
    </xf>
    <xf numFmtId="0" fontId="32" fillId="29" borderId="27" xfId="0" applyFont="1" applyFill="1" applyBorder="1" applyAlignment="1">
      <alignment horizontal="center"/>
    </xf>
    <xf numFmtId="0" fontId="57" fillId="29" borderId="28" xfId="0" applyFont="1" applyFill="1" applyBorder="1" applyAlignment="1">
      <alignment horizontal="center"/>
    </xf>
    <xf numFmtId="0" fontId="58" fillId="0" borderId="26" xfId="109" applyNumberFormat="1" applyFont="1" applyFill="1" applyBorder="1" applyAlignment="1">
      <alignment horizontal="center" vertical="center"/>
    </xf>
    <xf numFmtId="0" fontId="58" fillId="0" borderId="28" xfId="109" applyNumberFormat="1" applyFont="1" applyFill="1" applyBorder="1" applyAlignment="1">
      <alignment horizontal="center" vertical="center"/>
    </xf>
    <xf numFmtId="0" fontId="59" fillId="0" borderId="27" xfId="109" applyNumberFormat="1" applyFont="1" applyFill="1" applyBorder="1" applyAlignment="1">
      <alignment horizontal="center" vertical="center"/>
    </xf>
    <xf numFmtId="0" fontId="60" fillId="0" borderId="28" xfId="109" applyNumberFormat="1" applyFont="1" applyFill="1" applyBorder="1" applyAlignment="1">
      <alignment horizontal="center" vertical="center"/>
    </xf>
    <xf numFmtId="0" fontId="59" fillId="0" borderId="27" xfId="109" applyFont="1" applyFill="1" applyBorder="1" applyAlignment="1">
      <alignment horizontal="center" vertical="center"/>
    </xf>
    <xf numFmtId="0" fontId="58" fillId="29" borderId="28" xfId="109" applyNumberFormat="1" applyFont="1" applyFill="1" applyBorder="1" applyAlignment="1">
      <alignment horizontal="center" vertical="center"/>
    </xf>
    <xf numFmtId="0" fontId="59" fillId="29" borderId="27" xfId="109" applyFont="1" applyFill="1" applyBorder="1" applyAlignment="1">
      <alignment horizontal="center" vertical="center"/>
    </xf>
    <xf numFmtId="0" fontId="55" fillId="0" borderId="16" xfId="0" applyFont="1" applyBorder="1" applyAlignment="1" applyProtection="1">
      <alignment horizontal="center" vertical="center"/>
    </xf>
    <xf numFmtId="0" fontId="14" fillId="0" borderId="0" xfId="9" applyFont="1" applyFill="1" applyBorder="1" applyAlignment="1">
      <alignment horizontal="center"/>
    </xf>
    <xf numFmtId="0" fontId="61" fillId="0" borderId="0" xfId="9" applyFont="1" applyFill="1" applyBorder="1" applyAlignment="1">
      <alignment horizontal="left"/>
    </xf>
    <xf numFmtId="0" fontId="25" fillId="3" borderId="0" xfId="0" applyFont="1" applyFill="1" applyBorder="1" applyAlignment="1">
      <alignment horizontal="left" vertical="center"/>
    </xf>
    <xf numFmtId="0" fontId="0" fillId="0" borderId="12" xfId="0" applyFill="1" applyBorder="1" applyAlignment="1">
      <alignment horizontal="center" vertical="center" wrapText="1"/>
    </xf>
    <xf numFmtId="0" fontId="54" fillId="4" borderId="12" xfId="0" applyFont="1" applyFill="1" applyBorder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10" fillId="3" borderId="0" xfId="0" applyFont="1" applyFill="1" applyBorder="1" applyAlignment="1">
      <alignment horizontal="center" vertical="center"/>
    </xf>
    <xf numFmtId="0" fontId="10" fillId="3" borderId="0" xfId="0" applyNumberFormat="1" applyFont="1" applyFill="1" applyBorder="1" applyAlignment="1">
      <alignment horizontal="center" vertical="center"/>
    </xf>
    <xf numFmtId="0" fontId="18" fillId="0" borderId="14" xfId="9" applyFont="1" applyFill="1" applyBorder="1" applyAlignment="1">
      <alignment horizontal="center" vertical="center"/>
    </xf>
    <xf numFmtId="0" fontId="32" fillId="0" borderId="16" xfId="109" applyNumberFormat="1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/>
    </xf>
    <xf numFmtId="0" fontId="25" fillId="0" borderId="0" xfId="0" applyFont="1" applyAlignment="1" applyProtection="1">
      <alignment horizontal="center" vertical="center"/>
      <protection locked="0"/>
    </xf>
    <xf numFmtId="165" fontId="25" fillId="0" borderId="0" xfId="0" applyNumberFormat="1" applyFont="1" applyAlignment="1" applyProtection="1">
      <alignment horizontal="center" vertical="center"/>
      <protection locked="0"/>
    </xf>
    <xf numFmtId="0" fontId="25" fillId="0" borderId="0" xfId="0" applyFont="1" applyFill="1" applyAlignment="1" applyProtection="1">
      <alignment horizontal="center" vertical="center"/>
      <protection locked="0"/>
    </xf>
    <xf numFmtId="165" fontId="25" fillId="0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64" fillId="0" borderId="0" xfId="0" applyNumberFormat="1" applyFont="1" applyAlignment="1">
      <alignment horizontal="center" vertical="center"/>
    </xf>
    <xf numFmtId="0" fontId="64" fillId="0" borderId="0" xfId="0" applyNumberFormat="1" applyFont="1" applyAlignment="1">
      <alignment horizontal="center" vertical="center"/>
    </xf>
    <xf numFmtId="0" fontId="18" fillId="4" borderId="12" xfId="0" applyFon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165" fontId="5" fillId="0" borderId="0" xfId="0" applyNumberFormat="1" applyFont="1" applyFill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0" fontId="64" fillId="0" borderId="0" xfId="0" applyFont="1" applyFill="1" applyBorder="1" applyAlignment="1">
      <alignment horizontal="center" vertical="center"/>
    </xf>
    <xf numFmtId="0" fontId="18" fillId="4" borderId="29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0" xfId="0" applyNumberFormat="1" applyFont="1" applyFill="1" applyBorder="1" applyAlignment="1">
      <alignment horizontal="center" vertical="center"/>
    </xf>
    <xf numFmtId="0" fontId="64" fillId="0" borderId="0" xfId="0" applyFont="1" applyBorder="1" applyAlignment="1">
      <alignment horizontal="center" vertical="center"/>
    </xf>
    <xf numFmtId="14" fontId="64" fillId="0" borderId="0" xfId="0" applyNumberFormat="1" applyFont="1" applyFill="1" applyBorder="1" applyAlignment="1">
      <alignment horizontal="center" vertical="center"/>
    </xf>
    <xf numFmtId="0" fontId="25" fillId="0" borderId="0" xfId="142" applyNumberFormat="1" applyFont="1" applyFill="1" applyBorder="1" applyAlignment="1">
      <alignment horizontal="center"/>
    </xf>
    <xf numFmtId="0" fontId="45" fillId="0" borderId="0" xfId="110" applyAlignment="1">
      <alignment horizontal="center"/>
    </xf>
    <xf numFmtId="0" fontId="45" fillId="0" borderId="0" xfId="110"/>
    <xf numFmtId="14" fontId="25" fillId="0" borderId="0" xfId="142" applyNumberFormat="1" applyFont="1" applyFill="1" applyBorder="1" applyAlignment="1">
      <alignment horizontal="center"/>
    </xf>
    <xf numFmtId="0" fontId="45" fillId="0" borderId="0" xfId="110" applyBorder="1" applyAlignment="1">
      <alignment horizontal="center"/>
    </xf>
    <xf numFmtId="0" fontId="31" fillId="0" borderId="0" xfId="110" applyFont="1" applyBorder="1" applyAlignment="1">
      <alignment horizontal="center"/>
    </xf>
    <xf numFmtId="0" fontId="31" fillId="0" borderId="0" xfId="11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5" fillId="36" borderId="0" xfId="0" applyFont="1" applyFill="1"/>
    <xf numFmtId="0" fontId="55" fillId="36" borderId="0" xfId="0" applyFont="1" applyFill="1" applyAlignment="1">
      <alignment horizontal="center"/>
    </xf>
    <xf numFmtId="2" fontId="64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0" fontId="1" fillId="0" borderId="0" xfId="145"/>
    <xf numFmtId="14" fontId="1" fillId="0" borderId="0" xfId="145" applyNumberFormat="1"/>
    <xf numFmtId="0" fontId="55" fillId="37" borderId="57" xfId="0" applyFont="1" applyFill="1" applyBorder="1"/>
    <xf numFmtId="0" fontId="55" fillId="36" borderId="0" xfId="0" applyFont="1" applyFill="1"/>
    <xf numFmtId="0" fontId="55" fillId="36" borderId="77" xfId="0" applyFont="1" applyFill="1" applyBorder="1"/>
    <xf numFmtId="0" fontId="55" fillId="36" borderId="81" xfId="0" applyFont="1" applyFill="1" applyBorder="1" applyAlignment="1">
      <alignment horizontal="center"/>
    </xf>
    <xf numFmtId="0" fontId="55" fillId="36" borderId="82" xfId="0" applyFont="1" applyFill="1" applyBorder="1" applyAlignment="1">
      <alignment horizontal="left"/>
    </xf>
    <xf numFmtId="0" fontId="66" fillId="0" borderId="83" xfId="0" applyFont="1" applyBorder="1" applyAlignment="1">
      <alignment horizontal="centerContinuous"/>
    </xf>
    <xf numFmtId="0" fontId="67" fillId="36" borderId="0" xfId="0" applyFont="1" applyFill="1"/>
    <xf numFmtId="0" fontId="67" fillId="36" borderId="0" xfId="0" applyFont="1" applyFill="1" applyAlignment="1">
      <alignment horizontal="centerContinuous"/>
    </xf>
    <xf numFmtId="0" fontId="68" fillId="0" borderId="0" xfId="0" applyFont="1" applyAlignment="1">
      <alignment horizontal="right"/>
    </xf>
    <xf numFmtId="0" fontId="55" fillId="0" borderId="85" xfId="0" applyFont="1" applyBorder="1" applyAlignment="1">
      <alignment horizontal="left"/>
    </xf>
    <xf numFmtId="0" fontId="62" fillId="0" borderId="85" xfId="0" applyFont="1" applyBorder="1" applyAlignment="1">
      <alignment horizontal="centerContinuous"/>
    </xf>
    <xf numFmtId="0" fontId="55" fillId="36" borderId="86" xfId="0" applyFont="1" applyFill="1" applyBorder="1"/>
    <xf numFmtId="0" fontId="55" fillId="0" borderId="87" xfId="0" applyFont="1" applyBorder="1" applyAlignment="1">
      <alignment horizontal="left"/>
    </xf>
    <xf numFmtId="0" fontId="66" fillId="0" borderId="83" xfId="0" applyFont="1" applyBorder="1" applyAlignment="1">
      <alignment horizontal="center"/>
    </xf>
    <xf numFmtId="0" fontId="55" fillId="0" borderId="89" xfId="0" applyFont="1" applyBorder="1" applyAlignment="1">
      <alignment horizontal="left"/>
    </xf>
    <xf numFmtId="0" fontId="62" fillId="0" borderId="83" xfId="0" applyFont="1" applyBorder="1" applyAlignment="1">
      <alignment horizontal="center"/>
    </xf>
    <xf numFmtId="0" fontId="55" fillId="36" borderId="27" xfId="0" applyFont="1" applyFill="1" applyBorder="1"/>
    <xf numFmtId="0" fontId="55" fillId="36" borderId="90" xfId="0" applyFont="1" applyFill="1" applyBorder="1"/>
    <xf numFmtId="0" fontId="66" fillId="0" borderId="91" xfId="0" applyFont="1" applyBorder="1" applyAlignment="1">
      <alignment horizontal="center"/>
    </xf>
    <xf numFmtId="0" fontId="67" fillId="36" borderId="92" xfId="0" applyFont="1" applyFill="1" applyBorder="1"/>
    <xf numFmtId="0" fontId="55" fillId="0" borderId="27" xfId="0" applyFont="1" applyBorder="1" applyAlignment="1">
      <alignment horizontal="left"/>
    </xf>
    <xf numFmtId="0" fontId="62" fillId="0" borderId="93" xfId="0" applyFont="1" applyBorder="1" applyAlignment="1">
      <alignment horizontal="centerContinuous"/>
    </xf>
    <xf numFmtId="0" fontId="25" fillId="36" borderId="87" xfId="0" applyFont="1" applyFill="1" applyBorder="1" applyAlignment="1">
      <alignment horizontal="left" vertical="center"/>
    </xf>
    <xf numFmtId="0" fontId="25" fillId="36" borderId="87" xfId="0" applyFont="1" applyFill="1" applyBorder="1" applyAlignment="1">
      <alignment horizontal="right"/>
    </xf>
    <xf numFmtId="0" fontId="25" fillId="36" borderId="72" xfId="0" applyFont="1" applyFill="1" applyBorder="1" applyAlignment="1">
      <alignment horizontal="right"/>
    </xf>
    <xf numFmtId="0" fontId="55" fillId="36" borderId="72" xfId="0" applyFont="1" applyFill="1" applyBorder="1"/>
    <xf numFmtId="0" fontId="55" fillId="36" borderId="72" xfId="0" applyFont="1" applyFill="1" applyBorder="1" applyAlignment="1">
      <alignment horizontal="left"/>
    </xf>
    <xf numFmtId="0" fontId="55" fillId="36" borderId="85" xfId="0" applyFont="1" applyFill="1" applyBorder="1"/>
    <xf numFmtId="0" fontId="55" fillId="36" borderId="87" xfId="0" applyFont="1" applyFill="1" applyBorder="1" applyAlignment="1">
      <alignment horizontal="right"/>
    </xf>
    <xf numFmtId="0" fontId="55" fillId="36" borderId="87" xfId="0" applyFont="1" applyFill="1" applyBorder="1"/>
    <xf numFmtId="0" fontId="55" fillId="36" borderId="95" xfId="0" applyFont="1" applyFill="1" applyBorder="1"/>
    <xf numFmtId="0" fontId="55" fillId="36" borderId="0" xfId="0" applyFont="1" applyFill="1" applyAlignment="1">
      <alignment horizontal="right"/>
    </xf>
    <xf numFmtId="0" fontId="25" fillId="36" borderId="102" xfId="0" applyFont="1" applyFill="1" applyBorder="1" applyAlignment="1">
      <alignment horizontal="center"/>
    </xf>
    <xf numFmtId="0" fontId="67" fillId="36" borderId="92" xfId="0" applyFont="1" applyFill="1" applyBorder="1" applyAlignment="1">
      <alignment horizontal="center"/>
    </xf>
    <xf numFmtId="0" fontId="55" fillId="36" borderId="92" xfId="0" applyFont="1" applyFill="1" applyBorder="1"/>
    <xf numFmtId="0" fontId="55" fillId="36" borderId="102" xfId="0" applyFont="1" applyFill="1" applyBorder="1"/>
    <xf numFmtId="0" fontId="25" fillId="36" borderId="62" xfId="0" applyFont="1" applyFill="1" applyBorder="1" applyAlignment="1">
      <alignment horizontal="left" vertical="center"/>
    </xf>
    <xf numFmtId="0" fontId="55" fillId="36" borderId="67" xfId="0" applyFont="1" applyFill="1" applyBorder="1" applyAlignment="1">
      <alignment horizontal="right"/>
    </xf>
    <xf numFmtId="0" fontId="69" fillId="36" borderId="105" xfId="0" applyFont="1" applyFill="1" applyBorder="1" applyAlignment="1">
      <alignment horizontal="center"/>
    </xf>
    <xf numFmtId="0" fontId="55" fillId="36" borderId="73" xfId="0" applyFont="1" applyFill="1" applyBorder="1" applyAlignment="1">
      <alignment horizontal="right"/>
    </xf>
    <xf numFmtId="0" fontId="55" fillId="36" borderId="73" xfId="0" applyFont="1" applyFill="1" applyBorder="1"/>
    <xf numFmtId="0" fontId="55" fillId="36" borderId="106" xfId="0" applyFont="1" applyFill="1" applyBorder="1"/>
    <xf numFmtId="0" fontId="1" fillId="0" borderId="0" xfId="145" applyBorder="1"/>
    <xf numFmtId="0" fontId="1" fillId="0" borderId="0" xfId="145" applyAlignment="1">
      <alignment horizontal="right"/>
    </xf>
    <xf numFmtId="0" fontId="25" fillId="0" borderId="0" xfId="107"/>
    <xf numFmtId="0" fontId="25" fillId="0" borderId="0" xfId="107" applyAlignment="1">
      <alignment horizontal="center"/>
    </xf>
    <xf numFmtId="0" fontId="55" fillId="38" borderId="109" xfId="107" applyFont="1" applyFill="1" applyBorder="1" applyAlignment="1">
      <alignment horizontal="center"/>
    </xf>
    <xf numFmtId="0" fontId="55" fillId="38" borderId="110" xfId="107" applyFont="1" applyFill="1" applyBorder="1" applyAlignment="1">
      <alignment horizontal="center"/>
    </xf>
    <xf numFmtId="0" fontId="55" fillId="38" borderId="112" xfId="107" applyFont="1" applyFill="1" applyBorder="1" applyAlignment="1">
      <alignment horizontal="center"/>
    </xf>
    <xf numFmtId="0" fontId="55" fillId="38" borderId="113" xfId="107" applyFont="1" applyFill="1" applyBorder="1" applyAlignment="1">
      <alignment horizontal="center"/>
    </xf>
    <xf numFmtId="0" fontId="55" fillId="38" borderId="107" xfId="107" applyFont="1" applyFill="1" applyBorder="1" applyAlignment="1">
      <alignment horizontal="center"/>
    </xf>
    <xf numFmtId="14" fontId="5" fillId="0" borderId="1" xfId="9" applyNumberFormat="1" applyFont="1" applyFill="1" applyBorder="1" applyAlignment="1">
      <alignment horizontal="left" vertical="center" wrapText="1"/>
    </xf>
    <xf numFmtId="0" fontId="5" fillId="0" borderId="1" xfId="9" quotePrefix="1" applyFont="1" applyFill="1" applyBorder="1" applyAlignment="1">
      <alignment horizontal="left" vertical="center" wrapText="1"/>
    </xf>
    <xf numFmtId="0" fontId="3" fillId="0" borderId="1" xfId="1" applyFill="1" applyBorder="1" applyAlignment="1">
      <alignment vertical="center"/>
    </xf>
    <xf numFmtId="0" fontId="55" fillId="38" borderId="129" xfId="107" applyFont="1" applyFill="1" applyBorder="1" applyAlignment="1">
      <alignment horizontal="center"/>
    </xf>
    <xf numFmtId="0" fontId="66" fillId="40" borderId="109" xfId="107" applyFont="1" applyFill="1" applyBorder="1" applyAlignment="1">
      <alignment horizontal="center"/>
    </xf>
    <xf numFmtId="0" fontId="66" fillId="40" borderId="107" xfId="107" applyFont="1" applyFill="1" applyBorder="1" applyAlignment="1">
      <alignment horizontal="center"/>
    </xf>
    <xf numFmtId="0" fontId="55" fillId="38" borderId="137" xfId="107" applyFont="1" applyFill="1" applyBorder="1" applyAlignment="1">
      <alignment horizontal="center"/>
    </xf>
    <xf numFmtId="0" fontId="55" fillId="38" borderId="138" xfId="107" applyFont="1" applyFill="1" applyBorder="1" applyAlignment="1">
      <alignment horizontal="center"/>
    </xf>
    <xf numFmtId="0" fontId="55" fillId="38" borderId="127" xfId="107" applyFont="1" applyFill="1" applyBorder="1" applyAlignment="1">
      <alignment horizontal="center"/>
    </xf>
    <xf numFmtId="0" fontId="55" fillId="38" borderId="125" xfId="107" applyFont="1" applyFill="1" applyBorder="1" applyAlignment="1">
      <alignment horizontal="center"/>
    </xf>
    <xf numFmtId="0" fontId="66" fillId="0" borderId="116" xfId="107" applyFont="1" applyBorder="1" applyAlignment="1">
      <alignment horizontal="center"/>
    </xf>
    <xf numFmtId="0" fontId="66" fillId="40" borderId="110" xfId="107" applyFont="1" applyFill="1" applyBorder="1" applyAlignment="1">
      <alignment horizontal="center"/>
    </xf>
    <xf numFmtId="0" fontId="66" fillId="40" borderId="124" xfId="107" applyFont="1" applyFill="1" applyBorder="1" applyAlignment="1">
      <alignment horizontal="center"/>
    </xf>
    <xf numFmtId="0" fontId="66" fillId="0" borderId="139" xfId="107" applyFont="1" applyBorder="1" applyAlignment="1">
      <alignment horizontal="center"/>
    </xf>
    <xf numFmtId="0" fontId="66" fillId="0" borderId="140" xfId="107" applyFont="1" applyBorder="1" applyAlignment="1">
      <alignment horizontal="center"/>
    </xf>
    <xf numFmtId="0" fontId="66" fillId="0" borderId="120" xfId="107" applyFont="1" applyBorder="1" applyAlignment="1">
      <alignment horizontal="center"/>
    </xf>
    <xf numFmtId="0" fontId="66" fillId="0" borderId="141" xfId="107" applyFont="1" applyBorder="1" applyAlignment="1">
      <alignment horizontal="center"/>
    </xf>
    <xf numFmtId="0" fontId="66" fillId="0" borderId="142" xfId="107" applyFont="1" applyBorder="1" applyAlignment="1">
      <alignment horizontal="center"/>
    </xf>
    <xf numFmtId="0" fontId="66" fillId="0" borderId="143" xfId="107" applyFont="1" applyBorder="1" applyAlignment="1">
      <alignment horizontal="center"/>
    </xf>
    <xf numFmtId="0" fontId="66" fillId="0" borderId="119" xfId="107" applyFont="1" applyBorder="1" applyAlignment="1">
      <alignment horizontal="center"/>
    </xf>
    <xf numFmtId="0" fontId="66" fillId="0" borderId="144" xfId="107" applyFont="1" applyBorder="1" applyAlignment="1">
      <alignment horizontal="center"/>
    </xf>
    <xf numFmtId="0" fontId="66" fillId="0" borderId="16" xfId="107" applyFont="1" applyBorder="1" applyAlignment="1">
      <alignment horizontal="center"/>
    </xf>
    <xf numFmtId="0" fontId="66" fillId="0" borderId="31" xfId="107" applyFont="1" applyBorder="1" applyAlignment="1">
      <alignment horizontal="center"/>
    </xf>
    <xf numFmtId="0" fontId="66" fillId="0" borderId="37" xfId="107" applyFont="1" applyBorder="1" applyAlignment="1">
      <alignment horizontal="center"/>
    </xf>
    <xf numFmtId="0" fontId="66" fillId="0" borderId="42" xfId="107" applyFont="1" applyBorder="1" applyAlignment="1">
      <alignment horizontal="center"/>
    </xf>
    <xf numFmtId="0" fontId="66" fillId="0" borderId="32" xfId="107" applyFont="1" applyBorder="1" applyAlignment="1">
      <alignment horizontal="center"/>
    </xf>
    <xf numFmtId="0" fontId="66" fillId="0" borderId="43" xfId="107" applyFont="1" applyBorder="1" applyAlignment="1">
      <alignment horizontal="center"/>
    </xf>
    <xf numFmtId="0" fontId="66" fillId="40" borderId="139" xfId="107" applyFont="1" applyFill="1" applyBorder="1" applyAlignment="1">
      <alignment horizontal="center"/>
    </xf>
    <xf numFmtId="0" fontId="45" fillId="0" borderId="0" xfId="110" applyBorder="1"/>
    <xf numFmtId="0" fontId="66" fillId="40" borderId="116" xfId="107" applyFont="1" applyFill="1" applyBorder="1" applyAlignment="1">
      <alignment horizontal="center"/>
    </xf>
    <xf numFmtId="0" fontId="66" fillId="40" borderId="119" xfId="107" applyFont="1" applyFill="1" applyBorder="1" applyAlignment="1">
      <alignment horizontal="center"/>
    </xf>
    <xf numFmtId="0" fontId="66" fillId="40" borderId="120" xfId="107" applyFont="1" applyFill="1" applyBorder="1" applyAlignment="1">
      <alignment horizontal="center"/>
    </xf>
    <xf numFmtId="0" fontId="66" fillId="40" borderId="141" xfId="107" applyFont="1" applyFill="1" applyBorder="1" applyAlignment="1">
      <alignment horizontal="center"/>
    </xf>
    <xf numFmtId="0" fontId="66" fillId="40" borderId="140" xfId="107" applyFont="1" applyFill="1" applyBorder="1" applyAlignment="1">
      <alignment horizontal="center"/>
    </xf>
    <xf numFmtId="0" fontId="66" fillId="40" borderId="142" xfId="107" applyFont="1" applyFill="1" applyBorder="1" applyAlignment="1">
      <alignment horizontal="center"/>
    </xf>
    <xf numFmtId="0" fontId="65" fillId="0" borderId="0" xfId="0" applyFont="1" applyFill="1" applyBorder="1" applyAlignment="1">
      <alignment vertical="center"/>
    </xf>
    <xf numFmtId="0" fontId="70" fillId="0" borderId="0" xfId="143" applyFont="1" applyFill="1" applyBorder="1" applyAlignment="1">
      <alignment vertical="center"/>
    </xf>
    <xf numFmtId="0" fontId="71" fillId="0" borderId="0" xfId="0" applyFont="1" applyFill="1" applyBorder="1" applyAlignment="1">
      <alignment vertical="center"/>
    </xf>
    <xf numFmtId="0" fontId="66" fillId="0" borderId="0" xfId="107" applyFont="1" applyBorder="1" applyAlignment="1">
      <alignment horizontal="center"/>
    </xf>
    <xf numFmtId="166" fontId="66" fillId="40" borderId="109" xfId="107" applyNumberFormat="1" applyFont="1" applyFill="1" applyBorder="1" applyAlignment="1">
      <alignment horizontal="center"/>
    </xf>
    <xf numFmtId="166" fontId="66" fillId="40" borderId="110" xfId="107" applyNumberFormat="1" applyFont="1" applyFill="1" applyBorder="1" applyAlignment="1">
      <alignment horizontal="center"/>
    </xf>
    <xf numFmtId="166" fontId="66" fillId="0" borderId="32" xfId="107" applyNumberFormat="1" applyFont="1" applyBorder="1" applyAlignment="1">
      <alignment horizontal="center"/>
    </xf>
    <xf numFmtId="166" fontId="66" fillId="0" borderId="16" xfId="107" applyNumberFormat="1" applyFont="1" applyBorder="1" applyAlignment="1">
      <alignment horizontal="center"/>
    </xf>
    <xf numFmtId="166" fontId="66" fillId="0" borderId="43" xfId="107" applyNumberFormat="1" applyFont="1" applyBorder="1" applyAlignment="1">
      <alignment horizontal="center"/>
    </xf>
    <xf numFmtId="166" fontId="66" fillId="40" borderId="116" xfId="107" applyNumberFormat="1" applyFont="1" applyFill="1" applyBorder="1" applyAlignment="1">
      <alignment horizontal="center"/>
    </xf>
    <xf numFmtId="166" fontId="66" fillId="40" borderId="112" xfId="107" applyNumberFormat="1" applyFont="1" applyFill="1" applyBorder="1" applyAlignment="1">
      <alignment horizontal="center"/>
    </xf>
    <xf numFmtId="166" fontId="66" fillId="0" borderId="134" xfId="107" applyNumberFormat="1" applyFont="1" applyBorder="1" applyAlignment="1">
      <alignment horizontal="center"/>
    </xf>
    <xf numFmtId="166" fontId="66" fillId="0" borderId="62" xfId="107" applyNumberFormat="1" applyFont="1" applyBorder="1" applyAlignment="1">
      <alignment horizontal="center"/>
    </xf>
    <xf numFmtId="166" fontId="66" fillId="0" borderId="133" xfId="107" applyNumberFormat="1" applyFont="1" applyBorder="1" applyAlignment="1">
      <alignment horizontal="center"/>
    </xf>
    <xf numFmtId="2" fontId="66" fillId="0" borderId="16" xfId="107" applyNumberFormat="1" applyFont="1" applyFill="1" applyBorder="1" applyAlignment="1">
      <alignment horizontal="center"/>
    </xf>
    <xf numFmtId="2" fontId="66" fillId="0" borderId="31" xfId="107" applyNumberFormat="1" applyFont="1" applyFill="1" applyBorder="1" applyAlignment="1">
      <alignment horizontal="center"/>
    </xf>
    <xf numFmtId="2" fontId="66" fillId="0" borderId="37" xfId="107" applyNumberFormat="1" applyFont="1" applyFill="1" applyBorder="1" applyAlignment="1">
      <alignment horizontal="center"/>
    </xf>
    <xf numFmtId="2" fontId="66" fillId="0" borderId="42" xfId="107" applyNumberFormat="1" applyFont="1" applyFill="1" applyBorder="1" applyAlignment="1">
      <alignment horizontal="center"/>
    </xf>
    <xf numFmtId="166" fontId="66" fillId="40" borderId="107" xfId="107" applyNumberFormat="1" applyFont="1" applyFill="1" applyBorder="1" applyAlignment="1">
      <alignment horizontal="center"/>
    </xf>
    <xf numFmtId="166" fontId="66" fillId="40" borderId="124" xfId="107" applyNumberFormat="1" applyFont="1" applyFill="1" applyBorder="1" applyAlignment="1">
      <alignment horizontal="center"/>
    </xf>
    <xf numFmtId="0" fontId="55" fillId="39" borderId="126" xfId="107" applyFont="1" applyFill="1" applyBorder="1" applyAlignment="1">
      <alignment horizontal="center"/>
    </xf>
    <xf numFmtId="2" fontId="66" fillId="40" borderId="16" xfId="107" applyNumberFormat="1" applyFont="1" applyFill="1" applyBorder="1" applyAlignment="1">
      <alignment horizontal="center"/>
    </xf>
    <xf numFmtId="0" fontId="66" fillId="40" borderId="16" xfId="107" applyFont="1" applyFill="1" applyBorder="1" applyAlignment="1">
      <alignment horizontal="center"/>
    </xf>
    <xf numFmtId="2" fontId="66" fillId="40" borderId="31" xfId="107" applyNumberFormat="1" applyFont="1" applyFill="1" applyBorder="1" applyAlignment="1">
      <alignment horizontal="center"/>
    </xf>
    <xf numFmtId="2" fontId="66" fillId="40" borderId="37" xfId="107" applyNumberFormat="1" applyFont="1" applyFill="1" applyBorder="1" applyAlignment="1">
      <alignment horizontal="center"/>
    </xf>
    <xf numFmtId="2" fontId="66" fillId="40" borderId="42" xfId="107" applyNumberFormat="1" applyFont="1" applyFill="1" applyBorder="1" applyAlignment="1">
      <alignment horizontal="center"/>
    </xf>
    <xf numFmtId="0" fontId="72" fillId="32" borderId="30" xfId="110" applyFont="1" applyFill="1" applyBorder="1" applyAlignment="1">
      <alignment horizontal="center" vertical="center"/>
    </xf>
    <xf numFmtId="0" fontId="66" fillId="40" borderId="143" xfId="107" applyFont="1" applyFill="1" applyBorder="1" applyAlignment="1">
      <alignment horizontal="center"/>
    </xf>
    <xf numFmtId="0" fontId="66" fillId="40" borderId="144" xfId="107" applyFont="1" applyFill="1" applyBorder="1" applyAlignment="1">
      <alignment horizontal="center"/>
    </xf>
    <xf numFmtId="166" fontId="66" fillId="40" borderId="118" xfId="107" applyNumberFormat="1" applyFont="1" applyFill="1" applyBorder="1" applyAlignment="1">
      <alignment horizontal="center"/>
    </xf>
    <xf numFmtId="166" fontId="66" fillId="40" borderId="129" xfId="107" applyNumberFormat="1" applyFont="1" applyFill="1" applyBorder="1" applyAlignment="1">
      <alignment horizontal="center"/>
    </xf>
    <xf numFmtId="0" fontId="66" fillId="40" borderId="50" xfId="107" applyFont="1" applyFill="1" applyBorder="1" applyAlignment="1">
      <alignment horizontal="center"/>
    </xf>
    <xf numFmtId="0" fontId="66" fillId="40" borderId="117" xfId="107" applyFont="1" applyFill="1" applyBorder="1" applyAlignment="1">
      <alignment horizontal="center"/>
    </xf>
    <xf numFmtId="0" fontId="55" fillId="38" borderId="146" xfId="107" applyFont="1" applyFill="1" applyBorder="1" applyAlignment="1">
      <alignment horizontal="center"/>
    </xf>
    <xf numFmtId="0" fontId="55" fillId="38" borderId="148" xfId="107" applyFont="1" applyFill="1" applyBorder="1" applyAlignment="1">
      <alignment horizontal="center"/>
    </xf>
    <xf numFmtId="0" fontId="66" fillId="40" borderId="31" xfId="107" applyFont="1" applyFill="1" applyBorder="1" applyAlignment="1">
      <alignment horizontal="center"/>
    </xf>
    <xf numFmtId="0" fontId="66" fillId="40" borderId="32" xfId="107" applyFont="1" applyFill="1" applyBorder="1" applyAlignment="1">
      <alignment horizontal="center"/>
    </xf>
    <xf numFmtId="0" fontId="66" fillId="40" borderId="37" xfId="107" applyFont="1" applyFill="1" applyBorder="1" applyAlignment="1">
      <alignment horizontal="center"/>
    </xf>
    <xf numFmtId="0" fontId="66" fillId="40" borderId="42" xfId="107" applyFont="1" applyFill="1" applyBorder="1" applyAlignment="1">
      <alignment horizontal="center"/>
    </xf>
    <xf numFmtId="0" fontId="66" fillId="40" borderId="43" xfId="107" applyFont="1" applyFill="1" applyBorder="1" applyAlignment="1">
      <alignment horizontal="center"/>
    </xf>
    <xf numFmtId="0" fontId="55" fillId="38" borderId="150" xfId="107" applyFont="1" applyFill="1" applyBorder="1" applyAlignment="1">
      <alignment horizontal="center"/>
    </xf>
    <xf numFmtId="2" fontId="66" fillId="40" borderId="43" xfId="107" applyNumberFormat="1" applyFont="1" applyFill="1" applyBorder="1" applyAlignment="1">
      <alignment horizontal="center"/>
    </xf>
    <xf numFmtId="2" fontId="66" fillId="40" borderId="117" xfId="107" applyNumberFormat="1" applyFont="1" applyFill="1" applyBorder="1" applyAlignment="1">
      <alignment horizontal="center"/>
    </xf>
    <xf numFmtId="2" fontId="66" fillId="40" borderId="50" xfId="107" applyNumberFormat="1" applyFont="1" applyFill="1" applyBorder="1" applyAlignment="1">
      <alignment horizontal="center"/>
    </xf>
    <xf numFmtId="1" fontId="66" fillId="0" borderId="16" xfId="107" applyNumberFormat="1" applyFont="1" applyFill="1" applyBorder="1" applyAlignment="1">
      <alignment horizontal="center"/>
    </xf>
    <xf numFmtId="1" fontId="66" fillId="0" borderId="32" xfId="107" applyNumberFormat="1" applyFont="1" applyFill="1" applyBorder="1" applyAlignment="1">
      <alignment horizontal="center"/>
    </xf>
    <xf numFmtId="2" fontId="66" fillId="0" borderId="32" xfId="107" applyNumberFormat="1" applyFont="1" applyFill="1" applyBorder="1" applyAlignment="1">
      <alignment horizontal="center"/>
    </xf>
    <xf numFmtId="1" fontId="66" fillId="0" borderId="43" xfId="107" applyNumberFormat="1" applyFont="1" applyFill="1" applyBorder="1" applyAlignment="1">
      <alignment horizontal="center"/>
    </xf>
    <xf numFmtId="2" fontId="66" fillId="0" borderId="43" xfId="107" applyNumberFormat="1" applyFont="1" applyFill="1" applyBorder="1" applyAlignment="1">
      <alignment horizontal="center"/>
    </xf>
    <xf numFmtId="1" fontId="66" fillId="0" borderId="50" xfId="107" applyNumberFormat="1" applyFont="1" applyFill="1" applyBorder="1" applyAlignment="1">
      <alignment horizontal="center"/>
    </xf>
    <xf numFmtId="2" fontId="66" fillId="0" borderId="50" xfId="107" applyNumberFormat="1" applyFont="1" applyFill="1" applyBorder="1" applyAlignment="1">
      <alignment horizontal="center"/>
    </xf>
    <xf numFmtId="1" fontId="66" fillId="0" borderId="117" xfId="107" applyNumberFormat="1" applyFont="1" applyFill="1" applyBorder="1" applyAlignment="1">
      <alignment horizontal="center"/>
    </xf>
    <xf numFmtId="2" fontId="66" fillId="0" borderId="117" xfId="107" applyNumberFormat="1" applyFont="1" applyFill="1" applyBorder="1" applyAlignment="1">
      <alignment horizontal="center"/>
    </xf>
    <xf numFmtId="2" fontId="66" fillId="40" borderId="32" xfId="107" applyNumberFormat="1" applyFont="1" applyFill="1" applyBorder="1" applyAlignment="1">
      <alignment horizontal="center"/>
    </xf>
    <xf numFmtId="1" fontId="66" fillId="40" borderId="89" xfId="107" applyNumberFormat="1" applyFont="1" applyFill="1" applyBorder="1" applyAlignment="1">
      <alignment horizontal="center"/>
    </xf>
    <xf numFmtId="1" fontId="66" fillId="40" borderId="40" xfId="107" applyNumberFormat="1" applyFont="1" applyFill="1" applyBorder="1" applyAlignment="1">
      <alignment horizontal="center"/>
    </xf>
    <xf numFmtId="1" fontId="66" fillId="40" borderId="136" xfId="107" applyNumberFormat="1" applyFont="1" applyFill="1" applyBorder="1" applyAlignment="1">
      <alignment horizontal="center"/>
    </xf>
    <xf numFmtId="1" fontId="66" fillId="0" borderId="35" xfId="107" applyNumberFormat="1" applyFont="1" applyFill="1" applyBorder="1" applyAlignment="1">
      <alignment horizontal="center"/>
    </xf>
    <xf numFmtId="1" fontId="66" fillId="0" borderId="40" xfId="107" applyNumberFormat="1" applyFont="1" applyFill="1" applyBorder="1" applyAlignment="1">
      <alignment horizontal="center"/>
    </xf>
    <xf numFmtId="1" fontId="66" fillId="0" borderId="136" xfId="107" applyNumberFormat="1" applyFont="1" applyFill="1" applyBorder="1" applyAlignment="1">
      <alignment horizontal="center"/>
    </xf>
    <xf numFmtId="1" fontId="66" fillId="40" borderId="35" xfId="107" applyNumberFormat="1" applyFont="1" applyFill="1" applyBorder="1" applyAlignment="1">
      <alignment horizontal="center"/>
    </xf>
    <xf numFmtId="1" fontId="66" fillId="40" borderId="45" xfId="107" applyNumberFormat="1" applyFont="1" applyFill="1" applyBorder="1" applyAlignment="1">
      <alignment horizontal="center"/>
    </xf>
    <xf numFmtId="1" fontId="66" fillId="0" borderId="89" xfId="107" applyNumberFormat="1" applyFont="1" applyFill="1" applyBorder="1" applyAlignment="1">
      <alignment horizontal="center"/>
    </xf>
    <xf numFmtId="1" fontId="66" fillId="0" borderId="45" xfId="107" applyNumberFormat="1" applyFont="1" applyFill="1" applyBorder="1" applyAlignment="1">
      <alignment horizontal="center"/>
    </xf>
    <xf numFmtId="2" fontId="66" fillId="40" borderId="33" xfId="107" applyNumberFormat="1" applyFont="1" applyFill="1" applyBorder="1" applyAlignment="1">
      <alignment horizontal="center"/>
    </xf>
    <xf numFmtId="2" fontId="66" fillId="40" borderId="38" xfId="107" applyNumberFormat="1" applyFont="1" applyFill="1" applyBorder="1" applyAlignment="1">
      <alignment horizontal="center"/>
    </xf>
    <xf numFmtId="2" fontId="66" fillId="40" borderId="44" xfId="107" applyNumberFormat="1" applyFont="1" applyFill="1" applyBorder="1" applyAlignment="1">
      <alignment horizontal="center"/>
    </xf>
    <xf numFmtId="2" fontId="66" fillId="0" borderId="33" xfId="107" applyNumberFormat="1" applyFont="1" applyFill="1" applyBorder="1" applyAlignment="1">
      <alignment horizontal="center"/>
    </xf>
    <xf numFmtId="2" fontId="66" fillId="0" borderId="38" xfId="107" applyNumberFormat="1" applyFont="1" applyFill="1" applyBorder="1" applyAlignment="1">
      <alignment horizontal="center"/>
    </xf>
    <xf numFmtId="2" fontId="66" fillId="0" borderId="44" xfId="107" applyNumberFormat="1" applyFont="1" applyFill="1" applyBorder="1" applyAlignment="1">
      <alignment horizontal="center"/>
    </xf>
    <xf numFmtId="0" fontId="55" fillId="38" borderId="128" xfId="107" applyFont="1" applyFill="1" applyBorder="1" applyAlignment="1">
      <alignment horizontal="center"/>
    </xf>
    <xf numFmtId="166" fontId="66" fillId="40" borderId="32" xfId="107" applyNumberFormat="1" applyFont="1" applyFill="1" applyBorder="1" applyAlignment="1">
      <alignment horizontal="center"/>
    </xf>
    <xf numFmtId="166" fontId="66" fillId="40" borderId="16" xfId="107" applyNumberFormat="1" applyFont="1" applyFill="1" applyBorder="1" applyAlignment="1">
      <alignment horizontal="center"/>
    </xf>
    <xf numFmtId="166" fontId="66" fillId="40" borderId="43" xfId="107" applyNumberFormat="1" applyFont="1" applyFill="1" applyBorder="1" applyAlignment="1">
      <alignment horizontal="center"/>
    </xf>
    <xf numFmtId="166" fontId="66" fillId="0" borderId="32" xfId="107" applyNumberFormat="1" applyFont="1" applyFill="1" applyBorder="1" applyAlignment="1">
      <alignment horizontal="center"/>
    </xf>
    <xf numFmtId="166" fontId="66" fillId="0" borderId="16" xfId="107" applyNumberFormat="1" applyFont="1" applyFill="1" applyBorder="1" applyAlignment="1">
      <alignment horizontal="center"/>
    </xf>
    <xf numFmtId="166" fontId="66" fillId="0" borderId="43" xfId="107" applyNumberFormat="1" applyFont="1" applyFill="1" applyBorder="1" applyAlignment="1">
      <alignment horizontal="center"/>
    </xf>
    <xf numFmtId="166" fontId="66" fillId="40" borderId="33" xfId="107" applyNumberFormat="1" applyFont="1" applyFill="1" applyBorder="1" applyAlignment="1">
      <alignment horizontal="center"/>
    </xf>
    <xf numFmtId="0" fontId="66" fillId="40" borderId="82" xfId="107" applyFont="1" applyFill="1" applyBorder="1" applyAlignment="1">
      <alignment horizontal="center"/>
    </xf>
    <xf numFmtId="0" fontId="66" fillId="40" borderId="62" xfId="107" applyFont="1" applyFill="1" applyBorder="1" applyAlignment="1">
      <alignment horizontal="center"/>
    </xf>
    <xf numFmtId="0" fontId="66" fillId="40" borderId="135" xfId="107" applyFont="1" applyFill="1" applyBorder="1" applyAlignment="1">
      <alignment horizontal="center"/>
    </xf>
    <xf numFmtId="1" fontId="66" fillId="0" borderId="134" xfId="107" applyNumberFormat="1" applyFont="1" applyFill="1" applyBorder="1" applyAlignment="1">
      <alignment horizontal="center"/>
    </xf>
    <xf numFmtId="1" fontId="66" fillId="0" borderId="62" xfId="107" applyNumberFormat="1" applyFont="1" applyFill="1" applyBorder="1" applyAlignment="1">
      <alignment horizontal="center"/>
    </xf>
    <xf numFmtId="1" fontId="66" fillId="0" borderId="135" xfId="107" applyNumberFormat="1" applyFont="1" applyFill="1" applyBorder="1" applyAlignment="1">
      <alignment horizontal="center"/>
    </xf>
    <xf numFmtId="0" fontId="66" fillId="40" borderId="134" xfId="107" applyFont="1" applyFill="1" applyBorder="1" applyAlignment="1">
      <alignment horizontal="center"/>
    </xf>
    <xf numFmtId="0" fontId="66" fillId="40" borderId="133" xfId="107" applyFont="1" applyFill="1" applyBorder="1" applyAlignment="1">
      <alignment horizontal="center"/>
    </xf>
    <xf numFmtId="1" fontId="66" fillId="0" borderId="82" xfId="107" applyNumberFormat="1" applyFont="1" applyFill="1" applyBorder="1" applyAlignment="1">
      <alignment horizontal="center"/>
    </xf>
    <xf numFmtId="1" fontId="66" fillId="0" borderId="133" xfId="107" applyNumberFormat="1" applyFont="1" applyFill="1" applyBorder="1" applyAlignment="1">
      <alignment horizontal="center"/>
    </xf>
    <xf numFmtId="0" fontId="55" fillId="38" borderId="126" xfId="107" applyFont="1" applyFill="1" applyBorder="1" applyAlignment="1">
      <alignment horizontal="center"/>
    </xf>
    <xf numFmtId="166" fontId="66" fillId="40" borderId="31" xfId="107" applyNumberFormat="1" applyFont="1" applyFill="1" applyBorder="1" applyAlignment="1">
      <alignment horizontal="center"/>
    </xf>
    <xf numFmtId="166" fontId="66" fillId="40" borderId="37" xfId="107" applyNumberFormat="1" applyFont="1" applyFill="1" applyBorder="1" applyAlignment="1">
      <alignment horizontal="center"/>
    </xf>
    <xf numFmtId="166" fontId="66" fillId="40" borderId="42" xfId="107" applyNumberFormat="1" applyFont="1" applyFill="1" applyBorder="1" applyAlignment="1">
      <alignment horizontal="center"/>
    </xf>
    <xf numFmtId="166" fontId="66" fillId="0" borderId="31" xfId="107" applyNumberFormat="1" applyFont="1" applyFill="1" applyBorder="1" applyAlignment="1">
      <alignment horizontal="center"/>
    </xf>
    <xf numFmtId="166" fontId="66" fillId="0" borderId="37" xfId="107" applyNumberFormat="1" applyFont="1" applyFill="1" applyBorder="1" applyAlignment="1">
      <alignment horizontal="center"/>
    </xf>
    <xf numFmtId="166" fontId="66" fillId="0" borderId="42" xfId="107" applyNumberFormat="1" applyFont="1" applyFill="1" applyBorder="1" applyAlignment="1">
      <alignment horizontal="center"/>
    </xf>
    <xf numFmtId="166" fontId="66" fillId="40" borderId="119" xfId="107" applyNumberFormat="1" applyFont="1" applyFill="1" applyBorder="1" applyAlignment="1">
      <alignment horizontal="center"/>
    </xf>
    <xf numFmtId="166" fontId="66" fillId="40" borderId="113" xfId="107" applyNumberFormat="1" applyFont="1" applyFill="1" applyBorder="1" applyAlignment="1">
      <alignment horizontal="center"/>
    </xf>
    <xf numFmtId="166" fontId="66" fillId="40" borderId="38" xfId="107" applyNumberFormat="1" applyFont="1" applyFill="1" applyBorder="1" applyAlignment="1">
      <alignment horizontal="center"/>
    </xf>
    <xf numFmtId="166" fontId="66" fillId="40" borderId="44" xfId="107" applyNumberFormat="1" applyFont="1" applyFill="1" applyBorder="1" applyAlignment="1">
      <alignment horizontal="center"/>
    </xf>
    <xf numFmtId="166" fontId="66" fillId="0" borderId="33" xfId="107" applyNumberFormat="1" applyFont="1" applyFill="1" applyBorder="1" applyAlignment="1">
      <alignment horizontal="center"/>
    </xf>
    <xf numFmtId="166" fontId="66" fillId="0" borderId="38" xfId="107" applyNumberFormat="1" applyFont="1" applyFill="1" applyBorder="1" applyAlignment="1">
      <alignment horizontal="center"/>
    </xf>
    <xf numFmtId="166" fontId="66" fillId="0" borderId="44" xfId="107" applyNumberFormat="1" applyFont="1" applyFill="1" applyBorder="1" applyAlignment="1">
      <alignment horizontal="center"/>
    </xf>
    <xf numFmtId="14" fontId="66" fillId="40" borderId="109" xfId="107" applyNumberFormat="1" applyFont="1" applyFill="1" applyBorder="1" applyAlignment="1">
      <alignment horizontal="center"/>
    </xf>
    <xf numFmtId="14" fontId="66" fillId="0" borderId="140" xfId="107" applyNumberFormat="1" applyFont="1" applyBorder="1" applyAlignment="1">
      <alignment horizontal="center"/>
    </xf>
    <xf numFmtId="14" fontId="66" fillId="0" borderId="116" xfId="107" applyNumberFormat="1" applyFont="1" applyBorder="1" applyAlignment="1">
      <alignment horizontal="center"/>
    </xf>
    <xf numFmtId="14" fontId="66" fillId="0" borderId="142" xfId="107" applyNumberFormat="1" applyFont="1" applyBorder="1" applyAlignment="1">
      <alignment horizontal="center"/>
    </xf>
    <xf numFmtId="14" fontId="66" fillId="40" borderId="140" xfId="107" applyNumberFormat="1" applyFont="1" applyFill="1" applyBorder="1" applyAlignment="1">
      <alignment horizontal="center"/>
    </xf>
    <xf numFmtId="14" fontId="66" fillId="40" borderId="116" xfId="107" applyNumberFormat="1" applyFont="1" applyFill="1" applyBorder="1" applyAlignment="1">
      <alignment horizontal="center"/>
    </xf>
    <xf numFmtId="14" fontId="66" fillId="40" borderId="142" xfId="107" applyNumberFormat="1" applyFont="1" applyFill="1" applyBorder="1" applyAlignment="1">
      <alignment horizontal="center"/>
    </xf>
    <xf numFmtId="0" fontId="0" fillId="36" borderId="0" xfId="0" applyFill="1"/>
    <xf numFmtId="0" fontId="55" fillId="0" borderId="0" xfId="0" applyFont="1"/>
    <xf numFmtId="0" fontId="67" fillId="36" borderId="0" xfId="0" applyFont="1" applyFill="1" applyAlignment="1">
      <alignment horizontal="left"/>
    </xf>
    <xf numFmtId="49" fontId="55" fillId="36" borderId="0" xfId="0" applyNumberFormat="1" applyFont="1" applyFill="1" applyAlignment="1">
      <alignment horizontal="center"/>
    </xf>
    <xf numFmtId="49" fontId="55" fillId="0" borderId="0" xfId="0" applyNumberFormat="1" applyFont="1"/>
    <xf numFmtId="0" fontId="55" fillId="37" borderId="122" xfId="0" applyFont="1" applyFill="1" applyBorder="1"/>
    <xf numFmtId="0" fontId="55" fillId="0" borderId="57" xfId="0" applyFont="1" applyBorder="1" applyAlignment="1">
      <alignment horizontal="center"/>
    </xf>
    <xf numFmtId="0" fontId="55" fillId="36" borderId="54" xfId="0" applyFont="1" applyFill="1" applyBorder="1" applyAlignment="1">
      <alignment horizontal="center"/>
    </xf>
    <xf numFmtId="0" fontId="55" fillId="37" borderId="158" xfId="0" applyFont="1" applyFill="1" applyBorder="1"/>
    <xf numFmtId="0" fontId="55" fillId="37" borderId="159" xfId="0" applyFont="1" applyFill="1" applyBorder="1"/>
    <xf numFmtId="0" fontId="55" fillId="37" borderId="160" xfId="0" applyFont="1" applyFill="1" applyBorder="1"/>
    <xf numFmtId="0" fontId="55" fillId="37" borderId="53" xfId="0" applyFont="1" applyFill="1" applyBorder="1" applyAlignment="1">
      <alignment horizontal="centerContinuous"/>
    </xf>
    <xf numFmtId="0" fontId="55" fillId="37" borderId="54" xfId="0" applyFont="1" applyFill="1" applyBorder="1" applyAlignment="1">
      <alignment horizontal="centerContinuous"/>
    </xf>
    <xf numFmtId="0" fontId="55" fillId="37" borderId="157" xfId="0" applyFont="1" applyFill="1" applyBorder="1" applyAlignment="1">
      <alignment horizontal="centerContinuous"/>
    </xf>
    <xf numFmtId="0" fontId="55" fillId="37" borderId="53" xfId="0" applyFont="1" applyFill="1" applyBorder="1"/>
    <xf numFmtId="0" fontId="55" fillId="37" borderId="54" xfId="0" applyFont="1" applyFill="1" applyBorder="1"/>
    <xf numFmtId="0" fontId="55" fillId="37" borderId="157" xfId="0" applyFont="1" applyFill="1" applyBorder="1"/>
    <xf numFmtId="0" fontId="55" fillId="36" borderId="81" xfId="0" applyFont="1" applyFill="1" applyBorder="1"/>
    <xf numFmtId="0" fontId="55" fillId="0" borderId="81" xfId="0" applyFont="1" applyBorder="1"/>
    <xf numFmtId="0" fontId="55" fillId="0" borderId="87" xfId="0" applyFont="1" applyBorder="1"/>
    <xf numFmtId="0" fontId="25" fillId="36" borderId="77" xfId="0" applyFont="1" applyFill="1" applyBorder="1"/>
    <xf numFmtId="0" fontId="55" fillId="0" borderId="76" xfId="0" applyFont="1" applyBorder="1"/>
    <xf numFmtId="0" fontId="55" fillId="0" borderId="72" xfId="0" applyFont="1" applyBorder="1"/>
    <xf numFmtId="0" fontId="55" fillId="0" borderId="78" xfId="0" applyFont="1" applyBorder="1"/>
    <xf numFmtId="0" fontId="55" fillId="0" borderId="67" xfId="0" applyFont="1" applyBorder="1"/>
    <xf numFmtId="0" fontId="55" fillId="0" borderId="162" xfId="0" applyFont="1" applyBorder="1"/>
    <xf numFmtId="0" fontId="55" fillId="0" borderId="73" xfId="0" applyFont="1" applyBorder="1"/>
    <xf numFmtId="0" fontId="0" fillId="36" borderId="0" xfId="0" applyFill="1" applyAlignment="1">
      <alignment horizontal="center"/>
    </xf>
    <xf numFmtId="0" fontId="55" fillId="36" borderId="0" xfId="0" applyFont="1" applyFill="1" applyAlignment="1">
      <alignment horizontal="left"/>
    </xf>
    <xf numFmtId="0" fontId="55" fillId="0" borderId="91" xfId="0" applyFont="1" applyBorder="1" applyAlignment="1">
      <alignment horizontal="center"/>
    </xf>
    <xf numFmtId="169" fontId="25" fillId="0" borderId="81" xfId="0" applyNumberFormat="1" applyFont="1" applyBorder="1" applyAlignment="1">
      <alignment horizontal="center"/>
    </xf>
    <xf numFmtId="0" fontId="55" fillId="37" borderId="93" xfId="0" applyFont="1" applyFill="1" applyBorder="1"/>
    <xf numFmtId="0" fontId="55" fillId="0" borderId="102" xfId="0" applyFont="1" applyBorder="1" applyAlignment="1">
      <alignment horizontal="left"/>
    </xf>
    <xf numFmtId="0" fontId="55" fillId="37" borderId="91" xfId="0" applyFont="1" applyFill="1" applyBorder="1"/>
    <xf numFmtId="167" fontId="25" fillId="0" borderId="95" xfId="0" applyNumberFormat="1" applyFont="1" applyBorder="1" applyAlignment="1">
      <alignment horizontal="center"/>
    </xf>
    <xf numFmtId="0" fontId="55" fillId="36" borderId="58" xfId="0" applyFont="1" applyFill="1" applyBorder="1"/>
    <xf numFmtId="14" fontId="0" fillId="0" borderId="16" xfId="0" applyNumberFormat="1" applyBorder="1" applyAlignment="1">
      <alignment horizontal="center"/>
    </xf>
    <xf numFmtId="170" fontId="25" fillId="0" borderId="83" xfId="0" applyNumberFormat="1" applyFont="1" applyBorder="1" applyAlignment="1">
      <alignment horizontal="center"/>
    </xf>
    <xf numFmtId="167" fontId="25" fillId="0" borderId="83" xfId="0" applyNumberFormat="1" applyFont="1" applyBorder="1" applyAlignment="1">
      <alignment horizontal="center"/>
    </xf>
    <xf numFmtId="0" fontId="55" fillId="36" borderId="159" xfId="0" applyFont="1" applyFill="1" applyBorder="1"/>
    <xf numFmtId="167" fontId="25" fillId="0" borderId="91" xfId="0" applyNumberFormat="1" applyFont="1" applyBorder="1" applyAlignment="1">
      <alignment horizontal="center"/>
    </xf>
    <xf numFmtId="0" fontId="55" fillId="37" borderId="59" xfId="0" applyFont="1" applyFill="1" applyBorder="1"/>
    <xf numFmtId="0" fontId="55" fillId="37" borderId="58" xfId="0" applyFont="1" applyFill="1" applyBorder="1" applyAlignment="1">
      <alignment horizontal="center"/>
    </xf>
    <xf numFmtId="0" fontId="55" fillId="37" borderId="58" xfId="0" applyFont="1" applyFill="1" applyBorder="1"/>
    <xf numFmtId="0" fontId="55" fillId="0" borderId="164" xfId="0" applyFont="1" applyBorder="1"/>
    <xf numFmtId="0" fontId="55" fillId="0" borderId="94" xfId="0" applyFont="1" applyBorder="1"/>
    <xf numFmtId="171" fontId="25" fillId="0" borderId="123" xfId="0" applyNumberFormat="1" applyFont="1" applyBorder="1" applyAlignment="1">
      <alignment horizontal="center"/>
    </xf>
    <xf numFmtId="0" fontId="55" fillId="0" borderId="159" xfId="0" applyFont="1" applyBorder="1"/>
    <xf numFmtId="0" fontId="55" fillId="0" borderId="115" xfId="0" applyFont="1" applyBorder="1"/>
    <xf numFmtId="0" fontId="55" fillId="0" borderId="92" xfId="0" applyFont="1" applyBorder="1"/>
    <xf numFmtId="171" fontId="25" fillId="0" borderId="121" xfId="0" applyNumberFormat="1" applyFont="1" applyBorder="1" applyAlignment="1">
      <alignment horizontal="center"/>
    </xf>
    <xf numFmtId="172" fontId="69" fillId="0" borderId="78" xfId="0" quotePrefix="1" applyNumberFormat="1" applyFont="1" applyBorder="1" applyAlignment="1">
      <alignment horizontal="center"/>
    </xf>
    <xf numFmtId="0" fontId="5" fillId="41" borderId="0" xfId="0" applyNumberFormat="1" applyFont="1" applyFill="1" applyAlignment="1">
      <alignment horizontal="center" vertical="center"/>
    </xf>
    <xf numFmtId="0" fontId="73" fillId="0" borderId="0" xfId="0" applyFont="1"/>
    <xf numFmtId="0" fontId="74" fillId="0" borderId="0" xfId="0" applyFont="1"/>
    <xf numFmtId="0" fontId="75" fillId="0" borderId="0" xfId="0" applyFont="1"/>
    <xf numFmtId="0" fontId="74" fillId="0" borderId="0" xfId="0" applyFont="1" applyFill="1" applyBorder="1"/>
    <xf numFmtId="0" fontId="75" fillId="0" borderId="0" xfId="0" applyFont="1" applyFill="1" applyBorder="1"/>
    <xf numFmtId="0" fontId="76" fillId="0" borderId="0" xfId="0" applyFont="1" applyFill="1" applyBorder="1" applyAlignment="1">
      <alignment horizontal="center" vertical="center"/>
    </xf>
    <xf numFmtId="0" fontId="77" fillId="0" borderId="0" xfId="0" applyFont="1"/>
    <xf numFmtId="0" fontId="78" fillId="0" borderId="0" xfId="0" applyFont="1"/>
    <xf numFmtId="0" fontId="77" fillId="0" borderId="0" xfId="0" applyFont="1" applyBorder="1" applyAlignment="1"/>
    <xf numFmtId="0" fontId="77" fillId="0" borderId="0" xfId="0" applyFont="1" applyFill="1" applyBorder="1"/>
    <xf numFmtId="0" fontId="78" fillId="0" borderId="0" xfId="0" applyFont="1" applyFill="1" applyBorder="1"/>
    <xf numFmtId="0" fontId="77" fillId="0" borderId="0" xfId="0" applyFont="1" applyFill="1" applyBorder="1" applyAlignment="1"/>
    <xf numFmtId="0" fontId="76" fillId="0" borderId="0" xfId="0" applyFont="1" applyFill="1" applyBorder="1" applyAlignment="1">
      <alignment horizontal="right" vertical="center"/>
    </xf>
    <xf numFmtId="0" fontId="74" fillId="32" borderId="34" xfId="0" applyFont="1" applyFill="1" applyBorder="1" applyAlignment="1">
      <alignment horizontal="center" vertical="center"/>
    </xf>
    <xf numFmtId="0" fontId="79" fillId="0" borderId="31" xfId="0" applyFont="1" applyBorder="1" applyAlignment="1">
      <alignment horizontal="center" vertical="center"/>
    </xf>
    <xf numFmtId="0" fontId="79" fillId="0" borderId="32" xfId="0" applyFont="1" applyBorder="1" applyAlignment="1">
      <alignment horizontal="center" vertical="center"/>
    </xf>
    <xf numFmtId="0" fontId="79" fillId="0" borderId="33" xfId="0" applyFont="1" applyBorder="1" applyAlignment="1">
      <alignment horizontal="center" vertical="center"/>
    </xf>
    <xf numFmtId="0" fontId="79" fillId="0" borderId="35" xfId="0" applyFont="1" applyBorder="1" applyAlignment="1">
      <alignment horizontal="center" vertical="center"/>
    </xf>
    <xf numFmtId="0" fontId="79" fillId="0" borderId="32" xfId="0" applyFont="1" applyFill="1" applyBorder="1" applyAlignment="1">
      <alignment horizontal="center" vertical="center"/>
    </xf>
    <xf numFmtId="0" fontId="79" fillId="0" borderId="35" xfId="0" applyFont="1" applyFill="1" applyBorder="1" applyAlignment="1">
      <alignment horizontal="center" vertical="center"/>
    </xf>
    <xf numFmtId="0" fontId="79" fillId="0" borderId="16" xfId="144" applyFont="1" applyFill="1" applyBorder="1" applyAlignment="1">
      <alignment horizontal="center" vertical="center"/>
    </xf>
    <xf numFmtId="0" fontId="79" fillId="33" borderId="32" xfId="0" applyFont="1" applyFill="1" applyBorder="1" applyAlignment="1">
      <alignment horizontal="center" vertical="center"/>
    </xf>
    <xf numFmtId="0" fontId="76" fillId="32" borderId="36" xfId="0" applyFont="1" applyFill="1" applyBorder="1" applyAlignment="1">
      <alignment horizontal="left" vertical="center"/>
    </xf>
    <xf numFmtId="0" fontId="74" fillId="32" borderId="39" xfId="0" applyFont="1" applyFill="1" applyBorder="1" applyAlignment="1">
      <alignment horizontal="center" vertical="center"/>
    </xf>
    <xf numFmtId="0" fontId="79" fillId="0" borderId="37" xfId="0" applyFont="1" applyBorder="1" applyAlignment="1">
      <alignment horizontal="center" vertical="center"/>
    </xf>
    <xf numFmtId="0" fontId="79" fillId="0" borderId="16" xfId="0" applyFont="1" applyBorder="1" applyAlignment="1">
      <alignment horizontal="center" vertical="center"/>
    </xf>
    <xf numFmtId="0" fontId="79" fillId="0" borderId="38" xfId="0" applyFont="1" applyBorder="1" applyAlignment="1">
      <alignment horizontal="center" vertical="center"/>
    </xf>
    <xf numFmtId="0" fontId="79" fillId="0" borderId="40" xfId="0" applyFont="1" applyBorder="1" applyAlignment="1">
      <alignment horizontal="center" vertical="center"/>
    </xf>
    <xf numFmtId="0" fontId="79" fillId="0" borderId="16" xfId="0" applyFont="1" applyFill="1" applyBorder="1" applyAlignment="1">
      <alignment horizontal="center" vertical="center"/>
    </xf>
    <xf numFmtId="0" fontId="79" fillId="0" borderId="40" xfId="0" applyFont="1" applyFill="1" applyBorder="1" applyAlignment="1">
      <alignment horizontal="center" vertical="center"/>
    </xf>
    <xf numFmtId="0" fontId="79" fillId="31" borderId="16" xfId="144" applyFont="1" applyFill="1" applyBorder="1" applyAlignment="1">
      <alignment horizontal="center" vertical="center"/>
    </xf>
    <xf numFmtId="0" fontId="79" fillId="33" borderId="16" xfId="144" applyFont="1" applyFill="1" applyBorder="1" applyAlignment="1">
      <alignment horizontal="center" vertical="center"/>
    </xf>
    <xf numFmtId="0" fontId="76" fillId="32" borderId="41" xfId="0" applyFont="1" applyFill="1" applyBorder="1" applyAlignment="1">
      <alignment horizontal="left" vertical="center"/>
    </xf>
    <xf numFmtId="0" fontId="76" fillId="0" borderId="0" xfId="0" applyFont="1" applyBorder="1" applyAlignment="1">
      <alignment horizontal="right" vertical="center"/>
    </xf>
    <xf numFmtId="0" fontId="76" fillId="32" borderId="0" xfId="0" applyFont="1" applyFill="1" applyBorder="1" applyAlignment="1">
      <alignment horizontal="right" vertical="center"/>
    </xf>
    <xf numFmtId="0" fontId="73" fillId="32" borderId="39" xfId="0" applyFont="1" applyFill="1" applyBorder="1" applyAlignment="1">
      <alignment horizontal="right" vertical="center"/>
    </xf>
    <xf numFmtId="0" fontId="79" fillId="35" borderId="16" xfId="144" applyFont="1" applyFill="1" applyBorder="1" applyAlignment="1">
      <alignment horizontal="center" vertical="center"/>
    </xf>
    <xf numFmtId="0" fontId="79" fillId="35" borderId="16" xfId="0" applyFont="1" applyFill="1" applyBorder="1" applyAlignment="1">
      <alignment horizontal="center" vertical="center"/>
    </xf>
    <xf numFmtId="0" fontId="79" fillId="0" borderId="42" xfId="0" applyFont="1" applyBorder="1" applyAlignment="1">
      <alignment horizontal="center" vertical="center"/>
    </xf>
    <xf numFmtId="0" fontId="79" fillId="0" borderId="43" xfId="0" applyFont="1" applyBorder="1" applyAlignment="1">
      <alignment horizontal="center" vertical="center"/>
    </xf>
    <xf numFmtId="0" fontId="79" fillId="0" borderId="44" xfId="0" applyFont="1" applyBorder="1" applyAlignment="1">
      <alignment horizontal="center" vertical="center"/>
    </xf>
    <xf numFmtId="0" fontId="79" fillId="0" borderId="45" xfId="0" applyFont="1" applyBorder="1" applyAlignment="1">
      <alignment horizontal="center" vertical="center"/>
    </xf>
    <xf numFmtId="0" fontId="79" fillId="0" borderId="43" xfId="0" applyFont="1" applyFill="1" applyBorder="1" applyAlignment="1">
      <alignment horizontal="center" vertical="center"/>
    </xf>
    <xf numFmtId="0" fontId="79" fillId="0" borderId="45" xfId="0" applyFont="1" applyFill="1" applyBorder="1" applyAlignment="1">
      <alignment horizontal="center" vertical="center"/>
    </xf>
    <xf numFmtId="0" fontId="79" fillId="34" borderId="43" xfId="0" applyFont="1" applyFill="1" applyBorder="1" applyAlignment="1">
      <alignment horizontal="center" vertical="center"/>
    </xf>
    <xf numFmtId="0" fontId="74" fillId="32" borderId="34" xfId="0" applyFont="1" applyFill="1" applyBorder="1" applyAlignment="1">
      <alignment horizontal="center"/>
    </xf>
    <xf numFmtId="0" fontId="80" fillId="0" borderId="31" xfId="0" applyFont="1" applyBorder="1" applyAlignment="1">
      <alignment horizontal="center" vertical="center"/>
    </xf>
    <xf numFmtId="0" fontId="80" fillId="0" borderId="32" xfId="0" applyFont="1" applyBorder="1" applyAlignment="1">
      <alignment horizontal="center" vertical="center"/>
    </xf>
    <xf numFmtId="0" fontId="80" fillId="0" borderId="33" xfId="0" applyFont="1" applyBorder="1" applyAlignment="1">
      <alignment horizontal="center" vertical="center"/>
    </xf>
    <xf numFmtId="0" fontId="80" fillId="32" borderId="34" xfId="0" applyFont="1" applyFill="1" applyBorder="1" applyAlignment="1">
      <alignment horizontal="center"/>
    </xf>
    <xf numFmtId="0" fontId="80" fillId="0" borderId="35" xfId="0" applyFont="1" applyBorder="1" applyAlignment="1">
      <alignment horizontal="center" vertical="center"/>
    </xf>
    <xf numFmtId="0" fontId="80" fillId="0" borderId="16" xfId="144" applyFont="1" applyFill="1" applyBorder="1" applyAlignment="1">
      <alignment horizontal="center" vertical="center"/>
    </xf>
    <xf numFmtId="0" fontId="74" fillId="32" borderId="39" xfId="0" applyFont="1" applyFill="1" applyBorder="1" applyAlignment="1">
      <alignment horizontal="center"/>
    </xf>
    <xf numFmtId="0" fontId="80" fillId="0" borderId="37" xfId="0" applyFont="1" applyBorder="1" applyAlignment="1">
      <alignment horizontal="center" vertical="center"/>
    </xf>
    <xf numFmtId="0" fontId="80" fillId="0" borderId="16" xfId="0" applyFont="1" applyBorder="1" applyAlignment="1">
      <alignment horizontal="center" vertical="center"/>
    </xf>
    <xf numFmtId="0" fontId="80" fillId="0" borderId="38" xfId="0" applyFont="1" applyBorder="1" applyAlignment="1">
      <alignment horizontal="center" vertical="center"/>
    </xf>
    <xf numFmtId="0" fontId="80" fillId="32" borderId="39" xfId="0" applyFont="1" applyFill="1" applyBorder="1" applyAlignment="1">
      <alignment horizontal="center"/>
    </xf>
    <xf numFmtId="0" fontId="80" fillId="35" borderId="40" xfId="144" applyFont="1" applyFill="1" applyBorder="1" applyAlignment="1">
      <alignment horizontal="center" vertical="center"/>
    </xf>
    <xf numFmtId="0" fontId="80" fillId="0" borderId="40" xfId="0" applyFont="1" applyBorder="1" applyAlignment="1">
      <alignment horizontal="center" vertical="center"/>
    </xf>
    <xf numFmtId="0" fontId="80" fillId="35" borderId="16" xfId="0" applyFont="1" applyFill="1" applyBorder="1" applyAlignment="1">
      <alignment horizontal="center" vertical="center"/>
    </xf>
    <xf numFmtId="0" fontId="80" fillId="32" borderId="39" xfId="0" applyFont="1" applyFill="1" applyBorder="1" applyAlignment="1">
      <alignment horizontal="right" vertical="center"/>
    </xf>
    <xf numFmtId="0" fontId="80" fillId="34" borderId="16" xfId="0" applyFont="1" applyFill="1" applyBorder="1" applyAlignment="1">
      <alignment horizontal="center" vertical="center"/>
    </xf>
    <xf numFmtId="0" fontId="80" fillId="33" borderId="16" xfId="144" applyFont="1" applyFill="1" applyBorder="1" applyAlignment="1">
      <alignment horizontal="center" vertical="center"/>
    </xf>
    <xf numFmtId="0" fontId="80" fillId="33" borderId="16" xfId="0" applyFont="1" applyFill="1" applyBorder="1" applyAlignment="1">
      <alignment horizontal="center" vertical="center"/>
    </xf>
    <xf numFmtId="0" fontId="80" fillId="0" borderId="42" xfId="0" applyFont="1" applyBorder="1" applyAlignment="1">
      <alignment horizontal="center" vertical="center"/>
    </xf>
    <xf numFmtId="0" fontId="80" fillId="0" borderId="43" xfId="0" applyFont="1" applyBorder="1" applyAlignment="1">
      <alignment horizontal="center" vertical="center"/>
    </xf>
    <xf numFmtId="0" fontId="80" fillId="0" borderId="44" xfId="0" applyFont="1" applyBorder="1" applyAlignment="1">
      <alignment horizontal="center" vertical="center"/>
    </xf>
    <xf numFmtId="0" fontId="80" fillId="32" borderId="47" xfId="0" applyFont="1" applyFill="1" applyBorder="1" applyAlignment="1">
      <alignment horizontal="right" vertical="center"/>
    </xf>
    <xf numFmtId="0" fontId="80" fillId="0" borderId="45" xfId="0" applyFont="1" applyBorder="1" applyAlignment="1">
      <alignment horizontal="center" vertical="center"/>
    </xf>
    <xf numFmtId="0" fontId="80" fillId="0" borderId="48" xfId="0" applyFont="1" applyBorder="1" applyAlignment="1">
      <alignment horizontal="center" vertical="center"/>
    </xf>
    <xf numFmtId="0" fontId="80" fillId="31" borderId="43" xfId="144" applyFont="1" applyFill="1" applyBorder="1" applyAlignment="1">
      <alignment horizontal="center" vertical="center"/>
    </xf>
    <xf numFmtId="0" fontId="80" fillId="0" borderId="48" xfId="144" applyFont="1" applyFill="1" applyBorder="1" applyAlignment="1">
      <alignment horizontal="center" vertical="center"/>
    </xf>
    <xf numFmtId="0" fontId="77" fillId="0" borderId="0" xfId="0" applyFont="1" applyFill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76" fillId="0" borderId="30" xfId="0" applyFont="1" applyFill="1" applyBorder="1" applyAlignment="1">
      <alignment horizontal="right" vertical="center"/>
    </xf>
    <xf numFmtId="0" fontId="73" fillId="32" borderId="30" xfId="0" applyFont="1" applyFill="1" applyBorder="1" applyAlignment="1">
      <alignment horizontal="right" vertical="center"/>
    </xf>
    <xf numFmtId="0" fontId="80" fillId="32" borderId="30" xfId="0" applyFont="1" applyFill="1" applyBorder="1" applyAlignment="1">
      <alignment horizontal="center" vertical="center"/>
    </xf>
    <xf numFmtId="0" fontId="76" fillId="32" borderId="0" xfId="0" applyFont="1" applyFill="1" applyBorder="1" applyAlignment="1">
      <alignment horizontal="center" vertical="center"/>
    </xf>
    <xf numFmtId="0" fontId="73" fillId="32" borderId="0" xfId="0" applyFont="1" applyFill="1" applyBorder="1" applyAlignment="1">
      <alignment horizontal="right" vertical="center"/>
    </xf>
    <xf numFmtId="0" fontId="80" fillId="34" borderId="16" xfId="144" applyFont="1" applyFill="1" applyBorder="1" applyAlignment="1">
      <alignment horizontal="center" vertical="center"/>
    </xf>
    <xf numFmtId="0" fontId="80" fillId="32" borderId="0" xfId="0" applyFont="1" applyFill="1" applyBorder="1" applyAlignment="1">
      <alignment horizontal="center" vertical="center"/>
    </xf>
    <xf numFmtId="0" fontId="80" fillId="35" borderId="16" xfId="144" applyFont="1" applyFill="1" applyBorder="1" applyAlignment="1">
      <alignment horizontal="center" vertical="center"/>
    </xf>
    <xf numFmtId="0" fontId="80" fillId="32" borderId="46" xfId="0" applyFont="1" applyFill="1" applyBorder="1" applyAlignment="1">
      <alignment horizontal="center" vertical="center"/>
    </xf>
    <xf numFmtId="0" fontId="79" fillId="32" borderId="30" xfId="0" applyFont="1" applyFill="1" applyBorder="1" applyAlignment="1">
      <alignment horizontal="center" vertical="center"/>
    </xf>
    <xf numFmtId="0" fontId="79" fillId="32" borderId="0" xfId="0" applyFont="1" applyFill="1" applyBorder="1" applyAlignment="1">
      <alignment horizontal="center" vertical="center"/>
    </xf>
    <xf numFmtId="0" fontId="79" fillId="34" borderId="16" xfId="144" applyFont="1" applyFill="1" applyBorder="1" applyAlignment="1">
      <alignment horizontal="center" vertical="center"/>
    </xf>
    <xf numFmtId="0" fontId="79" fillId="34" borderId="16" xfId="0" applyFont="1" applyFill="1" applyBorder="1" applyAlignment="1">
      <alignment horizontal="center" vertical="center"/>
    </xf>
    <xf numFmtId="0" fontId="79" fillId="0" borderId="49" xfId="0" applyFont="1" applyBorder="1" applyAlignment="1">
      <alignment horizontal="center" vertical="center"/>
    </xf>
    <xf numFmtId="0" fontId="79" fillId="0" borderId="50" xfId="0" applyFont="1" applyBorder="1" applyAlignment="1">
      <alignment horizontal="center" vertical="center"/>
    </xf>
    <xf numFmtId="0" fontId="79" fillId="0" borderId="50" xfId="144" applyFont="1" applyFill="1" applyBorder="1" applyAlignment="1">
      <alignment horizontal="center" vertical="center"/>
    </xf>
    <xf numFmtId="0" fontId="79" fillId="0" borderId="51" xfId="0" applyFont="1" applyBorder="1" applyAlignment="1">
      <alignment horizontal="center" vertical="center"/>
    </xf>
    <xf numFmtId="0" fontId="77" fillId="35" borderId="0" xfId="0" applyFont="1" applyFill="1"/>
    <xf numFmtId="0" fontId="80" fillId="0" borderId="0" xfId="0" applyFont="1"/>
    <xf numFmtId="0" fontId="77" fillId="31" borderId="0" xfId="0" applyFont="1" applyFill="1"/>
    <xf numFmtId="0" fontId="79" fillId="0" borderId="0" xfId="0" applyFont="1"/>
    <xf numFmtId="0" fontId="77" fillId="33" borderId="0" xfId="0" applyFont="1" applyFill="1"/>
    <xf numFmtId="0" fontId="81" fillId="0" borderId="0" xfId="0" applyFont="1" applyAlignment="1">
      <alignment horizontal="left" vertical="center"/>
    </xf>
    <xf numFmtId="0" fontId="81" fillId="0" borderId="0" xfId="0" applyFont="1" applyAlignment="1">
      <alignment horizontal="center" vertical="center"/>
    </xf>
    <xf numFmtId="0" fontId="82" fillId="32" borderId="59" xfId="0" applyFont="1" applyFill="1" applyBorder="1"/>
    <xf numFmtId="0" fontId="82" fillId="32" borderId="60" xfId="0" applyFont="1" applyFill="1" applyBorder="1"/>
    <xf numFmtId="0" fontId="82" fillId="32" borderId="74" xfId="0" applyFont="1" applyFill="1" applyBorder="1"/>
    <xf numFmtId="0" fontId="83" fillId="32" borderId="75" xfId="0" applyFont="1" applyFill="1" applyBorder="1" applyAlignment="1">
      <alignment horizontal="center"/>
    </xf>
    <xf numFmtId="0" fontId="81" fillId="0" borderId="0" xfId="0" applyFont="1"/>
    <xf numFmtId="0" fontId="83" fillId="0" borderId="32" xfId="0" applyFont="1" applyBorder="1" applyAlignment="1">
      <alignment horizontal="center"/>
    </xf>
    <xf numFmtId="0" fontId="82" fillId="36" borderId="0" xfId="0" applyFont="1" applyFill="1" applyBorder="1" applyAlignment="1"/>
    <xf numFmtId="0" fontId="83" fillId="0" borderId="16" xfId="0" applyFont="1" applyBorder="1" applyAlignment="1">
      <alignment horizontal="center"/>
    </xf>
    <xf numFmtId="0" fontId="82" fillId="0" borderId="0" xfId="0" applyFont="1" applyBorder="1" applyAlignment="1"/>
    <xf numFmtId="0" fontId="82" fillId="0" borderId="31" xfId="0" applyFont="1" applyBorder="1"/>
    <xf numFmtId="0" fontId="82" fillId="0" borderId="32" xfId="0" applyFont="1" applyBorder="1"/>
    <xf numFmtId="0" fontId="81" fillId="0" borderId="32" xfId="0" applyFont="1" applyBorder="1"/>
    <xf numFmtId="0" fontId="83" fillId="0" borderId="32" xfId="0" applyFont="1" applyBorder="1" applyAlignment="1"/>
    <xf numFmtId="0" fontId="83" fillId="36" borderId="0" xfId="0" applyFont="1" applyFill="1" applyBorder="1" applyAlignment="1"/>
    <xf numFmtId="0" fontId="81" fillId="0" borderId="0" xfId="0" applyFont="1" applyBorder="1"/>
    <xf numFmtId="0" fontId="82" fillId="0" borderId="37" xfId="0" applyFont="1" applyBorder="1" applyAlignment="1"/>
    <xf numFmtId="0" fontId="82" fillId="0" borderId="16" xfId="0" applyFont="1" applyBorder="1" applyAlignment="1"/>
    <xf numFmtId="0" fontId="83" fillId="0" borderId="16" xfId="0" applyFont="1" applyBorder="1" applyAlignment="1"/>
    <xf numFmtId="0" fontId="82" fillId="0" borderId="42" xfId="0" applyFont="1" applyBorder="1" applyAlignment="1"/>
    <xf numFmtId="0" fontId="82" fillId="0" borderId="43" xfId="0" applyFont="1" applyBorder="1" applyAlignment="1"/>
    <xf numFmtId="0" fontId="83" fillId="0" borderId="43" xfId="0" applyFont="1" applyBorder="1" applyAlignment="1"/>
    <xf numFmtId="0" fontId="83" fillId="0" borderId="43" xfId="0" applyFont="1" applyBorder="1" applyAlignment="1">
      <alignment horizontal="center"/>
    </xf>
    <xf numFmtId="49" fontId="64" fillId="0" borderId="0" xfId="0" applyNumberFormat="1" applyFont="1" applyFill="1" applyAlignment="1">
      <alignment horizontal="center" vertical="center"/>
    </xf>
    <xf numFmtId="0" fontId="64" fillId="0" borderId="0" xfId="0" applyNumberFormat="1" applyFont="1" applyFill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  <xf numFmtId="2" fontId="64" fillId="0" borderId="0" xfId="0" applyNumberFormat="1" applyFont="1" applyFill="1" applyAlignment="1">
      <alignment horizontal="center" vertical="center"/>
    </xf>
    <xf numFmtId="0" fontId="5" fillId="31" borderId="0" xfId="0" applyFont="1" applyFill="1" applyAlignment="1">
      <alignment horizontal="center" vertical="center"/>
    </xf>
    <xf numFmtId="0" fontId="0" fillId="0" borderId="0" xfId="0" applyNumberFormat="1" applyFill="1" applyAlignment="1">
      <alignment horizontal="center"/>
    </xf>
    <xf numFmtId="0" fontId="25" fillId="41" borderId="0" xfId="0" applyFont="1" applyFill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left" vertical="center" wrapText="1"/>
      <protection locked="0"/>
    </xf>
    <xf numFmtId="0" fontId="9" fillId="0" borderId="0" xfId="9" applyFont="1" applyBorder="1" applyAlignment="1">
      <alignment horizontal="left"/>
    </xf>
    <xf numFmtId="0" fontId="9" fillId="0" borderId="1" xfId="9" applyFont="1" applyBorder="1" applyAlignment="1">
      <alignment horizontal="left" vertical="center"/>
    </xf>
    <xf numFmtId="0" fontId="10" fillId="0" borderId="2" xfId="9" applyFont="1" applyBorder="1" applyAlignment="1">
      <alignment horizontal="left"/>
    </xf>
    <xf numFmtId="0" fontId="9" fillId="0" borderId="3" xfId="9" applyFont="1" applyBorder="1" applyAlignment="1">
      <alignment horizontal="left"/>
    </xf>
    <xf numFmtId="0" fontId="11" fillId="0" borderId="4" xfId="9" applyFont="1" applyBorder="1" applyAlignment="1">
      <alignment horizontal="left"/>
    </xf>
    <xf numFmtId="0" fontId="14" fillId="0" borderId="1" xfId="9" applyFont="1" applyBorder="1" applyAlignment="1">
      <alignment horizontal="left" vertical="center" wrapText="1"/>
    </xf>
    <xf numFmtId="0" fontId="9" fillId="0" borderId="1" xfId="9" applyFont="1" applyFill="1" applyBorder="1" applyAlignment="1">
      <alignment horizontal="left" vertical="center" wrapText="1"/>
    </xf>
    <xf numFmtId="0" fontId="5" fillId="0" borderId="1" xfId="9" applyFont="1" applyFill="1" applyBorder="1" applyAlignment="1">
      <alignment horizontal="left" vertical="center" wrapText="1"/>
    </xf>
    <xf numFmtId="0" fontId="45" fillId="0" borderId="0" xfId="110" applyAlignment="1">
      <alignment horizontal="center" vertical="center"/>
    </xf>
    <xf numFmtId="0" fontId="31" fillId="0" borderId="0" xfId="110" applyFont="1" applyBorder="1" applyAlignment="1">
      <alignment horizontal="center"/>
    </xf>
    <xf numFmtId="0" fontId="45" fillId="0" borderId="0" xfId="110" applyBorder="1" applyAlignment="1">
      <alignment horizontal="center" vertical="center"/>
    </xf>
    <xf numFmtId="0" fontId="55" fillId="0" borderId="96" xfId="0" applyFont="1" applyBorder="1" applyAlignment="1">
      <alignment horizontal="left" vertical="center"/>
    </xf>
    <xf numFmtId="0" fontId="55" fillId="0" borderId="97" xfId="0" applyFont="1" applyBorder="1" applyAlignment="1">
      <alignment horizontal="left" vertical="center"/>
    </xf>
    <xf numFmtId="0" fontId="55" fillId="0" borderId="99" xfId="0" applyFont="1" applyBorder="1" applyAlignment="1">
      <alignment horizontal="left" vertical="center"/>
    </xf>
    <xf numFmtId="0" fontId="55" fillId="0" borderId="100" xfId="0" applyFont="1" applyBorder="1" applyAlignment="1">
      <alignment horizontal="left" vertical="center"/>
    </xf>
    <xf numFmtId="0" fontId="55" fillId="36" borderId="103" xfId="0" applyFont="1" applyFill="1" applyBorder="1" applyAlignment="1">
      <alignment horizontal="left"/>
    </xf>
    <xf numFmtId="0" fontId="55" fillId="36" borderId="104" xfId="0" applyFont="1" applyFill="1" applyBorder="1" applyAlignment="1">
      <alignment horizontal="left"/>
    </xf>
    <xf numFmtId="0" fontId="55" fillId="36" borderId="101" xfId="0" applyFont="1" applyFill="1" applyBorder="1" applyAlignment="1">
      <alignment horizontal="left"/>
    </xf>
    <xf numFmtId="0" fontId="55" fillId="36" borderId="65" xfId="0" applyFont="1" applyFill="1" applyBorder="1" applyAlignment="1">
      <alignment horizontal="left"/>
    </xf>
    <xf numFmtId="0" fontId="55" fillId="36" borderId="78" xfId="0" applyFont="1" applyFill="1" applyBorder="1"/>
    <xf numFmtId="0" fontId="55" fillId="36" borderId="63" xfId="0" applyFont="1" applyFill="1" applyBorder="1"/>
    <xf numFmtId="0" fontId="25" fillId="0" borderId="80" xfId="0" applyFont="1" applyBorder="1" applyAlignment="1">
      <alignment horizontal="left"/>
    </xf>
    <xf numFmtId="0" fontId="25" fillId="0" borderId="73" xfId="0" applyFont="1" applyBorder="1" applyAlignment="1">
      <alignment horizontal="left"/>
    </xf>
    <xf numFmtId="0" fontId="25" fillId="0" borderId="65" xfId="0" applyFont="1" applyBorder="1" applyAlignment="1">
      <alignment horizontal="left"/>
    </xf>
    <xf numFmtId="0" fontId="55" fillId="0" borderId="84" xfId="0" applyFont="1" applyBorder="1" applyAlignment="1">
      <alignment horizontal="center" vertical="center" wrapText="1"/>
    </xf>
    <xf numFmtId="0" fontId="55" fillId="0" borderId="88" xfId="0" applyFont="1" applyBorder="1" applyAlignment="1">
      <alignment horizontal="center" vertical="center" wrapText="1"/>
    </xf>
    <xf numFmtId="0" fontId="55" fillId="36" borderId="94" xfId="0" applyFont="1" applyFill="1" applyBorder="1"/>
    <xf numFmtId="0" fontId="55" fillId="0" borderId="78" xfId="0" applyFont="1" applyBorder="1"/>
    <xf numFmtId="0" fontId="55" fillId="0" borderId="94" xfId="0" applyFont="1" applyBorder="1"/>
    <xf numFmtId="0" fontId="55" fillId="0" borderId="67" xfId="0" applyFont="1" applyBorder="1"/>
    <xf numFmtId="0" fontId="55" fillId="37" borderId="53" xfId="0" applyFont="1" applyFill="1" applyBorder="1" applyAlignment="1">
      <alignment horizontal="center"/>
    </xf>
    <xf numFmtId="0" fontId="55" fillId="37" borderId="54" xfId="0" applyFont="1" applyFill="1" applyBorder="1" applyAlignment="1">
      <alignment horizontal="center"/>
    </xf>
    <xf numFmtId="0" fontId="25" fillId="0" borderId="79" xfId="0" applyFont="1" applyBorder="1" applyAlignment="1">
      <alignment horizontal="left"/>
    </xf>
    <xf numFmtId="0" fontId="25" fillId="0" borderId="67" xfId="0" applyFont="1" applyBorder="1" applyAlignment="1">
      <alignment horizontal="left"/>
    </xf>
    <xf numFmtId="0" fontId="25" fillId="0" borderId="63" xfId="0" applyFont="1" applyBorder="1" applyAlignment="1">
      <alignment horizontal="left"/>
    </xf>
    <xf numFmtId="1" fontId="66" fillId="0" borderId="43" xfId="107" applyNumberFormat="1" applyFont="1" applyFill="1" applyBorder="1" applyAlignment="1">
      <alignment horizontal="center"/>
    </xf>
    <xf numFmtId="166" fontId="66" fillId="0" borderId="45" xfId="107" applyNumberFormat="1" applyFont="1" applyBorder="1" applyAlignment="1">
      <alignment horizontal="center"/>
    </xf>
    <xf numFmtId="166" fontId="66" fillId="0" borderId="43" xfId="107" applyNumberFormat="1" applyFont="1" applyBorder="1" applyAlignment="1">
      <alignment horizontal="center"/>
    </xf>
    <xf numFmtId="49" fontId="55" fillId="32" borderId="130" xfId="107" applyNumberFormat="1" applyFont="1" applyFill="1" applyBorder="1" applyAlignment="1">
      <alignment horizontal="center" vertical="center" wrapText="1"/>
    </xf>
    <xf numFmtId="49" fontId="55" fillId="32" borderId="132" xfId="107" applyNumberFormat="1" applyFont="1" applyFill="1" applyBorder="1" applyAlignment="1">
      <alignment horizontal="center" vertical="center" wrapText="1"/>
    </xf>
    <xf numFmtId="49" fontId="55" fillId="32" borderId="131" xfId="107" applyNumberFormat="1" applyFont="1" applyFill="1" applyBorder="1" applyAlignment="1">
      <alignment horizontal="center" vertical="center" wrapText="1"/>
    </xf>
    <xf numFmtId="1" fontId="66" fillId="0" borderId="16" xfId="107" applyNumberFormat="1" applyFont="1" applyFill="1" applyBorder="1" applyAlignment="1">
      <alignment horizontal="center"/>
    </xf>
    <xf numFmtId="166" fontId="66" fillId="0" borderId="40" xfId="107" applyNumberFormat="1" applyFont="1" applyBorder="1" applyAlignment="1">
      <alignment horizontal="center"/>
    </xf>
    <xf numFmtId="166" fontId="66" fillId="0" borderId="16" xfId="107" applyNumberFormat="1" applyFont="1" applyBorder="1" applyAlignment="1">
      <alignment horizontal="center"/>
    </xf>
    <xf numFmtId="166" fontId="66" fillId="40" borderId="108" xfId="107" applyNumberFormat="1" applyFont="1" applyFill="1" applyBorder="1" applyAlignment="1">
      <alignment horizontal="center"/>
    </xf>
    <xf numFmtId="166" fontId="66" fillId="40" borderId="114" xfId="107" applyNumberFormat="1" applyFont="1" applyFill="1" applyBorder="1" applyAlignment="1">
      <alignment horizontal="center"/>
    </xf>
    <xf numFmtId="1" fontId="66" fillId="0" borderId="117" xfId="107" applyNumberFormat="1" applyFont="1" applyFill="1" applyBorder="1" applyAlignment="1">
      <alignment horizontal="center"/>
    </xf>
    <xf numFmtId="166" fontId="66" fillId="0" borderId="35" xfId="107" applyNumberFormat="1" applyFont="1" applyBorder="1" applyAlignment="1">
      <alignment horizontal="center"/>
    </xf>
    <xf numFmtId="166" fontId="66" fillId="0" borderId="32" xfId="107" applyNumberFormat="1" applyFont="1" applyBorder="1" applyAlignment="1">
      <alignment horizontal="center"/>
    </xf>
    <xf numFmtId="1" fontId="66" fillId="0" borderId="50" xfId="107" applyNumberFormat="1" applyFont="1" applyFill="1" applyBorder="1" applyAlignment="1">
      <alignment horizontal="center"/>
    </xf>
    <xf numFmtId="0" fontId="66" fillId="40" borderId="16" xfId="107" applyFont="1" applyFill="1" applyBorder="1" applyAlignment="1">
      <alignment horizontal="center"/>
    </xf>
    <xf numFmtId="1" fontId="66" fillId="0" borderId="32" xfId="107" applyNumberFormat="1" applyFont="1" applyFill="1" applyBorder="1" applyAlignment="1">
      <alignment horizontal="center"/>
    </xf>
    <xf numFmtId="0" fontId="66" fillId="40" borderId="50" xfId="107" applyFont="1" applyFill="1" applyBorder="1" applyAlignment="1">
      <alignment horizontal="center"/>
    </xf>
    <xf numFmtId="0" fontId="72" fillId="32" borderId="30" xfId="110" applyFont="1" applyFill="1" applyBorder="1" applyAlignment="1">
      <alignment horizontal="center" vertical="center"/>
    </xf>
    <xf numFmtId="0" fontId="51" fillId="32" borderId="145" xfId="110" applyFont="1" applyFill="1" applyBorder="1" applyAlignment="1">
      <alignment horizontal="center" vertical="center"/>
    </xf>
    <xf numFmtId="0" fontId="51" fillId="32" borderId="146" xfId="110" applyFont="1" applyFill="1" applyBorder="1" applyAlignment="1">
      <alignment horizontal="center" vertical="center"/>
    </xf>
    <xf numFmtId="0" fontId="51" fillId="32" borderId="147" xfId="110" applyFont="1" applyFill="1" applyBorder="1" applyAlignment="1">
      <alignment horizontal="center" vertical="center"/>
    </xf>
    <xf numFmtId="0" fontId="51" fillId="32" borderId="148" xfId="110" applyFont="1" applyFill="1" applyBorder="1" applyAlignment="1">
      <alignment horizontal="center" vertical="center"/>
    </xf>
    <xf numFmtId="0" fontId="66" fillId="40" borderId="117" xfId="107" applyFont="1" applyFill="1" applyBorder="1" applyAlignment="1">
      <alignment horizontal="center"/>
    </xf>
    <xf numFmtId="49" fontId="55" fillId="32" borderId="30" xfId="107" applyNumberFormat="1" applyFont="1" applyFill="1" applyBorder="1" applyAlignment="1">
      <alignment horizontal="center" vertical="center" wrapText="1"/>
    </xf>
    <xf numFmtId="49" fontId="55" fillId="32" borderId="52" xfId="107" applyNumberFormat="1" applyFont="1" applyFill="1" applyBorder="1" applyAlignment="1">
      <alignment horizontal="center" vertical="center" wrapText="1"/>
    </xf>
    <xf numFmtId="166" fontId="66" fillId="40" borderId="149" xfId="107" applyNumberFormat="1" applyFont="1" applyFill="1" applyBorder="1" applyAlignment="1">
      <alignment horizontal="center"/>
    </xf>
    <xf numFmtId="166" fontId="66" fillId="40" borderId="111" xfId="107" applyNumberFormat="1" applyFont="1" applyFill="1" applyBorder="1" applyAlignment="1">
      <alignment horizontal="center"/>
    </xf>
    <xf numFmtId="0" fontId="82" fillId="32" borderId="58" xfId="0" applyFont="1" applyFill="1" applyBorder="1" applyAlignment="1">
      <alignment horizontal="center"/>
    </xf>
    <xf numFmtId="0" fontId="82" fillId="32" borderId="0" xfId="0" applyFont="1" applyFill="1" applyBorder="1" applyAlignment="1">
      <alignment horizontal="center"/>
    </xf>
    <xf numFmtId="0" fontId="82" fillId="0" borderId="66" xfId="0" applyFont="1" applyBorder="1" applyAlignment="1">
      <alignment horizontal="center"/>
    </xf>
    <xf numFmtId="0" fontId="82" fillId="0" borderId="67" xfId="0" applyFont="1" applyBorder="1" applyAlignment="1">
      <alignment horizontal="center"/>
    </xf>
    <xf numFmtId="0" fontId="82" fillId="0" borderId="40" xfId="0" applyFont="1" applyBorder="1" applyAlignment="1">
      <alignment horizontal="center"/>
    </xf>
    <xf numFmtId="0" fontId="82" fillId="36" borderId="70" xfId="0" applyFont="1" applyFill="1" applyBorder="1" applyAlignment="1">
      <alignment horizontal="center"/>
    </xf>
    <xf numFmtId="0" fontId="82" fillId="36" borderId="71" xfId="0" applyFont="1" applyFill="1" applyBorder="1" applyAlignment="1">
      <alignment horizontal="center"/>
    </xf>
    <xf numFmtId="0" fontId="82" fillId="36" borderId="35" xfId="0" applyFont="1" applyFill="1" applyBorder="1" applyAlignment="1">
      <alignment horizontal="center"/>
    </xf>
    <xf numFmtId="0" fontId="82" fillId="0" borderId="68" xfId="0" applyFont="1" applyBorder="1" applyAlignment="1">
      <alignment horizontal="center"/>
    </xf>
    <xf numFmtId="0" fontId="82" fillId="0" borderId="69" xfId="0" applyFont="1" applyBorder="1" applyAlignment="1">
      <alignment horizontal="center"/>
    </xf>
    <xf numFmtId="0" fontId="82" fillId="0" borderId="45" xfId="0" applyFont="1" applyBorder="1" applyAlignment="1">
      <alignment horizontal="center"/>
    </xf>
    <xf numFmtId="0" fontId="25" fillId="0" borderId="162" xfId="0" applyFont="1" applyBorder="1" applyAlignment="1">
      <alignment horizontal="center"/>
    </xf>
    <xf numFmtId="0" fontId="25" fillId="0" borderId="73" xfId="0" applyFont="1" applyBorder="1" applyAlignment="1">
      <alignment horizontal="center"/>
    </xf>
    <xf numFmtId="0" fontId="25" fillId="0" borderId="65" xfId="0" applyFont="1" applyBorder="1" applyAlignment="1">
      <alignment horizontal="center"/>
    </xf>
    <xf numFmtId="0" fontId="55" fillId="37" borderId="157" xfId="0" applyFont="1" applyFill="1" applyBorder="1" applyAlignment="1">
      <alignment horizontal="center"/>
    </xf>
    <xf numFmtId="0" fontId="55" fillId="0" borderId="53" xfId="0" applyFont="1" applyBorder="1"/>
    <xf numFmtId="0" fontId="55" fillId="0" borderId="54" xfId="0" applyFont="1" applyBorder="1"/>
    <xf numFmtId="0" fontId="55" fillId="0" borderId="152" xfId="0" applyFont="1" applyBorder="1"/>
    <xf numFmtId="0" fontId="25" fillId="36" borderId="163" xfId="0" applyFont="1" applyFill="1" applyBorder="1"/>
    <xf numFmtId="0" fontId="25" fillId="36" borderId="157" xfId="0" applyFont="1" applyFill="1" applyBorder="1"/>
    <xf numFmtId="0" fontId="25" fillId="0" borderId="76" xfId="0" applyFont="1" applyBorder="1" applyAlignment="1">
      <alignment horizontal="center"/>
    </xf>
    <xf numFmtId="0" fontId="25" fillId="0" borderId="72" xfId="0" applyFont="1" applyBorder="1" applyAlignment="1">
      <alignment horizontal="center"/>
    </xf>
    <xf numFmtId="0" fontId="25" fillId="0" borderId="56" xfId="0" applyFont="1" applyBorder="1" applyAlignment="1">
      <alignment horizontal="center"/>
    </xf>
    <xf numFmtId="0" fontId="25" fillId="0" borderId="78" xfId="0" applyFont="1" applyBorder="1" applyAlignment="1">
      <alignment horizontal="center"/>
    </xf>
    <xf numFmtId="0" fontId="25" fillId="0" borderId="67" xfId="0" applyFont="1" applyBorder="1" applyAlignment="1">
      <alignment horizontal="center"/>
    </xf>
    <xf numFmtId="0" fontId="25" fillId="0" borderId="63" xfId="0" applyFont="1" applyBorder="1" applyAlignment="1">
      <alignment horizontal="center"/>
    </xf>
    <xf numFmtId="0" fontId="25" fillId="36" borderId="76" xfId="0" applyFont="1" applyFill="1" applyBorder="1" applyAlignment="1">
      <alignment horizontal="center"/>
    </xf>
    <xf numFmtId="0" fontId="25" fillId="36" borderId="56" xfId="0" applyFont="1" applyFill="1" applyBorder="1" applyAlignment="1">
      <alignment horizontal="center"/>
    </xf>
    <xf numFmtId="0" fontId="25" fillId="36" borderId="78" xfId="0" applyFont="1" applyFill="1" applyBorder="1" applyAlignment="1">
      <alignment horizontal="center"/>
    </xf>
    <xf numFmtId="0" fontId="25" fillId="36" borderId="63" xfId="0" applyFont="1" applyFill="1" applyBorder="1" applyAlignment="1">
      <alignment horizontal="center"/>
    </xf>
    <xf numFmtId="0" fontId="55" fillId="0" borderId="53" xfId="0" applyFont="1" applyBorder="1" applyAlignment="1">
      <alignment horizontal="center"/>
    </xf>
    <xf numFmtId="0" fontId="55" fillId="0" borderId="54" xfId="0" applyFont="1" applyBorder="1" applyAlignment="1">
      <alignment horizontal="center"/>
    </xf>
    <xf numFmtId="0" fontId="55" fillId="0" borderId="157" xfId="0" applyFont="1" applyBorder="1" applyAlignment="1">
      <alignment horizontal="center"/>
    </xf>
    <xf numFmtId="0" fontId="55" fillId="36" borderId="0" xfId="0" applyFont="1" applyFill="1" applyAlignment="1">
      <alignment horizontal="center"/>
    </xf>
    <xf numFmtId="167" fontId="25" fillId="0" borderId="78" xfId="0" applyNumberFormat="1" applyFont="1" applyBorder="1" applyAlignment="1">
      <alignment horizontal="center"/>
    </xf>
    <xf numFmtId="167" fontId="25" fillId="0" borderId="94" xfId="0" applyNumberFormat="1" applyFont="1" applyBorder="1" applyAlignment="1">
      <alignment horizontal="center"/>
    </xf>
    <xf numFmtId="0" fontId="25" fillId="0" borderId="98" xfId="0" applyFont="1" applyBorder="1"/>
    <xf numFmtId="0" fontId="25" fillId="0" borderId="67" xfId="0" applyFont="1" applyBorder="1"/>
    <xf numFmtId="0" fontId="25" fillId="0" borderId="94" xfId="0" applyFont="1" applyBorder="1"/>
    <xf numFmtId="0" fontId="25" fillId="0" borderId="98" xfId="0" applyFont="1" applyBorder="1" applyAlignment="1">
      <alignment horizontal="center"/>
    </xf>
    <xf numFmtId="167" fontId="25" fillId="0" borderId="162" xfId="0" applyNumberFormat="1" applyFont="1" applyBorder="1" applyAlignment="1">
      <alignment horizontal="center"/>
    </xf>
    <xf numFmtId="167" fontId="25" fillId="0" borderId="165" xfId="0" applyNumberFormat="1" applyFont="1" applyBorder="1" applyAlignment="1">
      <alignment horizontal="center"/>
    </xf>
    <xf numFmtId="0" fontId="25" fillId="0" borderId="101" xfId="0" applyFont="1" applyBorder="1" applyAlignment="1">
      <alignment horizontal="center"/>
    </xf>
    <xf numFmtId="0" fontId="55" fillId="0" borderId="76" xfId="0" applyFont="1" applyBorder="1" applyAlignment="1">
      <alignment horizontal="center"/>
    </xf>
    <xf numFmtId="0" fontId="55" fillId="0" borderId="164" xfId="0" applyFont="1" applyBorder="1" applyAlignment="1">
      <alignment horizontal="center"/>
    </xf>
    <xf numFmtId="0" fontId="55" fillId="0" borderId="151" xfId="0" applyFont="1" applyBorder="1" applyAlignment="1">
      <alignment horizontal="center"/>
    </xf>
    <xf numFmtId="0" fontId="55" fillId="0" borderId="72" xfId="0" applyFont="1" applyBorder="1" applyAlignment="1">
      <alignment horizontal="center"/>
    </xf>
    <xf numFmtId="0" fontId="55" fillId="0" borderId="56" xfId="0" applyFont="1" applyBorder="1" applyAlignment="1">
      <alignment horizontal="center"/>
    </xf>
    <xf numFmtId="168" fontId="25" fillId="0" borderId="78" xfId="0" applyNumberFormat="1" applyFont="1" applyBorder="1" applyAlignment="1">
      <alignment horizontal="center"/>
    </xf>
    <xf numFmtId="168" fontId="25" fillId="0" borderId="94" xfId="0" applyNumberFormat="1" applyFont="1" applyBorder="1" applyAlignment="1">
      <alignment horizontal="center"/>
    </xf>
    <xf numFmtId="0" fontId="25" fillId="0" borderId="64" xfId="0" applyFont="1" applyBorder="1" applyAlignment="1">
      <alignment horizontal="center"/>
    </xf>
    <xf numFmtId="0" fontId="55" fillId="36" borderId="60" xfId="0" applyFont="1" applyFill="1" applyBorder="1"/>
    <xf numFmtId="0" fontId="25" fillId="0" borderId="62" xfId="0" applyFont="1" applyBorder="1" applyAlignment="1">
      <alignment horizontal="center"/>
    </xf>
    <xf numFmtId="0" fontId="25" fillId="0" borderId="61" xfId="0" applyFont="1" applyBorder="1" applyAlignment="1">
      <alignment horizontal="center"/>
    </xf>
    <xf numFmtId="0" fontId="25" fillId="36" borderId="61" xfId="0" applyFont="1" applyFill="1" applyBorder="1" applyAlignment="1">
      <alignment horizontal="center"/>
    </xf>
    <xf numFmtId="0" fontId="55" fillId="0" borderId="157" xfId="0" applyFont="1" applyBorder="1"/>
    <xf numFmtId="0" fontId="55" fillId="37" borderId="151" xfId="0" applyFont="1" applyFill="1" applyBorder="1" applyAlignment="1">
      <alignment horizontal="center"/>
    </xf>
    <xf numFmtId="0" fontId="55" fillId="37" borderId="56" xfId="0" applyFont="1" applyFill="1" applyBorder="1" applyAlignment="1">
      <alignment horizontal="center"/>
    </xf>
    <xf numFmtId="0" fontId="67" fillId="37" borderId="53" xfId="0" applyFont="1" applyFill="1" applyBorder="1"/>
    <xf numFmtId="0" fontId="67" fillId="37" borderId="152" xfId="0" applyFont="1" applyFill="1" applyBorder="1"/>
    <xf numFmtId="0" fontId="55" fillId="37" borderId="153" xfId="0" applyFont="1" applyFill="1" applyBorder="1" applyAlignment="1">
      <alignment horizontal="center"/>
    </xf>
    <xf numFmtId="0" fontId="55" fillId="37" borderId="154" xfId="0" applyFont="1" applyFill="1" applyBorder="1" applyAlignment="1">
      <alignment horizontal="center"/>
    </xf>
    <xf numFmtId="49" fontId="55" fillId="37" borderId="155" xfId="0" applyNumberFormat="1" applyFont="1" applyFill="1" applyBorder="1" applyAlignment="1">
      <alignment horizontal="center"/>
    </xf>
    <xf numFmtId="49" fontId="55" fillId="37" borderId="156" xfId="0" applyNumberFormat="1" applyFont="1" applyFill="1" applyBorder="1" applyAlignment="1">
      <alignment horizontal="center"/>
    </xf>
    <xf numFmtId="0" fontId="55" fillId="37" borderId="53" xfId="0" applyFont="1" applyFill="1" applyBorder="1" applyAlignment="1">
      <alignment horizontal="left"/>
    </xf>
    <xf numFmtId="0" fontId="55" fillId="37" borderId="157" xfId="0" applyFont="1" applyFill="1" applyBorder="1" applyAlignment="1">
      <alignment horizontal="left"/>
    </xf>
    <xf numFmtId="0" fontId="55" fillId="0" borderId="55" xfId="0" applyFont="1" applyBorder="1" applyAlignment="1">
      <alignment horizontal="center"/>
    </xf>
    <xf numFmtId="0" fontId="55" fillId="36" borderId="55" xfId="0" applyFont="1" applyFill="1" applyBorder="1"/>
    <xf numFmtId="0" fontId="55" fillId="36" borderId="54" xfId="0" applyFont="1" applyFill="1" applyBorder="1"/>
    <xf numFmtId="0" fontId="55" fillId="36" borderId="57" xfId="0" applyFont="1" applyFill="1" applyBorder="1"/>
    <xf numFmtId="0" fontId="55" fillId="0" borderId="161" xfId="0" applyFont="1" applyBorder="1"/>
    <xf numFmtId="0" fontId="18" fillId="0" borderId="29" xfId="0" applyFont="1" applyFill="1" applyBorder="1" applyAlignment="1">
      <alignment horizontal="center" vertical="center"/>
    </xf>
  </cellXfs>
  <cellStyles count="146">
    <cellStyle name="20 % - Accent1 2" xfId="12"/>
    <cellStyle name="20 % - Accent1 3" xfId="13"/>
    <cellStyle name="20 % - Accent2 2" xfId="14"/>
    <cellStyle name="20 % - Accent2 3" xfId="15"/>
    <cellStyle name="20 % - Accent3 2" xfId="16"/>
    <cellStyle name="20 % - Accent3 3" xfId="17"/>
    <cellStyle name="20 % - Accent4 2" xfId="18"/>
    <cellStyle name="20 % - Accent4 3" xfId="19"/>
    <cellStyle name="20 % - Accent5 2" xfId="20"/>
    <cellStyle name="20 % - Accent5 3" xfId="21"/>
    <cellStyle name="20 % - Accent6 2" xfId="22"/>
    <cellStyle name="20 % - Accent6 3" xfId="23"/>
    <cellStyle name="20% - Akzent1" xfId="24"/>
    <cellStyle name="20% - Akzent2" xfId="25"/>
    <cellStyle name="20% - Akzent3" xfId="26"/>
    <cellStyle name="20% - Akzent4" xfId="27"/>
    <cellStyle name="20% - Akzent5" xfId="28"/>
    <cellStyle name="20% - Akzent6" xfId="29"/>
    <cellStyle name="40 % - Accent1 2" xfId="30"/>
    <cellStyle name="40 % - Accent1 3" xfId="31"/>
    <cellStyle name="40 % - Accent2 2" xfId="32"/>
    <cellStyle name="40 % - Accent2 3" xfId="33"/>
    <cellStyle name="40 % - Accent3 2" xfId="34"/>
    <cellStyle name="40 % - Accent3 3" xfId="35"/>
    <cellStyle name="40 % - Accent4 2" xfId="36"/>
    <cellStyle name="40 % - Accent4 3" xfId="37"/>
    <cellStyle name="40 % - Accent5 2" xfId="38"/>
    <cellStyle name="40 % - Accent5 3" xfId="39"/>
    <cellStyle name="40 % - Accent6 2" xfId="40"/>
    <cellStyle name="40 % - Accent6 3" xfId="41"/>
    <cellStyle name="40% - Akzent1" xfId="42"/>
    <cellStyle name="40% - Akzent2" xfId="43"/>
    <cellStyle name="40% - Akzent3" xfId="44"/>
    <cellStyle name="40% - Akzent4" xfId="45"/>
    <cellStyle name="40% - Akzent5" xfId="46"/>
    <cellStyle name="40% - Akzent6" xfId="47"/>
    <cellStyle name="60 % - Accent1 2" xfId="48"/>
    <cellStyle name="60 % - Accent1 3" xfId="49"/>
    <cellStyle name="60 % - Accent2 2" xfId="50"/>
    <cellStyle name="60 % - Accent2 3" xfId="51"/>
    <cellStyle name="60 % - Accent3 2" xfId="52"/>
    <cellStyle name="60 % - Accent3 3" xfId="53"/>
    <cellStyle name="60 % - Accent4 2" xfId="54"/>
    <cellStyle name="60 % - Accent4 3" xfId="55"/>
    <cellStyle name="60 % - Accent5 2" xfId="56"/>
    <cellStyle name="60 % - Accent5 3" xfId="57"/>
    <cellStyle name="60 % - Accent6 2" xfId="58"/>
    <cellStyle name="60 % - Accent6 3" xfId="59"/>
    <cellStyle name="60% - Akzent1" xfId="60"/>
    <cellStyle name="60% - Akzent2" xfId="61"/>
    <cellStyle name="60% - Akzent3" xfId="62"/>
    <cellStyle name="60% - Akzent4" xfId="63"/>
    <cellStyle name="60% - Akzent5" xfId="64"/>
    <cellStyle name="60% - Akzent6" xfId="65"/>
    <cellStyle name="Accent1 2" xfId="66"/>
    <cellStyle name="Accent1 3" xfId="67"/>
    <cellStyle name="Accent2 2" xfId="68"/>
    <cellStyle name="Accent2 3" xfId="69"/>
    <cellStyle name="Accent3 2" xfId="70"/>
    <cellStyle name="Accent3 3" xfId="71"/>
    <cellStyle name="Accent4 2" xfId="72"/>
    <cellStyle name="Accent4 3" xfId="73"/>
    <cellStyle name="Accent5 2" xfId="74"/>
    <cellStyle name="Accent5 3" xfId="75"/>
    <cellStyle name="Accent6 2" xfId="76"/>
    <cellStyle name="Accent6 3" xfId="77"/>
    <cellStyle name="Akzent1" xfId="78"/>
    <cellStyle name="Akzent2" xfId="79"/>
    <cellStyle name="Akzent3" xfId="80"/>
    <cellStyle name="Akzent4" xfId="81"/>
    <cellStyle name="Akzent5" xfId="82"/>
    <cellStyle name="Akzent6" xfId="83"/>
    <cellStyle name="Ausgabe" xfId="84"/>
    <cellStyle name="Avertissement 2" xfId="85"/>
    <cellStyle name="Avertissement 3" xfId="86"/>
    <cellStyle name="Berechnung" xfId="87"/>
    <cellStyle name="Calcul 2" xfId="88"/>
    <cellStyle name="Calcul 3" xfId="89"/>
    <cellStyle name="Cellule liée 2" xfId="90"/>
    <cellStyle name="Cellule liée 3" xfId="91"/>
    <cellStyle name="Commentaire 2" xfId="92"/>
    <cellStyle name="Commentaire 3" xfId="93"/>
    <cellStyle name="Eingabe" xfId="94"/>
    <cellStyle name="Entrée 2" xfId="95"/>
    <cellStyle name="Entrée 3" xfId="96"/>
    <cellStyle name="Ergebnis" xfId="97"/>
    <cellStyle name="Erklärender Text" xfId="98"/>
    <cellStyle name="Gut" xfId="99"/>
    <cellStyle name="Insatisfaisant 2" xfId="100"/>
    <cellStyle name="Insatisfaisant 3" xfId="101"/>
    <cellStyle name="Lien hypertexte" xfId="1" builtinId="8"/>
    <cellStyle name="Lien hypertexte 2" xfId="2"/>
    <cellStyle name="Lien hypertexte 3" xfId="3"/>
    <cellStyle name="Lien hypertexte 4" xfId="4"/>
    <cellStyle name="N1" xfId="102"/>
    <cellStyle name="Neutral" xfId="103"/>
    <cellStyle name="Neutre 2" xfId="104"/>
    <cellStyle name="Neutre 3" xfId="105"/>
    <cellStyle name="Normal" xfId="0" builtinId="0"/>
    <cellStyle name="Normal 10" xfId="5"/>
    <cellStyle name="Normal 2" xfId="6"/>
    <cellStyle name="Normal 2 2" xfId="107"/>
    <cellStyle name="Normal 2_Data" xfId="106"/>
    <cellStyle name="Normal 3" xfId="7"/>
    <cellStyle name="Normal 3 2" xfId="8"/>
    <cellStyle name="Normal 3_Data" xfId="108"/>
    <cellStyle name="Normal 4" xfId="9"/>
    <cellStyle name="Normal 5" xfId="10"/>
    <cellStyle name="Normal 5 2" xfId="109"/>
    <cellStyle name="Normal 6" xfId="110"/>
    <cellStyle name="Normal 7" xfId="142"/>
    <cellStyle name="Normal 8" xfId="145"/>
    <cellStyle name="Normal_Metapop_list_final" xfId="143"/>
    <cellStyle name="Normalny 2" xfId="11"/>
    <cellStyle name="Notiz" xfId="111"/>
    <cellStyle name="Pourcentage 2" xfId="112"/>
    <cellStyle name="Satisfaisant" xfId="144" builtinId="26"/>
    <cellStyle name="Satisfaisant 2" xfId="113"/>
    <cellStyle name="Satisfaisant 3" xfId="114"/>
    <cellStyle name="Schlecht" xfId="115"/>
    <cellStyle name="Sortie 2" xfId="116"/>
    <cellStyle name="Sortie 3" xfId="117"/>
    <cellStyle name="Texte explicatif 2" xfId="118"/>
    <cellStyle name="Texte explicatif 3" xfId="119"/>
    <cellStyle name="Titre 2" xfId="120"/>
    <cellStyle name="Titre 3" xfId="121"/>
    <cellStyle name="Titre 1 2" xfId="122"/>
    <cellStyle name="Titre 1 3" xfId="123"/>
    <cellStyle name="Titre 2 2" xfId="124"/>
    <cellStyle name="Titre 2 3" xfId="125"/>
    <cellStyle name="Titre 3 2" xfId="126"/>
    <cellStyle name="Titre 3 3" xfId="127"/>
    <cellStyle name="Titre 4 2" xfId="128"/>
    <cellStyle name="Titre 4 3" xfId="129"/>
    <cellStyle name="Total 2" xfId="130"/>
    <cellStyle name="Total 3" xfId="131"/>
    <cellStyle name="Überschrift" xfId="132"/>
    <cellStyle name="Überschrift 1" xfId="133"/>
    <cellStyle name="Überschrift 2" xfId="134"/>
    <cellStyle name="Überschrift 3" xfId="135"/>
    <cellStyle name="Überschrift 4" xfId="136"/>
    <cellStyle name="Vérification 2" xfId="137"/>
    <cellStyle name="Vérification 3" xfId="138"/>
    <cellStyle name="Verknüpfte Zelle" xfId="139"/>
    <cellStyle name="Warnender Text" xfId="140"/>
    <cellStyle name="Zelle überprüfen" xfId="14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FAC090"/>
      <rgbColor rgb="00808080"/>
      <rgbColor rgb="009999FF"/>
      <rgbColor rgb="00993366"/>
      <rgbColor rgb="00FCD5B5"/>
      <rgbColor rgb="00DCE6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00B0F0"/>
      <rgbColor rgb="0099CC00"/>
      <rgbColor rgb="00FFCC00"/>
      <rgbColor rgb="00FF9900"/>
      <rgbColor rgb="00FF6600"/>
      <rgbColor rgb="00666699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523875</xdr:colOff>
      <xdr:row>14</xdr:row>
      <xdr:rowOff>47625</xdr:rowOff>
    </xdr:from>
    <xdr:to>
      <xdr:col>14</xdr:col>
      <xdr:colOff>600075</xdr:colOff>
      <xdr:row>56</xdr:row>
      <xdr:rowOff>66675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52550" y="2057400"/>
          <a:ext cx="8020050" cy="967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19050</xdr:colOff>
      <xdr:row>14</xdr:row>
      <xdr:rowOff>28575</xdr:rowOff>
    </xdr:from>
    <xdr:to>
      <xdr:col>34</xdr:col>
      <xdr:colOff>333375</xdr:colOff>
      <xdr:row>56</xdr:row>
      <xdr:rowOff>47625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2496800" y="1209675"/>
          <a:ext cx="8020050" cy="11334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485775</xdr:colOff>
      <xdr:row>56</xdr:row>
      <xdr:rowOff>133350</xdr:rowOff>
    </xdr:from>
    <xdr:to>
      <xdr:col>15</xdr:col>
      <xdr:colOff>561975</xdr:colOff>
      <xdr:row>98</xdr:row>
      <xdr:rowOff>152400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619250" y="11953875"/>
          <a:ext cx="8020050" cy="1028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0</xdr:row>
      <xdr:rowOff>47625</xdr:rowOff>
    </xdr:from>
    <xdr:to>
      <xdr:col>2</xdr:col>
      <xdr:colOff>304800</xdr:colOff>
      <xdr:row>2</xdr:row>
      <xdr:rowOff>104775</xdr:rowOff>
    </xdr:to>
    <xdr:pic>
      <xdr:nvPicPr>
        <xdr:cNvPr id="2" name="Picture 3" descr="SGAb2P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47625"/>
          <a:ext cx="1981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my.adriaensen@syngenta.com" TargetMode="External"/><Relationship Id="rId2" Type="http://schemas.openxmlformats.org/officeDocument/2006/relationships/hyperlink" Target="http://urgi.versailles.inra.fr/Species/Wheat/Sequence-Repository" TargetMode="External"/><Relationship Id="rId1" Type="http://schemas.openxmlformats.org/officeDocument/2006/relationships/hyperlink" Target="mailto:jacques.dupond@e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yves.lefevre@syngenta.com" TargetMode="External"/><Relationship Id="rId2" Type="http://schemas.openxmlformats.org/officeDocument/2006/relationships/hyperlink" Target="mailto:julien.moreau@syngenta.com" TargetMode="External"/><Relationship Id="rId1" Type="http://schemas.openxmlformats.org/officeDocument/2006/relationships/hyperlink" Target="mailto:florent.guinot@syngenta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95"/>
  <sheetViews>
    <sheetView topLeftCell="A7" zoomScale="95" zoomScaleNormal="95" workbookViewId="0">
      <selection activeCell="B16" sqref="B16:D18"/>
    </sheetView>
  </sheetViews>
  <sheetFormatPr baseColWidth="10" defaultColWidth="11.42578125" defaultRowHeight="12.75"/>
  <cols>
    <col min="1" max="1" width="31.140625" style="1" customWidth="1"/>
    <col min="2" max="2" width="28.42578125" style="1" customWidth="1"/>
    <col min="3" max="3" width="35" style="1" customWidth="1"/>
    <col min="4" max="4" width="36.28515625" style="1" customWidth="1"/>
    <col min="5" max="5" width="31" style="1" customWidth="1"/>
    <col min="6" max="6" width="26.5703125" style="1" customWidth="1"/>
    <col min="7" max="7" width="24.85546875" style="1" customWidth="1"/>
    <col min="8" max="8" width="37.7109375" style="1" customWidth="1"/>
    <col min="9" max="9" width="21.140625" style="1" customWidth="1"/>
    <col min="10" max="10" width="19" style="1" customWidth="1"/>
    <col min="11" max="11" width="18" style="1" customWidth="1"/>
    <col min="12" max="12" width="20.7109375" style="1" customWidth="1"/>
    <col min="13" max="13" width="23.85546875" style="1" customWidth="1"/>
    <col min="14" max="14" width="27.7109375" style="1" customWidth="1"/>
    <col min="15" max="15" width="28" style="1" customWidth="1"/>
    <col min="16" max="16" width="15.28515625" style="1" customWidth="1"/>
    <col min="17" max="17" width="17.42578125" style="1" customWidth="1"/>
    <col min="18" max="18" width="26.42578125" style="1" customWidth="1"/>
    <col min="19" max="19" width="15.5703125" style="1" customWidth="1"/>
    <col min="20" max="20" width="13.5703125" style="1" customWidth="1"/>
    <col min="21" max="21" width="15.85546875" style="1" customWidth="1"/>
    <col min="22" max="23" width="12.5703125" style="1" customWidth="1"/>
    <col min="24" max="24" width="11.42578125" style="1"/>
    <col min="25" max="25" width="12.5703125" style="1" customWidth="1"/>
    <col min="26" max="16384" width="11.42578125" style="1"/>
  </cols>
  <sheetData>
    <row r="1" spans="1:256">
      <c r="A1" s="2" t="s">
        <v>0</v>
      </c>
      <c r="B1" s="3" t="s">
        <v>8796</v>
      </c>
      <c r="C1" s="4"/>
      <c r="D1" s="5"/>
      <c r="E1" s="5"/>
      <c r="F1" s="5"/>
      <c r="G1" s="5"/>
      <c r="H1" s="5"/>
      <c r="I1" s="5"/>
      <c r="J1" s="5"/>
      <c r="K1" s="5"/>
      <c r="L1" s="5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>
      <c r="A2" s="2" t="s">
        <v>1</v>
      </c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>
      <c r="A3" s="2" t="s">
        <v>2</v>
      </c>
      <c r="B3" s="3" t="s">
        <v>3</v>
      </c>
      <c r="C3" s="4"/>
      <c r="D3" s="5"/>
      <c r="E3" s="5"/>
      <c r="F3" s="5"/>
      <c r="G3" s="5"/>
      <c r="H3" s="5"/>
      <c r="I3" s="5"/>
      <c r="J3" s="5"/>
      <c r="K3" s="5"/>
      <c r="L3" s="5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>
      <c r="A4" s="4"/>
      <c r="B4" s="6"/>
      <c r="C4" s="7"/>
      <c r="D4" s="5"/>
      <c r="E4" s="5"/>
      <c r="F4" s="5"/>
      <c r="G4" s="5"/>
      <c r="H4" s="5"/>
      <c r="I4" s="5"/>
      <c r="J4" s="5"/>
      <c r="K4" s="5"/>
      <c r="L4" s="5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>
      <c r="A5" s="614" t="s">
        <v>4</v>
      </c>
      <c r="B5" s="614"/>
      <c r="C5" s="614"/>
      <c r="D5" s="614"/>
      <c r="E5" s="614"/>
      <c r="F5" s="8"/>
      <c r="G5" s="8"/>
      <c r="H5" s="8"/>
      <c r="I5" s="8"/>
      <c r="J5" s="5"/>
      <c r="K5" s="5"/>
      <c r="L5" s="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>
      <c r="A6" s="5"/>
      <c r="B6" s="5"/>
      <c r="C6" s="5"/>
      <c r="D6" s="5"/>
      <c r="E6" s="5"/>
      <c r="F6" s="8"/>
      <c r="G6" s="8"/>
      <c r="H6" s="8"/>
      <c r="I6" s="8"/>
      <c r="J6" s="5"/>
      <c r="K6" s="5"/>
      <c r="L6" s="5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>
      <c r="A7" s="615" t="s">
        <v>5</v>
      </c>
      <c r="B7" s="616" t="s">
        <v>6</v>
      </c>
      <c r="C7" s="616"/>
      <c r="D7" s="616"/>
      <c r="E7" s="616"/>
      <c r="F7" s="8"/>
      <c r="G7" s="8"/>
      <c r="H7" s="8"/>
      <c r="I7" s="8"/>
      <c r="J7" s="5"/>
      <c r="K7" s="5"/>
      <c r="L7" s="5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>
      <c r="A8" s="615"/>
      <c r="B8" s="617" t="s">
        <v>7</v>
      </c>
      <c r="C8" s="617"/>
      <c r="D8" s="617"/>
      <c r="E8" s="617"/>
      <c r="F8" s="8"/>
      <c r="G8" s="8"/>
      <c r="H8" s="8"/>
      <c r="I8" s="8"/>
      <c r="J8" s="5"/>
      <c r="K8" s="5"/>
      <c r="L8" s="5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>
      <c r="A9" s="615"/>
      <c r="B9" s="618" t="s">
        <v>8</v>
      </c>
      <c r="C9" s="618"/>
      <c r="D9" s="618"/>
      <c r="E9" s="618"/>
      <c r="F9" s="9"/>
      <c r="G9" s="9"/>
      <c r="H9" s="9"/>
      <c r="I9" s="8"/>
      <c r="J9" s="5"/>
      <c r="K9" s="5"/>
      <c r="L9" s="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>
      <c r="A10" s="5"/>
      <c r="B10" s="5"/>
      <c r="C10" s="5"/>
      <c r="D10" s="5"/>
      <c r="E10" s="5"/>
      <c r="F10" s="8"/>
      <c r="G10" s="8"/>
      <c r="H10" s="8"/>
      <c r="I10" s="8"/>
      <c r="J10" s="5"/>
      <c r="K10" s="5"/>
      <c r="L10" s="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>
      <c r="A11" s="10" t="s">
        <v>9</v>
      </c>
      <c r="B11" s="5"/>
      <c r="C11" s="5"/>
      <c r="D11" s="5"/>
      <c r="E11" s="5"/>
      <c r="F11" s="8"/>
      <c r="G11" s="8"/>
      <c r="H11" s="8"/>
      <c r="I11" s="8"/>
      <c r="J11" s="5"/>
      <c r="K11" s="5"/>
      <c r="L11" s="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>
      <c r="A12" s="10"/>
      <c r="B12" s="5"/>
      <c r="C12" s="5"/>
      <c r="D12" s="5"/>
      <c r="E12" s="5"/>
      <c r="F12" s="8"/>
      <c r="G12" s="8"/>
      <c r="H12" s="8"/>
      <c r="I12" s="8"/>
      <c r="J12" s="5"/>
      <c r="K12" s="5"/>
      <c r="L12" s="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>
      <c r="A13" s="1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>
      <c r="A14" s="12" t="s">
        <v>10</v>
      </c>
      <c r="B14" s="10" t="s">
        <v>11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>
      <c r="A15" s="13"/>
      <c r="B15" s="14" t="s">
        <v>12</v>
      </c>
      <c r="C15" s="14" t="s">
        <v>13</v>
      </c>
      <c r="D15" s="15" t="s">
        <v>14</v>
      </c>
      <c r="E15" s="15" t="s">
        <v>15</v>
      </c>
      <c r="F15" s="15" t="s">
        <v>16</v>
      </c>
      <c r="G15" s="15" t="s">
        <v>17</v>
      </c>
      <c r="H15" s="15" t="s">
        <v>18</v>
      </c>
      <c r="I15" s="16" t="s">
        <v>19</v>
      </c>
      <c r="J15" s="17" t="s">
        <v>20</v>
      </c>
      <c r="K15" s="17" t="s">
        <v>21</v>
      </c>
      <c r="L15" s="15" t="s">
        <v>22</v>
      </c>
      <c r="M15" s="15" t="s">
        <v>23</v>
      </c>
      <c r="N15" s="15" t="s">
        <v>24</v>
      </c>
      <c r="O15" s="15" t="s">
        <v>25</v>
      </c>
      <c r="P15" s="15" t="s">
        <v>26</v>
      </c>
      <c r="Q15" s="15" t="s">
        <v>27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s="23" customFormat="1" ht="70.5" customHeight="1">
      <c r="A16" s="158" t="s">
        <v>28</v>
      </c>
      <c r="B16" s="18" t="s">
        <v>8779</v>
      </c>
      <c r="C16" s="18" t="s">
        <v>8780</v>
      </c>
      <c r="D16" s="289">
        <v>41521</v>
      </c>
      <c r="E16" s="289">
        <v>41838</v>
      </c>
      <c r="F16" s="19" t="s">
        <v>8781</v>
      </c>
      <c r="G16" s="18" t="s">
        <v>8782</v>
      </c>
      <c r="H16" s="20" t="s">
        <v>8783</v>
      </c>
      <c r="I16" s="21"/>
      <c r="J16" s="21" t="s">
        <v>37</v>
      </c>
      <c r="K16" s="21" t="s">
        <v>8784</v>
      </c>
      <c r="L16" s="21" t="s">
        <v>8785</v>
      </c>
      <c r="M16" s="21" t="s">
        <v>8786</v>
      </c>
      <c r="N16" s="22"/>
      <c r="O16" s="21" t="s">
        <v>206</v>
      </c>
      <c r="P16" s="21"/>
      <c r="Q16" s="21"/>
    </row>
    <row r="17" spans="1:256" ht="25.5">
      <c r="A17" s="24" t="s">
        <v>29</v>
      </c>
      <c r="B17" s="157" t="s">
        <v>30</v>
      </c>
      <c r="C17" s="157" t="s">
        <v>31</v>
      </c>
      <c r="D17" s="25" t="s">
        <v>32</v>
      </c>
      <c r="E17" s="25" t="s">
        <v>33</v>
      </c>
      <c r="F17" s="25" t="s">
        <v>34</v>
      </c>
      <c r="G17" s="157" t="s">
        <v>35</v>
      </c>
      <c r="H17" s="26">
        <v>2012</v>
      </c>
      <c r="I17" s="25" t="s">
        <v>36</v>
      </c>
      <c r="J17" s="27" t="s">
        <v>37</v>
      </c>
      <c r="K17" s="27" t="s">
        <v>38</v>
      </c>
      <c r="L17" s="27"/>
      <c r="M17" s="27"/>
      <c r="N17" s="28" t="s">
        <v>39</v>
      </c>
      <c r="O17" s="27"/>
      <c r="P17" s="27" t="s">
        <v>40</v>
      </c>
      <c r="Q17" s="27" t="s">
        <v>41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s="32" customFormat="1" ht="38.25">
      <c r="A18" s="24" t="s">
        <v>42</v>
      </c>
      <c r="B18" s="29" t="s">
        <v>43</v>
      </c>
      <c r="C18" s="29" t="s">
        <v>43</v>
      </c>
      <c r="D18" s="29" t="s">
        <v>44</v>
      </c>
      <c r="E18" s="29" t="s">
        <v>44</v>
      </c>
      <c r="F18" s="29" t="s">
        <v>43</v>
      </c>
      <c r="G18" s="29" t="s">
        <v>43</v>
      </c>
      <c r="H18" s="30" t="s">
        <v>43</v>
      </c>
      <c r="I18" s="29" t="s">
        <v>45</v>
      </c>
      <c r="J18" s="29" t="s">
        <v>43</v>
      </c>
      <c r="K18" s="29" t="s">
        <v>43</v>
      </c>
      <c r="L18" s="31" t="s">
        <v>43</v>
      </c>
      <c r="M18" s="31" t="s">
        <v>43</v>
      </c>
      <c r="N18" s="31" t="s">
        <v>43</v>
      </c>
      <c r="O18" s="31" t="s">
        <v>43</v>
      </c>
      <c r="P18" s="31" t="s">
        <v>43</v>
      </c>
      <c r="Q18" s="31" t="s">
        <v>43</v>
      </c>
    </row>
    <row r="19" spans="1:256">
      <c r="A19" s="33"/>
      <c r="B19" s="34"/>
      <c r="C19" s="34"/>
      <c r="D19" s="34"/>
      <c r="E19" s="34"/>
      <c r="F19" s="34"/>
      <c r="G19" s="34"/>
      <c r="H19" s="34"/>
      <c r="I19" s="35"/>
      <c r="J19" s="35"/>
      <c r="K19" s="35"/>
      <c r="L19" s="35"/>
      <c r="M19" s="35"/>
      <c r="N19" s="35"/>
      <c r="O19" s="35"/>
      <c r="P19" s="8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>
      <c r="A20" s="36"/>
      <c r="B20" s="37"/>
      <c r="C20" s="37"/>
      <c r="D20" s="37"/>
      <c r="E20" s="37"/>
      <c r="F20" s="37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s="41" customFormat="1" ht="12.75" customHeight="1">
      <c r="A21" s="38" t="s">
        <v>46</v>
      </c>
      <c r="B21" s="39" t="s">
        <v>47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</row>
    <row r="22" spans="1:256">
      <c r="A22" s="42"/>
      <c r="B22" s="14" t="s">
        <v>48</v>
      </c>
      <c r="C22" s="15" t="s">
        <v>49</v>
      </c>
      <c r="D22" s="15" t="s">
        <v>50</v>
      </c>
      <c r="E22" s="15" t="s">
        <v>51</v>
      </c>
      <c r="F22" s="43" t="s">
        <v>52</v>
      </c>
      <c r="G22" s="43" t="s">
        <v>53</v>
      </c>
      <c r="H22" s="44" t="s">
        <v>54</v>
      </c>
      <c r="I22" s="15" t="s">
        <v>55</v>
      </c>
      <c r="J22" s="15" t="s">
        <v>56</v>
      </c>
      <c r="K22" s="15" t="s">
        <v>57</v>
      </c>
      <c r="L22" s="15" t="s">
        <v>58</v>
      </c>
      <c r="M22" s="15" t="s">
        <v>59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>
      <c r="A23" s="45" t="s">
        <v>28</v>
      </c>
      <c r="B23" s="18" t="s">
        <v>8787</v>
      </c>
      <c r="C23" s="21">
        <v>49.680277777777697</v>
      </c>
      <c r="D23" s="21">
        <v>2.8152777777777702</v>
      </c>
      <c r="E23" s="21">
        <v>79</v>
      </c>
      <c r="F23" s="46"/>
      <c r="G23" s="46" t="s">
        <v>8788</v>
      </c>
      <c r="H23" s="46" t="s">
        <v>8789</v>
      </c>
      <c r="I23" s="21" t="s">
        <v>8790</v>
      </c>
      <c r="J23" s="21"/>
      <c r="K23" s="21"/>
      <c r="L23" s="159"/>
      <c r="M23" s="21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>
      <c r="A24" s="47" t="s">
        <v>60</v>
      </c>
      <c r="B24" s="157" t="s">
        <v>61</v>
      </c>
      <c r="C24" s="27"/>
      <c r="D24" s="27"/>
      <c r="E24" s="27"/>
      <c r="F24" s="48"/>
      <c r="G24" s="48"/>
      <c r="H24" s="48" t="s">
        <v>62</v>
      </c>
      <c r="I24" s="27" t="s">
        <v>63</v>
      </c>
      <c r="J24" s="27" t="s">
        <v>64</v>
      </c>
      <c r="K24" s="27"/>
      <c r="L24" s="27"/>
      <c r="M24" s="27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ht="51">
      <c r="A25" s="24" t="s">
        <v>42</v>
      </c>
      <c r="B25" s="29" t="s">
        <v>43</v>
      </c>
      <c r="C25" s="29" t="s">
        <v>45</v>
      </c>
      <c r="D25" s="29" t="s">
        <v>45</v>
      </c>
      <c r="E25" s="49" t="s">
        <v>45</v>
      </c>
      <c r="F25" s="50" t="s">
        <v>43</v>
      </c>
      <c r="G25" s="50" t="s">
        <v>43</v>
      </c>
      <c r="H25" s="50" t="s">
        <v>43</v>
      </c>
      <c r="I25" s="29" t="s">
        <v>65</v>
      </c>
      <c r="J25" s="49" t="s">
        <v>43</v>
      </c>
      <c r="K25" s="49" t="s">
        <v>43</v>
      </c>
      <c r="L25" s="29" t="s">
        <v>43</v>
      </c>
      <c r="M25" s="29" t="s">
        <v>43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>
      <c r="A26" s="33"/>
      <c r="B26" s="40"/>
      <c r="C26" s="37"/>
      <c r="D26" s="51"/>
      <c r="E26" s="37"/>
      <c r="F26" s="37"/>
      <c r="G26" s="37"/>
      <c r="H26" s="37"/>
      <c r="I26" s="37"/>
      <c r="J26" s="37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>
      <c r="A27" s="8"/>
      <c r="B27" s="52"/>
      <c r="C27" s="8"/>
      <c r="D27" s="5"/>
      <c r="E27" s="5"/>
      <c r="F27" s="5"/>
      <c r="G27" s="5"/>
      <c r="H27" s="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>
      <c r="A28" s="53" t="s">
        <v>66</v>
      </c>
      <c r="B28" s="10" t="s">
        <v>67</v>
      </c>
      <c r="C28" s="8"/>
      <c r="D28" s="5"/>
      <c r="E28" s="5"/>
      <c r="F28" s="5"/>
      <c r="G28" s="5"/>
      <c r="H28" s="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>
      <c r="A29" s="42"/>
      <c r="B29" s="54" t="s">
        <v>68</v>
      </c>
      <c r="C29" s="54" t="s">
        <v>69</v>
      </c>
      <c r="D29" s="54" t="s">
        <v>70</v>
      </c>
      <c r="E29" s="55" t="s">
        <v>71</v>
      </c>
      <c r="F29" s="55" t="s">
        <v>72</v>
      </c>
      <c r="G29" s="54" t="s">
        <v>73</v>
      </c>
      <c r="H29" s="54" t="s">
        <v>74</v>
      </c>
      <c r="I29" s="55" t="s">
        <v>75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ht="63.75" customHeight="1">
      <c r="A30" s="158" t="s">
        <v>28</v>
      </c>
      <c r="B30" s="159" t="s">
        <v>76</v>
      </c>
      <c r="C30" s="159" t="s">
        <v>8791</v>
      </c>
      <c r="D30" s="159" t="s">
        <v>7726</v>
      </c>
      <c r="E30" s="290" t="s">
        <v>8792</v>
      </c>
      <c r="F30" s="159"/>
      <c r="G30" s="291" t="s">
        <v>8793</v>
      </c>
      <c r="H30" s="159" t="s">
        <v>8794</v>
      </c>
      <c r="I30" s="159" t="s">
        <v>8795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ht="12.75" customHeight="1">
      <c r="A31" s="47" t="s">
        <v>60</v>
      </c>
      <c r="B31" s="29" t="s">
        <v>76</v>
      </c>
      <c r="C31" s="29" t="s">
        <v>77</v>
      </c>
      <c r="D31" s="29" t="s">
        <v>78</v>
      </c>
      <c r="E31" s="29" t="s">
        <v>79</v>
      </c>
      <c r="F31" s="29" t="s">
        <v>80</v>
      </c>
      <c r="G31" s="56" t="s">
        <v>81</v>
      </c>
      <c r="H31" s="29" t="s">
        <v>82</v>
      </c>
      <c r="I31" s="29" t="s">
        <v>83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>
      <c r="A32" s="24" t="s">
        <v>42</v>
      </c>
      <c r="B32" s="29" t="s">
        <v>43</v>
      </c>
      <c r="C32" s="29" t="s">
        <v>43</v>
      </c>
      <c r="D32" s="29" t="s">
        <v>43</v>
      </c>
      <c r="E32" s="57" t="s">
        <v>84</v>
      </c>
      <c r="F32" s="57" t="s">
        <v>85</v>
      </c>
      <c r="G32" s="29" t="s">
        <v>43</v>
      </c>
      <c r="H32" s="29" t="s">
        <v>43</v>
      </c>
      <c r="I32" s="29" t="s">
        <v>43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s="59" customFormat="1">
      <c r="A33" s="33"/>
      <c r="B33" s="58"/>
      <c r="C33" s="58"/>
      <c r="D33" s="58"/>
      <c r="E33" s="37"/>
      <c r="F33" s="37"/>
      <c r="G33" s="37"/>
      <c r="H33" s="37"/>
      <c r="I33" s="37"/>
    </row>
    <row r="34" spans="1:256">
      <c r="A34" s="60"/>
      <c r="B34" s="34"/>
      <c r="C34" s="34"/>
      <c r="D34" s="34"/>
      <c r="E34" s="8"/>
      <c r="F34" s="8"/>
      <c r="G34" s="34"/>
      <c r="H34" s="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>
      <c r="A35" s="61" t="s">
        <v>86</v>
      </c>
      <c r="B35" s="62" t="s">
        <v>87</v>
      </c>
      <c r="C35" s="34"/>
      <c r="D35" s="34"/>
      <c r="E35" s="8"/>
      <c r="F35" s="8"/>
      <c r="G35" s="34"/>
      <c r="H35" s="3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>
      <c r="A36"/>
      <c r="B36" s="63" t="s">
        <v>88</v>
      </c>
      <c r="C36" s="34"/>
      <c r="D36" s="34"/>
      <c r="E36" s="8"/>
      <c r="F36" s="8"/>
      <c r="G36" s="34"/>
      <c r="H36" s="3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>
      <c r="A37" s="42"/>
      <c r="B37" s="64" t="s">
        <v>89</v>
      </c>
      <c r="C37" s="64" t="s">
        <v>90</v>
      </c>
      <c r="D37" s="65" t="s">
        <v>91</v>
      </c>
      <c r="E37" s="65" t="s">
        <v>28</v>
      </c>
      <c r="F37" s="65" t="s">
        <v>92</v>
      </c>
      <c r="G37" s="65" t="s">
        <v>93</v>
      </c>
      <c r="H37" s="66" t="s">
        <v>94</v>
      </c>
      <c r="I37" s="65" t="s">
        <v>57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ht="63.75" customHeight="1">
      <c r="A38" s="158" t="s">
        <v>28</v>
      </c>
      <c r="B38" s="21" t="s">
        <v>95</v>
      </c>
      <c r="C38" s="67" t="s">
        <v>96</v>
      </c>
      <c r="D38" s="159" t="s">
        <v>97</v>
      </c>
      <c r="E38" s="18" t="s">
        <v>98</v>
      </c>
      <c r="F38" s="159" t="s">
        <v>99</v>
      </c>
      <c r="G38" s="18" t="s">
        <v>100</v>
      </c>
      <c r="H38" s="68" t="s">
        <v>101</v>
      </c>
      <c r="I38" s="21" t="s">
        <v>102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ht="12.75" customHeight="1">
      <c r="A39" s="47" t="s">
        <v>60</v>
      </c>
      <c r="B39" s="48" t="s">
        <v>103</v>
      </c>
      <c r="C39" s="69" t="s">
        <v>104</v>
      </c>
      <c r="D39" s="70" t="s">
        <v>105</v>
      </c>
      <c r="E39" s="29"/>
      <c r="F39" s="29" t="s">
        <v>106</v>
      </c>
      <c r="G39" s="29"/>
      <c r="H39" s="71"/>
      <c r="I39" s="2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>
      <c r="A40" s="24" t="s">
        <v>42</v>
      </c>
      <c r="B40" s="48" t="s">
        <v>43</v>
      </c>
      <c r="C40" s="29" t="s">
        <v>43</v>
      </c>
      <c r="D40" s="29" t="s">
        <v>43</v>
      </c>
      <c r="E40" s="29" t="s">
        <v>43</v>
      </c>
      <c r="F40" s="29" t="s">
        <v>43</v>
      </c>
      <c r="G40" s="29" t="s">
        <v>43</v>
      </c>
      <c r="H40" s="30" t="s">
        <v>43</v>
      </c>
      <c r="I40" s="29" t="s">
        <v>43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>
      <c r="A41" s="33"/>
      <c r="B41" s="34"/>
      <c r="C41" s="34"/>
      <c r="D41" s="34"/>
      <c r="E41" s="8"/>
      <c r="F41" s="8"/>
      <c r="G41" s="34"/>
      <c r="H41" s="34"/>
      <c r="I41" s="34"/>
      <c r="J41" s="34"/>
      <c r="K41" s="34"/>
      <c r="L41" s="34"/>
      <c r="M41" s="8"/>
      <c r="N41" s="34"/>
      <c r="O41" s="34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>
      <c r="A42" s="60"/>
      <c r="B42" s="34"/>
      <c r="C42" s="34"/>
      <c r="D42" s="34"/>
      <c r="E42" s="8"/>
      <c r="F42" s="8"/>
      <c r="G42" s="34"/>
      <c r="H42" s="34"/>
      <c r="I42" s="34"/>
      <c r="J42" s="34"/>
      <c r="K42" s="34"/>
      <c r="L42" s="34"/>
      <c r="M42" s="8"/>
      <c r="N42" s="34"/>
      <c r="O42" s="34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>
      <c r="A43" s="61" t="s">
        <v>107</v>
      </c>
      <c r="B43" s="62" t="s">
        <v>108</v>
      </c>
      <c r="C43" s="34"/>
      <c r="D43" s="34"/>
      <c r="E43" s="8"/>
      <c r="F43" s="34"/>
      <c r="G43" s="34"/>
      <c r="H43" s="34"/>
      <c r="I43" s="8"/>
      <c r="J43" s="34"/>
      <c r="K43" s="34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>
      <c r="A44" s="42"/>
      <c r="B44" s="72" t="s">
        <v>109</v>
      </c>
      <c r="C44" s="72" t="s">
        <v>110</v>
      </c>
      <c r="D44" s="72" t="s">
        <v>111</v>
      </c>
      <c r="E44" s="73" t="s">
        <v>112</v>
      </c>
      <c r="F44" s="72" t="s">
        <v>113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ht="63.75" customHeight="1">
      <c r="A45" s="158" t="s">
        <v>28</v>
      </c>
      <c r="B45" s="159" t="s">
        <v>114</v>
      </c>
      <c r="C45" s="159" t="s">
        <v>115</v>
      </c>
      <c r="D45" s="159" t="s">
        <v>116</v>
      </c>
      <c r="E45" s="74" t="s">
        <v>117</v>
      </c>
      <c r="F45" s="159" t="s">
        <v>118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ht="12.75" customHeight="1">
      <c r="A46" s="47" t="s">
        <v>60</v>
      </c>
      <c r="B46" s="75" t="s">
        <v>119</v>
      </c>
      <c r="C46" s="69" t="s">
        <v>120</v>
      </c>
      <c r="D46" s="69" t="s">
        <v>121</v>
      </c>
      <c r="E46" s="74"/>
      <c r="F46" s="69" t="s">
        <v>122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>
      <c r="A47" s="24" t="s">
        <v>42</v>
      </c>
      <c r="B47" s="29" t="s">
        <v>43</v>
      </c>
      <c r="C47" s="29" t="s">
        <v>43</v>
      </c>
      <c r="D47" s="29" t="s">
        <v>43</v>
      </c>
      <c r="E47" s="74" t="s">
        <v>43</v>
      </c>
      <c r="F47" s="57" t="s">
        <v>43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>
      <c r="A48" s="33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s="77" customFormat="1" ht="12.75" customHeight="1">
      <c r="A49" s="76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</row>
    <row r="50" spans="1:256" ht="12.75" customHeight="1">
      <c r="A50" s="78" t="s">
        <v>123</v>
      </c>
      <c r="B50" s="39" t="s">
        <v>124</v>
      </c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ht="12.75" customHeight="1">
      <c r="A51" s="76"/>
      <c r="B51" s="39" t="s">
        <v>125</v>
      </c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>
      <c r="A52" s="42"/>
      <c r="B52" s="14" t="s">
        <v>126</v>
      </c>
      <c r="C52" s="14" t="s">
        <v>127</v>
      </c>
      <c r="D52" s="14" t="s">
        <v>128</v>
      </c>
      <c r="E52" s="15" t="s">
        <v>129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ht="63.75" customHeight="1">
      <c r="A53" s="158" t="s">
        <v>28</v>
      </c>
      <c r="B53" s="159" t="s">
        <v>130</v>
      </c>
      <c r="C53" s="159" t="s">
        <v>131</v>
      </c>
      <c r="D53" s="159" t="s">
        <v>132</v>
      </c>
      <c r="E53" s="159" t="s">
        <v>133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ht="25.5">
      <c r="A54" s="47" t="s">
        <v>60</v>
      </c>
      <c r="B54" s="79" t="s">
        <v>134</v>
      </c>
      <c r="C54" s="79" t="s">
        <v>135</v>
      </c>
      <c r="D54" s="79" t="s">
        <v>136</v>
      </c>
      <c r="E54" s="75" t="s">
        <v>137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>
      <c r="A55" s="24" t="s">
        <v>42</v>
      </c>
      <c r="B55" s="29" t="s">
        <v>43</v>
      </c>
      <c r="C55" s="29" t="s">
        <v>43</v>
      </c>
      <c r="D55" s="29" t="s">
        <v>43</v>
      </c>
      <c r="E55" s="57" t="s">
        <v>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s="41" customFormat="1">
      <c r="A56" s="33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</row>
    <row r="57" spans="1:256" ht="12.75" customHeight="1">
      <c r="A57" s="76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ht="12.75" customHeight="1">
      <c r="A58" s="78" t="s">
        <v>138</v>
      </c>
      <c r="B58" s="39" t="s">
        <v>139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ht="12.75" customHeight="1">
      <c r="A59" s="76"/>
      <c r="B59" s="39" t="s">
        <v>140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>
      <c r="A60" s="42"/>
      <c r="B60" s="64" t="s">
        <v>141</v>
      </c>
      <c r="C60" s="65" t="s">
        <v>142</v>
      </c>
      <c r="D60" s="65" t="s">
        <v>28</v>
      </c>
      <c r="E60" s="65" t="s">
        <v>143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ht="63.75" customHeight="1">
      <c r="A61" s="158" t="s">
        <v>28</v>
      </c>
      <c r="B61" s="159" t="s">
        <v>144</v>
      </c>
      <c r="C61" s="159" t="s">
        <v>145</v>
      </c>
      <c r="D61" s="159" t="s">
        <v>146</v>
      </c>
      <c r="E61" s="158" t="s">
        <v>147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ht="13.15" customHeight="1">
      <c r="A62" s="619" t="s">
        <v>60</v>
      </c>
      <c r="B62" s="159" t="s">
        <v>148</v>
      </c>
      <c r="C62" s="159" t="s">
        <v>149</v>
      </c>
      <c r="D62" s="159"/>
      <c r="E62" s="159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>
      <c r="A63" s="619"/>
      <c r="B63" s="79" t="s">
        <v>150</v>
      </c>
      <c r="C63" s="79" t="s">
        <v>150</v>
      </c>
      <c r="D63"/>
      <c r="E63" s="79" t="s">
        <v>148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>
      <c r="A64" s="24" t="s">
        <v>42</v>
      </c>
      <c r="B64" s="29" t="s">
        <v>43</v>
      </c>
      <c r="C64" s="29" t="s">
        <v>43</v>
      </c>
      <c r="D64" s="29" t="s">
        <v>43</v>
      </c>
      <c r="E64" s="57" t="s">
        <v>43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s="41" customFormat="1">
      <c r="A65" s="33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</row>
    <row r="66" spans="1:256" s="41" customFormat="1" ht="12.75" customHeight="1">
      <c r="A66" s="76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</row>
    <row r="67" spans="1:256" ht="12.75" customHeight="1">
      <c r="A67" s="78" t="s">
        <v>151</v>
      </c>
      <c r="B67" s="39" t="s">
        <v>152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>
      <c r="A68" s="42"/>
      <c r="B68" s="80" t="s">
        <v>113</v>
      </c>
      <c r="C68" s="81" t="s">
        <v>153</v>
      </c>
      <c r="D68" s="81" t="s">
        <v>154</v>
      </c>
      <c r="E68" s="82" t="s">
        <v>20</v>
      </c>
      <c r="F68" s="82" t="s">
        <v>21</v>
      </c>
      <c r="G68" s="82" t="s">
        <v>155</v>
      </c>
      <c r="H68" s="17" t="s">
        <v>156</v>
      </c>
      <c r="I68" s="83" t="s">
        <v>157</v>
      </c>
      <c r="J68" s="15" t="s">
        <v>158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ht="52.9" customHeight="1">
      <c r="A69" s="620" t="s">
        <v>28</v>
      </c>
      <c r="B69" s="621" t="s">
        <v>159</v>
      </c>
      <c r="C69" s="84" t="s">
        <v>160</v>
      </c>
      <c r="D69" s="84" t="s">
        <v>161</v>
      </c>
      <c r="E69" s="613" t="s">
        <v>162</v>
      </c>
      <c r="F69" s="613" t="s">
        <v>163</v>
      </c>
      <c r="G69" s="613" t="s">
        <v>164</v>
      </c>
      <c r="H69" s="613" t="s">
        <v>165</v>
      </c>
      <c r="I69" s="85" t="s">
        <v>166</v>
      </c>
      <c r="J69" s="84" t="s">
        <v>166</v>
      </c>
      <c r="K69" s="86"/>
      <c r="L69" s="86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ht="38.25">
      <c r="A70" s="620"/>
      <c r="B70" s="621"/>
      <c r="C70" s="87" t="s">
        <v>167</v>
      </c>
      <c r="D70" s="87" t="s">
        <v>168</v>
      </c>
      <c r="E70" s="613"/>
      <c r="F70" s="613"/>
      <c r="G70" s="613"/>
      <c r="H70" s="613"/>
      <c r="I70" s="87" t="s">
        <v>169</v>
      </c>
      <c r="J70" s="87" t="s">
        <v>170</v>
      </c>
      <c r="K70" s="37"/>
      <c r="L70" s="37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ht="25.5">
      <c r="A71" s="47" t="s">
        <v>60</v>
      </c>
      <c r="B71" s="69" t="s">
        <v>122</v>
      </c>
      <c r="C71" s="87" t="s">
        <v>171</v>
      </c>
      <c r="D71" s="87" t="s">
        <v>172</v>
      </c>
      <c r="E71" s="159">
        <v>1</v>
      </c>
      <c r="F71" s="48">
        <v>3</v>
      </c>
      <c r="G71" s="48"/>
      <c r="H71" s="48"/>
      <c r="I71" s="87" t="s">
        <v>173</v>
      </c>
      <c r="J71" s="87" t="s">
        <v>174</v>
      </c>
      <c r="K71" s="37"/>
      <c r="L71" s="37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>
      <c r="A72" s="24" t="s">
        <v>42</v>
      </c>
      <c r="B72" s="29" t="s">
        <v>43</v>
      </c>
      <c r="C72" s="29" t="s">
        <v>43</v>
      </c>
      <c r="D72" s="29" t="s">
        <v>43</v>
      </c>
      <c r="E72" s="57" t="s">
        <v>43</v>
      </c>
      <c r="F72" s="57" t="s">
        <v>43</v>
      </c>
      <c r="G72" s="48" t="s">
        <v>45</v>
      </c>
      <c r="H72" s="48" t="s">
        <v>45</v>
      </c>
      <c r="I72" s="88" t="s">
        <v>175</v>
      </c>
      <c r="J72" s="48" t="s">
        <v>176</v>
      </c>
      <c r="K72" s="37"/>
      <c r="L72" s="37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>
      <c r="A73" s="60"/>
      <c r="B73" s="34"/>
      <c r="C73" s="34"/>
      <c r="D73" s="34"/>
      <c r="E73" s="8"/>
      <c r="F73" s="37"/>
      <c r="G73" s="37"/>
      <c r="H73" s="37"/>
      <c r="I73" s="37"/>
      <c r="J73" s="37"/>
      <c r="K73" s="37"/>
      <c r="L73" s="37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>
      <c r="A74" s="33"/>
      <c r="B74" s="40"/>
      <c r="C74" s="37"/>
      <c r="D74" s="51"/>
      <c r="E74" s="37"/>
      <c r="F74" s="37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>
      <c r="A75" s="89" t="s">
        <v>177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93" customFormat="1">
      <c r="A76" s="90"/>
      <c r="B76" s="91" t="s">
        <v>178</v>
      </c>
      <c r="C76" s="92" t="s">
        <v>179</v>
      </c>
      <c r="D76" s="91" t="s">
        <v>180</v>
      </c>
      <c r="E76" s="92" t="s">
        <v>181</v>
      </c>
      <c r="F76" s="92" t="s">
        <v>182</v>
      </c>
      <c r="G76" s="92" t="s">
        <v>28</v>
      </c>
    </row>
    <row r="77" spans="1:256" s="97" customFormat="1" ht="25.5">
      <c r="A77" s="94" t="s">
        <v>28</v>
      </c>
      <c r="B77" s="95" t="s">
        <v>183</v>
      </c>
      <c r="C77" s="95" t="s">
        <v>184</v>
      </c>
      <c r="D77" s="95" t="s">
        <v>185</v>
      </c>
      <c r="E77" s="95" t="s">
        <v>186</v>
      </c>
      <c r="F77" s="96" t="s">
        <v>187</v>
      </c>
      <c r="G77" s="95" t="s">
        <v>188</v>
      </c>
    </row>
    <row r="78" spans="1:256" s="93" customFormat="1" ht="38.25">
      <c r="A78" s="98" t="s">
        <v>29</v>
      </c>
      <c r="B78" s="99" t="s">
        <v>189</v>
      </c>
      <c r="C78" s="100" t="s">
        <v>190</v>
      </c>
      <c r="D78" s="95" t="s">
        <v>191</v>
      </c>
      <c r="E78" s="50">
        <v>39</v>
      </c>
      <c r="F78" s="101">
        <v>40568</v>
      </c>
      <c r="G78" s="50"/>
    </row>
    <row r="79" spans="1:256" ht="38.25">
      <c r="A79" s="102" t="s">
        <v>42</v>
      </c>
      <c r="B79" s="95" t="s">
        <v>43</v>
      </c>
      <c r="C79" s="95" t="s">
        <v>43</v>
      </c>
      <c r="D79" s="95" t="s">
        <v>192</v>
      </c>
      <c r="E79" s="50" t="s">
        <v>45</v>
      </c>
      <c r="F79" s="50" t="s">
        <v>193</v>
      </c>
      <c r="G79" s="95" t="s">
        <v>43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>
      <c r="A80" s="103"/>
      <c r="B80" s="104"/>
      <c r="C80" s="104"/>
      <c r="D80" s="104"/>
      <c r="E80" s="105"/>
      <c r="F80" s="105"/>
      <c r="G80" s="104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56">
      <c r="A81" s="36"/>
      <c r="B81" s="37"/>
      <c r="C81" s="37"/>
      <c r="D81" s="37"/>
      <c r="E81" s="37"/>
      <c r="F81" s="37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</row>
    <row r="82" spans="1:256" s="41" customFormat="1" ht="12.75" customHeight="1">
      <c r="A82" s="78" t="s">
        <v>194</v>
      </c>
      <c r="B82" s="39" t="s">
        <v>195</v>
      </c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</row>
    <row r="83" spans="1:256">
      <c r="A83" s="42"/>
      <c r="B83" s="106" t="s">
        <v>196</v>
      </c>
      <c r="C83" s="106" t="s">
        <v>197</v>
      </c>
      <c r="D83" s="106" t="s">
        <v>198</v>
      </c>
      <c r="E83"/>
      <c r="F83"/>
      <c r="G83"/>
      <c r="H83"/>
      <c r="I83"/>
      <c r="J83"/>
    </row>
    <row r="84" spans="1:256" ht="38.25" customHeight="1">
      <c r="A84" s="45" t="s">
        <v>28</v>
      </c>
      <c r="B84" s="19" t="s">
        <v>199</v>
      </c>
      <c r="C84" s="19" t="s">
        <v>200</v>
      </c>
      <c r="D84" s="19" t="s">
        <v>201</v>
      </c>
      <c r="E84"/>
      <c r="F84"/>
      <c r="G84"/>
      <c r="H84"/>
      <c r="I84"/>
      <c r="J84"/>
    </row>
    <row r="85" spans="1:256">
      <c r="A85" s="47" t="s">
        <v>60</v>
      </c>
      <c r="B85" s="28">
        <v>1</v>
      </c>
      <c r="C85" s="107">
        <v>3</v>
      </c>
      <c r="D85" s="28" t="s">
        <v>202</v>
      </c>
      <c r="E85"/>
      <c r="F85"/>
      <c r="G85"/>
      <c r="H85"/>
      <c r="I85"/>
      <c r="J85"/>
    </row>
    <row r="86" spans="1:256" ht="140.25">
      <c r="A86" s="24" t="s">
        <v>42</v>
      </c>
      <c r="B86" s="46" t="s">
        <v>203</v>
      </c>
      <c r="C86" s="46" t="s">
        <v>204</v>
      </c>
      <c r="D86" s="46" t="s">
        <v>205</v>
      </c>
      <c r="E86"/>
      <c r="F86"/>
      <c r="G86"/>
      <c r="H86"/>
      <c r="I86"/>
      <c r="J86"/>
    </row>
    <row r="89" spans="1:256" ht="12.75" customHeight="1"/>
    <row r="90" spans="1:256" ht="12.75" customHeight="1"/>
    <row r="92" spans="1:256" ht="12.75" customHeight="1"/>
    <row r="93" spans="1:256" ht="12.75" customHeight="1"/>
    <row r="95" spans="1:256" ht="12.75" customHeight="1"/>
  </sheetData>
  <sheetProtection selectLockedCells="1" selectUnlockedCells="1"/>
  <mergeCells count="12">
    <mergeCell ref="H69:H70"/>
    <mergeCell ref="A5:E5"/>
    <mergeCell ref="A7:A9"/>
    <mergeCell ref="B7:E7"/>
    <mergeCell ref="B8:E8"/>
    <mergeCell ref="B9:E9"/>
    <mergeCell ref="A62:A63"/>
    <mergeCell ref="A69:A70"/>
    <mergeCell ref="B69:B70"/>
    <mergeCell ref="E69:E70"/>
    <mergeCell ref="F69:F70"/>
    <mergeCell ref="G69:G70"/>
  </mergeCells>
  <hyperlinks>
    <hyperlink ref="G31" r:id="rId1"/>
    <hyperlink ref="C78" r:id="rId2"/>
    <hyperlink ref="G30" r:id="rId3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92D050"/>
  </sheetPr>
  <dimension ref="A1:P3"/>
  <sheetViews>
    <sheetView zoomScale="95" zoomScaleNormal="95" workbookViewId="0">
      <selection activeCell="B3" sqref="B3"/>
    </sheetView>
  </sheetViews>
  <sheetFormatPr baseColWidth="10" defaultColWidth="12.85546875" defaultRowHeight="12.75"/>
  <cols>
    <col min="1" max="1" width="30.140625" style="108" bestFit="1" customWidth="1"/>
    <col min="2" max="2" width="23.28515625" style="108" bestFit="1" customWidth="1"/>
    <col min="3" max="4" width="12.7109375" style="109" bestFit="1" customWidth="1"/>
    <col min="5" max="5" width="9.85546875" style="109" bestFit="1" customWidth="1"/>
    <col min="6" max="6" width="35.7109375" style="109" bestFit="1" customWidth="1"/>
    <col min="7" max="7" width="22" style="109" bestFit="1" customWidth="1"/>
    <col min="8" max="8" width="6" style="109" bestFit="1" customWidth="1"/>
    <col min="9" max="9" width="10.5703125" style="110" bestFit="1" customWidth="1"/>
    <col min="10" max="10" width="10" style="110" bestFit="1" customWidth="1"/>
    <col min="11" max="11" width="13.85546875" style="109" bestFit="1" customWidth="1"/>
    <col min="12" max="13" width="11.85546875" style="109" bestFit="1" customWidth="1"/>
    <col min="14" max="14" width="16.42578125" style="109" bestFit="1" customWidth="1"/>
    <col min="15" max="15" width="8.5703125" style="109" bestFit="1" customWidth="1"/>
    <col min="16" max="16" width="13.28515625" style="109" bestFit="1" customWidth="1"/>
  </cols>
  <sheetData>
    <row r="1" spans="1:16" ht="13.5" customHeight="1">
      <c r="A1" s="111" t="s">
        <v>12</v>
      </c>
      <c r="B1" s="111" t="s">
        <v>13</v>
      </c>
      <c r="C1" s="112" t="s">
        <v>14</v>
      </c>
      <c r="D1" s="112" t="s">
        <v>15</v>
      </c>
      <c r="E1" s="112" t="s">
        <v>16</v>
      </c>
      <c r="F1" s="112" t="s">
        <v>17</v>
      </c>
      <c r="G1" s="112" t="s">
        <v>18</v>
      </c>
      <c r="H1" s="112" t="s">
        <v>19</v>
      </c>
      <c r="I1" s="113" t="s">
        <v>20</v>
      </c>
      <c r="J1" s="113" t="s">
        <v>21</v>
      </c>
      <c r="K1" s="112" t="s">
        <v>22</v>
      </c>
      <c r="L1" s="112" t="s">
        <v>23</v>
      </c>
      <c r="M1" s="112" t="s">
        <v>24</v>
      </c>
      <c r="N1" s="112" t="s">
        <v>25</v>
      </c>
      <c r="O1" s="112" t="s">
        <v>26</v>
      </c>
      <c r="P1" s="112" t="s">
        <v>27</v>
      </c>
    </row>
    <row r="2" spans="1:16" s="163" customFormat="1" ht="15">
      <c r="A2" s="160" t="s">
        <v>8269</v>
      </c>
      <c r="B2" s="160" t="s">
        <v>7624</v>
      </c>
      <c r="C2" s="161">
        <v>41884</v>
      </c>
      <c r="D2" s="161">
        <v>42212</v>
      </c>
      <c r="E2" s="162"/>
      <c r="F2" s="162" t="s">
        <v>8271</v>
      </c>
      <c r="G2" s="164">
        <v>2015</v>
      </c>
      <c r="H2" s="162"/>
      <c r="I2" s="196" t="s">
        <v>20</v>
      </c>
      <c r="J2" s="196" t="s">
        <v>21</v>
      </c>
      <c r="K2" s="162" t="s">
        <v>7625</v>
      </c>
      <c r="L2" s="162" t="s">
        <v>7626</v>
      </c>
      <c r="M2" s="162"/>
      <c r="N2" s="162"/>
      <c r="O2" s="162"/>
      <c r="P2" s="162"/>
    </row>
    <row r="3" spans="1:16" ht="15">
      <c r="A3" s="160" t="s">
        <v>8270</v>
      </c>
      <c r="B3" s="160" t="s">
        <v>8268</v>
      </c>
      <c r="C3" s="161">
        <v>41884</v>
      </c>
      <c r="D3" s="161">
        <v>42212</v>
      </c>
      <c r="E3" s="162"/>
      <c r="F3" s="162" t="s">
        <v>8272</v>
      </c>
      <c r="G3" s="164">
        <v>2015</v>
      </c>
      <c r="H3" s="162"/>
      <c r="I3" s="196" t="s">
        <v>20</v>
      </c>
      <c r="J3" s="196" t="s">
        <v>21</v>
      </c>
      <c r="K3" s="162" t="s">
        <v>7625</v>
      </c>
      <c r="L3" s="162" t="s">
        <v>7626</v>
      </c>
      <c r="M3" s="162"/>
      <c r="N3" s="162"/>
      <c r="O3" s="162"/>
      <c r="P3" s="162"/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 r:id="rId1"/>
  <headerFooter alignWithMargins="0">
    <oddHeader>&amp;C&amp;"Arial,Regular"&amp;10&amp;A</oddHeader>
    <oddFooter>&amp;C&amp;"Arial,Regular"&amp;10Page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92D050"/>
  </sheetPr>
  <dimension ref="A1:L2"/>
  <sheetViews>
    <sheetView zoomScale="130" zoomScaleNormal="130" workbookViewId="0">
      <selection activeCell="B2" sqref="B2:C2"/>
    </sheetView>
  </sheetViews>
  <sheetFormatPr baseColWidth="10" defaultColWidth="10.7109375" defaultRowHeight="12.75"/>
  <cols>
    <col min="1" max="1" width="14.140625" style="114" bestFit="1" customWidth="1"/>
    <col min="2" max="2" width="12.7109375" style="115" bestFit="1" customWidth="1"/>
    <col min="3" max="3" width="11" style="115" customWidth="1"/>
    <col min="4" max="4" width="10.140625" style="115" customWidth="1"/>
    <col min="5" max="5" width="10.42578125" style="115" customWidth="1"/>
    <col min="6" max="6" width="6.5703125" style="115" customWidth="1"/>
    <col min="7" max="7" width="25.140625" style="114" customWidth="1"/>
    <col min="8" max="8" width="15.42578125" style="115" bestFit="1" customWidth="1"/>
    <col min="9" max="9" width="12.140625" style="115" customWidth="1"/>
    <col min="10" max="10" width="10.42578125" style="115" customWidth="1"/>
    <col min="11" max="11" width="19.28515625" style="109" customWidth="1"/>
    <col min="12" max="12" width="22.42578125" style="109" customWidth="1"/>
  </cols>
  <sheetData>
    <row r="1" spans="1:12" s="89" customFormat="1">
      <c r="A1" s="116" t="s">
        <v>48</v>
      </c>
      <c r="B1" s="117" t="s">
        <v>49</v>
      </c>
      <c r="C1" s="117" t="s">
        <v>50</v>
      </c>
      <c r="D1" s="117" t="s">
        <v>51</v>
      </c>
      <c r="E1" s="117" t="s">
        <v>52</v>
      </c>
      <c r="F1" s="117" t="s">
        <v>53</v>
      </c>
      <c r="G1" s="116" t="s">
        <v>54</v>
      </c>
      <c r="H1" s="118" t="s">
        <v>55</v>
      </c>
      <c r="I1" s="118" t="s">
        <v>56</v>
      </c>
      <c r="J1" s="117" t="s">
        <v>57</v>
      </c>
      <c r="K1" s="119" t="s">
        <v>58</v>
      </c>
      <c r="L1" s="119" t="s">
        <v>59</v>
      </c>
    </row>
    <row r="2" spans="1:12">
      <c r="A2" s="165" t="s">
        <v>7627</v>
      </c>
      <c r="B2" s="166" t="s">
        <v>7631</v>
      </c>
      <c r="C2" s="166" t="s">
        <v>7632</v>
      </c>
      <c r="D2" s="166" t="s">
        <v>7633</v>
      </c>
      <c r="E2" s="166"/>
      <c r="F2" s="166">
        <v>0</v>
      </c>
      <c r="G2" s="165" t="s">
        <v>7628</v>
      </c>
      <c r="H2" s="166" t="s">
        <v>7630</v>
      </c>
      <c r="I2" s="166" t="s">
        <v>7629</v>
      </c>
      <c r="J2" s="166"/>
      <c r="K2" s="167"/>
      <c r="L2" s="167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92D050"/>
  </sheetPr>
  <dimension ref="A1:H4"/>
  <sheetViews>
    <sheetView zoomScale="130" zoomScaleNormal="130" workbookViewId="0">
      <selection activeCell="G5" sqref="G5"/>
    </sheetView>
  </sheetViews>
  <sheetFormatPr baseColWidth="10" defaultColWidth="10.7109375" defaultRowHeight="12.75"/>
  <cols>
    <col min="1" max="1" width="8.7109375" style="120" customWidth="1"/>
    <col min="2" max="2" width="10.85546875" style="120" customWidth="1"/>
    <col min="3" max="3" width="11.140625" style="120" customWidth="1"/>
    <col min="4" max="4" width="18.42578125" style="109" bestFit="1" customWidth="1"/>
    <col min="5" max="5" width="4.5703125" style="115" customWidth="1"/>
    <col min="6" max="6" width="26" style="120" customWidth="1"/>
    <col min="7" max="7" width="21.42578125" style="120" customWidth="1"/>
    <col min="8" max="8" width="12" style="109" customWidth="1"/>
  </cols>
  <sheetData>
    <row r="1" spans="1:8">
      <c r="A1" s="111" t="s">
        <v>68</v>
      </c>
      <c r="B1" s="111" t="s">
        <v>69</v>
      </c>
      <c r="C1" s="111" t="s">
        <v>70</v>
      </c>
      <c r="D1" s="112" t="s">
        <v>71</v>
      </c>
      <c r="E1" s="121" t="s">
        <v>72</v>
      </c>
      <c r="F1" s="111" t="s">
        <v>73</v>
      </c>
      <c r="G1" s="111" t="s">
        <v>74</v>
      </c>
      <c r="H1" s="112" t="s">
        <v>75</v>
      </c>
    </row>
    <row r="2" spans="1:8">
      <c r="A2" s="120" t="s">
        <v>76</v>
      </c>
      <c r="B2" s="120" t="s">
        <v>7634</v>
      </c>
      <c r="C2" s="120" t="s">
        <v>7635</v>
      </c>
      <c r="D2" s="156" t="s">
        <v>7636</v>
      </c>
      <c r="F2" s="138" t="s">
        <v>7637</v>
      </c>
      <c r="G2" s="120" t="s">
        <v>2917</v>
      </c>
    </row>
    <row r="3" spans="1:8">
      <c r="A3" s="120" t="s">
        <v>7638</v>
      </c>
      <c r="B3" s="120" t="s">
        <v>7639</v>
      </c>
      <c r="C3" s="120" t="s">
        <v>7640</v>
      </c>
      <c r="D3" s="156" t="s">
        <v>7641</v>
      </c>
      <c r="F3" s="138" t="s">
        <v>7642</v>
      </c>
      <c r="G3" s="120" t="s">
        <v>2917</v>
      </c>
    </row>
    <row r="4" spans="1:8">
      <c r="A4" s="120" t="s">
        <v>7643</v>
      </c>
      <c r="B4" s="120" t="s">
        <v>7644</v>
      </c>
      <c r="C4" s="120" t="s">
        <v>7645</v>
      </c>
      <c r="D4" s="156" t="s">
        <v>7646</v>
      </c>
      <c r="F4" s="138" t="s">
        <v>7647</v>
      </c>
      <c r="G4" s="120" t="s">
        <v>2917</v>
      </c>
    </row>
  </sheetData>
  <sheetProtection selectLockedCells="1" selectUnlockedCells="1"/>
  <hyperlinks>
    <hyperlink ref="F2" r:id="rId1"/>
    <hyperlink ref="F3" r:id="rId2"/>
    <hyperlink ref="F4" r:id="rId3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zoomScale="80" zoomScaleNormal="80" workbookViewId="0">
      <selection activeCell="H26" sqref="H26"/>
    </sheetView>
  </sheetViews>
  <sheetFormatPr baseColWidth="10" defaultColWidth="12.7109375" defaultRowHeight="21" customHeight="1"/>
  <cols>
    <col min="1" max="1" width="41.42578125" style="120" customWidth="1"/>
    <col min="2" max="2" width="23.85546875" style="120" bestFit="1" customWidth="1"/>
    <col min="3" max="3" width="30.5703125" style="109" bestFit="1" customWidth="1"/>
    <col min="4" max="4" width="25.140625" style="109" bestFit="1" customWidth="1"/>
    <col min="5" max="5" width="68" style="109" customWidth="1"/>
    <col min="6" max="6" width="15.42578125" style="109" customWidth="1"/>
    <col min="7" max="7" width="15.7109375" style="109" bestFit="1" customWidth="1"/>
    <col min="8" max="8" width="44.5703125" style="122" bestFit="1" customWidth="1"/>
    <col min="9" max="16384" width="12.7109375" style="122"/>
  </cols>
  <sheetData>
    <row r="1" spans="1:8" s="123" customFormat="1" ht="21" customHeight="1" thickBot="1">
      <c r="A1" s="139" t="s">
        <v>89</v>
      </c>
      <c r="B1" s="139" t="s">
        <v>90</v>
      </c>
      <c r="C1" s="140" t="s">
        <v>91</v>
      </c>
      <c r="D1" s="141" t="s">
        <v>28</v>
      </c>
      <c r="E1" s="141" t="s">
        <v>92</v>
      </c>
      <c r="F1" s="141" t="s">
        <v>93</v>
      </c>
      <c r="G1" s="142" t="s">
        <v>94</v>
      </c>
      <c r="H1" s="142" t="s">
        <v>57</v>
      </c>
    </row>
    <row r="2" spans="1:8" ht="37.5" customHeight="1">
      <c r="A2" s="143" t="s">
        <v>207</v>
      </c>
      <c r="B2" s="143" t="s">
        <v>7406</v>
      </c>
      <c r="C2" s="144" t="s">
        <v>7407</v>
      </c>
      <c r="D2" s="145" t="s">
        <v>7408</v>
      </c>
      <c r="E2" s="145" t="s">
        <v>7409</v>
      </c>
      <c r="F2" s="146" t="s">
        <v>7558</v>
      </c>
      <c r="G2" s="147"/>
      <c r="H2" s="195" t="s">
        <v>8291</v>
      </c>
    </row>
    <row r="3" spans="1:8" ht="21" customHeight="1">
      <c r="A3" s="143" t="s">
        <v>207</v>
      </c>
      <c r="B3" s="143" t="s">
        <v>7410</v>
      </c>
      <c r="C3" s="144" t="s">
        <v>7411</v>
      </c>
      <c r="D3" s="145" t="s">
        <v>7412</v>
      </c>
      <c r="E3" s="145" t="s">
        <v>7413</v>
      </c>
      <c r="F3" s="146" t="s">
        <v>7414</v>
      </c>
      <c r="G3" s="147"/>
      <c r="H3" s="147"/>
    </row>
    <row r="4" spans="1:8" ht="21" customHeight="1">
      <c r="A4" s="143" t="s">
        <v>207</v>
      </c>
      <c r="B4" s="143" t="s">
        <v>7415</v>
      </c>
      <c r="C4" s="144" t="s">
        <v>7416</v>
      </c>
      <c r="D4" s="145" t="s">
        <v>7417</v>
      </c>
      <c r="E4" s="145" t="s">
        <v>209</v>
      </c>
      <c r="F4" s="146" t="s">
        <v>7418</v>
      </c>
      <c r="G4" s="147"/>
      <c r="H4" s="147"/>
    </row>
    <row r="5" spans="1:8" ht="21" customHeight="1">
      <c r="A5" s="143" t="s">
        <v>207</v>
      </c>
      <c r="B5" s="143" t="s">
        <v>7419</v>
      </c>
      <c r="C5" s="144" t="s">
        <v>7420</v>
      </c>
      <c r="D5" s="145" t="s">
        <v>7421</v>
      </c>
      <c r="E5" s="145" t="s">
        <v>210</v>
      </c>
      <c r="F5" s="146" t="s">
        <v>7422</v>
      </c>
      <c r="G5" s="147"/>
      <c r="H5" s="147" t="s">
        <v>8292</v>
      </c>
    </row>
    <row r="6" spans="1:8" ht="21" customHeight="1">
      <c r="A6" s="143" t="s">
        <v>207</v>
      </c>
      <c r="B6" s="143" t="s">
        <v>7423</v>
      </c>
      <c r="C6" s="144" t="s">
        <v>7424</v>
      </c>
      <c r="D6" s="145" t="s">
        <v>7425</v>
      </c>
      <c r="E6" s="145" t="s">
        <v>210</v>
      </c>
      <c r="F6" s="146" t="s">
        <v>7426</v>
      </c>
      <c r="G6" s="147"/>
      <c r="H6" s="147" t="s">
        <v>8292</v>
      </c>
    </row>
    <row r="7" spans="1:8" ht="21" customHeight="1">
      <c r="A7" s="143" t="s">
        <v>207</v>
      </c>
      <c r="B7" s="143" t="s">
        <v>217</v>
      </c>
      <c r="C7" s="144" t="s">
        <v>7401</v>
      </c>
      <c r="D7" s="145" t="s">
        <v>7427</v>
      </c>
      <c r="E7" s="145" t="s">
        <v>7428</v>
      </c>
      <c r="F7" s="146" t="s">
        <v>7429</v>
      </c>
      <c r="G7" s="147"/>
      <c r="H7" s="147"/>
    </row>
    <row r="8" spans="1:8" ht="21" customHeight="1">
      <c r="A8" s="143" t="s">
        <v>207</v>
      </c>
      <c r="B8" s="143" t="s">
        <v>7430</v>
      </c>
      <c r="C8" s="144" t="s">
        <v>7431</v>
      </c>
      <c r="D8" s="145" t="s">
        <v>7432</v>
      </c>
      <c r="E8" s="145" t="s">
        <v>208</v>
      </c>
      <c r="F8" s="146" t="s">
        <v>7433</v>
      </c>
      <c r="G8" s="147"/>
      <c r="H8" s="147"/>
    </row>
    <row r="9" spans="1:8" ht="21" customHeight="1">
      <c r="A9" s="143" t="s">
        <v>207</v>
      </c>
      <c r="B9" s="143" t="s">
        <v>7434</v>
      </c>
      <c r="C9" s="144" t="s">
        <v>7435</v>
      </c>
      <c r="D9" s="145" t="s">
        <v>7436</v>
      </c>
      <c r="E9" s="145" t="s">
        <v>7413</v>
      </c>
      <c r="F9" s="146" t="s">
        <v>7437</v>
      </c>
      <c r="G9" s="147"/>
      <c r="H9" s="147" t="s">
        <v>8293</v>
      </c>
    </row>
    <row r="10" spans="1:8" ht="21" customHeight="1">
      <c r="A10" s="143" t="s">
        <v>207</v>
      </c>
      <c r="B10" s="143" t="s">
        <v>216</v>
      </c>
      <c r="C10" s="144" t="s">
        <v>7400</v>
      </c>
      <c r="D10" s="145" t="s">
        <v>7438</v>
      </c>
      <c r="E10" s="145" t="s">
        <v>7428</v>
      </c>
      <c r="F10" s="146" t="s">
        <v>7439</v>
      </c>
      <c r="G10" s="147"/>
      <c r="H10" s="147"/>
    </row>
    <row r="11" spans="1:8" ht="21" customHeight="1">
      <c r="A11" s="143" t="s">
        <v>207</v>
      </c>
      <c r="B11" s="143" t="s">
        <v>214</v>
      </c>
      <c r="C11" s="144" t="s">
        <v>7440</v>
      </c>
      <c r="D11" s="145" t="s">
        <v>7441</v>
      </c>
      <c r="E11" s="145" t="s">
        <v>7442</v>
      </c>
      <c r="F11" s="146" t="s">
        <v>7443</v>
      </c>
      <c r="G11" s="147"/>
      <c r="H11" s="147"/>
    </row>
    <row r="12" spans="1:8" ht="33" customHeight="1">
      <c r="A12" s="143" t="s">
        <v>207</v>
      </c>
      <c r="B12" s="143" t="s">
        <v>211</v>
      </c>
      <c r="C12" s="144" t="s">
        <v>7444</v>
      </c>
      <c r="D12" s="145" t="s">
        <v>7445</v>
      </c>
      <c r="E12" s="145" t="s">
        <v>7428</v>
      </c>
      <c r="F12" s="146" t="s">
        <v>7446</v>
      </c>
      <c r="G12" s="147"/>
      <c r="H12" s="146" t="s">
        <v>8707</v>
      </c>
    </row>
    <row r="13" spans="1:8" ht="29.25" customHeight="1">
      <c r="A13" s="143" t="s">
        <v>207</v>
      </c>
      <c r="B13" s="143" t="s">
        <v>7447</v>
      </c>
      <c r="C13" s="144" t="s">
        <v>7448</v>
      </c>
      <c r="D13" s="145" t="s">
        <v>7449</v>
      </c>
      <c r="E13" s="145" t="s">
        <v>7428</v>
      </c>
      <c r="F13" s="146" t="s">
        <v>7450</v>
      </c>
      <c r="G13" s="147"/>
      <c r="H13" s="146" t="s">
        <v>8708</v>
      </c>
    </row>
    <row r="14" spans="1:8" ht="21" customHeight="1">
      <c r="A14" s="143" t="s">
        <v>207</v>
      </c>
      <c r="B14" s="143" t="s">
        <v>212</v>
      </c>
      <c r="C14" s="144" t="s">
        <v>7451</v>
      </c>
      <c r="D14" s="145" t="s">
        <v>7452</v>
      </c>
      <c r="E14" s="145" t="s">
        <v>213</v>
      </c>
      <c r="F14" s="146" t="s">
        <v>7555</v>
      </c>
      <c r="G14" s="147"/>
      <c r="H14" s="147"/>
    </row>
    <row r="15" spans="1:8" ht="21" customHeight="1">
      <c r="A15" s="143" t="s">
        <v>207</v>
      </c>
      <c r="B15" s="143" t="s">
        <v>7559</v>
      </c>
      <c r="C15" s="144" t="s">
        <v>7453</v>
      </c>
      <c r="D15" s="145" t="s">
        <v>7454</v>
      </c>
      <c r="E15" s="145" t="s">
        <v>106</v>
      </c>
      <c r="F15" s="146" t="s">
        <v>7455</v>
      </c>
      <c r="G15" s="147"/>
      <c r="H15" s="148"/>
    </row>
    <row r="16" spans="1:8" ht="21" customHeight="1">
      <c r="A16" s="143" t="s">
        <v>207</v>
      </c>
      <c r="B16" s="143" t="s">
        <v>7456</v>
      </c>
      <c r="C16" s="144" t="s">
        <v>7457</v>
      </c>
      <c r="D16" s="145" t="s">
        <v>7458</v>
      </c>
      <c r="E16" s="145" t="s">
        <v>7459</v>
      </c>
      <c r="F16" s="146" t="s">
        <v>7460</v>
      </c>
      <c r="G16" s="147"/>
      <c r="H16" s="148"/>
    </row>
    <row r="17" spans="1:8" ht="21" customHeight="1">
      <c r="A17" s="143" t="s">
        <v>207</v>
      </c>
      <c r="B17" s="143" t="s">
        <v>7461</v>
      </c>
      <c r="C17" s="144" t="s">
        <v>7462</v>
      </c>
      <c r="D17" s="145" t="s">
        <v>7463</v>
      </c>
      <c r="E17" s="145" t="s">
        <v>7464</v>
      </c>
      <c r="F17" s="146" t="s">
        <v>7460</v>
      </c>
      <c r="G17" s="147"/>
      <c r="H17" s="147"/>
    </row>
    <row r="18" spans="1:8" ht="21" customHeight="1">
      <c r="A18" s="151" t="s">
        <v>207</v>
      </c>
      <c r="B18" s="151" t="s">
        <v>7465</v>
      </c>
      <c r="C18" s="152" t="s">
        <v>7466</v>
      </c>
      <c r="D18" s="153" t="s">
        <v>7467</v>
      </c>
      <c r="E18" s="153" t="s">
        <v>7464</v>
      </c>
      <c r="F18" s="154" t="s">
        <v>7460</v>
      </c>
      <c r="G18" s="155"/>
      <c r="H18" s="155"/>
    </row>
    <row r="19" spans="1:8" ht="21" customHeight="1">
      <c r="A19" s="143" t="s">
        <v>207</v>
      </c>
      <c r="B19" s="143" t="s">
        <v>7468</v>
      </c>
      <c r="C19" s="144" t="s">
        <v>7469</v>
      </c>
      <c r="D19" s="150" t="s">
        <v>7470</v>
      </c>
      <c r="E19" s="145" t="s">
        <v>7464</v>
      </c>
      <c r="F19" s="146" t="s">
        <v>7471</v>
      </c>
      <c r="G19" s="147"/>
      <c r="H19" s="147"/>
    </row>
    <row r="20" spans="1:8" ht="21" customHeight="1">
      <c r="A20" s="143" t="s">
        <v>207</v>
      </c>
      <c r="B20" s="143" t="s">
        <v>7472</v>
      </c>
      <c r="C20" s="144" t="s">
        <v>7473</v>
      </c>
      <c r="D20" s="145" t="s">
        <v>7474</v>
      </c>
      <c r="E20" s="145" t="s">
        <v>7464</v>
      </c>
      <c r="F20" s="146" t="s">
        <v>7460</v>
      </c>
      <c r="G20" s="147"/>
      <c r="H20" s="147"/>
    </row>
    <row r="21" spans="1:8" ht="21" customHeight="1">
      <c r="A21" s="143" t="s">
        <v>207</v>
      </c>
      <c r="B21" s="143" t="s">
        <v>7475</v>
      </c>
      <c r="C21" s="144" t="s">
        <v>7476</v>
      </c>
      <c r="D21" s="145" t="s">
        <v>7477</v>
      </c>
      <c r="E21" s="145" t="s">
        <v>7464</v>
      </c>
      <c r="F21" s="146" t="s">
        <v>7460</v>
      </c>
      <c r="G21" s="147"/>
      <c r="H21" s="147"/>
    </row>
    <row r="22" spans="1:8" ht="21" customHeight="1">
      <c r="A22" s="143" t="s">
        <v>207</v>
      </c>
      <c r="B22" s="143" t="s">
        <v>7478</v>
      </c>
      <c r="C22" s="144" t="s">
        <v>7479</v>
      </c>
      <c r="D22" s="145" t="s">
        <v>7480</v>
      </c>
      <c r="E22" s="145" t="s">
        <v>7464</v>
      </c>
      <c r="F22" s="146" t="s">
        <v>7460</v>
      </c>
      <c r="G22" s="147"/>
      <c r="H22" s="147"/>
    </row>
    <row r="23" spans="1:8" ht="21" customHeight="1">
      <c r="A23" s="143" t="s">
        <v>207</v>
      </c>
      <c r="B23" s="143" t="s">
        <v>7481</v>
      </c>
      <c r="C23" s="144" t="s">
        <v>7482</v>
      </c>
      <c r="D23" s="145" t="s">
        <v>7483</v>
      </c>
      <c r="E23" s="145" t="s">
        <v>7464</v>
      </c>
      <c r="F23" s="146" t="s">
        <v>7484</v>
      </c>
      <c r="G23" s="147"/>
      <c r="H23" s="148"/>
    </row>
    <row r="24" spans="1:8" ht="21" customHeight="1">
      <c r="A24" s="143" t="s">
        <v>207</v>
      </c>
      <c r="B24" s="143" t="s">
        <v>7485</v>
      </c>
      <c r="C24" s="144" t="s">
        <v>7486</v>
      </c>
      <c r="D24" s="145" t="s">
        <v>7487</v>
      </c>
      <c r="E24" s="145" t="s">
        <v>7464</v>
      </c>
      <c r="F24" s="146" t="s">
        <v>7460</v>
      </c>
      <c r="G24" s="147"/>
      <c r="H24" s="148"/>
    </row>
    <row r="25" spans="1:8" ht="21" customHeight="1">
      <c r="A25" s="143" t="s">
        <v>207</v>
      </c>
      <c r="B25" s="143" t="s">
        <v>7488</v>
      </c>
      <c r="C25" s="144" t="s">
        <v>7489</v>
      </c>
      <c r="D25" s="145" t="s">
        <v>7490</v>
      </c>
      <c r="E25" s="145" t="s">
        <v>7464</v>
      </c>
      <c r="F25" s="146" t="s">
        <v>7491</v>
      </c>
      <c r="G25" s="147"/>
      <c r="H25" s="148"/>
    </row>
    <row r="26" spans="1:8" ht="21" customHeight="1">
      <c r="A26" s="143" t="s">
        <v>207</v>
      </c>
      <c r="B26" s="143" t="s">
        <v>7492</v>
      </c>
      <c r="C26" s="144" t="s">
        <v>7493</v>
      </c>
      <c r="D26" s="145" t="s">
        <v>7494</v>
      </c>
      <c r="E26" s="145" t="s">
        <v>210</v>
      </c>
      <c r="F26" s="146" t="s">
        <v>7557</v>
      </c>
      <c r="G26" s="147"/>
      <c r="H26" s="148" t="s">
        <v>8298</v>
      </c>
    </row>
    <row r="27" spans="1:8" ht="21" customHeight="1">
      <c r="A27" s="143" t="s">
        <v>207</v>
      </c>
      <c r="B27" s="143" t="s">
        <v>7495</v>
      </c>
      <c r="C27" s="144" t="s">
        <v>7496</v>
      </c>
      <c r="D27" s="145" t="s">
        <v>7497</v>
      </c>
      <c r="E27" s="145" t="s">
        <v>7498</v>
      </c>
      <c r="F27" s="146" t="s">
        <v>7499</v>
      </c>
      <c r="G27" s="147"/>
      <c r="H27" s="148"/>
    </row>
    <row r="28" spans="1:8" ht="21" customHeight="1">
      <c r="A28" s="143" t="s">
        <v>207</v>
      </c>
      <c r="B28" s="143" t="s">
        <v>7500</v>
      </c>
      <c r="C28" s="144" t="s">
        <v>7501</v>
      </c>
      <c r="D28" s="145" t="s">
        <v>7502</v>
      </c>
      <c r="E28" s="145" t="s">
        <v>7498</v>
      </c>
      <c r="F28" s="146" t="s">
        <v>7499</v>
      </c>
      <c r="G28" s="147"/>
      <c r="H28" s="148"/>
    </row>
    <row r="29" spans="1:8" ht="21" customHeight="1">
      <c r="A29" s="143" t="s">
        <v>207</v>
      </c>
      <c r="B29" s="143" t="s">
        <v>7503</v>
      </c>
      <c r="C29" s="144" t="s">
        <v>7504</v>
      </c>
      <c r="D29" s="145" t="s">
        <v>7505</v>
      </c>
      <c r="E29" s="145" t="s">
        <v>7498</v>
      </c>
      <c r="F29" s="146" t="s">
        <v>7499</v>
      </c>
      <c r="G29" s="147"/>
      <c r="H29" s="148"/>
    </row>
    <row r="30" spans="1:8" ht="21" customHeight="1">
      <c r="A30" s="143" t="s">
        <v>207</v>
      </c>
      <c r="B30" s="143" t="s">
        <v>7506</v>
      </c>
      <c r="C30" s="144" t="s">
        <v>7507</v>
      </c>
      <c r="D30" s="145" t="s">
        <v>7508</v>
      </c>
      <c r="E30" s="145" t="s">
        <v>7498</v>
      </c>
      <c r="F30" s="146" t="s">
        <v>7499</v>
      </c>
      <c r="G30" s="147"/>
      <c r="H30" s="148"/>
    </row>
    <row r="31" spans="1:8" ht="21" customHeight="1">
      <c r="A31" s="143" t="s">
        <v>207</v>
      </c>
      <c r="B31" s="143" t="s">
        <v>7509</v>
      </c>
      <c r="C31" s="144" t="s">
        <v>7510</v>
      </c>
      <c r="D31" s="145" t="s">
        <v>7511</v>
      </c>
      <c r="E31" s="145" t="s">
        <v>7498</v>
      </c>
      <c r="F31" s="146" t="s">
        <v>7499</v>
      </c>
      <c r="G31" s="147"/>
      <c r="H31" s="148"/>
    </row>
    <row r="32" spans="1:8" ht="21" customHeight="1">
      <c r="A32" s="143" t="s">
        <v>207</v>
      </c>
      <c r="B32" s="143" t="s">
        <v>7512</v>
      </c>
      <c r="C32" s="144" t="s">
        <v>7513</v>
      </c>
      <c r="D32" s="145" t="s">
        <v>7514</v>
      </c>
      <c r="E32" s="145" t="s">
        <v>7498</v>
      </c>
      <c r="F32" s="146" t="s">
        <v>7499</v>
      </c>
      <c r="G32" s="147"/>
      <c r="H32" s="148"/>
    </row>
    <row r="33" spans="1:8" ht="21" customHeight="1">
      <c r="A33" s="143" t="s">
        <v>207</v>
      </c>
      <c r="B33" s="143" t="s">
        <v>215</v>
      </c>
      <c r="C33" s="144" t="s">
        <v>7515</v>
      </c>
      <c r="D33" s="145" t="s">
        <v>7516</v>
      </c>
      <c r="E33" s="145" t="s">
        <v>7517</v>
      </c>
      <c r="F33" s="146" t="s">
        <v>7499</v>
      </c>
      <c r="G33" s="147"/>
      <c r="H33" s="148" t="s">
        <v>8296</v>
      </c>
    </row>
    <row r="34" spans="1:8" ht="21" customHeight="1">
      <c r="A34" s="143" t="s">
        <v>207</v>
      </c>
      <c r="B34" s="143" t="s">
        <v>7518</v>
      </c>
      <c r="C34" s="144" t="s">
        <v>7519</v>
      </c>
      <c r="D34" s="145" t="s">
        <v>7520</v>
      </c>
      <c r="E34" s="145" t="s">
        <v>7517</v>
      </c>
      <c r="F34" s="146" t="s">
        <v>7499</v>
      </c>
      <c r="G34" s="147"/>
      <c r="H34" s="148" t="s">
        <v>8297</v>
      </c>
    </row>
    <row r="35" spans="1:8" ht="21" customHeight="1">
      <c r="A35" s="143" t="s">
        <v>207</v>
      </c>
      <c r="B35" s="143" t="s">
        <v>7521</v>
      </c>
      <c r="C35" s="144" t="s">
        <v>7405</v>
      </c>
      <c r="D35" s="145" t="s">
        <v>7522</v>
      </c>
      <c r="E35" s="145" t="s">
        <v>7523</v>
      </c>
      <c r="F35" s="146" t="s">
        <v>7499</v>
      </c>
      <c r="G35" s="147"/>
      <c r="H35" s="147" t="s">
        <v>8295</v>
      </c>
    </row>
    <row r="36" spans="1:8" ht="21" customHeight="1">
      <c r="A36" s="143" t="s">
        <v>207</v>
      </c>
      <c r="B36" s="143" t="s">
        <v>7524</v>
      </c>
      <c r="C36" s="144" t="s">
        <v>7525</v>
      </c>
      <c r="D36" s="145" t="s">
        <v>7526</v>
      </c>
      <c r="E36" s="145" t="s">
        <v>210</v>
      </c>
      <c r="F36" s="146" t="s">
        <v>7499</v>
      </c>
      <c r="G36" s="147"/>
      <c r="H36" s="147"/>
    </row>
    <row r="37" spans="1:8" ht="21" customHeight="1">
      <c r="A37" s="143" t="s">
        <v>207</v>
      </c>
      <c r="B37" s="143" t="s">
        <v>7527</v>
      </c>
      <c r="C37" s="144" t="s">
        <v>7528</v>
      </c>
      <c r="D37" s="145" t="s">
        <v>7529</v>
      </c>
      <c r="E37" s="145" t="s">
        <v>7517</v>
      </c>
      <c r="F37" s="146" t="s">
        <v>7499</v>
      </c>
      <c r="G37" s="147"/>
      <c r="H37" s="147"/>
    </row>
    <row r="38" spans="1:8" ht="21" customHeight="1">
      <c r="A38" s="143" t="s">
        <v>207</v>
      </c>
      <c r="B38" s="143" t="s">
        <v>7530</v>
      </c>
      <c r="C38" s="144" t="s">
        <v>7531</v>
      </c>
      <c r="D38" s="145" t="s">
        <v>7532</v>
      </c>
      <c r="E38" s="145" t="s">
        <v>210</v>
      </c>
      <c r="F38" s="146" t="s">
        <v>7533</v>
      </c>
      <c r="G38" s="147"/>
      <c r="H38" s="147"/>
    </row>
    <row r="39" spans="1:8" ht="21" customHeight="1">
      <c r="A39" s="143" t="s">
        <v>207</v>
      </c>
      <c r="B39" s="143" t="s">
        <v>7534</v>
      </c>
      <c r="C39" s="144" t="s">
        <v>7535</v>
      </c>
      <c r="D39" s="145" t="s">
        <v>7536</v>
      </c>
      <c r="E39" s="145" t="s">
        <v>210</v>
      </c>
      <c r="F39" s="146" t="s">
        <v>7537</v>
      </c>
      <c r="G39" s="147"/>
      <c r="H39" s="147"/>
    </row>
    <row r="40" spans="1:8" ht="21" customHeight="1">
      <c r="A40" s="143" t="s">
        <v>207</v>
      </c>
      <c r="B40" s="143" t="s">
        <v>7538</v>
      </c>
      <c r="C40" s="144" t="s">
        <v>7404</v>
      </c>
      <c r="D40" s="145" t="s">
        <v>7539</v>
      </c>
      <c r="E40" s="145" t="s">
        <v>210</v>
      </c>
      <c r="F40" s="146" t="s">
        <v>7540</v>
      </c>
      <c r="G40" s="147"/>
      <c r="H40" s="147" t="s">
        <v>8706</v>
      </c>
    </row>
    <row r="41" spans="1:8" ht="21" customHeight="1">
      <c r="A41" s="143" t="s">
        <v>207</v>
      </c>
      <c r="B41" s="143" t="s">
        <v>7541</v>
      </c>
      <c r="C41" s="144" t="s">
        <v>7542</v>
      </c>
      <c r="D41" s="145" t="s">
        <v>7543</v>
      </c>
      <c r="E41" s="145" t="s">
        <v>7544</v>
      </c>
      <c r="F41" s="146" t="s">
        <v>7545</v>
      </c>
      <c r="G41" s="147"/>
      <c r="H41" s="147" t="s">
        <v>8293</v>
      </c>
    </row>
    <row r="42" spans="1:8" ht="21" customHeight="1">
      <c r="A42" s="143" t="s">
        <v>207</v>
      </c>
      <c r="B42" s="143" t="s">
        <v>7402</v>
      </c>
      <c r="C42" s="144" t="s">
        <v>7403</v>
      </c>
      <c r="D42" s="145" t="s">
        <v>7546</v>
      </c>
      <c r="E42" s="145" t="s">
        <v>7547</v>
      </c>
      <c r="F42" s="146" t="s">
        <v>7545</v>
      </c>
      <c r="G42" s="147"/>
      <c r="H42" s="147" t="s">
        <v>8293</v>
      </c>
    </row>
    <row r="43" spans="1:8" ht="21" customHeight="1">
      <c r="A43" s="143" t="s">
        <v>207</v>
      </c>
      <c r="B43" s="143" t="s">
        <v>7548</v>
      </c>
      <c r="C43" s="144" t="s">
        <v>7549</v>
      </c>
      <c r="D43" s="145" t="s">
        <v>7550</v>
      </c>
      <c r="E43" s="145" t="s">
        <v>7551</v>
      </c>
      <c r="F43" s="146" t="s">
        <v>7545</v>
      </c>
      <c r="G43" s="147"/>
      <c r="H43" s="147" t="s">
        <v>8293</v>
      </c>
    </row>
    <row r="44" spans="1:8" ht="21" customHeight="1">
      <c r="A44" s="151" t="s">
        <v>207</v>
      </c>
      <c r="B44" s="151" t="s">
        <v>7552</v>
      </c>
      <c r="C44" s="152" t="s">
        <v>7553</v>
      </c>
      <c r="D44" s="153" t="s">
        <v>7554</v>
      </c>
      <c r="E44" s="153" t="s">
        <v>7413</v>
      </c>
      <c r="F44" s="146" t="s">
        <v>7556</v>
      </c>
      <c r="G44" s="149"/>
      <c r="H44" s="149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92D050"/>
  </sheetPr>
  <dimension ref="A1:E217"/>
  <sheetViews>
    <sheetView topLeftCell="A180" zoomScale="95" zoomScaleNormal="95" workbookViewId="0">
      <selection activeCell="E25" sqref="E1:E1048576"/>
    </sheetView>
  </sheetViews>
  <sheetFormatPr baseColWidth="10" defaultColWidth="12.7109375" defaultRowHeight="12.75"/>
  <cols>
    <col min="1" max="1" width="18.42578125" style="124" bestFit="1" customWidth="1"/>
    <col min="2" max="2" width="12.7109375" style="124"/>
    <col min="3" max="3" width="14.5703125" style="124" customWidth="1"/>
    <col min="4" max="4" width="12.7109375" style="124"/>
    <col min="5" max="5" width="23.42578125" style="124" bestFit="1" customWidth="1"/>
    <col min="6" max="16384" width="12.7109375" style="124"/>
  </cols>
  <sheetData>
    <row r="1" spans="1:5" s="125" customFormat="1" ht="15">
      <c r="A1" s="168" t="s">
        <v>10</v>
      </c>
      <c r="B1" s="169" t="s">
        <v>8287</v>
      </c>
      <c r="C1" s="169" t="s">
        <v>7805</v>
      </c>
      <c r="D1" s="191" t="s">
        <v>8267</v>
      </c>
      <c r="E1" s="170" t="s">
        <v>7806</v>
      </c>
    </row>
    <row r="2" spans="1:5" ht="15">
      <c r="A2" s="171" t="s">
        <v>7624</v>
      </c>
      <c r="B2" s="172">
        <v>1</v>
      </c>
      <c r="C2" s="175" t="s">
        <v>7807</v>
      </c>
      <c r="D2" s="174" t="s">
        <v>7809</v>
      </c>
      <c r="E2" s="173" t="s">
        <v>7808</v>
      </c>
    </row>
    <row r="3" spans="1:5" ht="15">
      <c r="A3" s="171" t="s">
        <v>7624</v>
      </c>
      <c r="B3" s="172">
        <v>2</v>
      </c>
      <c r="C3" s="175" t="s">
        <v>7810</v>
      </c>
      <c r="D3" s="174" t="s">
        <v>7812</v>
      </c>
      <c r="E3" s="173" t="s">
        <v>7811</v>
      </c>
    </row>
    <row r="4" spans="1:5" ht="15">
      <c r="A4" s="171" t="s">
        <v>7624</v>
      </c>
      <c r="B4" s="172">
        <v>3</v>
      </c>
      <c r="C4" s="175" t="s">
        <v>7813</v>
      </c>
      <c r="D4" s="174" t="s">
        <v>7815</v>
      </c>
      <c r="E4" s="173" t="s">
        <v>7814</v>
      </c>
    </row>
    <row r="5" spans="1:5" ht="15">
      <c r="A5" s="171" t="s">
        <v>7624</v>
      </c>
      <c r="B5" s="172">
        <v>4</v>
      </c>
      <c r="C5" s="175" t="s">
        <v>7816</v>
      </c>
      <c r="D5" s="174" t="s">
        <v>7818</v>
      </c>
      <c r="E5" s="173" t="s">
        <v>7817</v>
      </c>
    </row>
    <row r="6" spans="1:5" ht="15">
      <c r="A6" s="171" t="s">
        <v>7624</v>
      </c>
      <c r="B6" s="172">
        <v>5</v>
      </c>
      <c r="C6" s="175" t="s">
        <v>7819</v>
      </c>
      <c r="D6" s="174" t="s">
        <v>7821</v>
      </c>
      <c r="E6" s="176" t="s">
        <v>7820</v>
      </c>
    </row>
    <row r="7" spans="1:5" ht="15">
      <c r="A7" s="171" t="s">
        <v>7624</v>
      </c>
      <c r="B7" s="172">
        <v>6</v>
      </c>
      <c r="C7" s="175" t="s">
        <v>7822</v>
      </c>
      <c r="D7" s="174" t="s">
        <v>7823</v>
      </c>
      <c r="E7" s="173" t="s">
        <v>7752</v>
      </c>
    </row>
    <row r="8" spans="1:5" ht="15">
      <c r="A8" s="171" t="s">
        <v>7624</v>
      </c>
      <c r="B8" s="172">
        <v>7</v>
      </c>
      <c r="C8" s="175" t="s">
        <v>7824</v>
      </c>
      <c r="D8" s="174" t="s">
        <v>7826</v>
      </c>
      <c r="E8" s="173" t="s">
        <v>7825</v>
      </c>
    </row>
    <row r="9" spans="1:5" ht="15">
      <c r="A9" s="171" t="s">
        <v>7624</v>
      </c>
      <c r="B9" s="172">
        <v>8</v>
      </c>
      <c r="C9" s="175" t="s">
        <v>7827</v>
      </c>
      <c r="D9" s="174" t="s">
        <v>7829</v>
      </c>
      <c r="E9" s="173" t="s">
        <v>7828</v>
      </c>
    </row>
    <row r="10" spans="1:5" ht="15">
      <c r="A10" s="171" t="s">
        <v>7624</v>
      </c>
      <c r="B10" s="172">
        <v>9</v>
      </c>
      <c r="C10" s="175" t="s">
        <v>7830</v>
      </c>
      <c r="D10" s="174" t="s">
        <v>7832</v>
      </c>
      <c r="E10" s="173" t="s">
        <v>7831</v>
      </c>
    </row>
    <row r="11" spans="1:5" ht="15">
      <c r="A11" s="171" t="s">
        <v>7624</v>
      </c>
      <c r="B11" s="172">
        <v>10</v>
      </c>
      <c r="C11" s="175" t="s">
        <v>7833</v>
      </c>
      <c r="D11" s="174" t="s">
        <v>7835</v>
      </c>
      <c r="E11" s="173" t="s">
        <v>7834</v>
      </c>
    </row>
    <row r="12" spans="1:5" ht="15">
      <c r="A12" s="171" t="s">
        <v>7624</v>
      </c>
      <c r="B12" s="172">
        <v>11</v>
      </c>
      <c r="C12" s="175" t="s">
        <v>7836</v>
      </c>
      <c r="D12" s="174" t="s">
        <v>7838</v>
      </c>
      <c r="E12" s="173" t="s">
        <v>7837</v>
      </c>
    </row>
    <row r="13" spans="1:5" ht="15">
      <c r="A13" s="171" t="s">
        <v>7624</v>
      </c>
      <c r="B13" s="172">
        <v>12</v>
      </c>
      <c r="C13" s="175" t="s">
        <v>7839</v>
      </c>
      <c r="D13" s="174" t="s">
        <v>7841</v>
      </c>
      <c r="E13" s="173" t="s">
        <v>7840</v>
      </c>
    </row>
    <row r="14" spans="1:5" ht="15">
      <c r="A14" s="171" t="s">
        <v>7624</v>
      </c>
      <c r="B14" s="172">
        <v>13</v>
      </c>
      <c r="C14" s="175" t="s">
        <v>7842</v>
      </c>
      <c r="D14" s="174" t="s">
        <v>7844</v>
      </c>
      <c r="E14" s="173" t="s">
        <v>7843</v>
      </c>
    </row>
    <row r="15" spans="1:5" ht="15">
      <c r="A15" s="171" t="s">
        <v>7624</v>
      </c>
      <c r="B15" s="172">
        <v>14</v>
      </c>
      <c r="C15" s="175" t="s">
        <v>7845</v>
      </c>
      <c r="D15" s="174" t="s">
        <v>7847</v>
      </c>
      <c r="E15" s="173" t="s">
        <v>7846</v>
      </c>
    </row>
    <row r="16" spans="1:5" ht="15">
      <c r="A16" s="171" t="s">
        <v>7624</v>
      </c>
      <c r="B16" s="172">
        <v>15</v>
      </c>
      <c r="C16" s="175" t="s">
        <v>7848</v>
      </c>
      <c r="D16" s="174" t="s">
        <v>7850</v>
      </c>
      <c r="E16" s="173" t="s">
        <v>7849</v>
      </c>
    </row>
    <row r="17" spans="1:5" ht="15">
      <c r="A17" s="171" t="s">
        <v>7624</v>
      </c>
      <c r="B17" s="172">
        <v>16</v>
      </c>
      <c r="C17" s="175" t="s">
        <v>7851</v>
      </c>
      <c r="D17" s="174" t="s">
        <v>7853</v>
      </c>
      <c r="E17" s="173" t="s">
        <v>7852</v>
      </c>
    </row>
    <row r="18" spans="1:5" ht="15">
      <c r="A18" s="171" t="s">
        <v>7624</v>
      </c>
      <c r="B18" s="172">
        <v>17</v>
      </c>
      <c r="C18" s="175" t="s">
        <v>7854</v>
      </c>
      <c r="D18" s="174" t="s">
        <v>7856</v>
      </c>
      <c r="E18" s="173" t="s">
        <v>7855</v>
      </c>
    </row>
    <row r="19" spans="1:5" ht="15">
      <c r="A19" s="171" t="s">
        <v>7624</v>
      </c>
      <c r="B19" s="172">
        <v>18</v>
      </c>
      <c r="C19" s="175" t="s">
        <v>7857</v>
      </c>
      <c r="D19" s="174" t="s">
        <v>7859</v>
      </c>
      <c r="E19" s="173" t="s">
        <v>7858</v>
      </c>
    </row>
    <row r="20" spans="1:5" ht="15">
      <c r="A20" s="171" t="s">
        <v>7624</v>
      </c>
      <c r="B20" s="172">
        <v>19</v>
      </c>
      <c r="C20" s="175" t="s">
        <v>7860</v>
      </c>
      <c r="D20" s="174" t="s">
        <v>7862</v>
      </c>
      <c r="E20" s="173" t="s">
        <v>7861</v>
      </c>
    </row>
    <row r="21" spans="1:5" ht="15">
      <c r="A21" s="171" t="s">
        <v>7624</v>
      </c>
      <c r="B21" s="172">
        <v>20</v>
      </c>
      <c r="C21" s="175" t="s">
        <v>7863</v>
      </c>
      <c r="D21" s="174" t="s">
        <v>7865</v>
      </c>
      <c r="E21" s="173" t="s">
        <v>7864</v>
      </c>
    </row>
    <row r="22" spans="1:5" ht="15">
      <c r="A22" s="171" t="s">
        <v>7624</v>
      </c>
      <c r="B22" s="172">
        <v>21</v>
      </c>
      <c r="C22" s="175" t="s">
        <v>7866</v>
      </c>
      <c r="D22" s="174" t="s">
        <v>7867</v>
      </c>
      <c r="E22" s="173" t="s">
        <v>7651</v>
      </c>
    </row>
    <row r="23" spans="1:5" ht="15">
      <c r="A23" s="171" t="s">
        <v>7624</v>
      </c>
      <c r="B23" s="172">
        <v>22</v>
      </c>
      <c r="C23" s="175" t="s">
        <v>7868</v>
      </c>
      <c r="D23" s="174" t="s">
        <v>7869</v>
      </c>
      <c r="E23" s="173" t="s">
        <v>7652</v>
      </c>
    </row>
    <row r="24" spans="1:5" ht="15">
      <c r="A24" s="171" t="s">
        <v>7624</v>
      </c>
      <c r="B24" s="172">
        <v>23</v>
      </c>
      <c r="C24" s="175" t="s">
        <v>7870</v>
      </c>
      <c r="D24" s="174" t="s">
        <v>7871</v>
      </c>
      <c r="E24" s="173" t="s">
        <v>7653</v>
      </c>
    </row>
    <row r="25" spans="1:5" ht="15">
      <c r="A25" s="171" t="s">
        <v>7624</v>
      </c>
      <c r="B25" s="172">
        <v>24</v>
      </c>
      <c r="C25" s="175" t="s">
        <v>7872</v>
      </c>
      <c r="D25" s="174" t="s">
        <v>7873</v>
      </c>
      <c r="E25" s="173" t="s">
        <v>7654</v>
      </c>
    </row>
    <row r="26" spans="1:5" ht="15">
      <c r="A26" s="171" t="s">
        <v>7624</v>
      </c>
      <c r="B26" s="172">
        <v>25</v>
      </c>
      <c r="C26" s="175" t="s">
        <v>7874</v>
      </c>
      <c r="D26" s="174" t="s">
        <v>7875</v>
      </c>
      <c r="E26" s="173" t="s">
        <v>7655</v>
      </c>
    </row>
    <row r="27" spans="1:5" ht="15">
      <c r="A27" s="171" t="s">
        <v>7624</v>
      </c>
      <c r="B27" s="172">
        <v>26</v>
      </c>
      <c r="C27" s="175" t="s">
        <v>7876</v>
      </c>
      <c r="D27" s="174" t="s">
        <v>7877</v>
      </c>
      <c r="E27" s="173" t="s">
        <v>7656</v>
      </c>
    </row>
    <row r="28" spans="1:5" ht="15">
      <c r="A28" s="171" t="s">
        <v>7624</v>
      </c>
      <c r="B28" s="172">
        <v>27</v>
      </c>
      <c r="C28" s="175" t="s">
        <v>7878</v>
      </c>
      <c r="D28" s="174" t="s">
        <v>7879</v>
      </c>
      <c r="E28" s="173" t="s">
        <v>7657</v>
      </c>
    </row>
    <row r="29" spans="1:5" ht="15">
      <c r="A29" s="171" t="s">
        <v>7624</v>
      </c>
      <c r="B29" s="172">
        <v>28</v>
      </c>
      <c r="C29" s="175" t="s">
        <v>7880</v>
      </c>
      <c r="D29" s="174" t="s">
        <v>7881</v>
      </c>
      <c r="E29" s="173" t="s">
        <v>7658</v>
      </c>
    </row>
    <row r="30" spans="1:5" ht="15">
      <c r="A30" s="171" t="s">
        <v>7624</v>
      </c>
      <c r="B30" s="172">
        <v>29</v>
      </c>
      <c r="C30" s="175" t="s">
        <v>7882</v>
      </c>
      <c r="D30" s="174" t="s">
        <v>7883</v>
      </c>
      <c r="E30" s="173" t="s">
        <v>7659</v>
      </c>
    </row>
    <row r="31" spans="1:5" ht="15">
      <c r="A31" s="171" t="s">
        <v>7624</v>
      </c>
      <c r="B31" s="172">
        <v>30</v>
      </c>
      <c r="C31" s="175" t="s">
        <v>7884</v>
      </c>
      <c r="D31" s="174" t="s">
        <v>7885</v>
      </c>
      <c r="E31" s="173" t="s">
        <v>7660</v>
      </c>
    </row>
    <row r="32" spans="1:5" ht="15">
      <c r="A32" s="171" t="s">
        <v>7624</v>
      </c>
      <c r="B32" s="172">
        <v>31</v>
      </c>
      <c r="C32" s="175" t="s">
        <v>7886</v>
      </c>
      <c r="D32" s="174" t="s">
        <v>7887</v>
      </c>
      <c r="E32" s="173" t="s">
        <v>7661</v>
      </c>
    </row>
    <row r="33" spans="1:5" ht="15">
      <c r="A33" s="171" t="s">
        <v>7624</v>
      </c>
      <c r="B33" s="172">
        <v>32</v>
      </c>
      <c r="C33" s="175" t="s">
        <v>7888</v>
      </c>
      <c r="D33" s="174" t="s">
        <v>7889</v>
      </c>
      <c r="E33" s="173" t="s">
        <v>7662</v>
      </c>
    </row>
    <row r="34" spans="1:5" ht="15">
      <c r="A34" s="171" t="s">
        <v>7624</v>
      </c>
      <c r="B34" s="172">
        <v>33</v>
      </c>
      <c r="C34" s="175" t="s">
        <v>7890</v>
      </c>
      <c r="D34" s="174" t="s">
        <v>7891</v>
      </c>
      <c r="E34" s="173" t="s">
        <v>7663</v>
      </c>
    </row>
    <row r="35" spans="1:5" ht="15">
      <c r="A35" s="171" t="s">
        <v>7624</v>
      </c>
      <c r="B35" s="172">
        <v>34</v>
      </c>
      <c r="C35" s="175" t="s">
        <v>7892</v>
      </c>
      <c r="D35" s="174" t="s">
        <v>7893</v>
      </c>
      <c r="E35" s="173" t="s">
        <v>7664</v>
      </c>
    </row>
    <row r="36" spans="1:5" ht="15">
      <c r="A36" s="171" t="s">
        <v>7624</v>
      </c>
      <c r="B36" s="172">
        <v>35</v>
      </c>
      <c r="C36" s="175" t="s">
        <v>7894</v>
      </c>
      <c r="D36" s="174" t="s">
        <v>7895</v>
      </c>
      <c r="E36" s="173" t="s">
        <v>7665</v>
      </c>
    </row>
    <row r="37" spans="1:5" ht="15">
      <c r="A37" s="171" t="s">
        <v>7624</v>
      </c>
      <c r="B37" s="172">
        <v>36</v>
      </c>
      <c r="C37" s="175" t="s">
        <v>7896</v>
      </c>
      <c r="D37" s="174" t="s">
        <v>7897</v>
      </c>
      <c r="E37" s="173" t="s">
        <v>7666</v>
      </c>
    </row>
    <row r="38" spans="1:5" ht="15">
      <c r="A38" s="171" t="s">
        <v>7624</v>
      </c>
      <c r="B38" s="172">
        <v>37</v>
      </c>
      <c r="C38" s="175" t="s">
        <v>7898</v>
      </c>
      <c r="D38" s="174" t="s">
        <v>7899</v>
      </c>
      <c r="E38" s="173" t="s">
        <v>7667</v>
      </c>
    </row>
    <row r="39" spans="1:5" ht="15">
      <c r="A39" s="171" t="s">
        <v>7624</v>
      </c>
      <c r="B39" s="172">
        <v>38</v>
      </c>
      <c r="C39" s="175" t="s">
        <v>7900</v>
      </c>
      <c r="D39" s="174" t="s">
        <v>7901</v>
      </c>
      <c r="E39" s="173" t="s">
        <v>7668</v>
      </c>
    </row>
    <row r="40" spans="1:5" ht="15">
      <c r="A40" s="171" t="s">
        <v>7624</v>
      </c>
      <c r="B40" s="172">
        <v>39</v>
      </c>
      <c r="C40" s="175" t="s">
        <v>7902</v>
      </c>
      <c r="D40" s="174" t="s">
        <v>7903</v>
      </c>
      <c r="E40" s="176" t="s">
        <v>7669</v>
      </c>
    </row>
    <row r="41" spans="1:5" ht="15">
      <c r="A41" s="171" t="s">
        <v>7624</v>
      </c>
      <c r="B41" s="172">
        <v>40</v>
      </c>
      <c r="C41" s="175" t="s">
        <v>7904</v>
      </c>
      <c r="D41" s="174" t="s">
        <v>7905</v>
      </c>
      <c r="E41" s="173" t="s">
        <v>7670</v>
      </c>
    </row>
    <row r="42" spans="1:5" ht="15">
      <c r="A42" s="171" t="s">
        <v>7624</v>
      </c>
      <c r="B42" s="172">
        <v>41</v>
      </c>
      <c r="C42" s="175" t="s">
        <v>7906</v>
      </c>
      <c r="D42" s="174" t="s">
        <v>7907</v>
      </c>
      <c r="E42" s="173" t="s">
        <v>7671</v>
      </c>
    </row>
    <row r="43" spans="1:5" ht="15">
      <c r="A43" s="171" t="s">
        <v>7624</v>
      </c>
      <c r="B43" s="172">
        <v>42</v>
      </c>
      <c r="C43" s="175" t="s">
        <v>7908</v>
      </c>
      <c r="D43" s="174" t="s">
        <v>7909</v>
      </c>
      <c r="E43" s="173" t="s">
        <v>7672</v>
      </c>
    </row>
    <row r="44" spans="1:5" ht="15">
      <c r="A44" s="171" t="s">
        <v>7624</v>
      </c>
      <c r="B44" s="172">
        <v>43</v>
      </c>
      <c r="C44" s="175" t="s">
        <v>7910</v>
      </c>
      <c r="D44" s="174" t="s">
        <v>7911</v>
      </c>
      <c r="E44" s="173" t="s">
        <v>7673</v>
      </c>
    </row>
    <row r="45" spans="1:5" ht="15">
      <c r="A45" s="171" t="s">
        <v>7624</v>
      </c>
      <c r="B45" s="172">
        <v>44</v>
      </c>
      <c r="C45" s="175" t="s">
        <v>7912</v>
      </c>
      <c r="D45" s="174" t="s">
        <v>7913</v>
      </c>
      <c r="E45" s="173" t="s">
        <v>7674</v>
      </c>
    </row>
    <row r="46" spans="1:5" ht="15">
      <c r="A46" s="171" t="s">
        <v>7624</v>
      </c>
      <c r="B46" s="172">
        <v>45</v>
      </c>
      <c r="C46" s="175" t="s">
        <v>7914</v>
      </c>
      <c r="D46" s="174" t="s">
        <v>7915</v>
      </c>
      <c r="E46" s="173" t="s">
        <v>7675</v>
      </c>
    </row>
    <row r="47" spans="1:5" ht="15">
      <c r="A47" s="171" t="s">
        <v>7624</v>
      </c>
      <c r="B47" s="172">
        <v>46</v>
      </c>
      <c r="C47" s="175" t="s">
        <v>7916</v>
      </c>
      <c r="D47" s="174" t="s">
        <v>7917</v>
      </c>
      <c r="E47" s="176" t="s">
        <v>7676</v>
      </c>
    </row>
    <row r="48" spans="1:5" ht="15">
      <c r="A48" s="171" t="s">
        <v>7624</v>
      </c>
      <c r="B48" s="172">
        <v>47</v>
      </c>
      <c r="C48" s="175" t="s">
        <v>7918</v>
      </c>
      <c r="D48" s="174" t="s">
        <v>7919</v>
      </c>
      <c r="E48" s="173" t="s">
        <v>7677</v>
      </c>
    </row>
    <row r="49" spans="1:5" ht="15">
      <c r="A49" s="171" t="s">
        <v>7624</v>
      </c>
      <c r="B49" s="172">
        <v>48</v>
      </c>
      <c r="C49" s="175" t="s">
        <v>7920</v>
      </c>
      <c r="D49" s="174" t="s">
        <v>7921</v>
      </c>
      <c r="E49" s="173" t="s">
        <v>7678</v>
      </c>
    </row>
    <row r="50" spans="1:5" ht="15">
      <c r="A50" s="171" t="s">
        <v>7624</v>
      </c>
      <c r="B50" s="172">
        <v>49</v>
      </c>
      <c r="C50" s="175" t="s">
        <v>7922</v>
      </c>
      <c r="D50" s="174" t="s">
        <v>7923</v>
      </c>
      <c r="E50" s="173" t="s">
        <v>7679</v>
      </c>
    </row>
    <row r="51" spans="1:5" ht="15">
      <c r="A51" s="171" t="s">
        <v>7624</v>
      </c>
      <c r="B51" s="172">
        <v>50</v>
      </c>
      <c r="C51" s="175" t="s">
        <v>7924</v>
      </c>
      <c r="D51" s="174" t="s">
        <v>7925</v>
      </c>
      <c r="E51" s="176" t="s">
        <v>7680</v>
      </c>
    </row>
    <row r="52" spans="1:5" ht="15">
      <c r="A52" s="171" t="s">
        <v>7624</v>
      </c>
      <c r="B52" s="172">
        <v>51</v>
      </c>
      <c r="C52" s="175" t="s">
        <v>7926</v>
      </c>
      <c r="D52" s="174" t="s">
        <v>7927</v>
      </c>
      <c r="E52" s="176" t="s">
        <v>7681</v>
      </c>
    </row>
    <row r="53" spans="1:5" ht="15">
      <c r="A53" s="171" t="s">
        <v>7624</v>
      </c>
      <c r="B53" s="172">
        <v>52</v>
      </c>
      <c r="C53" s="175" t="s">
        <v>7928</v>
      </c>
      <c r="D53" s="174" t="s">
        <v>7929</v>
      </c>
      <c r="E53" s="176" t="s">
        <v>7682</v>
      </c>
    </row>
    <row r="54" spans="1:5" ht="15">
      <c r="A54" s="171" t="s">
        <v>7624</v>
      </c>
      <c r="B54" s="172">
        <v>53</v>
      </c>
      <c r="C54" s="175" t="s">
        <v>7930</v>
      </c>
      <c r="D54" s="174" t="s">
        <v>7931</v>
      </c>
      <c r="E54" s="173" t="s">
        <v>7683</v>
      </c>
    </row>
    <row r="55" spans="1:5" ht="15">
      <c r="A55" s="171" t="s">
        <v>7624</v>
      </c>
      <c r="B55" s="172">
        <v>54</v>
      </c>
      <c r="C55" s="175" t="s">
        <v>7932</v>
      </c>
      <c r="D55" s="174" t="s">
        <v>7933</v>
      </c>
      <c r="E55" s="173" t="s">
        <v>7684</v>
      </c>
    </row>
    <row r="56" spans="1:5" ht="15">
      <c r="A56" s="171" t="s">
        <v>7624</v>
      </c>
      <c r="B56" s="172">
        <v>55</v>
      </c>
      <c r="C56" s="175" t="s">
        <v>7934</v>
      </c>
      <c r="D56" s="174" t="s">
        <v>7935</v>
      </c>
      <c r="E56" s="173" t="s">
        <v>7685</v>
      </c>
    </row>
    <row r="57" spans="1:5" ht="15">
      <c r="A57" s="171" t="s">
        <v>7624</v>
      </c>
      <c r="B57" s="172">
        <v>56</v>
      </c>
      <c r="C57" s="175" t="s">
        <v>7936</v>
      </c>
      <c r="D57" s="174" t="s">
        <v>7937</v>
      </c>
      <c r="E57" s="173" t="s">
        <v>7686</v>
      </c>
    </row>
    <row r="58" spans="1:5" ht="15">
      <c r="A58" s="171" t="s">
        <v>7624</v>
      </c>
      <c r="B58" s="172">
        <v>57</v>
      </c>
      <c r="C58" s="175" t="s">
        <v>7938</v>
      </c>
      <c r="D58" s="174" t="s">
        <v>7939</v>
      </c>
      <c r="E58" s="173" t="s">
        <v>7687</v>
      </c>
    </row>
    <row r="59" spans="1:5" ht="15">
      <c r="A59" s="171" t="s">
        <v>7624</v>
      </c>
      <c r="B59" s="172">
        <v>58</v>
      </c>
      <c r="C59" s="175" t="s">
        <v>7940</v>
      </c>
      <c r="D59" s="174" t="s">
        <v>7941</v>
      </c>
      <c r="E59" s="176" t="s">
        <v>7688</v>
      </c>
    </row>
    <row r="60" spans="1:5" ht="15">
      <c r="A60" s="171" t="s">
        <v>7624</v>
      </c>
      <c r="B60" s="172">
        <v>59</v>
      </c>
      <c r="C60" s="175" t="s">
        <v>7942</v>
      </c>
      <c r="D60" s="174" t="s">
        <v>7943</v>
      </c>
      <c r="E60" s="173" t="s">
        <v>7689</v>
      </c>
    </row>
    <row r="61" spans="1:5" ht="15">
      <c r="A61" s="171" t="s">
        <v>7624</v>
      </c>
      <c r="B61" s="172">
        <v>60</v>
      </c>
      <c r="C61" s="175" t="s">
        <v>7944</v>
      </c>
      <c r="D61" s="174" t="s">
        <v>7945</v>
      </c>
      <c r="E61" s="173" t="s">
        <v>7690</v>
      </c>
    </row>
    <row r="62" spans="1:5" ht="15">
      <c r="A62" s="171" t="s">
        <v>7624</v>
      </c>
      <c r="B62" s="172">
        <v>61</v>
      </c>
      <c r="C62" s="175" t="s">
        <v>7946</v>
      </c>
      <c r="D62" s="174" t="s">
        <v>7947</v>
      </c>
      <c r="E62" s="176" t="s">
        <v>7691</v>
      </c>
    </row>
    <row r="63" spans="1:5" ht="15">
      <c r="A63" s="171" t="s">
        <v>7624</v>
      </c>
      <c r="B63" s="172">
        <v>62</v>
      </c>
      <c r="C63" s="175" t="s">
        <v>7948</v>
      </c>
      <c r="D63" s="174" t="s">
        <v>7949</v>
      </c>
      <c r="E63" s="173" t="s">
        <v>7692</v>
      </c>
    </row>
    <row r="64" spans="1:5" ht="15">
      <c r="A64" s="171" t="s">
        <v>7624</v>
      </c>
      <c r="B64" s="172">
        <v>63</v>
      </c>
      <c r="C64" s="175" t="s">
        <v>7950</v>
      </c>
      <c r="D64" s="174" t="s">
        <v>7951</v>
      </c>
      <c r="E64" s="173" t="s">
        <v>7693</v>
      </c>
    </row>
    <row r="65" spans="1:5" ht="15">
      <c r="A65" s="171" t="s">
        <v>7624</v>
      </c>
      <c r="B65" s="172">
        <v>64</v>
      </c>
      <c r="C65" s="175" t="s">
        <v>7952</v>
      </c>
      <c r="D65" s="174" t="s">
        <v>7953</v>
      </c>
      <c r="E65" s="173" t="s">
        <v>7694</v>
      </c>
    </row>
    <row r="66" spans="1:5" ht="15">
      <c r="A66" s="171" t="s">
        <v>7624</v>
      </c>
      <c r="B66" s="172">
        <v>65</v>
      </c>
      <c r="C66" s="175" t="s">
        <v>7954</v>
      </c>
      <c r="D66" s="174" t="s">
        <v>7955</v>
      </c>
      <c r="E66" s="173" t="s">
        <v>7695</v>
      </c>
    </row>
    <row r="67" spans="1:5" ht="15">
      <c r="A67" s="171" t="s">
        <v>7624</v>
      </c>
      <c r="B67" s="172">
        <v>66</v>
      </c>
      <c r="C67" s="175" t="s">
        <v>7956</v>
      </c>
      <c r="D67" s="174" t="s">
        <v>7957</v>
      </c>
      <c r="E67" s="173" t="s">
        <v>7696</v>
      </c>
    </row>
    <row r="68" spans="1:5" ht="15">
      <c r="A68" s="171" t="s">
        <v>7624</v>
      </c>
      <c r="B68" s="172">
        <v>67</v>
      </c>
      <c r="C68" s="175" t="s">
        <v>7958</v>
      </c>
      <c r="D68" s="174" t="s">
        <v>7959</v>
      </c>
      <c r="E68" s="176" t="s">
        <v>7697</v>
      </c>
    </row>
    <row r="69" spans="1:5" ht="15">
      <c r="A69" s="171" t="s">
        <v>7624</v>
      </c>
      <c r="B69" s="172">
        <v>68</v>
      </c>
      <c r="C69" s="175" t="s">
        <v>7960</v>
      </c>
      <c r="D69" s="174" t="s">
        <v>7961</v>
      </c>
      <c r="E69" s="173" t="s">
        <v>219</v>
      </c>
    </row>
    <row r="70" spans="1:5" ht="15">
      <c r="A70" s="171" t="s">
        <v>7624</v>
      </c>
      <c r="B70" s="172">
        <v>69</v>
      </c>
      <c r="C70" s="175" t="s">
        <v>7962</v>
      </c>
      <c r="D70" s="174" t="s">
        <v>7963</v>
      </c>
      <c r="E70" s="173" t="s">
        <v>7698</v>
      </c>
    </row>
    <row r="71" spans="1:5" ht="15">
      <c r="A71" s="171" t="s">
        <v>7624</v>
      </c>
      <c r="B71" s="172">
        <v>70</v>
      </c>
      <c r="C71" s="175" t="s">
        <v>7964</v>
      </c>
      <c r="D71" s="174" t="s">
        <v>7965</v>
      </c>
      <c r="E71" s="173" t="s">
        <v>7699</v>
      </c>
    </row>
    <row r="72" spans="1:5" ht="15">
      <c r="A72" s="171" t="s">
        <v>7624</v>
      </c>
      <c r="B72" s="172">
        <v>71</v>
      </c>
      <c r="C72" s="175" t="s">
        <v>7966</v>
      </c>
      <c r="D72" s="174" t="s">
        <v>7967</v>
      </c>
      <c r="E72" s="173" t="s">
        <v>7650</v>
      </c>
    </row>
    <row r="73" spans="1:5" ht="15">
      <c r="A73" s="171" t="s">
        <v>7624</v>
      </c>
      <c r="B73" s="172">
        <v>72</v>
      </c>
      <c r="C73" s="175" t="s">
        <v>7968</v>
      </c>
      <c r="D73" s="174" t="s">
        <v>7969</v>
      </c>
      <c r="E73" s="173" t="s">
        <v>7700</v>
      </c>
    </row>
    <row r="74" spans="1:5" ht="15">
      <c r="A74" s="171" t="s">
        <v>7624</v>
      </c>
      <c r="B74" s="172">
        <v>73</v>
      </c>
      <c r="C74" s="175" t="s">
        <v>7970</v>
      </c>
      <c r="D74" s="174" t="s">
        <v>7971</v>
      </c>
      <c r="E74" s="173" t="s">
        <v>7701</v>
      </c>
    </row>
    <row r="75" spans="1:5" ht="15">
      <c r="A75" s="171" t="s">
        <v>7624</v>
      </c>
      <c r="B75" s="172">
        <v>74</v>
      </c>
      <c r="C75" s="175" t="s">
        <v>7972</v>
      </c>
      <c r="D75" s="174" t="s">
        <v>7973</v>
      </c>
      <c r="E75" s="173" t="s">
        <v>7702</v>
      </c>
    </row>
    <row r="76" spans="1:5" ht="15">
      <c r="A76" s="171" t="s">
        <v>7624</v>
      </c>
      <c r="B76" s="172">
        <v>75</v>
      </c>
      <c r="C76" s="175" t="s">
        <v>7974</v>
      </c>
      <c r="D76" s="174" t="s">
        <v>7975</v>
      </c>
      <c r="E76" s="173" t="s">
        <v>7703</v>
      </c>
    </row>
    <row r="77" spans="1:5" ht="15">
      <c r="A77" s="171" t="s">
        <v>7624</v>
      </c>
      <c r="B77" s="172">
        <v>76</v>
      </c>
      <c r="C77" s="175" t="s">
        <v>7976</v>
      </c>
      <c r="D77" s="174" t="s">
        <v>7977</v>
      </c>
      <c r="E77" s="176" t="s">
        <v>7704</v>
      </c>
    </row>
    <row r="78" spans="1:5" ht="15">
      <c r="A78" s="171" t="s">
        <v>7624</v>
      </c>
      <c r="B78" s="172">
        <v>77</v>
      </c>
      <c r="C78" s="175" t="s">
        <v>7978</v>
      </c>
      <c r="D78" s="174" t="s">
        <v>7979</v>
      </c>
      <c r="E78" s="173" t="s">
        <v>7705</v>
      </c>
    </row>
    <row r="79" spans="1:5" ht="15">
      <c r="A79" s="171" t="s">
        <v>7624</v>
      </c>
      <c r="B79" s="172">
        <v>78</v>
      </c>
      <c r="C79" s="175" t="s">
        <v>7980</v>
      </c>
      <c r="D79" s="174" t="s">
        <v>7981</v>
      </c>
      <c r="E79" s="173" t="s">
        <v>7706</v>
      </c>
    </row>
    <row r="80" spans="1:5" ht="15">
      <c r="A80" s="171" t="s">
        <v>7624</v>
      </c>
      <c r="B80" s="172">
        <v>79</v>
      </c>
      <c r="C80" s="175" t="s">
        <v>7982</v>
      </c>
      <c r="D80" s="174" t="s">
        <v>7983</v>
      </c>
      <c r="E80" s="173" t="s">
        <v>7707</v>
      </c>
    </row>
    <row r="81" spans="1:5" ht="15">
      <c r="A81" s="171" t="s">
        <v>7624</v>
      </c>
      <c r="B81" s="172">
        <v>80</v>
      </c>
      <c r="C81" s="175" t="s">
        <v>7984</v>
      </c>
      <c r="D81" s="174" t="s">
        <v>7985</v>
      </c>
      <c r="E81" s="173" t="s">
        <v>7708</v>
      </c>
    </row>
    <row r="82" spans="1:5" ht="15">
      <c r="A82" s="171" t="s">
        <v>7624</v>
      </c>
      <c r="B82" s="172">
        <v>81</v>
      </c>
      <c r="C82" s="175" t="s">
        <v>7986</v>
      </c>
      <c r="D82" s="174" t="s">
        <v>7987</v>
      </c>
      <c r="E82" s="173" t="s">
        <v>7709</v>
      </c>
    </row>
    <row r="83" spans="1:5" ht="15">
      <c r="A83" s="171" t="s">
        <v>7624</v>
      </c>
      <c r="B83" s="172">
        <v>82</v>
      </c>
      <c r="C83" s="175" t="s">
        <v>7988</v>
      </c>
      <c r="D83" s="174" t="s">
        <v>7989</v>
      </c>
      <c r="E83" s="173" t="s">
        <v>7710</v>
      </c>
    </row>
    <row r="84" spans="1:5" ht="15">
      <c r="A84" s="171" t="s">
        <v>7624</v>
      </c>
      <c r="B84" s="172">
        <v>83</v>
      </c>
      <c r="C84" s="175" t="s">
        <v>7990</v>
      </c>
      <c r="D84" s="174" t="s">
        <v>7991</v>
      </c>
      <c r="E84" s="173" t="s">
        <v>7711</v>
      </c>
    </row>
    <row r="85" spans="1:5" ht="15">
      <c r="A85" s="171" t="s">
        <v>7624</v>
      </c>
      <c r="B85" s="172">
        <v>84</v>
      </c>
      <c r="C85" s="175" t="s">
        <v>7992</v>
      </c>
      <c r="D85" s="174" t="s">
        <v>7993</v>
      </c>
      <c r="E85" s="176" t="s">
        <v>7712</v>
      </c>
    </row>
    <row r="86" spans="1:5" ht="15">
      <c r="A86" s="171" t="s">
        <v>7624</v>
      </c>
      <c r="B86" s="172">
        <v>85</v>
      </c>
      <c r="C86" s="175" t="s">
        <v>7994</v>
      </c>
      <c r="D86" s="174" t="s">
        <v>7995</v>
      </c>
      <c r="E86" s="173" t="s">
        <v>7713</v>
      </c>
    </row>
    <row r="87" spans="1:5" ht="15">
      <c r="A87" s="171" t="s">
        <v>7624</v>
      </c>
      <c r="B87" s="172">
        <v>86</v>
      </c>
      <c r="C87" s="175" t="s">
        <v>7996</v>
      </c>
      <c r="D87" s="174" t="s">
        <v>7997</v>
      </c>
      <c r="E87" s="173" t="s">
        <v>7714</v>
      </c>
    </row>
    <row r="88" spans="1:5" ht="15">
      <c r="A88" s="171" t="s">
        <v>7624</v>
      </c>
      <c r="B88" s="172">
        <v>87</v>
      </c>
      <c r="C88" s="175" t="s">
        <v>7998</v>
      </c>
      <c r="D88" s="174" t="s">
        <v>7999</v>
      </c>
      <c r="E88" s="173" t="s">
        <v>7715</v>
      </c>
    </row>
    <row r="89" spans="1:5" ht="15">
      <c r="A89" s="171" t="s">
        <v>7624</v>
      </c>
      <c r="B89" s="172">
        <v>88</v>
      </c>
      <c r="C89" s="175" t="s">
        <v>8000</v>
      </c>
      <c r="D89" s="174" t="s">
        <v>8001</v>
      </c>
      <c r="E89" s="173" t="s">
        <v>7716</v>
      </c>
    </row>
    <row r="90" spans="1:5" ht="15">
      <c r="A90" s="171" t="s">
        <v>7624</v>
      </c>
      <c r="B90" s="172">
        <v>89</v>
      </c>
      <c r="C90" s="175" t="s">
        <v>8002</v>
      </c>
      <c r="D90" s="174" t="s">
        <v>8003</v>
      </c>
      <c r="E90" s="173" t="s">
        <v>7394</v>
      </c>
    </row>
    <row r="91" spans="1:5" ht="15">
      <c r="A91" s="171" t="s">
        <v>7624</v>
      </c>
      <c r="B91" s="172">
        <v>90</v>
      </c>
      <c r="C91" s="175" t="s">
        <v>8004</v>
      </c>
      <c r="D91" s="174" t="s">
        <v>8005</v>
      </c>
      <c r="E91" s="173" t="s">
        <v>7717</v>
      </c>
    </row>
    <row r="92" spans="1:5" ht="15">
      <c r="A92" s="171" t="s">
        <v>7624</v>
      </c>
      <c r="B92" s="172">
        <v>91</v>
      </c>
      <c r="C92" s="175" t="s">
        <v>8006</v>
      </c>
      <c r="D92" s="174" t="s">
        <v>8007</v>
      </c>
      <c r="E92" s="176" t="s">
        <v>7718</v>
      </c>
    </row>
    <row r="93" spans="1:5" ht="15">
      <c r="A93" s="171" t="s">
        <v>7624</v>
      </c>
      <c r="B93" s="172">
        <v>92</v>
      </c>
      <c r="C93" s="175" t="s">
        <v>8008</v>
      </c>
      <c r="D93" s="174" t="s">
        <v>8009</v>
      </c>
      <c r="E93" s="173" t="s">
        <v>7649</v>
      </c>
    </row>
    <row r="94" spans="1:5" ht="15">
      <c r="A94" s="171" t="s">
        <v>7624</v>
      </c>
      <c r="B94" s="172">
        <v>93</v>
      </c>
      <c r="C94" s="175" t="s">
        <v>8010</v>
      </c>
      <c r="D94" s="174" t="s">
        <v>8011</v>
      </c>
      <c r="E94" s="173" t="s">
        <v>7719</v>
      </c>
    </row>
    <row r="95" spans="1:5" ht="15">
      <c r="A95" s="171" t="s">
        <v>7624</v>
      </c>
      <c r="B95" s="172">
        <v>94</v>
      </c>
      <c r="C95" s="175" t="s">
        <v>8012</v>
      </c>
      <c r="D95" s="174" t="s">
        <v>8013</v>
      </c>
      <c r="E95" s="173" t="s">
        <v>7720</v>
      </c>
    </row>
    <row r="96" spans="1:5" ht="15">
      <c r="A96" s="171" t="s">
        <v>7624</v>
      </c>
      <c r="B96" s="172">
        <v>95</v>
      </c>
      <c r="C96" s="175" t="s">
        <v>8014</v>
      </c>
      <c r="D96" s="174" t="s">
        <v>8015</v>
      </c>
      <c r="E96" s="173" t="s">
        <v>7721</v>
      </c>
    </row>
    <row r="97" spans="1:5" ht="15">
      <c r="A97" s="171" t="s">
        <v>7624</v>
      </c>
      <c r="B97" s="172">
        <v>96</v>
      </c>
      <c r="C97" s="175" t="s">
        <v>8016</v>
      </c>
      <c r="D97" s="174" t="s">
        <v>8017</v>
      </c>
      <c r="E97" s="173" t="s">
        <v>7722</v>
      </c>
    </row>
    <row r="98" spans="1:5" ht="15">
      <c r="A98" s="171" t="s">
        <v>7624</v>
      </c>
      <c r="B98" s="172">
        <v>97</v>
      </c>
      <c r="C98" s="175" t="s">
        <v>8018</v>
      </c>
      <c r="D98" s="174" t="s">
        <v>8019</v>
      </c>
      <c r="E98" s="173" t="s">
        <v>7723</v>
      </c>
    </row>
    <row r="99" spans="1:5" ht="15">
      <c r="A99" s="171" t="s">
        <v>7624</v>
      </c>
      <c r="B99" s="172">
        <v>98</v>
      </c>
      <c r="C99" s="175" t="s">
        <v>8020</v>
      </c>
      <c r="D99" s="174" t="s">
        <v>8021</v>
      </c>
      <c r="E99" s="176" t="s">
        <v>7724</v>
      </c>
    </row>
    <row r="100" spans="1:5" ht="15">
      <c r="A100" s="171" t="s">
        <v>7624</v>
      </c>
      <c r="B100" s="172">
        <v>99</v>
      </c>
      <c r="C100" s="175" t="s">
        <v>8022</v>
      </c>
      <c r="D100" s="174" t="s">
        <v>8023</v>
      </c>
      <c r="E100" s="176" t="s">
        <v>7725</v>
      </c>
    </row>
    <row r="101" spans="1:5" ht="15">
      <c r="A101" s="171" t="s">
        <v>7624</v>
      </c>
      <c r="B101" s="172">
        <v>100</v>
      </c>
      <c r="C101" s="175" t="s">
        <v>8024</v>
      </c>
      <c r="D101" s="174" t="s">
        <v>8025</v>
      </c>
      <c r="E101" s="173" t="s">
        <v>7726</v>
      </c>
    </row>
    <row r="102" spans="1:5" ht="15">
      <c r="A102" s="171" t="s">
        <v>7624</v>
      </c>
      <c r="B102" s="172">
        <v>101</v>
      </c>
      <c r="C102" s="175" t="s">
        <v>8026</v>
      </c>
      <c r="D102" s="174" t="s">
        <v>8027</v>
      </c>
      <c r="E102" s="173" t="s">
        <v>7727</v>
      </c>
    </row>
    <row r="103" spans="1:5" ht="15">
      <c r="A103" s="171" t="s">
        <v>7624</v>
      </c>
      <c r="B103" s="172">
        <v>102</v>
      </c>
      <c r="C103" s="175" t="s">
        <v>8028</v>
      </c>
      <c r="D103" s="174" t="s">
        <v>8029</v>
      </c>
      <c r="E103" s="176" t="s">
        <v>7728</v>
      </c>
    </row>
    <row r="104" spans="1:5" ht="15">
      <c r="A104" s="171" t="s">
        <v>7624</v>
      </c>
      <c r="B104" s="172">
        <v>103</v>
      </c>
      <c r="C104" s="175" t="s">
        <v>8030</v>
      </c>
      <c r="D104" s="174" t="s">
        <v>8031</v>
      </c>
      <c r="E104" s="173" t="s">
        <v>7729</v>
      </c>
    </row>
    <row r="105" spans="1:5" ht="15">
      <c r="A105" s="171" t="s">
        <v>7624</v>
      </c>
      <c r="B105" s="172">
        <v>104</v>
      </c>
      <c r="C105" s="175" t="s">
        <v>8032</v>
      </c>
      <c r="D105" s="174" t="s">
        <v>8033</v>
      </c>
      <c r="E105" s="173" t="s">
        <v>7730</v>
      </c>
    </row>
    <row r="106" spans="1:5" ht="15">
      <c r="A106" s="171" t="s">
        <v>7624</v>
      </c>
      <c r="B106" s="172">
        <v>105</v>
      </c>
      <c r="C106" s="175" t="s">
        <v>8034</v>
      </c>
      <c r="D106" s="174" t="s">
        <v>8035</v>
      </c>
      <c r="E106" s="176" t="s">
        <v>7731</v>
      </c>
    </row>
    <row r="107" spans="1:5" ht="15">
      <c r="A107" s="171" t="s">
        <v>7624</v>
      </c>
      <c r="B107" s="172">
        <v>106</v>
      </c>
      <c r="C107" s="175" t="s">
        <v>8036</v>
      </c>
      <c r="D107" s="174" t="s">
        <v>8037</v>
      </c>
      <c r="E107" s="176" t="s">
        <v>7732</v>
      </c>
    </row>
    <row r="108" spans="1:5" ht="15">
      <c r="A108" s="171" t="s">
        <v>7624</v>
      </c>
      <c r="B108" s="172">
        <v>107</v>
      </c>
      <c r="C108" s="175" t="s">
        <v>8038</v>
      </c>
      <c r="D108" s="174" t="s">
        <v>8039</v>
      </c>
      <c r="E108" s="173" t="s">
        <v>7733</v>
      </c>
    </row>
    <row r="109" spans="1:5" ht="15">
      <c r="A109" s="171" t="s">
        <v>7624</v>
      </c>
      <c r="B109" s="172">
        <v>108</v>
      </c>
      <c r="C109" s="175" t="s">
        <v>8040</v>
      </c>
      <c r="D109" s="174" t="s">
        <v>8041</v>
      </c>
      <c r="E109" s="173" t="s">
        <v>7395</v>
      </c>
    </row>
    <row r="110" spans="1:5" ht="15">
      <c r="A110" s="171" t="s">
        <v>7624</v>
      </c>
      <c r="B110" s="172">
        <v>109</v>
      </c>
      <c r="C110" s="175" t="s">
        <v>8042</v>
      </c>
      <c r="D110" s="174" t="s">
        <v>8043</v>
      </c>
      <c r="E110" s="173" t="s">
        <v>7734</v>
      </c>
    </row>
    <row r="111" spans="1:5" ht="15">
      <c r="A111" s="171" t="s">
        <v>7624</v>
      </c>
      <c r="B111" s="172">
        <v>110</v>
      </c>
      <c r="C111" s="175" t="s">
        <v>8044</v>
      </c>
      <c r="D111" s="174" t="s">
        <v>8045</v>
      </c>
      <c r="E111" s="173" t="s">
        <v>7735</v>
      </c>
    </row>
    <row r="112" spans="1:5" ht="15">
      <c r="A112" s="171" t="s">
        <v>7624</v>
      </c>
      <c r="B112" s="172">
        <v>111</v>
      </c>
      <c r="C112" s="175" t="s">
        <v>8046</v>
      </c>
      <c r="D112" s="174" t="s">
        <v>8047</v>
      </c>
      <c r="E112" s="173" t="s">
        <v>7736</v>
      </c>
    </row>
    <row r="113" spans="1:5" ht="15">
      <c r="A113" s="171" t="s">
        <v>7624</v>
      </c>
      <c r="B113" s="172">
        <v>112</v>
      </c>
      <c r="C113" s="175" t="s">
        <v>8048</v>
      </c>
      <c r="D113" s="174" t="s">
        <v>8049</v>
      </c>
      <c r="E113" s="173" t="s">
        <v>7737</v>
      </c>
    </row>
    <row r="114" spans="1:5" ht="15">
      <c r="A114" s="171" t="s">
        <v>7624</v>
      </c>
      <c r="B114" s="172">
        <v>113</v>
      </c>
      <c r="C114" s="175" t="s">
        <v>8050</v>
      </c>
      <c r="D114" s="174" t="s">
        <v>8051</v>
      </c>
      <c r="E114" s="173" t="s">
        <v>7738</v>
      </c>
    </row>
    <row r="115" spans="1:5" ht="15">
      <c r="A115" s="171" t="s">
        <v>7624</v>
      </c>
      <c r="B115" s="172">
        <v>114</v>
      </c>
      <c r="C115" s="175" t="s">
        <v>8052</v>
      </c>
      <c r="D115" s="174" t="s">
        <v>8053</v>
      </c>
      <c r="E115" s="173" t="s">
        <v>7739</v>
      </c>
    </row>
    <row r="116" spans="1:5" ht="15">
      <c r="A116" s="171" t="s">
        <v>7624</v>
      </c>
      <c r="B116" s="172">
        <v>115</v>
      </c>
      <c r="C116" s="175" t="s">
        <v>8054</v>
      </c>
      <c r="D116" s="174" t="s">
        <v>8055</v>
      </c>
      <c r="E116" s="173" t="s">
        <v>7740</v>
      </c>
    </row>
    <row r="117" spans="1:5" ht="15">
      <c r="A117" s="171" t="s">
        <v>7624</v>
      </c>
      <c r="B117" s="172">
        <v>116</v>
      </c>
      <c r="C117" s="175" t="s">
        <v>8056</v>
      </c>
      <c r="D117" s="174" t="s">
        <v>8058</v>
      </c>
      <c r="E117" s="176" t="s">
        <v>8057</v>
      </c>
    </row>
    <row r="118" spans="1:5" ht="15">
      <c r="A118" s="171" t="s">
        <v>7624</v>
      </c>
      <c r="B118" s="172">
        <v>117</v>
      </c>
      <c r="C118" s="175" t="s">
        <v>8059</v>
      </c>
      <c r="D118" s="174" t="s">
        <v>8061</v>
      </c>
      <c r="E118" s="176" t="s">
        <v>8060</v>
      </c>
    </row>
    <row r="119" spans="1:5" ht="15">
      <c r="A119" s="171" t="s">
        <v>7624</v>
      </c>
      <c r="B119" s="172">
        <v>118</v>
      </c>
      <c r="C119" s="175" t="s">
        <v>8062</v>
      </c>
      <c r="D119" s="174" t="s">
        <v>8064</v>
      </c>
      <c r="E119" s="176" t="s">
        <v>8063</v>
      </c>
    </row>
    <row r="120" spans="1:5" ht="15">
      <c r="A120" s="171" t="s">
        <v>7624</v>
      </c>
      <c r="B120" s="172">
        <v>119</v>
      </c>
      <c r="C120" s="175" t="s">
        <v>8065</v>
      </c>
      <c r="D120" s="174" t="s">
        <v>8067</v>
      </c>
      <c r="E120" s="176" t="s">
        <v>8066</v>
      </c>
    </row>
    <row r="121" spans="1:5" ht="15">
      <c r="A121" s="171" t="s">
        <v>7624</v>
      </c>
      <c r="B121" s="172">
        <v>120</v>
      </c>
      <c r="C121" s="175" t="s">
        <v>8068</v>
      </c>
      <c r="D121" s="174" t="s">
        <v>8070</v>
      </c>
      <c r="E121" s="176" t="s">
        <v>8069</v>
      </c>
    </row>
    <row r="122" spans="1:5" ht="15">
      <c r="A122" s="171" t="s">
        <v>7624</v>
      </c>
      <c r="B122" s="172">
        <v>121</v>
      </c>
      <c r="C122" s="175" t="s">
        <v>8071</v>
      </c>
      <c r="D122" s="174" t="s">
        <v>8073</v>
      </c>
      <c r="E122" s="176" t="s">
        <v>8072</v>
      </c>
    </row>
    <row r="123" spans="1:5" ht="15">
      <c r="A123" s="171" t="s">
        <v>7624</v>
      </c>
      <c r="B123" s="172">
        <v>122</v>
      </c>
      <c r="C123" s="175" t="s">
        <v>8074</v>
      </c>
      <c r="D123" s="174" t="s">
        <v>8076</v>
      </c>
      <c r="E123" s="176" t="s">
        <v>8075</v>
      </c>
    </row>
    <row r="124" spans="1:5" ht="15">
      <c r="A124" s="171" t="s">
        <v>7624</v>
      </c>
      <c r="B124" s="172">
        <v>123</v>
      </c>
      <c r="C124" s="175" t="s">
        <v>8077</v>
      </c>
      <c r="D124" s="174" t="s">
        <v>8078</v>
      </c>
      <c r="E124" s="176" t="s">
        <v>7748</v>
      </c>
    </row>
    <row r="125" spans="1:5" ht="15">
      <c r="A125" s="171" t="s">
        <v>7624</v>
      </c>
      <c r="B125" s="172">
        <v>124</v>
      </c>
      <c r="C125" s="175" t="s">
        <v>8079</v>
      </c>
      <c r="D125" s="174" t="s">
        <v>8080</v>
      </c>
      <c r="E125" s="176" t="s">
        <v>7749</v>
      </c>
    </row>
    <row r="126" spans="1:5" ht="15">
      <c r="A126" s="171" t="s">
        <v>7624</v>
      </c>
      <c r="B126" s="172">
        <v>125</v>
      </c>
      <c r="C126" s="175" t="s">
        <v>8081</v>
      </c>
      <c r="D126" s="174" t="s">
        <v>8082</v>
      </c>
      <c r="E126" s="176" t="s">
        <v>7750</v>
      </c>
    </row>
    <row r="127" spans="1:5" ht="15">
      <c r="A127" s="171" t="s">
        <v>7624</v>
      </c>
      <c r="B127" s="172">
        <v>126</v>
      </c>
      <c r="C127" s="175" t="s">
        <v>8083</v>
      </c>
      <c r="D127" s="174" t="s">
        <v>8084</v>
      </c>
      <c r="E127" s="176" t="s">
        <v>7396</v>
      </c>
    </row>
    <row r="128" spans="1:5" ht="15">
      <c r="A128" s="171" t="s">
        <v>7624</v>
      </c>
      <c r="B128" s="172">
        <v>127</v>
      </c>
      <c r="C128" s="175" t="s">
        <v>8085</v>
      </c>
      <c r="D128" s="174" t="s">
        <v>8086</v>
      </c>
      <c r="E128" s="176" t="s">
        <v>7751</v>
      </c>
    </row>
    <row r="129" spans="1:5" ht="15">
      <c r="A129" s="171" t="s">
        <v>7624</v>
      </c>
      <c r="B129" s="172">
        <v>128</v>
      </c>
      <c r="C129" s="175" t="s">
        <v>8087</v>
      </c>
      <c r="D129" s="174" t="s">
        <v>8088</v>
      </c>
      <c r="E129" s="176" t="s">
        <v>7752</v>
      </c>
    </row>
    <row r="130" spans="1:5" ht="15">
      <c r="A130" s="171" t="s">
        <v>7624</v>
      </c>
      <c r="B130" s="172">
        <v>129</v>
      </c>
      <c r="C130" s="177" t="s">
        <v>8089</v>
      </c>
      <c r="D130" s="174" t="s">
        <v>8090</v>
      </c>
      <c r="E130" s="178" t="s">
        <v>7753</v>
      </c>
    </row>
    <row r="131" spans="1:5" ht="15">
      <c r="A131" s="171" t="s">
        <v>7624</v>
      </c>
      <c r="B131" s="172">
        <v>130</v>
      </c>
      <c r="C131" s="177" t="s">
        <v>8091</v>
      </c>
      <c r="D131" s="174" t="s">
        <v>8092</v>
      </c>
      <c r="E131" s="178" t="s">
        <v>7648</v>
      </c>
    </row>
    <row r="132" spans="1:5" ht="15">
      <c r="A132" s="171" t="s">
        <v>7624</v>
      </c>
      <c r="B132" s="172">
        <v>131</v>
      </c>
      <c r="C132" s="179" t="s">
        <v>8093</v>
      </c>
      <c r="D132" s="174" t="s">
        <v>8094</v>
      </c>
      <c r="E132" s="180" t="s">
        <v>7754</v>
      </c>
    </row>
    <row r="133" spans="1:5" ht="15">
      <c r="A133" s="171" t="s">
        <v>7624</v>
      </c>
      <c r="B133" s="172">
        <v>132</v>
      </c>
      <c r="C133" s="179" t="s">
        <v>8095</v>
      </c>
      <c r="D133" s="174" t="s">
        <v>8096</v>
      </c>
      <c r="E133" s="180" t="s">
        <v>7755</v>
      </c>
    </row>
    <row r="134" spans="1:5" ht="15">
      <c r="A134" s="171" t="s">
        <v>7624</v>
      </c>
      <c r="B134" s="172">
        <v>133</v>
      </c>
      <c r="C134" s="179" t="s">
        <v>8097</v>
      </c>
      <c r="D134" s="174" t="s">
        <v>8098</v>
      </c>
      <c r="E134" s="180" t="s">
        <v>7756</v>
      </c>
    </row>
    <row r="135" spans="1:5" ht="15">
      <c r="A135" s="171" t="s">
        <v>7624</v>
      </c>
      <c r="B135" s="172">
        <v>134</v>
      </c>
      <c r="C135" s="179" t="s">
        <v>8099</v>
      </c>
      <c r="D135" s="174" t="s">
        <v>8100</v>
      </c>
      <c r="E135" s="180" t="s">
        <v>7757</v>
      </c>
    </row>
    <row r="136" spans="1:5" ht="15">
      <c r="A136" s="171" t="s">
        <v>7624</v>
      </c>
      <c r="B136" s="172">
        <v>135</v>
      </c>
      <c r="C136" s="179" t="s">
        <v>8101</v>
      </c>
      <c r="D136" s="174" t="s">
        <v>8102</v>
      </c>
      <c r="E136" s="180" t="s">
        <v>7758</v>
      </c>
    </row>
    <row r="137" spans="1:5" ht="15">
      <c r="A137" s="171" t="s">
        <v>7624</v>
      </c>
      <c r="B137" s="172">
        <v>136</v>
      </c>
      <c r="C137" s="179" t="s">
        <v>8103</v>
      </c>
      <c r="D137" s="174" t="s">
        <v>8104</v>
      </c>
      <c r="E137" s="180" t="s">
        <v>7759</v>
      </c>
    </row>
    <row r="138" spans="1:5" ht="15">
      <c r="A138" s="171" t="s">
        <v>7624</v>
      </c>
      <c r="B138" s="172">
        <v>137</v>
      </c>
      <c r="C138" s="179" t="s">
        <v>8105</v>
      </c>
      <c r="D138" s="174" t="s">
        <v>8106</v>
      </c>
      <c r="E138" s="180" t="s">
        <v>7760</v>
      </c>
    </row>
    <row r="139" spans="1:5" ht="15">
      <c r="A139" s="171" t="s">
        <v>7624</v>
      </c>
      <c r="B139" s="172">
        <v>138</v>
      </c>
      <c r="C139" s="179" t="s">
        <v>8107</v>
      </c>
      <c r="D139" s="174" t="s">
        <v>8108</v>
      </c>
      <c r="E139" s="180" t="s">
        <v>7761</v>
      </c>
    </row>
    <row r="140" spans="1:5" ht="15">
      <c r="A140" s="171" t="s">
        <v>7624</v>
      </c>
      <c r="B140" s="172">
        <v>139</v>
      </c>
      <c r="C140" s="179" t="s">
        <v>8109</v>
      </c>
      <c r="D140" s="174" t="s">
        <v>8110</v>
      </c>
      <c r="E140" s="180" t="s">
        <v>7762</v>
      </c>
    </row>
    <row r="141" spans="1:5" ht="15">
      <c r="A141" s="171" t="s">
        <v>7624</v>
      </c>
      <c r="B141" s="172">
        <v>140</v>
      </c>
      <c r="C141" s="179" t="s">
        <v>8111</v>
      </c>
      <c r="D141" s="174" t="s">
        <v>8112</v>
      </c>
      <c r="E141" s="180" t="s">
        <v>7763</v>
      </c>
    </row>
    <row r="142" spans="1:5" ht="15">
      <c r="A142" s="171" t="s">
        <v>7624</v>
      </c>
      <c r="B142" s="172">
        <v>141</v>
      </c>
      <c r="C142" s="179" t="s">
        <v>7397</v>
      </c>
      <c r="D142" s="174" t="s">
        <v>8113</v>
      </c>
      <c r="E142" s="180" t="s">
        <v>7764</v>
      </c>
    </row>
    <row r="143" spans="1:5" ht="15">
      <c r="A143" s="171" t="s">
        <v>7624</v>
      </c>
      <c r="B143" s="172">
        <v>142</v>
      </c>
      <c r="C143" s="179" t="s">
        <v>8114</v>
      </c>
      <c r="D143" s="174" t="s">
        <v>8115</v>
      </c>
      <c r="E143" s="180" t="s">
        <v>7765</v>
      </c>
    </row>
    <row r="144" spans="1:5" ht="15">
      <c r="A144" s="171" t="s">
        <v>7624</v>
      </c>
      <c r="B144" s="172">
        <v>143</v>
      </c>
      <c r="C144" s="179" t="s">
        <v>8116</v>
      </c>
      <c r="D144" s="174" t="s">
        <v>8118</v>
      </c>
      <c r="E144" s="180" t="s">
        <v>8117</v>
      </c>
    </row>
    <row r="145" spans="1:5" ht="15">
      <c r="A145" s="171" t="s">
        <v>7624</v>
      </c>
      <c r="B145" s="172">
        <v>144</v>
      </c>
      <c r="C145" s="179" t="s">
        <v>8119</v>
      </c>
      <c r="D145" s="174" t="s">
        <v>8121</v>
      </c>
      <c r="E145" s="180" t="s">
        <v>8120</v>
      </c>
    </row>
    <row r="146" spans="1:5" ht="15">
      <c r="A146" s="171" t="s">
        <v>7624</v>
      </c>
      <c r="B146" s="172">
        <v>145</v>
      </c>
      <c r="C146" s="179" t="s">
        <v>8122</v>
      </c>
      <c r="D146" s="174" t="s">
        <v>8124</v>
      </c>
      <c r="E146" s="180" t="s">
        <v>8123</v>
      </c>
    </row>
    <row r="147" spans="1:5" ht="15">
      <c r="A147" s="171" t="s">
        <v>7624</v>
      </c>
      <c r="B147" s="172">
        <v>146</v>
      </c>
      <c r="C147" s="179" t="s">
        <v>8125</v>
      </c>
      <c r="D147" s="174" t="s">
        <v>8126</v>
      </c>
      <c r="E147" s="180" t="s">
        <v>7769</v>
      </c>
    </row>
    <row r="148" spans="1:5" ht="15">
      <c r="A148" s="171" t="s">
        <v>7624</v>
      </c>
      <c r="B148" s="172">
        <v>147</v>
      </c>
      <c r="C148" s="179" t="s">
        <v>8127</v>
      </c>
      <c r="D148" s="174" t="s">
        <v>8129</v>
      </c>
      <c r="E148" s="180" t="s">
        <v>8128</v>
      </c>
    </row>
    <row r="149" spans="1:5" ht="15">
      <c r="A149" s="171" t="s">
        <v>7624</v>
      </c>
      <c r="B149" s="172">
        <v>148</v>
      </c>
      <c r="C149" s="179" t="s">
        <v>8130</v>
      </c>
      <c r="D149" s="174" t="s">
        <v>8131</v>
      </c>
      <c r="E149" s="180" t="s">
        <v>7771</v>
      </c>
    </row>
    <row r="150" spans="1:5" ht="15">
      <c r="A150" s="171" t="s">
        <v>7624</v>
      </c>
      <c r="B150" s="172">
        <v>149</v>
      </c>
      <c r="C150" s="179" t="s">
        <v>8132</v>
      </c>
      <c r="D150" s="174" t="s">
        <v>8133</v>
      </c>
      <c r="E150" s="180" t="s">
        <v>7772</v>
      </c>
    </row>
    <row r="151" spans="1:5" ht="15">
      <c r="A151" s="171" t="s">
        <v>7624</v>
      </c>
      <c r="B151" s="172">
        <v>150</v>
      </c>
      <c r="C151" s="179" t="s">
        <v>8134</v>
      </c>
      <c r="D151" s="174" t="s">
        <v>8135</v>
      </c>
      <c r="E151" s="180" t="s">
        <v>7773</v>
      </c>
    </row>
    <row r="152" spans="1:5" ht="15">
      <c r="A152" s="171" t="s">
        <v>7624</v>
      </c>
      <c r="B152" s="172">
        <v>151</v>
      </c>
      <c r="C152" s="179" t="s">
        <v>8136</v>
      </c>
      <c r="D152" s="174" t="s">
        <v>8137</v>
      </c>
      <c r="E152" s="180" t="s">
        <v>7774</v>
      </c>
    </row>
    <row r="153" spans="1:5" ht="15">
      <c r="A153" s="171" t="s">
        <v>7624</v>
      </c>
      <c r="B153" s="172">
        <v>152</v>
      </c>
      <c r="C153" s="179" t="s">
        <v>8138</v>
      </c>
      <c r="D153" s="174" t="s">
        <v>8139</v>
      </c>
      <c r="E153" s="180" t="s">
        <v>7775</v>
      </c>
    </row>
    <row r="154" spans="1:5" ht="15">
      <c r="A154" s="171" t="s">
        <v>7624</v>
      </c>
      <c r="B154" s="172">
        <v>153</v>
      </c>
      <c r="C154" s="179" t="s">
        <v>8140</v>
      </c>
      <c r="D154" s="174" t="s">
        <v>8141</v>
      </c>
      <c r="E154" s="180" t="s">
        <v>7776</v>
      </c>
    </row>
    <row r="155" spans="1:5" ht="15">
      <c r="A155" s="171" t="s">
        <v>7624</v>
      </c>
      <c r="B155" s="172">
        <v>154</v>
      </c>
      <c r="C155" s="179" t="s">
        <v>8142</v>
      </c>
      <c r="D155" s="174" t="s">
        <v>8143</v>
      </c>
      <c r="E155" s="180" t="s">
        <v>7777</v>
      </c>
    </row>
    <row r="156" spans="1:5" ht="15">
      <c r="A156" s="171" t="s">
        <v>7624</v>
      </c>
      <c r="B156" s="172">
        <v>155</v>
      </c>
      <c r="C156" s="179" t="s">
        <v>8144</v>
      </c>
      <c r="D156" s="174" t="s">
        <v>8145</v>
      </c>
      <c r="E156" s="180" t="s">
        <v>7778</v>
      </c>
    </row>
    <row r="157" spans="1:5" ht="15">
      <c r="A157" s="171" t="s">
        <v>7624</v>
      </c>
      <c r="B157" s="172">
        <v>156</v>
      </c>
      <c r="C157" s="179" t="s">
        <v>8146</v>
      </c>
      <c r="D157" s="174" t="s">
        <v>8147</v>
      </c>
      <c r="E157" s="180" t="s">
        <v>7779</v>
      </c>
    </row>
    <row r="158" spans="1:5" ht="15">
      <c r="A158" s="171" t="s">
        <v>7624</v>
      </c>
      <c r="B158" s="172">
        <v>157</v>
      </c>
      <c r="C158" s="179" t="s">
        <v>8148</v>
      </c>
      <c r="D158" s="174" t="s">
        <v>8149</v>
      </c>
      <c r="E158" s="180" t="s">
        <v>7780</v>
      </c>
    </row>
    <row r="159" spans="1:5" ht="15">
      <c r="A159" s="171" t="s">
        <v>7624</v>
      </c>
      <c r="B159" s="172">
        <v>158</v>
      </c>
      <c r="C159" s="179" t="s">
        <v>8150</v>
      </c>
      <c r="D159" s="174" t="s">
        <v>8151</v>
      </c>
      <c r="E159" s="180" t="s">
        <v>7781</v>
      </c>
    </row>
    <row r="160" spans="1:5" ht="15">
      <c r="A160" s="171" t="s">
        <v>7624</v>
      </c>
      <c r="B160" s="172">
        <v>159</v>
      </c>
      <c r="C160" s="179" t="s">
        <v>8152</v>
      </c>
      <c r="D160" s="174" t="s">
        <v>8153</v>
      </c>
      <c r="E160" s="180" t="s">
        <v>7782</v>
      </c>
    </row>
    <row r="161" spans="1:5" ht="15">
      <c r="A161" s="171" t="s">
        <v>7624</v>
      </c>
      <c r="B161" s="172">
        <v>160</v>
      </c>
      <c r="C161" s="179" t="s">
        <v>7398</v>
      </c>
      <c r="D161" s="174" t="s">
        <v>8154</v>
      </c>
      <c r="E161" s="180" t="s">
        <v>7783</v>
      </c>
    </row>
    <row r="162" spans="1:5" ht="15">
      <c r="A162" s="171" t="s">
        <v>7624</v>
      </c>
      <c r="B162" s="172">
        <v>161</v>
      </c>
      <c r="C162" s="179" t="s">
        <v>8155</v>
      </c>
      <c r="D162" s="174" t="s">
        <v>8156</v>
      </c>
      <c r="E162" s="180" t="s">
        <v>7784</v>
      </c>
    </row>
    <row r="163" spans="1:5" ht="15">
      <c r="A163" s="171" t="s">
        <v>7624</v>
      </c>
      <c r="B163" s="172">
        <v>162</v>
      </c>
      <c r="C163" s="179" t="s">
        <v>7399</v>
      </c>
      <c r="D163" s="174" t="s">
        <v>8157</v>
      </c>
      <c r="E163" s="180" t="s">
        <v>7785</v>
      </c>
    </row>
    <row r="164" spans="1:5" ht="15">
      <c r="A164" s="171" t="s">
        <v>7624</v>
      </c>
      <c r="B164" s="172">
        <v>163</v>
      </c>
      <c r="C164" s="179" t="s">
        <v>8158</v>
      </c>
      <c r="D164" s="174" t="s">
        <v>8159</v>
      </c>
      <c r="E164" s="180" t="s">
        <v>7786</v>
      </c>
    </row>
    <row r="165" spans="1:5" ht="15">
      <c r="A165" s="171" t="s">
        <v>7624</v>
      </c>
      <c r="B165" s="172">
        <v>164</v>
      </c>
      <c r="C165" s="179" t="s">
        <v>8160</v>
      </c>
      <c r="D165" s="174" t="s">
        <v>8161</v>
      </c>
      <c r="E165" s="180" t="s">
        <v>7787</v>
      </c>
    </row>
    <row r="166" spans="1:5" ht="15">
      <c r="A166" s="171" t="s">
        <v>7624</v>
      </c>
      <c r="B166" s="172">
        <v>165</v>
      </c>
      <c r="C166" s="179" t="s">
        <v>8162</v>
      </c>
      <c r="D166" s="174" t="s">
        <v>8163</v>
      </c>
      <c r="E166" s="180" t="s">
        <v>7788</v>
      </c>
    </row>
    <row r="167" spans="1:5" ht="15">
      <c r="A167" s="171" t="s">
        <v>7624</v>
      </c>
      <c r="B167" s="172">
        <v>166</v>
      </c>
      <c r="C167" s="179" t="s">
        <v>8164</v>
      </c>
      <c r="D167" s="174" t="s">
        <v>8165</v>
      </c>
      <c r="E167" s="180" t="s">
        <v>7789</v>
      </c>
    </row>
    <row r="168" spans="1:5" ht="15">
      <c r="A168" s="171" t="s">
        <v>7624</v>
      </c>
      <c r="B168" s="172">
        <v>167</v>
      </c>
      <c r="C168" s="179" t="s">
        <v>8166</v>
      </c>
      <c r="D168" s="174" t="s">
        <v>8167</v>
      </c>
      <c r="E168" s="180" t="s">
        <v>7790</v>
      </c>
    </row>
    <row r="169" spans="1:5" ht="15">
      <c r="A169" s="171" t="s">
        <v>7624</v>
      </c>
      <c r="B169" s="172">
        <v>168</v>
      </c>
      <c r="C169" s="179" t="s">
        <v>8168</v>
      </c>
      <c r="D169" s="174" t="s">
        <v>8169</v>
      </c>
      <c r="E169" s="180" t="s">
        <v>7791</v>
      </c>
    </row>
    <row r="170" spans="1:5" ht="15">
      <c r="A170" s="171" t="s">
        <v>7624</v>
      </c>
      <c r="B170" s="172">
        <v>169</v>
      </c>
      <c r="C170" s="179" t="s">
        <v>8170</v>
      </c>
      <c r="D170" s="174" t="s">
        <v>8171</v>
      </c>
      <c r="E170" s="180" t="s">
        <v>7792</v>
      </c>
    </row>
    <row r="171" spans="1:5" ht="15">
      <c r="A171" s="171" t="s">
        <v>7624</v>
      </c>
      <c r="B171" s="172">
        <v>170</v>
      </c>
      <c r="C171" s="179" t="s">
        <v>8172</v>
      </c>
      <c r="D171" s="174" t="s">
        <v>8173</v>
      </c>
      <c r="E171" s="180" t="s">
        <v>7793</v>
      </c>
    </row>
    <row r="172" spans="1:5" ht="15">
      <c r="A172" s="171" t="s">
        <v>7624</v>
      </c>
      <c r="B172" s="172">
        <v>171</v>
      </c>
      <c r="C172" s="179" t="s">
        <v>8174</v>
      </c>
      <c r="D172" s="174" t="s">
        <v>8175</v>
      </c>
      <c r="E172" s="180" t="s">
        <v>7794</v>
      </c>
    </row>
    <row r="173" spans="1:5" ht="15">
      <c r="A173" s="171" t="s">
        <v>7624</v>
      </c>
      <c r="B173" s="172">
        <v>172</v>
      </c>
      <c r="C173" s="179" t="s">
        <v>8176</v>
      </c>
      <c r="D173" s="174" t="s">
        <v>8177</v>
      </c>
      <c r="E173" s="180" t="s">
        <v>7795</v>
      </c>
    </row>
    <row r="174" spans="1:5" ht="15">
      <c r="A174" s="171" t="s">
        <v>7624</v>
      </c>
      <c r="B174" s="172">
        <v>173</v>
      </c>
      <c r="C174" s="179" t="s">
        <v>8178</v>
      </c>
      <c r="D174" s="174" t="s">
        <v>8179</v>
      </c>
      <c r="E174" s="180" t="s">
        <v>7796</v>
      </c>
    </row>
    <row r="175" spans="1:5" ht="15">
      <c r="A175" s="171" t="s">
        <v>7624</v>
      </c>
      <c r="B175" s="172">
        <v>174</v>
      </c>
      <c r="C175" s="179" t="s">
        <v>8180</v>
      </c>
      <c r="D175" s="174" t="s">
        <v>8181</v>
      </c>
      <c r="E175" s="180" t="s">
        <v>7797</v>
      </c>
    </row>
    <row r="176" spans="1:5" ht="15">
      <c r="A176" s="171" t="s">
        <v>7624</v>
      </c>
      <c r="B176" s="172">
        <v>175</v>
      </c>
      <c r="C176" s="179" t="s">
        <v>8182</v>
      </c>
      <c r="D176" s="174" t="s">
        <v>8183</v>
      </c>
      <c r="E176" s="180" t="s">
        <v>7798</v>
      </c>
    </row>
    <row r="177" spans="1:5" ht="15">
      <c r="A177" s="171" t="s">
        <v>7624</v>
      </c>
      <c r="B177" s="172">
        <v>176</v>
      </c>
      <c r="C177" s="179" t="s">
        <v>8184</v>
      </c>
      <c r="D177" s="174" t="s">
        <v>8185</v>
      </c>
      <c r="E177" s="180" t="s">
        <v>7799</v>
      </c>
    </row>
    <row r="178" spans="1:5" ht="15">
      <c r="A178" s="171" t="s">
        <v>7624</v>
      </c>
      <c r="B178" s="172">
        <v>177</v>
      </c>
      <c r="C178" s="179" t="s">
        <v>8186</v>
      </c>
      <c r="D178" s="174" t="s">
        <v>8187</v>
      </c>
      <c r="E178" s="180" t="s">
        <v>7800</v>
      </c>
    </row>
    <row r="179" spans="1:5" ht="15">
      <c r="A179" s="171" t="s">
        <v>7624</v>
      </c>
      <c r="B179" s="172">
        <v>178</v>
      </c>
      <c r="C179" s="179" t="s">
        <v>8188</v>
      </c>
      <c r="D179" s="174" t="s">
        <v>8189</v>
      </c>
      <c r="E179" s="180" t="s">
        <v>7801</v>
      </c>
    </row>
    <row r="180" spans="1:5" ht="15">
      <c r="A180" s="171" t="s">
        <v>7624</v>
      </c>
      <c r="B180" s="172">
        <v>179</v>
      </c>
      <c r="C180" s="179" t="s">
        <v>8190</v>
      </c>
      <c r="D180" s="174" t="s">
        <v>8191</v>
      </c>
      <c r="E180" s="180" t="s">
        <v>7802</v>
      </c>
    </row>
    <row r="181" spans="1:5" ht="15">
      <c r="A181" s="171" t="s">
        <v>7624</v>
      </c>
      <c r="B181" s="172">
        <v>180</v>
      </c>
      <c r="C181" s="179" t="s">
        <v>8192</v>
      </c>
      <c r="D181" s="174" t="s">
        <v>8193</v>
      </c>
      <c r="E181" s="180" t="s">
        <v>7803</v>
      </c>
    </row>
    <row r="182" spans="1:5" ht="15">
      <c r="A182" s="171" t="s">
        <v>7624</v>
      </c>
      <c r="B182" s="181">
        <v>181</v>
      </c>
      <c r="C182" s="181" t="s">
        <v>8194</v>
      </c>
      <c r="D182" s="183" t="s">
        <v>8195</v>
      </c>
      <c r="E182" s="182" t="s">
        <v>7396</v>
      </c>
    </row>
    <row r="183" spans="1:5" ht="15">
      <c r="A183" s="171" t="s">
        <v>7624</v>
      </c>
      <c r="B183" s="181">
        <v>182</v>
      </c>
      <c r="C183" s="181" t="s">
        <v>8194</v>
      </c>
      <c r="D183" s="183" t="s">
        <v>8195</v>
      </c>
      <c r="E183" s="182" t="s">
        <v>7396</v>
      </c>
    </row>
    <row r="184" spans="1:5" ht="15">
      <c r="A184" s="171" t="s">
        <v>7624</v>
      </c>
      <c r="B184" s="181">
        <v>183</v>
      </c>
      <c r="C184" s="181" t="s">
        <v>8194</v>
      </c>
      <c r="D184" s="183" t="s">
        <v>8195</v>
      </c>
      <c r="E184" s="182" t="s">
        <v>7396</v>
      </c>
    </row>
    <row r="185" spans="1:5" ht="15">
      <c r="A185" s="171" t="s">
        <v>7624</v>
      </c>
      <c r="B185" s="181">
        <v>184</v>
      </c>
      <c r="C185" s="181" t="s">
        <v>8194</v>
      </c>
      <c r="D185" s="183" t="s">
        <v>8195</v>
      </c>
      <c r="E185" s="182" t="s">
        <v>7396</v>
      </c>
    </row>
    <row r="186" spans="1:5" ht="15">
      <c r="A186" s="171" t="s">
        <v>7624</v>
      </c>
      <c r="B186" s="181">
        <v>185</v>
      </c>
      <c r="C186" s="181" t="s">
        <v>8194</v>
      </c>
      <c r="D186" s="183" t="s">
        <v>8196</v>
      </c>
      <c r="E186" s="182" t="s">
        <v>7394</v>
      </c>
    </row>
    <row r="187" spans="1:5" ht="15">
      <c r="A187" s="171" t="s">
        <v>7624</v>
      </c>
      <c r="B187" s="181">
        <v>186</v>
      </c>
      <c r="C187" s="181" t="s">
        <v>8194</v>
      </c>
      <c r="D187" s="183" t="s">
        <v>8196</v>
      </c>
      <c r="E187" s="182" t="s">
        <v>7394</v>
      </c>
    </row>
    <row r="188" spans="1:5" ht="15">
      <c r="A188" s="171" t="s">
        <v>7624</v>
      </c>
      <c r="B188" s="181">
        <v>187</v>
      </c>
      <c r="C188" s="181" t="s">
        <v>8194</v>
      </c>
      <c r="D188" s="183" t="s">
        <v>8196</v>
      </c>
      <c r="E188" s="182" t="s">
        <v>7394</v>
      </c>
    </row>
    <row r="189" spans="1:5" ht="15">
      <c r="A189" s="171" t="s">
        <v>7624</v>
      </c>
      <c r="B189" s="181">
        <v>188</v>
      </c>
      <c r="C189" s="181" t="s">
        <v>8194</v>
      </c>
      <c r="D189" s="183" t="s">
        <v>8196</v>
      </c>
      <c r="E189" s="182" t="s">
        <v>7394</v>
      </c>
    </row>
    <row r="190" spans="1:5" ht="15">
      <c r="A190" s="171" t="s">
        <v>7624</v>
      </c>
      <c r="B190" s="181">
        <v>189</v>
      </c>
      <c r="C190" s="181" t="s">
        <v>8194</v>
      </c>
      <c r="D190" s="183" t="s">
        <v>8197</v>
      </c>
      <c r="E190" s="182" t="s">
        <v>7804</v>
      </c>
    </row>
    <row r="191" spans="1:5" ht="15">
      <c r="A191" s="171" t="s">
        <v>7624</v>
      </c>
      <c r="B191" s="181">
        <v>190</v>
      </c>
      <c r="C191" s="181" t="s">
        <v>8194</v>
      </c>
      <c r="D191" s="183" t="s">
        <v>8197</v>
      </c>
      <c r="E191" s="182" t="s">
        <v>7804</v>
      </c>
    </row>
    <row r="192" spans="1:5" ht="15">
      <c r="A192" s="171" t="s">
        <v>7624</v>
      </c>
      <c r="B192" s="181">
        <v>191</v>
      </c>
      <c r="C192" s="181" t="s">
        <v>8194</v>
      </c>
      <c r="D192" s="183" t="s">
        <v>8197</v>
      </c>
      <c r="E192" s="182" t="s">
        <v>7804</v>
      </c>
    </row>
    <row r="193" spans="1:5" ht="15">
      <c r="A193" s="171" t="s">
        <v>7624</v>
      </c>
      <c r="B193" s="181">
        <v>192</v>
      </c>
      <c r="C193" s="181" t="s">
        <v>8194</v>
      </c>
      <c r="D193" s="183" t="s">
        <v>8197</v>
      </c>
      <c r="E193" s="182" t="s">
        <v>7804</v>
      </c>
    </row>
    <row r="194" spans="1:5" ht="15">
      <c r="A194" s="171" t="s">
        <v>8268</v>
      </c>
      <c r="B194" s="184">
        <v>1</v>
      </c>
      <c r="C194" s="185" t="s">
        <v>8198</v>
      </c>
      <c r="D194" s="187" t="s">
        <v>8200</v>
      </c>
      <c r="E194" s="186" t="s">
        <v>8199</v>
      </c>
    </row>
    <row r="195" spans="1:5" ht="15">
      <c r="A195" s="171" t="s">
        <v>8268</v>
      </c>
      <c r="B195" s="184">
        <v>2</v>
      </c>
      <c r="C195" s="185" t="s">
        <v>8201</v>
      </c>
      <c r="D195" s="187" t="s">
        <v>8203</v>
      </c>
      <c r="E195" s="186" t="s">
        <v>8202</v>
      </c>
    </row>
    <row r="196" spans="1:5" ht="15">
      <c r="A196" s="171" t="s">
        <v>8268</v>
      </c>
      <c r="B196" s="184">
        <v>3</v>
      </c>
      <c r="C196" s="185" t="s">
        <v>8204</v>
      </c>
      <c r="D196" s="187" t="s">
        <v>8206</v>
      </c>
      <c r="E196" s="186" t="s">
        <v>8205</v>
      </c>
    </row>
    <row r="197" spans="1:5" ht="15">
      <c r="A197" s="171" t="s">
        <v>8268</v>
      </c>
      <c r="B197" s="184">
        <v>4</v>
      </c>
      <c r="C197" s="185" t="s">
        <v>8207</v>
      </c>
      <c r="D197" s="187" t="s">
        <v>8209</v>
      </c>
      <c r="E197" s="186" t="s">
        <v>8208</v>
      </c>
    </row>
    <row r="198" spans="1:5" ht="15">
      <c r="A198" s="171" t="s">
        <v>8268</v>
      </c>
      <c r="B198" s="184">
        <v>5</v>
      </c>
      <c r="C198" s="185" t="s">
        <v>8210</v>
      </c>
      <c r="D198" s="187" t="s">
        <v>8212</v>
      </c>
      <c r="E198" s="186" t="s">
        <v>8211</v>
      </c>
    </row>
    <row r="199" spans="1:5" ht="15">
      <c r="A199" s="171" t="s">
        <v>8268</v>
      </c>
      <c r="B199" s="184">
        <v>6</v>
      </c>
      <c r="C199" s="185" t="s">
        <v>8213</v>
      </c>
      <c r="D199" s="187" t="s">
        <v>8215</v>
      </c>
      <c r="E199" s="186" t="s">
        <v>8214</v>
      </c>
    </row>
    <row r="200" spans="1:5" ht="15">
      <c r="A200" s="171" t="s">
        <v>8268</v>
      </c>
      <c r="B200" s="184">
        <v>7</v>
      </c>
      <c r="C200" s="185" t="s">
        <v>8216</v>
      </c>
      <c r="D200" s="187" t="s">
        <v>8218</v>
      </c>
      <c r="E200" s="186" t="s">
        <v>8217</v>
      </c>
    </row>
    <row r="201" spans="1:5" ht="15">
      <c r="A201" s="171" t="s">
        <v>8268</v>
      </c>
      <c r="B201" s="184">
        <v>8</v>
      </c>
      <c r="C201" s="185" t="s">
        <v>8219</v>
      </c>
      <c r="D201" s="187" t="s">
        <v>8221</v>
      </c>
      <c r="E201" s="186" t="s">
        <v>8220</v>
      </c>
    </row>
    <row r="202" spans="1:5" ht="15">
      <c r="A202" s="171" t="s">
        <v>8268</v>
      </c>
      <c r="B202" s="184">
        <v>9</v>
      </c>
      <c r="C202" s="185" t="s">
        <v>8222</v>
      </c>
      <c r="D202" s="187" t="s">
        <v>8224</v>
      </c>
      <c r="E202" s="186" t="s">
        <v>8223</v>
      </c>
    </row>
    <row r="203" spans="1:5" ht="15">
      <c r="A203" s="171" t="s">
        <v>8268</v>
      </c>
      <c r="B203" s="184">
        <v>10</v>
      </c>
      <c r="C203" s="185" t="s">
        <v>8225</v>
      </c>
      <c r="D203" s="187" t="s">
        <v>8227</v>
      </c>
      <c r="E203" s="186" t="s">
        <v>8226</v>
      </c>
    </row>
    <row r="204" spans="1:5" ht="15">
      <c r="A204" s="171" t="s">
        <v>8268</v>
      </c>
      <c r="B204" s="184">
        <v>11</v>
      </c>
      <c r="C204" s="185" t="s">
        <v>8228</v>
      </c>
      <c r="D204" s="187" t="s">
        <v>8230</v>
      </c>
      <c r="E204" s="186" t="s">
        <v>8229</v>
      </c>
    </row>
    <row r="205" spans="1:5" ht="15">
      <c r="A205" s="171" t="s">
        <v>8268</v>
      </c>
      <c r="B205" s="184">
        <v>12</v>
      </c>
      <c r="C205" s="185" t="s">
        <v>8231</v>
      </c>
      <c r="D205" s="187" t="s">
        <v>8233</v>
      </c>
      <c r="E205" s="186" t="s">
        <v>8232</v>
      </c>
    </row>
    <row r="206" spans="1:5" ht="15">
      <c r="A206" s="171" t="s">
        <v>8268</v>
      </c>
      <c r="B206" s="184">
        <v>13</v>
      </c>
      <c r="C206" s="185" t="s">
        <v>8234</v>
      </c>
      <c r="D206" s="187" t="s">
        <v>8236</v>
      </c>
      <c r="E206" s="186" t="s">
        <v>8235</v>
      </c>
    </row>
    <row r="207" spans="1:5" ht="15">
      <c r="A207" s="171" t="s">
        <v>8268</v>
      </c>
      <c r="B207" s="184">
        <v>14</v>
      </c>
      <c r="C207" s="185" t="s">
        <v>8237</v>
      </c>
      <c r="D207" s="187" t="s">
        <v>8239</v>
      </c>
      <c r="E207" s="186" t="s">
        <v>8238</v>
      </c>
    </row>
    <row r="208" spans="1:5" ht="15">
      <c r="A208" s="171" t="s">
        <v>8268</v>
      </c>
      <c r="B208" s="184">
        <v>15</v>
      </c>
      <c r="C208" s="185" t="s">
        <v>8240</v>
      </c>
      <c r="D208" s="187" t="s">
        <v>8242</v>
      </c>
      <c r="E208" s="188" t="s">
        <v>8241</v>
      </c>
    </row>
    <row r="209" spans="1:5" ht="15">
      <c r="A209" s="171" t="s">
        <v>8268</v>
      </c>
      <c r="B209" s="184">
        <v>16</v>
      </c>
      <c r="C209" s="185" t="s">
        <v>8243</v>
      </c>
      <c r="D209" s="187" t="s">
        <v>8245</v>
      </c>
      <c r="E209" s="188" t="s">
        <v>8244</v>
      </c>
    </row>
    <row r="210" spans="1:5" ht="15">
      <c r="A210" s="171" t="s">
        <v>8268</v>
      </c>
      <c r="B210" s="184">
        <v>17</v>
      </c>
      <c r="C210" s="185" t="s">
        <v>8246</v>
      </c>
      <c r="D210" s="187" t="s">
        <v>8248</v>
      </c>
      <c r="E210" s="188" t="s">
        <v>8247</v>
      </c>
    </row>
    <row r="211" spans="1:5" ht="15">
      <c r="A211" s="171" t="s">
        <v>8268</v>
      </c>
      <c r="B211" s="184">
        <v>18</v>
      </c>
      <c r="C211" s="185" t="s">
        <v>8249</v>
      </c>
      <c r="D211" s="187" t="s">
        <v>8251</v>
      </c>
      <c r="E211" s="188" t="s">
        <v>8250</v>
      </c>
    </row>
    <row r="212" spans="1:5" ht="15">
      <c r="A212" s="171" t="s">
        <v>8268</v>
      </c>
      <c r="B212" s="184">
        <v>19</v>
      </c>
      <c r="C212" s="185" t="s">
        <v>8252</v>
      </c>
      <c r="D212" s="187" t="s">
        <v>8254</v>
      </c>
      <c r="E212" s="188" t="s">
        <v>8253</v>
      </c>
    </row>
    <row r="213" spans="1:5" ht="15">
      <c r="A213" s="171" t="s">
        <v>8268</v>
      </c>
      <c r="B213" s="184">
        <v>20</v>
      </c>
      <c r="C213" s="185" t="s">
        <v>8255</v>
      </c>
      <c r="D213" s="187" t="s">
        <v>8257</v>
      </c>
      <c r="E213" s="188" t="s">
        <v>8256</v>
      </c>
    </row>
    <row r="214" spans="1:5" ht="15">
      <c r="A214" s="171" t="s">
        <v>8268</v>
      </c>
      <c r="B214" s="184">
        <v>21</v>
      </c>
      <c r="C214" s="185" t="s">
        <v>8258</v>
      </c>
      <c r="D214" s="187" t="s">
        <v>8260</v>
      </c>
      <c r="E214" s="188" t="s">
        <v>8259</v>
      </c>
    </row>
    <row r="215" spans="1:5" ht="15">
      <c r="A215" s="171" t="s">
        <v>8268</v>
      </c>
      <c r="B215" s="184">
        <v>22</v>
      </c>
      <c r="C215" s="185" t="s">
        <v>8261</v>
      </c>
      <c r="D215" s="187" t="s">
        <v>8263</v>
      </c>
      <c r="E215" s="188" t="s">
        <v>8262</v>
      </c>
    </row>
    <row r="216" spans="1:5" ht="15">
      <c r="A216" s="171" t="s">
        <v>8268</v>
      </c>
      <c r="B216" s="184">
        <v>23</v>
      </c>
      <c r="C216" s="185" t="s">
        <v>8264</v>
      </c>
      <c r="D216" s="187" t="s">
        <v>8266</v>
      </c>
      <c r="E216" s="188" t="s">
        <v>8265</v>
      </c>
    </row>
    <row r="217" spans="1:5" ht="15">
      <c r="A217" s="171" t="s">
        <v>8268</v>
      </c>
      <c r="B217" s="189">
        <v>24</v>
      </c>
      <c r="C217" s="189" t="s">
        <v>8194</v>
      </c>
      <c r="D217" s="189" t="s">
        <v>8195</v>
      </c>
      <c r="E217" s="190" t="s">
        <v>7396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92D050"/>
  </sheetPr>
  <dimension ref="A1:D3"/>
  <sheetViews>
    <sheetView zoomScale="89" zoomScaleNormal="89" workbookViewId="0">
      <selection activeCell="D15" sqref="D15"/>
    </sheetView>
  </sheetViews>
  <sheetFormatPr baseColWidth="10" defaultColWidth="10.7109375" defaultRowHeight="12.75"/>
  <cols>
    <col min="1" max="1" width="10.7109375" style="120" bestFit="1" customWidth="1"/>
    <col min="2" max="2" width="11.7109375" style="120" customWidth="1"/>
    <col min="3" max="3" width="18" style="120" bestFit="1" customWidth="1"/>
    <col min="4" max="4" width="22.5703125" style="109" bestFit="1" customWidth="1"/>
  </cols>
  <sheetData>
    <row r="1" spans="1:4">
      <c r="A1" s="111"/>
      <c r="B1" s="111" t="s">
        <v>127</v>
      </c>
      <c r="C1" s="111" t="s">
        <v>128</v>
      </c>
      <c r="D1" s="112" t="s">
        <v>129</v>
      </c>
    </row>
    <row r="2" spans="1:4">
      <c r="A2" s="120" t="s">
        <v>8273</v>
      </c>
      <c r="B2" s="120" t="s">
        <v>8274</v>
      </c>
      <c r="C2" s="120" t="s">
        <v>8275</v>
      </c>
      <c r="D2" s="109" t="s">
        <v>8278</v>
      </c>
    </row>
    <row r="3" spans="1:4">
      <c r="A3" s="120" t="s">
        <v>8273</v>
      </c>
      <c r="B3" s="120" t="s">
        <v>8276</v>
      </c>
      <c r="C3" s="120" t="s">
        <v>8277</v>
      </c>
      <c r="D3" s="109" t="s">
        <v>8279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92D050"/>
  </sheetPr>
  <dimension ref="A1:CN1495"/>
  <sheetViews>
    <sheetView zoomScale="85" zoomScaleNormal="85" workbookViewId="0">
      <pane xSplit="6" ySplit="1" topLeftCell="G2" activePane="bottomRight" state="frozen"/>
      <selection pane="topRight" activeCell="E1" sqref="E1"/>
      <selection pane="bottomLeft" activeCell="A3" sqref="A3"/>
      <selection pane="bottomRight" activeCell="F1" sqref="F1:H1048576"/>
    </sheetView>
  </sheetViews>
  <sheetFormatPr baseColWidth="10" defaultColWidth="11.28515625" defaultRowHeight="12.75"/>
  <cols>
    <col min="1" max="1" width="24" style="210" customWidth="1"/>
    <col min="2" max="2" width="10.28515625" style="220" bestFit="1" customWidth="1"/>
    <col min="3" max="3" width="28" style="221" bestFit="1" customWidth="1"/>
    <col min="4" max="4" width="10.5703125" style="218" bestFit="1" customWidth="1"/>
    <col min="5" max="5" width="7.28515625" style="218" bestFit="1" customWidth="1"/>
    <col min="6" max="6" width="8.7109375" style="218" bestFit="1" customWidth="1"/>
    <col min="7" max="7" width="6.5703125" style="220" customWidth="1"/>
    <col min="8" max="8" width="5.28515625" style="220" customWidth="1"/>
    <col min="9" max="9" width="5.7109375" style="220" bestFit="1" customWidth="1"/>
    <col min="10" max="10" width="5.85546875" style="220" bestFit="1" customWidth="1"/>
    <col min="11" max="11" width="19.85546875" style="218" bestFit="1" customWidth="1"/>
    <col min="12" max="12" width="19.7109375" style="218" bestFit="1" customWidth="1"/>
    <col min="13" max="13" width="19" style="210" bestFit="1" customWidth="1"/>
    <col min="14" max="14" width="18" style="214" bestFit="1" customWidth="1"/>
    <col min="15" max="15" width="22.85546875" style="214" bestFit="1" customWidth="1"/>
    <col min="16" max="16" width="22" style="214" bestFit="1" customWidth="1"/>
    <col min="17" max="17" width="9.140625" style="208" bestFit="1" customWidth="1"/>
    <col min="18" max="18" width="8.28515625" style="216" bestFit="1" customWidth="1"/>
    <col min="19" max="19" width="10.5703125" style="208" bestFit="1" customWidth="1"/>
    <col min="20" max="20" width="9.5703125" style="216" bestFit="1" customWidth="1"/>
    <col min="21" max="21" width="10.42578125" style="208" bestFit="1" customWidth="1"/>
    <col min="22" max="22" width="10.7109375" style="216" bestFit="1" customWidth="1"/>
    <col min="23" max="23" width="18.5703125" style="208" bestFit="1" customWidth="1"/>
    <col min="24" max="24" width="17.42578125" style="208" bestFit="1" customWidth="1"/>
    <col min="25" max="25" width="16.5703125" style="216" bestFit="1" customWidth="1"/>
    <col min="26" max="26" width="10.85546875" style="208" bestFit="1" customWidth="1"/>
    <col min="27" max="27" width="14" style="216" bestFit="1" customWidth="1"/>
    <col min="28" max="28" width="10" style="208" bestFit="1" customWidth="1"/>
    <col min="29" max="29" width="13.42578125" style="216" bestFit="1" customWidth="1"/>
    <col min="30" max="30" width="13.42578125" style="485" customWidth="1"/>
    <col min="31" max="31" width="10.7109375" style="216" bestFit="1" customWidth="1"/>
    <col min="32" max="32" width="16.42578125" style="208" bestFit="1" customWidth="1"/>
    <col min="33" max="33" width="15.42578125" style="216" bestFit="1" customWidth="1"/>
    <col min="34" max="34" width="12" style="216" bestFit="1" customWidth="1"/>
    <col min="35" max="35" width="11.85546875" style="216" bestFit="1" customWidth="1"/>
    <col min="36" max="36" width="18.42578125" style="216" bestFit="1" customWidth="1"/>
    <col min="37" max="37" width="17.5703125" style="216" bestFit="1" customWidth="1"/>
    <col min="38" max="38" width="21" style="208" bestFit="1" customWidth="1"/>
    <col min="39" max="39" width="21" style="208" customWidth="1"/>
    <col min="40" max="40" width="20.85546875" style="208" bestFit="1" customWidth="1"/>
    <col min="41" max="41" width="20.85546875" style="208" customWidth="1"/>
    <col min="42" max="42" width="20.85546875" style="208" bestFit="1" customWidth="1"/>
    <col min="43" max="43" width="20.85546875" style="208" customWidth="1"/>
    <col min="44" max="44" width="22.5703125" style="208" bestFit="1" customWidth="1"/>
    <col min="45" max="45" width="22.5703125" style="208" customWidth="1"/>
    <col min="46" max="46" width="26.85546875" style="208" bestFit="1" customWidth="1"/>
    <col min="47" max="47" width="21.140625" style="208" bestFit="1" customWidth="1"/>
    <col min="48" max="48" width="21.140625" style="208" customWidth="1"/>
    <col min="49" max="49" width="21.140625" style="208" bestFit="1" customWidth="1"/>
    <col min="50" max="50" width="21.140625" style="208" customWidth="1"/>
    <col min="51" max="51" width="27.140625" style="208" bestFit="1" customWidth="1"/>
    <col min="52" max="52" width="27.140625" style="208" customWidth="1"/>
    <col min="53" max="53" width="21.140625" style="208" bestFit="1" customWidth="1"/>
    <col min="54" max="54" width="21.140625" style="208" customWidth="1"/>
    <col min="55" max="55" width="33.7109375" style="208" bestFit="1" customWidth="1"/>
    <col min="56" max="56" width="33.7109375" style="208" customWidth="1"/>
    <col min="57" max="57" width="15" style="208" bestFit="1" customWidth="1"/>
    <col min="58" max="58" width="14" style="208" bestFit="1" customWidth="1"/>
    <col min="59" max="59" width="15.140625" style="208" bestFit="1" customWidth="1"/>
    <col min="60" max="60" width="15.140625" style="208" customWidth="1"/>
    <col min="61" max="61" width="16.85546875" style="208" bestFit="1" customWidth="1"/>
    <col min="62" max="62" width="16.85546875" style="208" customWidth="1"/>
    <col min="63" max="63" width="16.42578125" style="208" bestFit="1" customWidth="1"/>
    <col min="64" max="64" width="16.42578125" style="208" customWidth="1"/>
    <col min="65" max="65" width="13.5703125" style="208" bestFit="1" customWidth="1"/>
    <col min="66" max="66" width="13.5703125" style="209" customWidth="1"/>
    <col min="67" max="67" width="16.7109375" style="208" bestFit="1" customWidth="1"/>
    <col min="68" max="68" width="16.7109375" style="208" customWidth="1"/>
    <col min="69" max="69" width="18" style="208" bestFit="1" customWidth="1"/>
    <col min="70" max="70" width="18" style="209" customWidth="1"/>
    <col min="71" max="71" width="9" style="208" bestFit="1" customWidth="1"/>
    <col min="72" max="72" width="12.140625" style="209" bestFit="1" customWidth="1"/>
    <col min="73" max="73" width="9.42578125" style="208" bestFit="1" customWidth="1"/>
    <col min="74" max="74" width="12.5703125" style="209" bestFit="1" customWidth="1"/>
    <col min="75" max="75" width="11.5703125" style="208" bestFit="1" customWidth="1"/>
    <col min="76" max="76" width="11.5703125" style="209" customWidth="1"/>
    <col min="77" max="77" width="23.42578125" style="208" bestFit="1" customWidth="1"/>
    <col min="78" max="78" width="23.42578125" style="208" customWidth="1"/>
    <col min="79" max="79" width="16" style="208" bestFit="1" customWidth="1"/>
    <col min="80" max="80" width="16" style="208" customWidth="1"/>
    <col min="81" max="81" width="24.28515625" style="208" bestFit="1" customWidth="1"/>
    <col min="82" max="82" width="23.28515625" style="208" bestFit="1" customWidth="1"/>
    <col min="83" max="83" width="19.5703125" style="208" bestFit="1" customWidth="1"/>
    <col min="84" max="84" width="18.5703125" style="208" bestFit="1" customWidth="1"/>
    <col min="85" max="85" width="7.85546875" style="208" bestFit="1" customWidth="1"/>
    <col min="86" max="86" width="7.28515625" style="208" bestFit="1" customWidth="1"/>
    <col min="87" max="87" width="10.5703125" style="208" bestFit="1" customWidth="1"/>
    <col min="88" max="88" width="17" style="208" bestFit="1" customWidth="1"/>
    <col min="89" max="89" width="14.7109375" style="210" bestFit="1" customWidth="1"/>
    <col min="90" max="90" width="14.7109375" style="210" customWidth="1"/>
    <col min="91" max="16384" width="11.28515625" style="210"/>
  </cols>
  <sheetData>
    <row r="1" spans="1:92" s="208" customFormat="1" ht="13.5" thickBot="1">
      <c r="A1" s="199" t="s">
        <v>10</v>
      </c>
      <c r="B1" s="199" t="s">
        <v>113</v>
      </c>
      <c r="C1" s="200" t="s">
        <v>7806</v>
      </c>
      <c r="D1" s="201" t="s">
        <v>8281</v>
      </c>
      <c r="E1" s="202" t="s">
        <v>8287</v>
      </c>
      <c r="F1" s="201" t="s">
        <v>8280</v>
      </c>
      <c r="G1" s="203" t="s">
        <v>20</v>
      </c>
      <c r="H1" s="203" t="s">
        <v>21</v>
      </c>
      <c r="I1" s="203" t="s">
        <v>155</v>
      </c>
      <c r="J1" s="203" t="s">
        <v>156</v>
      </c>
      <c r="K1" s="204" t="s">
        <v>7560</v>
      </c>
      <c r="L1" s="140" t="s">
        <v>7561</v>
      </c>
      <c r="M1" s="204" t="s">
        <v>7562</v>
      </c>
      <c r="N1" s="205" t="s">
        <v>7563</v>
      </c>
      <c r="O1" s="204" t="s">
        <v>7564</v>
      </c>
      <c r="P1" s="205" t="s">
        <v>7565</v>
      </c>
      <c r="Q1" s="206" t="s">
        <v>7566</v>
      </c>
      <c r="R1" s="207" t="s">
        <v>7567</v>
      </c>
      <c r="S1" s="206" t="s">
        <v>7568</v>
      </c>
      <c r="T1" s="207" t="s">
        <v>7569</v>
      </c>
      <c r="U1" s="206" t="s">
        <v>229</v>
      </c>
      <c r="V1" s="207" t="s">
        <v>230</v>
      </c>
      <c r="W1" s="206" t="s">
        <v>7570</v>
      </c>
      <c r="X1" s="206" t="s">
        <v>7571</v>
      </c>
      <c r="Y1" s="207" t="s">
        <v>7572</v>
      </c>
      <c r="Z1" s="206" t="s">
        <v>227</v>
      </c>
      <c r="AA1" s="207" t="s">
        <v>228</v>
      </c>
      <c r="AB1" s="206" t="s">
        <v>223</v>
      </c>
      <c r="AC1" s="207" t="s">
        <v>224</v>
      </c>
      <c r="AD1" s="612" t="s">
        <v>220</v>
      </c>
      <c r="AE1" s="207" t="s">
        <v>7573</v>
      </c>
      <c r="AF1" s="206" t="s">
        <v>7574</v>
      </c>
      <c r="AG1" s="207" t="s">
        <v>7575</v>
      </c>
      <c r="AH1" s="206" t="s">
        <v>221</v>
      </c>
      <c r="AI1" s="207" t="s">
        <v>222</v>
      </c>
      <c r="AJ1" s="206" t="s">
        <v>7576</v>
      </c>
      <c r="AK1" s="207" t="s">
        <v>7577</v>
      </c>
      <c r="AL1" s="206" t="s">
        <v>7578</v>
      </c>
      <c r="AM1" s="206" t="s">
        <v>7579</v>
      </c>
      <c r="AN1" s="206" t="s">
        <v>7580</v>
      </c>
      <c r="AO1" s="206" t="s">
        <v>7581</v>
      </c>
      <c r="AP1" s="207" t="s">
        <v>7582</v>
      </c>
      <c r="AQ1" s="207" t="s">
        <v>7583</v>
      </c>
      <c r="AR1" s="207" t="s">
        <v>7584</v>
      </c>
      <c r="AS1" s="207" t="s">
        <v>7585</v>
      </c>
      <c r="AT1" s="207" t="s">
        <v>7586</v>
      </c>
      <c r="AU1" s="207" t="s">
        <v>7587</v>
      </c>
      <c r="AV1" s="207" t="s">
        <v>7588</v>
      </c>
      <c r="AW1" s="207" t="s">
        <v>7589</v>
      </c>
      <c r="AX1" s="207" t="s">
        <v>7590</v>
      </c>
      <c r="AY1" s="208" t="s">
        <v>7591</v>
      </c>
      <c r="AZ1" s="208" t="s">
        <v>7592</v>
      </c>
      <c r="BA1" s="208" t="s">
        <v>7593</v>
      </c>
      <c r="BB1" s="208" t="s">
        <v>7594</v>
      </c>
      <c r="BC1" s="208" t="s">
        <v>7595</v>
      </c>
      <c r="BD1" s="208" t="s">
        <v>7596</v>
      </c>
      <c r="BE1" s="208" t="s">
        <v>7597</v>
      </c>
      <c r="BF1" s="208" t="s">
        <v>7598</v>
      </c>
      <c r="BG1" s="208" t="s">
        <v>7599</v>
      </c>
      <c r="BH1" s="208" t="s">
        <v>7600</v>
      </c>
      <c r="BI1" s="208" t="s">
        <v>7601</v>
      </c>
      <c r="BJ1" s="208" t="s">
        <v>8860</v>
      </c>
      <c r="BK1" s="208" t="s">
        <v>7602</v>
      </c>
      <c r="BL1" s="208" t="s">
        <v>7603</v>
      </c>
      <c r="BM1" s="208" t="s">
        <v>7604</v>
      </c>
      <c r="BN1" s="209" t="s">
        <v>7605</v>
      </c>
      <c r="BO1" s="208" t="s">
        <v>7606</v>
      </c>
      <c r="BP1" s="208" t="s">
        <v>7607</v>
      </c>
      <c r="BQ1" s="208" t="s">
        <v>7608</v>
      </c>
      <c r="BR1" s="209" t="s">
        <v>7609</v>
      </c>
      <c r="BS1" s="208" t="s">
        <v>225</v>
      </c>
      <c r="BT1" s="209" t="s">
        <v>226</v>
      </c>
      <c r="BU1" s="208" t="s">
        <v>7610</v>
      </c>
      <c r="BV1" s="209" t="s">
        <v>7611</v>
      </c>
      <c r="BW1" s="208" t="s">
        <v>7612</v>
      </c>
      <c r="BX1" s="209" t="s">
        <v>7613</v>
      </c>
      <c r="BY1" s="208" t="s">
        <v>7614</v>
      </c>
      <c r="BZ1" s="208" t="s">
        <v>7615</v>
      </c>
      <c r="CA1" s="208" t="s">
        <v>7616</v>
      </c>
      <c r="CB1" s="208" t="s">
        <v>7617</v>
      </c>
      <c r="CC1" s="208" t="s">
        <v>7618</v>
      </c>
      <c r="CD1" s="208" t="s">
        <v>7619</v>
      </c>
      <c r="CE1" s="208" t="s">
        <v>7620</v>
      </c>
      <c r="CF1" s="208" t="s">
        <v>7621</v>
      </c>
      <c r="CG1" s="208" t="s">
        <v>7541</v>
      </c>
      <c r="CH1" s="208" t="s">
        <v>7402</v>
      </c>
      <c r="CI1" s="208" t="s">
        <v>7548</v>
      </c>
      <c r="CJ1" s="208" t="s">
        <v>7622</v>
      </c>
      <c r="CK1" s="208" t="s">
        <v>7623</v>
      </c>
      <c r="CL1" s="208" t="s">
        <v>8864</v>
      </c>
      <c r="CM1" s="208" t="s">
        <v>8863</v>
      </c>
      <c r="CN1" s="208" t="s">
        <v>8861</v>
      </c>
    </row>
    <row r="2" spans="1:92" s="208" customFormat="1">
      <c r="A2" s="208" t="s">
        <v>8268</v>
      </c>
      <c r="B2" s="606" t="s">
        <v>8245</v>
      </c>
      <c r="C2" s="606" t="s">
        <v>8301</v>
      </c>
      <c r="D2" s="606" t="s">
        <v>8274</v>
      </c>
      <c r="E2" s="607">
        <v>16</v>
      </c>
      <c r="F2" s="607">
        <v>1</v>
      </c>
      <c r="G2" s="608">
        <v>257</v>
      </c>
      <c r="H2" s="608">
        <v>11</v>
      </c>
      <c r="I2" s="608"/>
      <c r="J2" s="608"/>
      <c r="K2" s="606" t="s">
        <v>8294</v>
      </c>
      <c r="L2" s="218"/>
      <c r="M2" s="607">
        <v>3</v>
      </c>
      <c r="N2" s="216">
        <v>41915</v>
      </c>
      <c r="O2" s="611">
        <v>1.9</v>
      </c>
      <c r="P2" s="216">
        <v>42215</v>
      </c>
      <c r="Q2" s="215" t="s">
        <v>8294</v>
      </c>
      <c r="R2" s="215" t="s">
        <v>8294</v>
      </c>
      <c r="S2" s="215" t="s">
        <v>8294</v>
      </c>
      <c r="T2" s="215" t="s">
        <v>8294</v>
      </c>
      <c r="U2" s="209" t="e">
        <f>AD2*BS2</f>
        <v>#VALUE!</v>
      </c>
      <c r="V2" s="216">
        <v>42215</v>
      </c>
      <c r="W2" s="215">
        <v>13.5</v>
      </c>
      <c r="X2" s="215" t="s">
        <v>8294</v>
      </c>
      <c r="Y2" s="215" t="s">
        <v>8294</v>
      </c>
      <c r="Z2" s="209" t="e">
        <f>AD2*BU2</f>
        <v>#VALUE!</v>
      </c>
      <c r="AA2" s="216">
        <v>42215</v>
      </c>
      <c r="AB2" s="208" t="e">
        <f>(AD2/AH2)*10000</f>
        <v>#VALUE!</v>
      </c>
      <c r="AC2" s="216">
        <v>42215</v>
      </c>
      <c r="AD2" s="485">
        <f>(O2/W2)*(((100-CC2)/100)*((100-2)/100))*100</f>
        <v>12.882281481481481</v>
      </c>
      <c r="AE2" s="216">
        <v>42212</v>
      </c>
      <c r="AF2" s="235">
        <v>14.445258445258446</v>
      </c>
      <c r="AG2" s="216">
        <v>42212</v>
      </c>
      <c r="AH2" s="215" t="s">
        <v>8294</v>
      </c>
      <c r="AI2" s="216" t="s">
        <v>8299</v>
      </c>
      <c r="AJ2" s="607">
        <v>135</v>
      </c>
      <c r="AK2" s="216">
        <v>42145</v>
      </c>
      <c r="AL2" s="215" t="s">
        <v>8294</v>
      </c>
      <c r="AM2" s="215"/>
      <c r="AN2" s="607">
        <v>107</v>
      </c>
      <c r="AO2" s="607"/>
      <c r="AP2" s="215" t="s">
        <v>8294</v>
      </c>
      <c r="AQ2" s="215"/>
      <c r="AR2" s="215" t="s">
        <v>8294</v>
      </c>
      <c r="AS2" s="215"/>
      <c r="AT2" s="215" t="s">
        <v>8294</v>
      </c>
      <c r="AU2" s="215" t="s">
        <v>8294</v>
      </c>
      <c r="AV2" s="215"/>
      <c r="AW2" s="215" t="s">
        <v>8294</v>
      </c>
      <c r="AX2" s="215"/>
      <c r="AY2" s="215" t="s">
        <v>8294</v>
      </c>
      <c r="AZ2" s="215"/>
      <c r="BA2" s="215" t="s">
        <v>8294</v>
      </c>
      <c r="BB2" s="215"/>
      <c r="BC2" s="215" t="s">
        <v>8294</v>
      </c>
      <c r="BD2" s="215"/>
      <c r="BE2" s="607">
        <v>3</v>
      </c>
      <c r="BF2" s="217">
        <v>42279</v>
      </c>
      <c r="BG2" s="606" t="s">
        <v>8294</v>
      </c>
      <c r="BH2" s="607" t="s">
        <v>8299</v>
      </c>
      <c r="BI2" s="606" t="s">
        <v>8294</v>
      </c>
      <c r="BJ2" s="606"/>
      <c r="BK2" s="606" t="s">
        <v>8294</v>
      </c>
      <c r="BL2" s="606"/>
      <c r="BM2" s="606" t="s">
        <v>8294</v>
      </c>
      <c r="BN2" s="607" t="s">
        <v>8299</v>
      </c>
      <c r="BO2" s="606" t="s">
        <v>8294</v>
      </c>
      <c r="BP2" s="606"/>
      <c r="BQ2" s="606" t="s">
        <v>8294</v>
      </c>
      <c r="BR2" s="607" t="s">
        <v>8299</v>
      </c>
      <c r="BS2" s="606" t="s">
        <v>8294</v>
      </c>
      <c r="BT2" s="607" t="s">
        <v>8299</v>
      </c>
      <c r="BU2" s="606" t="s">
        <v>8294</v>
      </c>
      <c r="BV2" s="607" t="s">
        <v>8299</v>
      </c>
      <c r="BW2" s="606" t="s">
        <v>8294</v>
      </c>
      <c r="BX2" s="607" t="s">
        <v>8299</v>
      </c>
      <c r="BY2" s="609" t="s">
        <v>8294</v>
      </c>
      <c r="BZ2" s="216">
        <v>42215</v>
      </c>
      <c r="CA2" s="606" t="s">
        <v>8294</v>
      </c>
      <c r="CB2" s="208" t="s">
        <v>8299</v>
      </c>
      <c r="CC2" s="611">
        <v>6.6</v>
      </c>
      <c r="CD2" s="216">
        <v>42215</v>
      </c>
      <c r="CE2" s="208">
        <v>0</v>
      </c>
      <c r="CG2" s="215" t="s">
        <v>8294</v>
      </c>
      <c r="CH2" s="215" t="s">
        <v>8294</v>
      </c>
      <c r="CI2" s="215" t="s">
        <v>8294</v>
      </c>
      <c r="CJ2" s="215" t="s">
        <v>8294</v>
      </c>
      <c r="CL2" s="208" t="s">
        <v>8865</v>
      </c>
    </row>
    <row r="3" spans="1:92" s="208" customFormat="1">
      <c r="A3" s="208" t="s">
        <v>8268</v>
      </c>
      <c r="B3" s="606" t="s">
        <v>8236</v>
      </c>
      <c r="C3" s="606" t="s">
        <v>8235</v>
      </c>
      <c r="D3" s="606" t="s">
        <v>8274</v>
      </c>
      <c r="E3" s="607">
        <v>13</v>
      </c>
      <c r="F3" s="607">
        <v>1</v>
      </c>
      <c r="G3" s="608">
        <v>257</v>
      </c>
      <c r="H3" s="608">
        <v>12</v>
      </c>
      <c r="I3" s="608"/>
      <c r="J3" s="608"/>
      <c r="K3" s="606" t="s">
        <v>8294</v>
      </c>
      <c r="L3" s="218"/>
      <c r="M3" s="607">
        <v>3</v>
      </c>
      <c r="N3" s="216">
        <v>41915</v>
      </c>
      <c r="O3" s="611">
        <v>3.05</v>
      </c>
      <c r="P3" s="216">
        <v>42215</v>
      </c>
      <c r="Q3" s="215" t="s">
        <v>8294</v>
      </c>
      <c r="R3" s="215" t="s">
        <v>8294</v>
      </c>
      <c r="S3" s="215" t="s">
        <v>8294</v>
      </c>
      <c r="T3" s="215" t="s">
        <v>8294</v>
      </c>
      <c r="U3" s="209">
        <f>AD3*BS3</f>
        <v>935.87804074074063</v>
      </c>
      <c r="V3" s="216">
        <v>42215</v>
      </c>
      <c r="W3" s="215">
        <v>13.5</v>
      </c>
      <c r="X3" s="215" t="s">
        <v>8294</v>
      </c>
      <c r="Y3" s="215" t="s">
        <v>8294</v>
      </c>
      <c r="Z3" s="209">
        <f>AD3*BU3</f>
        <v>296.18997333333328</v>
      </c>
      <c r="AA3" s="216">
        <v>42215</v>
      </c>
      <c r="AB3" s="208" t="e">
        <f>(AD3/AH3)*10000</f>
        <v>#VALUE!</v>
      </c>
      <c r="AC3" s="216">
        <v>42215</v>
      </c>
      <c r="AD3" s="485">
        <f>(O3/W3)*(((100-CC3)/100)*((100-2)/100))*100</f>
        <v>20.568748148148146</v>
      </c>
      <c r="AE3" s="216">
        <v>42212</v>
      </c>
      <c r="AF3" s="235">
        <v>23.064306064306066</v>
      </c>
      <c r="AG3" s="216">
        <v>42212</v>
      </c>
      <c r="AH3" s="215" t="s">
        <v>8294</v>
      </c>
      <c r="AI3" s="216" t="s">
        <v>8299</v>
      </c>
      <c r="AJ3" s="607">
        <v>145</v>
      </c>
      <c r="AK3" s="216">
        <v>42145</v>
      </c>
      <c r="AL3" s="215" t="s">
        <v>8294</v>
      </c>
      <c r="AM3" s="215"/>
      <c r="AN3" s="607">
        <v>106</v>
      </c>
      <c r="AO3" s="607"/>
      <c r="AP3" s="215" t="s">
        <v>8294</v>
      </c>
      <c r="AQ3" s="215"/>
      <c r="AR3" s="215" t="s">
        <v>8294</v>
      </c>
      <c r="AS3" s="215"/>
      <c r="AT3" s="215" t="s">
        <v>8294</v>
      </c>
      <c r="AU3" s="215" t="s">
        <v>8294</v>
      </c>
      <c r="AV3" s="215"/>
      <c r="AW3" s="215" t="s">
        <v>8294</v>
      </c>
      <c r="AX3" s="215"/>
      <c r="AY3" s="215" t="s">
        <v>8294</v>
      </c>
      <c r="AZ3" s="215"/>
      <c r="BA3" s="215" t="s">
        <v>8294</v>
      </c>
      <c r="BB3" s="215"/>
      <c r="BC3" s="215" t="s">
        <v>8294</v>
      </c>
      <c r="BD3" s="215"/>
      <c r="BE3" s="607">
        <v>3</v>
      </c>
      <c r="BF3" s="217">
        <v>42279</v>
      </c>
      <c r="BG3" s="607">
        <v>-8.1999999999999993</v>
      </c>
      <c r="BH3" s="607" t="s">
        <v>8299</v>
      </c>
      <c r="BI3" s="606" t="s">
        <v>8294</v>
      </c>
      <c r="BJ3" s="606"/>
      <c r="BK3" s="606" t="s">
        <v>8294</v>
      </c>
      <c r="BL3" s="606"/>
      <c r="BM3" s="607">
        <v>62</v>
      </c>
      <c r="BN3" s="607" t="s">
        <v>8299</v>
      </c>
      <c r="BO3" s="606" t="s">
        <v>8294</v>
      </c>
      <c r="BP3" s="606"/>
      <c r="BQ3" s="607">
        <v>8.3000000000000007</v>
      </c>
      <c r="BR3" s="607" t="s">
        <v>8299</v>
      </c>
      <c r="BS3" s="607">
        <v>45.5</v>
      </c>
      <c r="BT3" s="607" t="s">
        <v>8299</v>
      </c>
      <c r="BU3" s="607">
        <v>14.4</v>
      </c>
      <c r="BV3" s="607" t="s">
        <v>8299</v>
      </c>
      <c r="BW3" s="607">
        <v>21.8</v>
      </c>
      <c r="BX3" s="607" t="s">
        <v>8299</v>
      </c>
      <c r="BY3" s="609">
        <v>6.9391021728515625</v>
      </c>
      <c r="BZ3" s="216">
        <v>42215</v>
      </c>
      <c r="CA3" s="607">
        <v>31.6</v>
      </c>
      <c r="CB3" s="208" t="s">
        <v>8299</v>
      </c>
      <c r="CC3" s="611">
        <v>7.1</v>
      </c>
      <c r="CD3" s="216">
        <v>42215</v>
      </c>
      <c r="CE3" s="208">
        <v>0</v>
      </c>
      <c r="CG3" s="215" t="s">
        <v>8294</v>
      </c>
      <c r="CH3" s="215" t="s">
        <v>8294</v>
      </c>
      <c r="CI3" s="215" t="s">
        <v>8294</v>
      </c>
      <c r="CJ3" s="215" t="s">
        <v>8294</v>
      </c>
      <c r="CL3" s="208" t="s">
        <v>8865</v>
      </c>
    </row>
    <row r="4" spans="1:92" s="208" customFormat="1">
      <c r="A4" s="208" t="s">
        <v>8268</v>
      </c>
      <c r="B4" s="606" t="s">
        <v>8209</v>
      </c>
      <c r="C4" s="606" t="s">
        <v>8208</v>
      </c>
      <c r="D4" s="606" t="s">
        <v>8274</v>
      </c>
      <c r="E4" s="607">
        <v>4</v>
      </c>
      <c r="F4" s="607">
        <v>1</v>
      </c>
      <c r="G4" s="608">
        <v>257</v>
      </c>
      <c r="H4" s="608">
        <v>13</v>
      </c>
      <c r="I4" s="608"/>
      <c r="J4" s="608"/>
      <c r="K4" s="606" t="s">
        <v>8294</v>
      </c>
      <c r="L4" s="218"/>
      <c r="M4" s="607">
        <v>3</v>
      </c>
      <c r="N4" s="216">
        <v>41915</v>
      </c>
      <c r="O4" s="611">
        <v>1.95</v>
      </c>
      <c r="P4" s="216">
        <v>42215</v>
      </c>
      <c r="Q4" s="215" t="s">
        <v>8294</v>
      </c>
      <c r="R4" s="215" t="s">
        <v>8294</v>
      </c>
      <c r="S4" s="215" t="s">
        <v>8294</v>
      </c>
      <c r="T4" s="215" t="s">
        <v>8294</v>
      </c>
      <c r="U4" s="209" t="e">
        <f>AD4*BS4</f>
        <v>#VALUE!</v>
      </c>
      <c r="V4" s="216">
        <v>42215</v>
      </c>
      <c r="W4" s="215">
        <v>13.5</v>
      </c>
      <c r="X4" s="215" t="s">
        <v>8294</v>
      </c>
      <c r="Y4" s="215" t="s">
        <v>8294</v>
      </c>
      <c r="Z4" s="209" t="e">
        <f>AD4*BU4</f>
        <v>#VALUE!</v>
      </c>
      <c r="AA4" s="216">
        <v>42215</v>
      </c>
      <c r="AB4" s="208" t="e">
        <f>(AD4/AH4)*10000</f>
        <v>#VALUE!</v>
      </c>
      <c r="AC4" s="216">
        <v>42215</v>
      </c>
      <c r="AD4" s="485">
        <f>(O4/W4)*(((100-CC4)/100)*((100-2)/100))*100</f>
        <v>13.192977777777779</v>
      </c>
      <c r="AE4" s="216">
        <v>42212</v>
      </c>
      <c r="AF4" s="235">
        <v>14.793650793650794</v>
      </c>
      <c r="AG4" s="216">
        <v>42212</v>
      </c>
      <c r="AH4" s="215" t="s">
        <v>8294</v>
      </c>
      <c r="AI4" s="216" t="s">
        <v>8299</v>
      </c>
      <c r="AJ4" s="607">
        <v>135</v>
      </c>
      <c r="AK4" s="216">
        <v>42145</v>
      </c>
      <c r="AL4" s="215" t="s">
        <v>8294</v>
      </c>
      <c r="AM4" s="215"/>
      <c r="AN4" s="607">
        <v>104</v>
      </c>
      <c r="AO4" s="607"/>
      <c r="AP4" s="215" t="s">
        <v>8294</v>
      </c>
      <c r="AQ4" s="215"/>
      <c r="AR4" s="215" t="s">
        <v>8294</v>
      </c>
      <c r="AS4" s="215"/>
      <c r="AT4" s="215" t="s">
        <v>8294</v>
      </c>
      <c r="AU4" s="215" t="s">
        <v>8294</v>
      </c>
      <c r="AV4" s="215"/>
      <c r="AW4" s="215" t="s">
        <v>8294</v>
      </c>
      <c r="AX4" s="215"/>
      <c r="AY4" s="215" t="s">
        <v>8294</v>
      </c>
      <c r="AZ4" s="215"/>
      <c r="BA4" s="215" t="s">
        <v>8294</v>
      </c>
      <c r="BB4" s="215"/>
      <c r="BC4" s="215" t="s">
        <v>8294</v>
      </c>
      <c r="BD4" s="215"/>
      <c r="BE4" s="607">
        <v>3</v>
      </c>
      <c r="BF4" s="217">
        <v>42279</v>
      </c>
      <c r="BG4" s="606" t="s">
        <v>8294</v>
      </c>
      <c r="BH4" s="607" t="s">
        <v>8299</v>
      </c>
      <c r="BI4" s="606" t="s">
        <v>8294</v>
      </c>
      <c r="BJ4" s="606"/>
      <c r="BK4" s="606" t="s">
        <v>8294</v>
      </c>
      <c r="BL4" s="606"/>
      <c r="BM4" s="606" t="s">
        <v>8294</v>
      </c>
      <c r="BN4" s="607" t="s">
        <v>8299</v>
      </c>
      <c r="BO4" s="606" t="s">
        <v>8294</v>
      </c>
      <c r="BP4" s="606"/>
      <c r="BQ4" s="606" t="s">
        <v>8294</v>
      </c>
      <c r="BR4" s="607" t="s">
        <v>8299</v>
      </c>
      <c r="BS4" s="606" t="s">
        <v>8294</v>
      </c>
      <c r="BT4" s="607" t="s">
        <v>8299</v>
      </c>
      <c r="BU4" s="606" t="s">
        <v>8294</v>
      </c>
      <c r="BV4" s="607" t="s">
        <v>8299</v>
      </c>
      <c r="BW4" s="606" t="s">
        <v>8294</v>
      </c>
      <c r="BX4" s="607" t="s">
        <v>8299</v>
      </c>
      <c r="BY4" s="609" t="s">
        <v>8294</v>
      </c>
      <c r="BZ4" s="216">
        <v>42215</v>
      </c>
      <c r="CA4" s="606" t="s">
        <v>8294</v>
      </c>
      <c r="CB4" s="208" t="s">
        <v>8299</v>
      </c>
      <c r="CC4" s="611">
        <v>6.8</v>
      </c>
      <c r="CD4" s="216">
        <v>42215</v>
      </c>
      <c r="CE4" s="208">
        <v>0</v>
      </c>
      <c r="CG4" s="215" t="s">
        <v>8294</v>
      </c>
      <c r="CH4" s="215" t="s">
        <v>8294</v>
      </c>
      <c r="CI4" s="215" t="s">
        <v>8294</v>
      </c>
      <c r="CJ4" s="215" t="s">
        <v>8294</v>
      </c>
      <c r="CL4" s="208" t="s">
        <v>8865</v>
      </c>
    </row>
    <row r="5" spans="1:92" s="208" customFormat="1">
      <c r="A5" s="208" t="s">
        <v>8268</v>
      </c>
      <c r="B5" s="606" t="s">
        <v>8195</v>
      </c>
      <c r="C5" s="606" t="s">
        <v>7396</v>
      </c>
      <c r="D5" s="606" t="s">
        <v>8274</v>
      </c>
      <c r="E5" s="607">
        <v>24</v>
      </c>
      <c r="F5" s="607">
        <v>1</v>
      </c>
      <c r="G5" s="608">
        <v>257</v>
      </c>
      <c r="H5" s="608">
        <v>14</v>
      </c>
      <c r="I5" s="608"/>
      <c r="J5" s="608"/>
      <c r="K5" s="607">
        <v>32</v>
      </c>
      <c r="L5" s="223">
        <v>42278</v>
      </c>
      <c r="M5" s="607">
        <v>3</v>
      </c>
      <c r="N5" s="216">
        <v>41915</v>
      </c>
      <c r="O5" s="611">
        <v>3.8</v>
      </c>
      <c r="P5" s="216">
        <v>42215</v>
      </c>
      <c r="Q5" s="215" t="s">
        <v>8294</v>
      </c>
      <c r="R5" s="215" t="s">
        <v>8294</v>
      </c>
      <c r="S5" s="215" t="s">
        <v>8294</v>
      </c>
      <c r="T5" s="215" t="s">
        <v>8294</v>
      </c>
      <c r="U5" s="209">
        <f>AD5*BS5</f>
        <v>1217.3176711111109</v>
      </c>
      <c r="V5" s="216">
        <v>42215</v>
      </c>
      <c r="W5" s="215">
        <v>13.5</v>
      </c>
      <c r="X5" s="215" t="s">
        <v>8294</v>
      </c>
      <c r="Y5" s="215" t="s">
        <v>8294</v>
      </c>
      <c r="Z5" s="209">
        <f>AD5*BU5</f>
        <v>333.86349629629626</v>
      </c>
      <c r="AA5" s="216">
        <v>42215</v>
      </c>
      <c r="AB5" s="208" t="e">
        <f>(AD5/AH5)*10000</f>
        <v>#VALUE!</v>
      </c>
      <c r="AC5" s="216">
        <v>42215</v>
      </c>
      <c r="AD5" s="485">
        <f>(O5/W5)*(((100-CC5)/100)*((100-2)/100))*100</f>
        <v>25.681807407407405</v>
      </c>
      <c r="AE5" s="216">
        <v>42212</v>
      </c>
      <c r="AF5" s="235">
        <v>28.797720797720793</v>
      </c>
      <c r="AG5" s="216">
        <v>42212</v>
      </c>
      <c r="AH5" s="215" t="s">
        <v>8294</v>
      </c>
      <c r="AI5" s="216" t="s">
        <v>8299</v>
      </c>
      <c r="AJ5" s="607">
        <v>155</v>
      </c>
      <c r="AK5" s="216">
        <v>42145</v>
      </c>
      <c r="AL5" s="215" t="s">
        <v>8294</v>
      </c>
      <c r="AM5" s="215"/>
      <c r="AN5" s="607">
        <v>105</v>
      </c>
      <c r="AO5" s="607"/>
      <c r="AP5" s="215" t="s">
        <v>8294</v>
      </c>
      <c r="AQ5" s="215"/>
      <c r="AR5" s="215" t="s">
        <v>8294</v>
      </c>
      <c r="AS5" s="215"/>
      <c r="AT5" s="215" t="s">
        <v>8294</v>
      </c>
      <c r="AU5" s="215" t="s">
        <v>8294</v>
      </c>
      <c r="AV5" s="215"/>
      <c r="AW5" s="215" t="s">
        <v>8294</v>
      </c>
      <c r="AX5" s="215"/>
      <c r="AY5" s="215" t="s">
        <v>8294</v>
      </c>
      <c r="AZ5" s="215"/>
      <c r="BA5" s="215" t="s">
        <v>8294</v>
      </c>
      <c r="BB5" s="215"/>
      <c r="BC5" s="215" t="s">
        <v>8294</v>
      </c>
      <c r="BD5" s="215"/>
      <c r="BE5" s="607">
        <v>3</v>
      </c>
      <c r="BF5" s="217">
        <v>42279</v>
      </c>
      <c r="BG5" s="607">
        <v>-6</v>
      </c>
      <c r="BH5" s="607" t="s">
        <v>8299</v>
      </c>
      <c r="BI5" s="606" t="s">
        <v>8294</v>
      </c>
      <c r="BJ5" s="606"/>
      <c r="BK5" s="606" t="s">
        <v>8294</v>
      </c>
      <c r="BL5" s="606"/>
      <c r="BM5" s="607">
        <v>61.8</v>
      </c>
      <c r="BN5" s="607" t="s">
        <v>8299</v>
      </c>
      <c r="BO5" s="606" t="s">
        <v>8294</v>
      </c>
      <c r="BP5" s="606"/>
      <c r="BQ5" s="607">
        <v>9.8000000000000007</v>
      </c>
      <c r="BR5" s="607" t="s">
        <v>8299</v>
      </c>
      <c r="BS5" s="607">
        <v>47.4</v>
      </c>
      <c r="BT5" s="607" t="s">
        <v>8299</v>
      </c>
      <c r="BU5" s="607">
        <v>13</v>
      </c>
      <c r="BV5" s="607" t="s">
        <v>8299</v>
      </c>
      <c r="BW5" s="607">
        <v>13.6</v>
      </c>
      <c r="BX5" s="607" t="s">
        <v>8299</v>
      </c>
      <c r="BY5" s="609">
        <v>6.9927878379821777</v>
      </c>
      <c r="BZ5" s="216">
        <v>42215</v>
      </c>
      <c r="CA5" s="607">
        <v>29.7</v>
      </c>
      <c r="CB5" s="208" t="s">
        <v>8299</v>
      </c>
      <c r="CC5" s="607">
        <v>6.9</v>
      </c>
      <c r="CD5" s="216">
        <v>42215</v>
      </c>
      <c r="CE5" s="208">
        <v>0</v>
      </c>
      <c r="CG5" s="215" t="s">
        <v>8294</v>
      </c>
      <c r="CH5" s="215" t="s">
        <v>8294</v>
      </c>
      <c r="CI5" s="215" t="s">
        <v>8294</v>
      </c>
      <c r="CJ5" s="215" t="s">
        <v>8294</v>
      </c>
      <c r="CL5" s="208" t="s">
        <v>8865</v>
      </c>
    </row>
    <row r="6" spans="1:92" s="208" customFormat="1">
      <c r="A6" s="208" t="s">
        <v>8268</v>
      </c>
      <c r="B6" s="606" t="s">
        <v>8251</v>
      </c>
      <c r="C6" s="606" t="s">
        <v>8303</v>
      </c>
      <c r="D6" s="606" t="s">
        <v>8274</v>
      </c>
      <c r="E6" s="607">
        <v>18</v>
      </c>
      <c r="F6" s="607">
        <v>1</v>
      </c>
      <c r="G6" s="608">
        <v>257</v>
      </c>
      <c r="H6" s="608">
        <v>15</v>
      </c>
      <c r="I6" s="608"/>
      <c r="J6" s="608"/>
      <c r="K6" s="606" t="s">
        <v>8294</v>
      </c>
      <c r="L6" s="218"/>
      <c r="M6" s="607">
        <v>3</v>
      </c>
      <c r="N6" s="216">
        <v>41915</v>
      </c>
      <c r="O6" s="611">
        <v>1.25</v>
      </c>
      <c r="P6" s="216">
        <v>42215</v>
      </c>
      <c r="Q6" s="215" t="s">
        <v>8294</v>
      </c>
      <c r="R6" s="215" t="s">
        <v>8294</v>
      </c>
      <c r="S6" s="215" t="s">
        <v>8294</v>
      </c>
      <c r="T6" s="215" t="s">
        <v>8294</v>
      </c>
      <c r="U6" s="209" t="e">
        <f>AD6*BS6</f>
        <v>#VALUE!</v>
      </c>
      <c r="V6" s="216">
        <v>42215</v>
      </c>
      <c r="W6" s="215">
        <v>13.5</v>
      </c>
      <c r="X6" s="215" t="s">
        <v>8294</v>
      </c>
      <c r="Y6" s="215" t="s">
        <v>8294</v>
      </c>
      <c r="Z6" s="209" t="e">
        <f>AD6*BU6</f>
        <v>#VALUE!</v>
      </c>
      <c r="AA6" s="216">
        <v>42215</v>
      </c>
      <c r="AB6" s="208" t="e">
        <f>(AD6/AH6)*10000</f>
        <v>#VALUE!</v>
      </c>
      <c r="AC6" s="216">
        <v>42215</v>
      </c>
      <c r="AD6" s="485">
        <f>(O6/W6)*(((100-CC6)/100)*((100-2)/100))*100</f>
        <v>8.4116666666666671</v>
      </c>
      <c r="AE6" s="216">
        <v>42212</v>
      </c>
      <c r="AF6" s="235">
        <v>9.4322344322344307</v>
      </c>
      <c r="AG6" s="216">
        <v>42212</v>
      </c>
      <c r="AH6" s="215" t="s">
        <v>8294</v>
      </c>
      <c r="AI6" s="216" t="s">
        <v>8299</v>
      </c>
      <c r="AJ6" s="607">
        <v>125</v>
      </c>
      <c r="AK6" s="216">
        <v>42145</v>
      </c>
      <c r="AL6" s="215" t="s">
        <v>8294</v>
      </c>
      <c r="AM6" s="215"/>
      <c r="AN6" s="607">
        <v>103</v>
      </c>
      <c r="AO6" s="607"/>
      <c r="AP6" s="215" t="s">
        <v>8294</v>
      </c>
      <c r="AQ6" s="215"/>
      <c r="AR6" s="215" t="s">
        <v>8294</v>
      </c>
      <c r="AS6" s="215"/>
      <c r="AT6" s="215" t="s">
        <v>8294</v>
      </c>
      <c r="AU6" s="215" t="s">
        <v>8294</v>
      </c>
      <c r="AV6" s="215"/>
      <c r="AW6" s="215" t="s">
        <v>8294</v>
      </c>
      <c r="AX6" s="215"/>
      <c r="AY6" s="215" t="s">
        <v>8294</v>
      </c>
      <c r="AZ6" s="215"/>
      <c r="BA6" s="215" t="s">
        <v>8294</v>
      </c>
      <c r="BB6" s="215"/>
      <c r="BC6" s="215" t="s">
        <v>8294</v>
      </c>
      <c r="BD6" s="215"/>
      <c r="BE6" s="607">
        <v>3</v>
      </c>
      <c r="BF6" s="217">
        <v>42279</v>
      </c>
      <c r="BG6" s="606" t="s">
        <v>8294</v>
      </c>
      <c r="BH6" s="607" t="s">
        <v>8299</v>
      </c>
      <c r="BI6" s="606" t="s">
        <v>8294</v>
      </c>
      <c r="BJ6" s="606"/>
      <c r="BK6" s="606" t="s">
        <v>8294</v>
      </c>
      <c r="BL6" s="606"/>
      <c r="BM6" s="606" t="s">
        <v>8294</v>
      </c>
      <c r="BN6" s="607" t="s">
        <v>8299</v>
      </c>
      <c r="BO6" s="606" t="s">
        <v>8294</v>
      </c>
      <c r="BP6" s="606"/>
      <c r="BQ6" s="606" t="s">
        <v>8294</v>
      </c>
      <c r="BR6" s="607" t="s">
        <v>8299</v>
      </c>
      <c r="BS6" s="606" t="s">
        <v>8294</v>
      </c>
      <c r="BT6" s="607" t="s">
        <v>8299</v>
      </c>
      <c r="BU6" s="606" t="s">
        <v>8294</v>
      </c>
      <c r="BV6" s="607" t="s">
        <v>8299</v>
      </c>
      <c r="BW6" s="606" t="s">
        <v>8294</v>
      </c>
      <c r="BX6" s="607" t="s">
        <v>8299</v>
      </c>
      <c r="BY6" s="609">
        <v>4.7832770347595215</v>
      </c>
      <c r="BZ6" s="216">
        <v>42215</v>
      </c>
      <c r="CA6" s="606" t="s">
        <v>8294</v>
      </c>
      <c r="CB6" s="208" t="s">
        <v>8299</v>
      </c>
      <c r="CC6" s="611">
        <v>7.3</v>
      </c>
      <c r="CD6" s="216">
        <v>42215</v>
      </c>
      <c r="CE6" s="208">
        <v>0</v>
      </c>
      <c r="CG6" s="215" t="s">
        <v>8294</v>
      </c>
      <c r="CH6" s="215" t="s">
        <v>8294</v>
      </c>
      <c r="CI6" s="215" t="s">
        <v>8294</v>
      </c>
      <c r="CJ6" s="215" t="s">
        <v>8294</v>
      </c>
      <c r="CL6" s="208" t="s">
        <v>8865</v>
      </c>
    </row>
    <row r="7" spans="1:92" s="208" customFormat="1">
      <c r="A7" s="208" t="s">
        <v>8268</v>
      </c>
      <c r="B7" s="606" t="s">
        <v>8230</v>
      </c>
      <c r="C7" s="606" t="s">
        <v>8229</v>
      </c>
      <c r="D7" s="606" t="s">
        <v>8274</v>
      </c>
      <c r="E7" s="607">
        <v>11</v>
      </c>
      <c r="F7" s="607">
        <v>1</v>
      </c>
      <c r="G7" s="608">
        <v>257</v>
      </c>
      <c r="H7" s="608">
        <v>16</v>
      </c>
      <c r="I7" s="608"/>
      <c r="J7" s="608"/>
      <c r="K7" s="606" t="s">
        <v>8294</v>
      </c>
      <c r="L7" s="218"/>
      <c r="M7" s="607">
        <v>3</v>
      </c>
      <c r="N7" s="216">
        <v>41915</v>
      </c>
      <c r="O7" s="611">
        <v>2.35</v>
      </c>
      <c r="P7" s="216">
        <v>42215</v>
      </c>
      <c r="Q7" s="215" t="s">
        <v>8294</v>
      </c>
      <c r="R7" s="215" t="s">
        <v>8294</v>
      </c>
      <c r="S7" s="215" t="s">
        <v>8294</v>
      </c>
      <c r="T7" s="215" t="s">
        <v>8294</v>
      </c>
      <c r="U7" s="209">
        <f>AD7*BS7</f>
        <v>709.93301555555558</v>
      </c>
      <c r="V7" s="216">
        <v>42215</v>
      </c>
      <c r="W7" s="215">
        <v>13.5</v>
      </c>
      <c r="X7" s="215" t="s">
        <v>8294</v>
      </c>
      <c r="Y7" s="215" t="s">
        <v>8294</v>
      </c>
      <c r="Z7" s="209">
        <f>AD7*BU7</f>
        <v>241.40898962962962</v>
      </c>
      <c r="AA7" s="216">
        <v>42215</v>
      </c>
      <c r="AB7" s="208" t="e">
        <f>(AD7/AH7)*10000</f>
        <v>#VALUE!</v>
      </c>
      <c r="AC7" s="216">
        <v>42215</v>
      </c>
      <c r="AD7" s="485">
        <f>(O7/W7)*(((100-CC7)/100)*((100-2)/100))*100</f>
        <v>15.882170370370369</v>
      </c>
      <c r="AE7" s="216">
        <v>42212</v>
      </c>
      <c r="AF7" s="235">
        <v>17.809116809116805</v>
      </c>
      <c r="AG7" s="216">
        <v>42212</v>
      </c>
      <c r="AH7" s="215" t="s">
        <v>8294</v>
      </c>
      <c r="AI7" s="216" t="s">
        <v>8299</v>
      </c>
      <c r="AJ7" s="607">
        <v>150</v>
      </c>
      <c r="AK7" s="216">
        <v>42145</v>
      </c>
      <c r="AL7" s="215" t="s">
        <v>8294</v>
      </c>
      <c r="AM7" s="215"/>
      <c r="AN7" s="607">
        <v>104</v>
      </c>
      <c r="AO7" s="607"/>
      <c r="AP7" s="215" t="s">
        <v>8294</v>
      </c>
      <c r="AQ7" s="215"/>
      <c r="AR7" s="215" t="s">
        <v>8294</v>
      </c>
      <c r="AS7" s="215"/>
      <c r="AT7" s="215" t="s">
        <v>8294</v>
      </c>
      <c r="AU7" s="215" t="s">
        <v>8294</v>
      </c>
      <c r="AV7" s="215"/>
      <c r="AW7" s="215" t="s">
        <v>8294</v>
      </c>
      <c r="AX7" s="215"/>
      <c r="AY7" s="215" t="s">
        <v>8294</v>
      </c>
      <c r="AZ7" s="215"/>
      <c r="BA7" s="215" t="s">
        <v>8294</v>
      </c>
      <c r="BB7" s="215"/>
      <c r="BC7" s="215" t="s">
        <v>8294</v>
      </c>
      <c r="BD7" s="215"/>
      <c r="BE7" s="607">
        <v>3</v>
      </c>
      <c r="BF7" s="217">
        <v>42279</v>
      </c>
      <c r="BG7" s="607">
        <v>-8.4</v>
      </c>
      <c r="BH7" s="607" t="s">
        <v>8299</v>
      </c>
      <c r="BI7" s="606" t="s">
        <v>8294</v>
      </c>
      <c r="BJ7" s="606"/>
      <c r="BK7" s="606" t="s">
        <v>8294</v>
      </c>
      <c r="BL7" s="606"/>
      <c r="BM7" s="607">
        <v>59.3</v>
      </c>
      <c r="BN7" s="607" t="s">
        <v>8299</v>
      </c>
      <c r="BO7" s="606" t="s">
        <v>8294</v>
      </c>
      <c r="BP7" s="606"/>
      <c r="BQ7" s="607">
        <v>10.7</v>
      </c>
      <c r="BR7" s="607" t="s">
        <v>8299</v>
      </c>
      <c r="BS7" s="607">
        <v>44.7</v>
      </c>
      <c r="BT7" s="607" t="s">
        <v>8299</v>
      </c>
      <c r="BU7" s="607">
        <v>15.2</v>
      </c>
      <c r="BV7" s="607" t="s">
        <v>8299</v>
      </c>
      <c r="BW7" s="607">
        <v>68.8</v>
      </c>
      <c r="BX7" s="607" t="s">
        <v>8299</v>
      </c>
      <c r="BY7" s="609">
        <v>7.1345419883728027</v>
      </c>
      <c r="BZ7" s="216">
        <v>42215</v>
      </c>
      <c r="CA7" s="607">
        <v>32.700000000000003</v>
      </c>
      <c r="CB7" s="208" t="s">
        <v>8299</v>
      </c>
      <c r="CC7" s="611">
        <v>6.9</v>
      </c>
      <c r="CD7" s="216">
        <v>42215</v>
      </c>
      <c r="CE7" s="208">
        <v>0</v>
      </c>
      <c r="CG7" s="215" t="s">
        <v>8294</v>
      </c>
      <c r="CH7" s="215" t="s">
        <v>8294</v>
      </c>
      <c r="CI7" s="215" t="s">
        <v>8294</v>
      </c>
      <c r="CJ7" s="215" t="s">
        <v>8294</v>
      </c>
      <c r="CL7" s="208" t="s">
        <v>8865</v>
      </c>
    </row>
    <row r="8" spans="1:92" s="208" customFormat="1">
      <c r="A8" s="208" t="s">
        <v>8268</v>
      </c>
      <c r="B8" s="606" t="s">
        <v>8230</v>
      </c>
      <c r="C8" s="606" t="s">
        <v>8229</v>
      </c>
      <c r="D8" s="606" t="s">
        <v>8276</v>
      </c>
      <c r="E8" s="607">
        <v>11</v>
      </c>
      <c r="F8" s="607">
        <v>1</v>
      </c>
      <c r="G8" s="608">
        <v>257</v>
      </c>
      <c r="H8" s="608">
        <v>17</v>
      </c>
      <c r="I8" s="608"/>
      <c r="J8" s="608"/>
      <c r="K8" s="606" t="s">
        <v>8294</v>
      </c>
      <c r="L8" s="218"/>
      <c r="M8" s="607">
        <v>3</v>
      </c>
      <c r="N8" s="216">
        <v>41915</v>
      </c>
      <c r="O8" s="611">
        <v>3.95</v>
      </c>
      <c r="P8" s="216">
        <v>42215</v>
      </c>
      <c r="Q8" s="215" t="s">
        <v>8294</v>
      </c>
      <c r="R8" s="215" t="s">
        <v>8294</v>
      </c>
      <c r="S8" s="215" t="s">
        <v>8294</v>
      </c>
      <c r="T8" s="215" t="s">
        <v>8294</v>
      </c>
      <c r="U8" s="209">
        <f>AD8*BS8</f>
        <v>1081.1703000000002</v>
      </c>
      <c r="V8" s="216">
        <v>42215</v>
      </c>
      <c r="W8" s="215">
        <v>13.5</v>
      </c>
      <c r="X8" s="215" t="s">
        <v>8294</v>
      </c>
      <c r="Y8" s="215" t="s">
        <v>8294</v>
      </c>
      <c r="Z8" s="209">
        <f>AD8*BU8</f>
        <v>501.87658370370377</v>
      </c>
      <c r="AA8" s="216">
        <v>42215</v>
      </c>
      <c r="AB8" s="208" t="e">
        <f>(AD8/AH8)*10000</f>
        <v>#VALUE!</v>
      </c>
      <c r="AC8" s="216">
        <v>42215</v>
      </c>
      <c r="AD8" s="485">
        <f>(O8/W8)*(((100-CC8)/100)*((100-2)/100))*100</f>
        <v>26.695562962962967</v>
      </c>
      <c r="AE8" s="216">
        <v>42212</v>
      </c>
      <c r="AF8" s="235">
        <v>29.934472934472932</v>
      </c>
      <c r="AG8" s="216">
        <v>42212</v>
      </c>
      <c r="AH8" s="215" t="s">
        <v>8294</v>
      </c>
      <c r="AI8" s="216" t="s">
        <v>8299</v>
      </c>
      <c r="AJ8" s="607">
        <v>165</v>
      </c>
      <c r="AK8" s="216">
        <v>42145</v>
      </c>
      <c r="AL8" s="215" t="s">
        <v>8294</v>
      </c>
      <c r="AM8" s="215"/>
      <c r="AN8" s="607">
        <v>105</v>
      </c>
      <c r="AO8" s="607"/>
      <c r="AP8" s="215" t="s">
        <v>8294</v>
      </c>
      <c r="AQ8" s="215"/>
      <c r="AR8" s="215" t="s">
        <v>8294</v>
      </c>
      <c r="AS8" s="215"/>
      <c r="AT8" s="215" t="s">
        <v>8294</v>
      </c>
      <c r="AU8" s="215" t="s">
        <v>8294</v>
      </c>
      <c r="AV8" s="215"/>
      <c r="AW8" s="215" t="s">
        <v>8294</v>
      </c>
      <c r="AX8" s="215"/>
      <c r="AY8" s="215" t="s">
        <v>8294</v>
      </c>
      <c r="AZ8" s="215"/>
      <c r="BA8" s="215" t="s">
        <v>8294</v>
      </c>
      <c r="BB8" s="215"/>
      <c r="BC8" s="215" t="s">
        <v>8294</v>
      </c>
      <c r="BD8" s="215"/>
      <c r="BE8" s="607">
        <v>3</v>
      </c>
      <c r="BF8" s="217">
        <v>42279</v>
      </c>
      <c r="BG8" s="607">
        <v>-7.6</v>
      </c>
      <c r="BH8" s="607" t="s">
        <v>8299</v>
      </c>
      <c r="BI8" s="606" t="s">
        <v>8294</v>
      </c>
      <c r="BJ8" s="606"/>
      <c r="BK8" s="606" t="s">
        <v>8294</v>
      </c>
      <c r="BL8" s="606"/>
      <c r="BM8" s="607">
        <v>56.6</v>
      </c>
      <c r="BN8" s="607" t="s">
        <v>8299</v>
      </c>
      <c r="BO8" s="606" t="s">
        <v>8294</v>
      </c>
      <c r="BP8" s="606"/>
      <c r="BQ8" s="607">
        <v>11.7</v>
      </c>
      <c r="BR8" s="607" t="s">
        <v>8299</v>
      </c>
      <c r="BS8" s="607">
        <v>40.5</v>
      </c>
      <c r="BT8" s="607" t="s">
        <v>8299</v>
      </c>
      <c r="BU8" s="607">
        <v>18.8</v>
      </c>
      <c r="BV8" s="607" t="s">
        <v>8299</v>
      </c>
      <c r="BW8" s="607">
        <v>61.1</v>
      </c>
      <c r="BX8" s="607" t="s">
        <v>8299</v>
      </c>
      <c r="BY8" s="609">
        <v>7.2480177879333496</v>
      </c>
      <c r="BZ8" s="216">
        <v>42215</v>
      </c>
      <c r="CA8" s="607">
        <v>37.299999999999997</v>
      </c>
      <c r="CB8" s="208" t="s">
        <v>8299</v>
      </c>
      <c r="CC8" s="607">
        <v>6.9</v>
      </c>
      <c r="CD8" s="216">
        <v>42215</v>
      </c>
      <c r="CE8" s="208">
        <v>0</v>
      </c>
      <c r="CG8" s="215" t="s">
        <v>8294</v>
      </c>
      <c r="CH8" s="215" t="s">
        <v>8294</v>
      </c>
      <c r="CI8" s="215" t="s">
        <v>8294</v>
      </c>
      <c r="CJ8" s="215" t="s">
        <v>8294</v>
      </c>
      <c r="CL8" s="208" t="s">
        <v>8865</v>
      </c>
    </row>
    <row r="9" spans="1:92" s="208" customFormat="1">
      <c r="A9" s="208" t="s">
        <v>8268</v>
      </c>
      <c r="B9" s="606" t="s">
        <v>8263</v>
      </c>
      <c r="C9" s="606" t="s">
        <v>8307</v>
      </c>
      <c r="D9" s="606" t="s">
        <v>8276</v>
      </c>
      <c r="E9" s="607">
        <v>22</v>
      </c>
      <c r="F9" s="607">
        <v>1</v>
      </c>
      <c r="G9" s="608">
        <v>257</v>
      </c>
      <c r="H9" s="608">
        <v>18</v>
      </c>
      <c r="I9" s="608"/>
      <c r="J9" s="608"/>
      <c r="K9" s="606" t="s">
        <v>8294</v>
      </c>
      <c r="L9" s="218"/>
      <c r="M9" s="607">
        <v>3</v>
      </c>
      <c r="N9" s="216">
        <v>41915</v>
      </c>
      <c r="O9" s="611">
        <v>2.85</v>
      </c>
      <c r="P9" s="216">
        <v>42215</v>
      </c>
      <c r="Q9" s="215" t="s">
        <v>8294</v>
      </c>
      <c r="R9" s="215" t="s">
        <v>8294</v>
      </c>
      <c r="S9" s="215" t="s">
        <v>8294</v>
      </c>
      <c r="T9" s="215" t="s">
        <v>8294</v>
      </c>
      <c r="U9" s="209">
        <f>AD9*BS9</f>
        <v>817.8897066666666</v>
      </c>
      <c r="V9" s="216">
        <v>42215</v>
      </c>
      <c r="W9" s="215">
        <v>13.5</v>
      </c>
      <c r="X9" s="215" t="s">
        <v>8294</v>
      </c>
      <c r="Y9" s="215" t="s">
        <v>8294</v>
      </c>
      <c r="Z9" s="209">
        <f>AD9*BU9</f>
        <v>368.62634666666662</v>
      </c>
      <c r="AA9" s="216">
        <v>42215</v>
      </c>
      <c r="AB9" s="208" t="e">
        <f>(AD9/AH9)*10000</f>
        <v>#VALUE!</v>
      </c>
      <c r="AC9" s="216">
        <v>42215</v>
      </c>
      <c r="AD9" s="485">
        <f>(O9/W9)*(((100-CC9)/100)*((100-2)/100))*100</f>
        <v>19.199288888888887</v>
      </c>
      <c r="AE9" s="216">
        <v>42212</v>
      </c>
      <c r="AF9" s="235">
        <v>21.528693528693527</v>
      </c>
      <c r="AG9" s="216">
        <v>42212</v>
      </c>
      <c r="AH9" s="215" t="s">
        <v>8294</v>
      </c>
      <c r="AI9" s="216" t="s">
        <v>8299</v>
      </c>
      <c r="AJ9" s="607">
        <v>155</v>
      </c>
      <c r="AK9" s="216">
        <v>42145</v>
      </c>
      <c r="AL9" s="215" t="s">
        <v>8294</v>
      </c>
      <c r="AM9" s="215"/>
      <c r="AN9" s="607">
        <v>103</v>
      </c>
      <c r="AO9" s="607"/>
      <c r="AP9" s="215" t="s">
        <v>8294</v>
      </c>
      <c r="AQ9" s="215"/>
      <c r="AR9" s="215" t="s">
        <v>8294</v>
      </c>
      <c r="AS9" s="215"/>
      <c r="AT9" s="215" t="s">
        <v>8294</v>
      </c>
      <c r="AU9" s="215" t="s">
        <v>8294</v>
      </c>
      <c r="AV9" s="215"/>
      <c r="AW9" s="215" t="s">
        <v>8294</v>
      </c>
      <c r="AX9" s="215"/>
      <c r="AY9" s="215" t="s">
        <v>8294</v>
      </c>
      <c r="AZ9" s="215"/>
      <c r="BA9" s="215" t="s">
        <v>8294</v>
      </c>
      <c r="BB9" s="215"/>
      <c r="BC9" s="215" t="s">
        <v>8294</v>
      </c>
      <c r="BD9" s="215"/>
      <c r="BE9" s="607">
        <v>3</v>
      </c>
      <c r="BF9" s="217">
        <v>42279</v>
      </c>
      <c r="BG9" s="607">
        <v>-4.3</v>
      </c>
      <c r="BH9" s="607" t="s">
        <v>8299</v>
      </c>
      <c r="BI9" s="606" t="s">
        <v>8294</v>
      </c>
      <c r="BJ9" s="606"/>
      <c r="BK9" s="606" t="s">
        <v>8294</v>
      </c>
      <c r="BL9" s="606"/>
      <c r="BM9" s="607">
        <v>62.2</v>
      </c>
      <c r="BN9" s="607" t="s">
        <v>8299</v>
      </c>
      <c r="BO9" s="606" t="s">
        <v>8294</v>
      </c>
      <c r="BP9" s="606"/>
      <c r="BQ9" s="607">
        <v>10.3</v>
      </c>
      <c r="BR9" s="607" t="s">
        <v>8299</v>
      </c>
      <c r="BS9" s="607">
        <v>42.6</v>
      </c>
      <c r="BT9" s="607" t="s">
        <v>8299</v>
      </c>
      <c r="BU9" s="607">
        <v>19.2</v>
      </c>
      <c r="BV9" s="607" t="s">
        <v>8299</v>
      </c>
      <c r="BW9" s="607">
        <v>62.1</v>
      </c>
      <c r="BX9" s="607" t="s">
        <v>8299</v>
      </c>
      <c r="BY9" s="609">
        <v>7.255709171295166</v>
      </c>
      <c r="BZ9" s="216">
        <v>42215</v>
      </c>
      <c r="CA9" s="607">
        <v>39.700000000000003</v>
      </c>
      <c r="CB9" s="208" t="s">
        <v>8299</v>
      </c>
      <c r="CC9" s="607">
        <v>7.2</v>
      </c>
      <c r="CD9" s="216">
        <v>42215</v>
      </c>
      <c r="CE9" s="208">
        <v>0</v>
      </c>
      <c r="CG9" s="215" t="s">
        <v>8294</v>
      </c>
      <c r="CH9" s="215" t="s">
        <v>8294</v>
      </c>
      <c r="CI9" s="215" t="s">
        <v>8294</v>
      </c>
      <c r="CJ9" s="215" t="s">
        <v>8294</v>
      </c>
      <c r="CL9" s="208" t="s">
        <v>8865</v>
      </c>
    </row>
    <row r="10" spans="1:92" s="208" customFormat="1">
      <c r="A10" s="208" t="s">
        <v>8268</v>
      </c>
      <c r="B10" s="606" t="s">
        <v>8200</v>
      </c>
      <c r="C10" s="606" t="s">
        <v>8199</v>
      </c>
      <c r="D10" s="606" t="s">
        <v>8276</v>
      </c>
      <c r="E10" s="607">
        <v>1</v>
      </c>
      <c r="F10" s="607">
        <v>1</v>
      </c>
      <c r="G10" s="608">
        <v>257</v>
      </c>
      <c r="H10" s="608">
        <v>19</v>
      </c>
      <c r="I10" s="608"/>
      <c r="J10" s="608"/>
      <c r="K10" s="606" t="s">
        <v>8294</v>
      </c>
      <c r="L10" s="218"/>
      <c r="M10" s="607">
        <v>3</v>
      </c>
      <c r="N10" s="216">
        <v>41915</v>
      </c>
      <c r="O10" s="611">
        <v>1.85</v>
      </c>
      <c r="P10" s="216">
        <v>42215</v>
      </c>
      <c r="Q10" s="215" t="s">
        <v>8294</v>
      </c>
      <c r="R10" s="215" t="s">
        <v>8294</v>
      </c>
      <c r="S10" s="215" t="s">
        <v>8294</v>
      </c>
      <c r="T10" s="215" t="s">
        <v>8294</v>
      </c>
      <c r="U10" s="209" t="e">
        <f>AD10*BS10</f>
        <v>#VALUE!</v>
      </c>
      <c r="V10" s="216">
        <v>42215</v>
      </c>
      <c r="W10" s="215">
        <v>13.5</v>
      </c>
      <c r="X10" s="215" t="s">
        <v>8294</v>
      </c>
      <c r="Y10" s="215" t="s">
        <v>8294</v>
      </c>
      <c r="Z10" s="209" t="e">
        <f>AD10*BU10</f>
        <v>#VALUE!</v>
      </c>
      <c r="AA10" s="216">
        <v>42215</v>
      </c>
      <c r="AB10" s="208" t="e">
        <f>(AD10/AH10)*10000</f>
        <v>#VALUE!</v>
      </c>
      <c r="AC10" s="216">
        <v>42215</v>
      </c>
      <c r="AD10" s="485">
        <f>(O10/W10)*(((100-CC10)/100)*((100-2)/100))*100</f>
        <v>12.556703703703704</v>
      </c>
      <c r="AE10" s="216">
        <v>42212</v>
      </c>
      <c r="AF10" s="235">
        <v>14.080179080179079</v>
      </c>
      <c r="AG10" s="216">
        <v>42212</v>
      </c>
      <c r="AH10" s="215" t="s">
        <v>8294</v>
      </c>
      <c r="AI10" s="216" t="s">
        <v>8299</v>
      </c>
      <c r="AJ10" s="607">
        <v>185</v>
      </c>
      <c r="AK10" s="216">
        <v>42145</v>
      </c>
      <c r="AL10" s="215" t="s">
        <v>8294</v>
      </c>
      <c r="AM10" s="215"/>
      <c r="AN10" s="607">
        <v>107</v>
      </c>
      <c r="AO10" s="607"/>
      <c r="AP10" s="215" t="s">
        <v>8294</v>
      </c>
      <c r="AQ10" s="215"/>
      <c r="AR10" s="215" t="s">
        <v>8294</v>
      </c>
      <c r="AS10" s="215"/>
      <c r="AT10" s="215" t="s">
        <v>8294</v>
      </c>
      <c r="AU10" s="215" t="s">
        <v>8294</v>
      </c>
      <c r="AV10" s="215"/>
      <c r="AW10" s="215" t="s">
        <v>8294</v>
      </c>
      <c r="AX10" s="215"/>
      <c r="AY10" s="215" t="s">
        <v>8294</v>
      </c>
      <c r="AZ10" s="215"/>
      <c r="BA10" s="215" t="s">
        <v>8294</v>
      </c>
      <c r="BB10" s="215"/>
      <c r="BC10" s="215" t="s">
        <v>8294</v>
      </c>
      <c r="BD10" s="215"/>
      <c r="BE10" s="607">
        <v>3</v>
      </c>
      <c r="BF10" s="217">
        <v>42279</v>
      </c>
      <c r="BG10" s="606" t="s">
        <v>8294</v>
      </c>
      <c r="BH10" s="607" t="s">
        <v>8299</v>
      </c>
      <c r="BI10" s="606" t="s">
        <v>8294</v>
      </c>
      <c r="BJ10" s="606"/>
      <c r="BK10" s="606" t="s">
        <v>8294</v>
      </c>
      <c r="BL10" s="606"/>
      <c r="BM10" s="606" t="s">
        <v>8294</v>
      </c>
      <c r="BN10" s="607" t="s">
        <v>8299</v>
      </c>
      <c r="BO10" s="606" t="s">
        <v>8294</v>
      </c>
      <c r="BP10" s="606"/>
      <c r="BQ10" s="606" t="s">
        <v>8294</v>
      </c>
      <c r="BR10" s="607" t="s">
        <v>8299</v>
      </c>
      <c r="BS10" s="606" t="s">
        <v>8294</v>
      </c>
      <c r="BT10" s="607" t="s">
        <v>8299</v>
      </c>
      <c r="BU10" s="606" t="s">
        <v>8294</v>
      </c>
      <c r="BV10" s="607" t="s">
        <v>8299</v>
      </c>
      <c r="BW10" s="606" t="s">
        <v>8294</v>
      </c>
      <c r="BX10" s="607" t="s">
        <v>8299</v>
      </c>
      <c r="BY10" s="609" t="s">
        <v>8294</v>
      </c>
      <c r="BZ10" s="216">
        <v>42215</v>
      </c>
      <c r="CA10" s="606" t="s">
        <v>8294</v>
      </c>
      <c r="CB10" s="208" t="s">
        <v>8299</v>
      </c>
      <c r="CC10" s="607">
        <v>6.5</v>
      </c>
      <c r="CD10" s="216">
        <v>42215</v>
      </c>
      <c r="CE10" s="208">
        <v>0</v>
      </c>
      <c r="CG10" s="215" t="s">
        <v>8294</v>
      </c>
      <c r="CH10" s="215" t="s">
        <v>8294</v>
      </c>
      <c r="CI10" s="215" t="s">
        <v>8294</v>
      </c>
      <c r="CJ10" s="215" t="s">
        <v>8294</v>
      </c>
      <c r="CL10" s="208" t="s">
        <v>8865</v>
      </c>
    </row>
    <row r="11" spans="1:92" s="208" customFormat="1">
      <c r="A11" s="208" t="s">
        <v>8268</v>
      </c>
      <c r="B11" s="606" t="s">
        <v>8245</v>
      </c>
      <c r="C11" s="606" t="s">
        <v>8301</v>
      </c>
      <c r="D11" s="606" t="s">
        <v>8276</v>
      </c>
      <c r="E11" s="607">
        <v>16</v>
      </c>
      <c r="F11" s="607">
        <v>1</v>
      </c>
      <c r="G11" s="608">
        <v>257</v>
      </c>
      <c r="H11" s="608">
        <v>20</v>
      </c>
      <c r="I11" s="608"/>
      <c r="J11" s="608"/>
      <c r="K11" s="606" t="s">
        <v>8294</v>
      </c>
      <c r="L11" s="218"/>
      <c r="M11" s="607">
        <v>3</v>
      </c>
      <c r="N11" s="216">
        <v>41915</v>
      </c>
      <c r="O11" s="611">
        <v>2.5</v>
      </c>
      <c r="P11" s="216">
        <v>42215</v>
      </c>
      <c r="Q11" s="215" t="s">
        <v>8294</v>
      </c>
      <c r="R11" s="215" t="s">
        <v>8294</v>
      </c>
      <c r="S11" s="215" t="s">
        <v>8294</v>
      </c>
      <c r="T11" s="215" t="s">
        <v>8294</v>
      </c>
      <c r="U11" s="209">
        <f>AD11*BS11</f>
        <v>789.03066666666666</v>
      </c>
      <c r="V11" s="216">
        <v>42215</v>
      </c>
      <c r="W11" s="215">
        <v>13.5</v>
      </c>
      <c r="X11" s="215" t="s">
        <v>8294</v>
      </c>
      <c r="Y11" s="215" t="s">
        <v>8294</v>
      </c>
      <c r="Z11" s="209">
        <f>AD11*BU11</f>
        <v>301.78737037037035</v>
      </c>
      <c r="AA11" s="216">
        <v>42215</v>
      </c>
      <c r="AB11" s="208" t="e">
        <f>(AD11/AH11)*10000</f>
        <v>#VALUE!</v>
      </c>
      <c r="AC11" s="216">
        <v>42215</v>
      </c>
      <c r="AD11" s="485">
        <f>(O11/W11)*(((100-CC11)/100)*((100-2)/100))*100</f>
        <v>16.85962962962963</v>
      </c>
      <c r="AE11" s="216">
        <v>42212</v>
      </c>
      <c r="AF11" s="235">
        <v>18.905168905168907</v>
      </c>
      <c r="AG11" s="216">
        <v>42212</v>
      </c>
      <c r="AH11" s="215" t="s">
        <v>8294</v>
      </c>
      <c r="AI11" s="216" t="s">
        <v>8299</v>
      </c>
      <c r="AJ11" s="607">
        <v>160</v>
      </c>
      <c r="AK11" s="216">
        <v>42145</v>
      </c>
      <c r="AL11" s="215" t="s">
        <v>8294</v>
      </c>
      <c r="AM11" s="215"/>
      <c r="AN11" s="607">
        <v>107</v>
      </c>
      <c r="AO11" s="607"/>
      <c r="AP11" s="215" t="s">
        <v>8294</v>
      </c>
      <c r="AQ11" s="215"/>
      <c r="AR11" s="215" t="s">
        <v>8294</v>
      </c>
      <c r="AS11" s="215"/>
      <c r="AT11" s="215" t="s">
        <v>8294</v>
      </c>
      <c r="AU11" s="215" t="s">
        <v>8294</v>
      </c>
      <c r="AV11" s="215"/>
      <c r="AW11" s="215" t="s">
        <v>8294</v>
      </c>
      <c r="AX11" s="215"/>
      <c r="AY11" s="215" t="s">
        <v>8294</v>
      </c>
      <c r="AZ11" s="215"/>
      <c r="BA11" s="215" t="s">
        <v>8294</v>
      </c>
      <c r="BB11" s="215"/>
      <c r="BC11" s="215" t="s">
        <v>8294</v>
      </c>
      <c r="BD11" s="215"/>
      <c r="BE11" s="607">
        <v>3</v>
      </c>
      <c r="BF11" s="217">
        <v>42279</v>
      </c>
      <c r="BG11" s="607">
        <v>36.4</v>
      </c>
      <c r="BH11" s="607" t="s">
        <v>8299</v>
      </c>
      <c r="BI11" s="606" t="s">
        <v>8294</v>
      </c>
      <c r="BJ11" s="606"/>
      <c r="BK11" s="606" t="s">
        <v>8294</v>
      </c>
      <c r="BL11" s="606"/>
      <c r="BM11" s="607">
        <v>69.400000000000006</v>
      </c>
      <c r="BN11" s="607" t="s">
        <v>8299</v>
      </c>
      <c r="BO11" s="606" t="s">
        <v>8294</v>
      </c>
      <c r="BP11" s="606"/>
      <c r="BQ11" s="607">
        <v>3.8</v>
      </c>
      <c r="BR11" s="607" t="s">
        <v>8299</v>
      </c>
      <c r="BS11" s="607">
        <v>46.8</v>
      </c>
      <c r="BT11" s="607" t="s">
        <v>8299</v>
      </c>
      <c r="BU11" s="607">
        <v>17.899999999999999</v>
      </c>
      <c r="BV11" s="607" t="s">
        <v>8299</v>
      </c>
      <c r="BW11" s="607">
        <v>87</v>
      </c>
      <c r="BX11" s="607" t="s">
        <v>8299</v>
      </c>
      <c r="BY11" s="609">
        <v>6.7829580307006836</v>
      </c>
      <c r="BZ11" s="216">
        <v>42215</v>
      </c>
      <c r="CA11" s="607">
        <v>40.6</v>
      </c>
      <c r="CB11" s="208" t="s">
        <v>8299</v>
      </c>
      <c r="CC11" s="607">
        <v>7.1</v>
      </c>
      <c r="CD11" s="216">
        <v>42215</v>
      </c>
      <c r="CE11" s="208">
        <v>0</v>
      </c>
      <c r="CG11" s="215" t="s">
        <v>8294</v>
      </c>
      <c r="CH11" s="215" t="s">
        <v>8294</v>
      </c>
      <c r="CI11" s="215" t="s">
        <v>8294</v>
      </c>
      <c r="CJ11" s="215" t="s">
        <v>8294</v>
      </c>
      <c r="CL11" s="208" t="s">
        <v>8865</v>
      </c>
    </row>
    <row r="12" spans="1:92" s="208" customFormat="1">
      <c r="A12" s="208" t="s">
        <v>8268</v>
      </c>
      <c r="B12" s="606" t="s">
        <v>8257</v>
      </c>
      <c r="C12" s="606" t="s">
        <v>8305</v>
      </c>
      <c r="D12" s="606" t="s">
        <v>8276</v>
      </c>
      <c r="E12" s="607">
        <v>20</v>
      </c>
      <c r="F12" s="607">
        <v>1</v>
      </c>
      <c r="G12" s="608">
        <v>257</v>
      </c>
      <c r="H12" s="608">
        <v>21</v>
      </c>
      <c r="I12" s="608"/>
      <c r="J12" s="608"/>
      <c r="K12" s="606" t="s">
        <v>8294</v>
      </c>
      <c r="L12" s="218"/>
      <c r="M12" s="607">
        <v>3</v>
      </c>
      <c r="N12" s="216">
        <v>41915</v>
      </c>
      <c r="O12" s="611">
        <v>2.8</v>
      </c>
      <c r="P12" s="216">
        <v>42215</v>
      </c>
      <c r="Q12" s="215" t="s">
        <v>8294</v>
      </c>
      <c r="R12" s="215" t="s">
        <v>8294</v>
      </c>
      <c r="S12" s="215" t="s">
        <v>8294</v>
      </c>
      <c r="T12" s="215" t="s">
        <v>8294</v>
      </c>
      <c r="U12" s="209">
        <f>AD12*BS12</f>
        <v>857.27844740740738</v>
      </c>
      <c r="V12" s="216">
        <v>42215</v>
      </c>
      <c r="W12" s="215">
        <v>13.5</v>
      </c>
      <c r="X12" s="215" t="s">
        <v>8294</v>
      </c>
      <c r="Y12" s="215" t="s">
        <v>8294</v>
      </c>
      <c r="Z12" s="209">
        <f>AD12*BU12</f>
        <v>351.21980444444443</v>
      </c>
      <c r="AA12" s="216">
        <v>42215</v>
      </c>
      <c r="AB12" s="208" t="e">
        <f>(AD12/AH12)*10000</f>
        <v>#VALUE!</v>
      </c>
      <c r="AC12" s="216">
        <v>42215</v>
      </c>
      <c r="AD12" s="485">
        <f>(O12/W12)*(((100-CC12)/100)*((100-2)/100))*100</f>
        <v>18.882785185185185</v>
      </c>
      <c r="AE12" s="216">
        <v>42212</v>
      </c>
      <c r="AF12" s="235">
        <v>21.173789173789174</v>
      </c>
      <c r="AG12" s="216">
        <v>42212</v>
      </c>
      <c r="AH12" s="215" t="s">
        <v>8294</v>
      </c>
      <c r="AI12" s="216" t="s">
        <v>8299</v>
      </c>
      <c r="AJ12" s="607">
        <v>165</v>
      </c>
      <c r="AK12" s="216">
        <v>42145</v>
      </c>
      <c r="AL12" s="215" t="s">
        <v>8294</v>
      </c>
      <c r="AM12" s="215"/>
      <c r="AN12" s="607">
        <v>107</v>
      </c>
      <c r="AO12" s="607"/>
      <c r="AP12" s="215" t="s">
        <v>8294</v>
      </c>
      <c r="AQ12" s="215"/>
      <c r="AR12" s="215" t="s">
        <v>8294</v>
      </c>
      <c r="AS12" s="215"/>
      <c r="AT12" s="215" t="s">
        <v>8294</v>
      </c>
      <c r="AU12" s="215" t="s">
        <v>8294</v>
      </c>
      <c r="AV12" s="215"/>
      <c r="AW12" s="215" t="s">
        <v>8294</v>
      </c>
      <c r="AX12" s="215"/>
      <c r="AY12" s="215" t="s">
        <v>8294</v>
      </c>
      <c r="AZ12" s="215"/>
      <c r="BA12" s="215" t="s">
        <v>8294</v>
      </c>
      <c r="BB12" s="215"/>
      <c r="BC12" s="215" t="s">
        <v>8294</v>
      </c>
      <c r="BD12" s="215"/>
      <c r="BE12" s="607">
        <v>3</v>
      </c>
      <c r="BF12" s="217">
        <v>42279</v>
      </c>
      <c r="BG12" s="607">
        <v>34.4</v>
      </c>
      <c r="BH12" s="607" t="s">
        <v>8299</v>
      </c>
      <c r="BI12" s="606" t="s">
        <v>8294</v>
      </c>
      <c r="BJ12" s="606"/>
      <c r="BK12" s="606" t="s">
        <v>8294</v>
      </c>
      <c r="BL12" s="606"/>
      <c r="BM12" s="607">
        <v>70.099999999999994</v>
      </c>
      <c r="BN12" s="607" t="s">
        <v>8299</v>
      </c>
      <c r="BO12" s="606" t="s">
        <v>8294</v>
      </c>
      <c r="BP12" s="606"/>
      <c r="BQ12" s="607">
        <v>4.3</v>
      </c>
      <c r="BR12" s="607" t="s">
        <v>8299</v>
      </c>
      <c r="BS12" s="607">
        <v>45.4</v>
      </c>
      <c r="BT12" s="607" t="s">
        <v>8299</v>
      </c>
      <c r="BU12" s="607">
        <v>18.600000000000001</v>
      </c>
      <c r="BV12" s="607" t="s">
        <v>8299</v>
      </c>
      <c r="BW12" s="607">
        <v>89.4</v>
      </c>
      <c r="BX12" s="607" t="s">
        <v>8299</v>
      </c>
      <c r="BY12" s="609">
        <v>6.9751400947570801</v>
      </c>
      <c r="BZ12" s="216">
        <v>42215</v>
      </c>
      <c r="CA12" s="607">
        <v>40.799999999999997</v>
      </c>
      <c r="CB12" s="208" t="s">
        <v>8299</v>
      </c>
      <c r="CC12" s="607">
        <v>7.1</v>
      </c>
      <c r="CD12" s="216">
        <v>42215</v>
      </c>
      <c r="CE12" s="208">
        <v>0</v>
      </c>
      <c r="CG12" s="215" t="s">
        <v>8294</v>
      </c>
      <c r="CH12" s="215" t="s">
        <v>8294</v>
      </c>
      <c r="CI12" s="215" t="s">
        <v>8294</v>
      </c>
      <c r="CJ12" s="215" t="s">
        <v>8294</v>
      </c>
      <c r="CL12" s="208" t="s">
        <v>8865</v>
      </c>
    </row>
    <row r="13" spans="1:92" s="208" customFormat="1">
      <c r="A13" s="208" t="s">
        <v>8268</v>
      </c>
      <c r="B13" s="606" t="s">
        <v>8248</v>
      </c>
      <c r="C13" s="606" t="s">
        <v>8302</v>
      </c>
      <c r="D13" s="606" t="s">
        <v>8276</v>
      </c>
      <c r="E13" s="607">
        <v>17</v>
      </c>
      <c r="F13" s="607">
        <v>1</v>
      </c>
      <c r="G13" s="608">
        <v>257</v>
      </c>
      <c r="H13" s="608">
        <v>22</v>
      </c>
      <c r="I13" s="608"/>
      <c r="J13" s="608"/>
      <c r="K13" s="606" t="s">
        <v>8294</v>
      </c>
      <c r="L13" s="218"/>
      <c r="M13" s="607">
        <v>3</v>
      </c>
      <c r="N13" s="216">
        <v>41915</v>
      </c>
      <c r="O13" s="611">
        <v>2.1</v>
      </c>
      <c r="P13" s="216">
        <v>42215</v>
      </c>
      <c r="Q13" s="215" t="s">
        <v>8294</v>
      </c>
      <c r="R13" s="215" t="s">
        <v>8294</v>
      </c>
      <c r="S13" s="215" t="s">
        <v>8294</v>
      </c>
      <c r="T13" s="215" t="s">
        <v>8294</v>
      </c>
      <c r="U13" s="209">
        <f>AD13*BS13</f>
        <v>658.51426666666669</v>
      </c>
      <c r="V13" s="216">
        <v>42215</v>
      </c>
      <c r="W13" s="215">
        <v>13.5</v>
      </c>
      <c r="X13" s="215" t="s">
        <v>8294</v>
      </c>
      <c r="Y13" s="215" t="s">
        <v>8294</v>
      </c>
      <c r="Z13" s="209">
        <f>AD13*BU13</f>
        <v>249.43722222222223</v>
      </c>
      <c r="AA13" s="216">
        <v>42215</v>
      </c>
      <c r="AB13" s="208" t="e">
        <f>(AD13/AH13)*10000</f>
        <v>#VALUE!</v>
      </c>
      <c r="AC13" s="216">
        <v>42215</v>
      </c>
      <c r="AD13" s="485">
        <f>(O13/W13)*(((100-CC13)/100)*((100-2)/100))*100</f>
        <v>14.253555555555556</v>
      </c>
      <c r="AE13" s="216">
        <v>42212</v>
      </c>
      <c r="AF13" s="235">
        <v>15.982905982905981</v>
      </c>
      <c r="AG13" s="216">
        <v>42212</v>
      </c>
      <c r="AH13" s="215" t="s">
        <v>8294</v>
      </c>
      <c r="AI13" s="216" t="s">
        <v>8299</v>
      </c>
      <c r="AJ13" s="607">
        <v>165</v>
      </c>
      <c r="AK13" s="216">
        <v>42145</v>
      </c>
      <c r="AL13" s="215" t="s">
        <v>8294</v>
      </c>
      <c r="AM13" s="215"/>
      <c r="AN13" s="607">
        <v>106</v>
      </c>
      <c r="AO13" s="607"/>
      <c r="AP13" s="215" t="s">
        <v>8294</v>
      </c>
      <c r="AQ13" s="215"/>
      <c r="AR13" s="215" t="s">
        <v>8294</v>
      </c>
      <c r="AS13" s="215"/>
      <c r="AT13" s="215" t="s">
        <v>8294</v>
      </c>
      <c r="AU13" s="215" t="s">
        <v>8294</v>
      </c>
      <c r="AV13" s="215"/>
      <c r="AW13" s="215" t="s">
        <v>8294</v>
      </c>
      <c r="AX13" s="215"/>
      <c r="AY13" s="215" t="s">
        <v>8294</v>
      </c>
      <c r="AZ13" s="215"/>
      <c r="BA13" s="215" t="s">
        <v>8294</v>
      </c>
      <c r="BB13" s="215"/>
      <c r="BC13" s="215" t="s">
        <v>8294</v>
      </c>
      <c r="BD13" s="215"/>
      <c r="BE13" s="607">
        <v>3</v>
      </c>
      <c r="BF13" s="217">
        <v>42279</v>
      </c>
      <c r="BG13" s="607">
        <v>36.5</v>
      </c>
      <c r="BH13" s="607" t="s">
        <v>8299</v>
      </c>
      <c r="BI13" s="606" t="s">
        <v>8294</v>
      </c>
      <c r="BJ13" s="606"/>
      <c r="BK13" s="606" t="s">
        <v>8294</v>
      </c>
      <c r="BL13" s="606"/>
      <c r="BM13" s="607">
        <v>67.400000000000006</v>
      </c>
      <c r="BN13" s="607" t="s">
        <v>8299</v>
      </c>
      <c r="BO13" s="606" t="s">
        <v>8294</v>
      </c>
      <c r="BP13" s="606"/>
      <c r="BQ13" s="607">
        <v>4.9000000000000004</v>
      </c>
      <c r="BR13" s="607" t="s">
        <v>8299</v>
      </c>
      <c r="BS13" s="607">
        <v>46.2</v>
      </c>
      <c r="BT13" s="607" t="s">
        <v>8299</v>
      </c>
      <c r="BU13" s="607">
        <v>17.5</v>
      </c>
      <c r="BV13" s="607" t="s">
        <v>8299</v>
      </c>
      <c r="BW13" s="607">
        <v>79.2</v>
      </c>
      <c r="BX13" s="607" t="s">
        <v>8299</v>
      </c>
      <c r="BY13" s="609">
        <v>7.2766008377075195</v>
      </c>
      <c r="BZ13" s="216">
        <v>42215</v>
      </c>
      <c r="CA13" s="607">
        <v>39</v>
      </c>
      <c r="CB13" s="208" t="s">
        <v>8299</v>
      </c>
      <c r="CC13" s="607">
        <v>6.5</v>
      </c>
      <c r="CD13" s="216">
        <v>42215</v>
      </c>
      <c r="CE13" s="208">
        <v>0</v>
      </c>
      <c r="CG13" s="215" t="s">
        <v>8294</v>
      </c>
      <c r="CH13" s="215" t="s">
        <v>8294</v>
      </c>
      <c r="CI13" s="215" t="s">
        <v>8294</v>
      </c>
      <c r="CJ13" s="215" t="s">
        <v>8294</v>
      </c>
      <c r="CL13" s="208" t="s">
        <v>8865</v>
      </c>
    </row>
    <row r="14" spans="1:92" s="208" customFormat="1">
      <c r="A14" s="208" t="s">
        <v>8268</v>
      </c>
      <c r="B14" s="606" t="s">
        <v>8227</v>
      </c>
      <c r="C14" s="606" t="s">
        <v>8226</v>
      </c>
      <c r="D14" s="606" t="s">
        <v>8274</v>
      </c>
      <c r="E14" s="607">
        <v>10</v>
      </c>
      <c r="F14" s="607">
        <v>1</v>
      </c>
      <c r="G14" s="608">
        <v>258</v>
      </c>
      <c r="H14" s="608">
        <v>11</v>
      </c>
      <c r="I14" s="608"/>
      <c r="J14" s="608"/>
      <c r="K14" s="606" t="s">
        <v>8294</v>
      </c>
      <c r="L14" s="218"/>
      <c r="M14" s="607">
        <v>3</v>
      </c>
      <c r="N14" s="216">
        <v>41915</v>
      </c>
      <c r="O14" s="611">
        <v>1.6</v>
      </c>
      <c r="P14" s="216">
        <v>42215</v>
      </c>
      <c r="Q14" s="215" t="s">
        <v>8294</v>
      </c>
      <c r="R14" s="215" t="s">
        <v>8294</v>
      </c>
      <c r="S14" s="215" t="s">
        <v>8294</v>
      </c>
      <c r="T14" s="215" t="s">
        <v>8294</v>
      </c>
      <c r="U14" s="209" t="e">
        <f>AD14*BS14</f>
        <v>#VALUE!</v>
      </c>
      <c r="V14" s="216">
        <v>42215</v>
      </c>
      <c r="W14" s="215">
        <v>13.5</v>
      </c>
      <c r="X14" s="215" t="s">
        <v>8294</v>
      </c>
      <c r="Y14" s="215" t="s">
        <v>8294</v>
      </c>
      <c r="Z14" s="209" t="e">
        <f>AD14*BU14</f>
        <v>#VALUE!</v>
      </c>
      <c r="AA14" s="216">
        <v>42215</v>
      </c>
      <c r="AB14" s="208" t="e">
        <f>(AD14/AH14)*10000</f>
        <v>#VALUE!</v>
      </c>
      <c r="AC14" s="216">
        <v>42215</v>
      </c>
      <c r="AD14" s="485">
        <f>(O14/W14)*(((100-CC14)/100)*((100-2)/100))*100</f>
        <v>10.813392592592592</v>
      </c>
      <c r="AE14" s="216">
        <v>42212</v>
      </c>
      <c r="AF14" s="235">
        <v>12.125356125356126</v>
      </c>
      <c r="AG14" s="216">
        <v>42212</v>
      </c>
      <c r="AH14" s="215" t="s">
        <v>8294</v>
      </c>
      <c r="AI14" s="216" t="s">
        <v>8299</v>
      </c>
      <c r="AJ14" s="607">
        <v>150</v>
      </c>
      <c r="AK14" s="216">
        <v>42145</v>
      </c>
      <c r="AL14" s="215" t="s">
        <v>8294</v>
      </c>
      <c r="AM14" s="215"/>
      <c r="AN14" s="607">
        <v>107</v>
      </c>
      <c r="AO14" s="607"/>
      <c r="AP14" s="215" t="s">
        <v>8294</v>
      </c>
      <c r="AQ14" s="215"/>
      <c r="AR14" s="215" t="s">
        <v>8294</v>
      </c>
      <c r="AS14" s="215"/>
      <c r="AT14" s="215" t="s">
        <v>8294</v>
      </c>
      <c r="AU14" s="215" t="s">
        <v>8294</v>
      </c>
      <c r="AV14" s="215"/>
      <c r="AW14" s="215" t="s">
        <v>8294</v>
      </c>
      <c r="AX14" s="215"/>
      <c r="AY14" s="215" t="s">
        <v>8294</v>
      </c>
      <c r="AZ14" s="215"/>
      <c r="BA14" s="215" t="s">
        <v>8294</v>
      </c>
      <c r="BB14" s="215"/>
      <c r="BC14" s="215" t="s">
        <v>8294</v>
      </c>
      <c r="BD14" s="215"/>
      <c r="BE14" s="607">
        <v>3</v>
      </c>
      <c r="BF14" s="217">
        <v>42279</v>
      </c>
      <c r="BG14" s="606" t="s">
        <v>8294</v>
      </c>
      <c r="BH14" s="607" t="s">
        <v>8299</v>
      </c>
      <c r="BI14" s="606" t="s">
        <v>8294</v>
      </c>
      <c r="BJ14" s="606"/>
      <c r="BK14" s="606" t="s">
        <v>8294</v>
      </c>
      <c r="BL14" s="606"/>
      <c r="BM14" s="606" t="s">
        <v>8294</v>
      </c>
      <c r="BN14" s="607" t="s">
        <v>8299</v>
      </c>
      <c r="BO14" s="606" t="s">
        <v>8294</v>
      </c>
      <c r="BP14" s="606"/>
      <c r="BQ14" s="606" t="s">
        <v>8294</v>
      </c>
      <c r="BR14" s="607" t="s">
        <v>8299</v>
      </c>
      <c r="BS14" s="606" t="s">
        <v>8294</v>
      </c>
      <c r="BT14" s="607" t="s">
        <v>8299</v>
      </c>
      <c r="BU14" s="606" t="s">
        <v>8294</v>
      </c>
      <c r="BV14" s="607" t="s">
        <v>8299</v>
      </c>
      <c r="BW14" s="606" t="s">
        <v>8294</v>
      </c>
      <c r="BX14" s="607" t="s">
        <v>8299</v>
      </c>
      <c r="BY14" s="609" t="s">
        <v>8294</v>
      </c>
      <c r="BZ14" s="216">
        <v>42215</v>
      </c>
      <c r="CA14" s="606" t="s">
        <v>8294</v>
      </c>
      <c r="CB14" s="208" t="s">
        <v>8299</v>
      </c>
      <c r="CC14" s="611">
        <v>6.9</v>
      </c>
      <c r="CD14" s="216">
        <v>42215</v>
      </c>
      <c r="CE14" s="208">
        <v>0</v>
      </c>
      <c r="CG14" s="215" t="s">
        <v>8294</v>
      </c>
      <c r="CH14" s="215" t="s">
        <v>8294</v>
      </c>
      <c r="CI14" s="215" t="s">
        <v>8294</v>
      </c>
      <c r="CJ14" s="215" t="s">
        <v>8294</v>
      </c>
      <c r="CL14" s="208" t="s">
        <v>8865</v>
      </c>
    </row>
    <row r="15" spans="1:92" s="208" customFormat="1">
      <c r="A15" s="208" t="s">
        <v>8268</v>
      </c>
      <c r="B15" s="606" t="s">
        <v>8215</v>
      </c>
      <c r="C15" s="606" t="s">
        <v>8214</v>
      </c>
      <c r="D15" s="606" t="s">
        <v>8274</v>
      </c>
      <c r="E15" s="607">
        <v>6</v>
      </c>
      <c r="F15" s="607">
        <v>1</v>
      </c>
      <c r="G15" s="608">
        <v>258</v>
      </c>
      <c r="H15" s="608">
        <v>12</v>
      </c>
      <c r="I15" s="608"/>
      <c r="J15" s="608"/>
      <c r="K15" s="606" t="s">
        <v>8294</v>
      </c>
      <c r="L15" s="218"/>
      <c r="M15" s="607">
        <v>3</v>
      </c>
      <c r="N15" s="216">
        <v>41915</v>
      </c>
      <c r="O15" s="611">
        <v>2.15</v>
      </c>
      <c r="P15" s="216">
        <v>42215</v>
      </c>
      <c r="Q15" s="215" t="s">
        <v>8294</v>
      </c>
      <c r="R15" s="215" t="s">
        <v>8294</v>
      </c>
      <c r="S15" s="215" t="s">
        <v>8294</v>
      </c>
      <c r="T15" s="215" t="s">
        <v>8294</v>
      </c>
      <c r="U15" s="209" t="e">
        <f>AD15*BS15</f>
        <v>#VALUE!</v>
      </c>
      <c r="V15" s="216">
        <v>42215</v>
      </c>
      <c r="W15" s="215">
        <v>13.5</v>
      </c>
      <c r="X15" s="215" t="s">
        <v>8294</v>
      </c>
      <c r="Y15" s="215" t="s">
        <v>8294</v>
      </c>
      <c r="Z15" s="209" t="e">
        <f>AD15*BU15</f>
        <v>#VALUE!</v>
      </c>
      <c r="AA15" s="216">
        <v>42215</v>
      </c>
      <c r="AB15" s="208" t="e">
        <f>(AD15/AH15)*10000</f>
        <v>#VALUE!</v>
      </c>
      <c r="AC15" s="216">
        <v>42215</v>
      </c>
      <c r="AD15" s="485">
        <f>(O15/W15)*(((100-CC15)/100)*((100-2)/100))*100</f>
        <v>14.577318518518517</v>
      </c>
      <c r="AE15" s="216">
        <v>42212</v>
      </c>
      <c r="AF15" s="235">
        <v>16.345950345950346</v>
      </c>
      <c r="AG15" s="216">
        <v>42212</v>
      </c>
      <c r="AH15" s="215" t="s">
        <v>8294</v>
      </c>
      <c r="AI15" s="216" t="s">
        <v>8299</v>
      </c>
      <c r="AJ15" s="607">
        <v>140</v>
      </c>
      <c r="AK15" s="216">
        <v>42145</v>
      </c>
      <c r="AL15" s="215" t="s">
        <v>8294</v>
      </c>
      <c r="AM15" s="215"/>
      <c r="AN15" s="607">
        <v>105</v>
      </c>
      <c r="AO15" s="607"/>
      <c r="AP15" s="215" t="s">
        <v>8294</v>
      </c>
      <c r="AQ15" s="215"/>
      <c r="AR15" s="215" t="s">
        <v>8294</v>
      </c>
      <c r="AS15" s="215"/>
      <c r="AT15" s="215" t="s">
        <v>8294</v>
      </c>
      <c r="AU15" s="215" t="s">
        <v>8294</v>
      </c>
      <c r="AV15" s="215"/>
      <c r="AW15" s="215" t="s">
        <v>8294</v>
      </c>
      <c r="AX15" s="215"/>
      <c r="AY15" s="215" t="s">
        <v>8294</v>
      </c>
      <c r="AZ15" s="215"/>
      <c r="BA15" s="215" t="s">
        <v>8294</v>
      </c>
      <c r="BB15" s="215"/>
      <c r="BC15" s="215" t="s">
        <v>8294</v>
      </c>
      <c r="BD15" s="215"/>
      <c r="BE15" s="607">
        <v>3</v>
      </c>
      <c r="BF15" s="217">
        <v>42279</v>
      </c>
      <c r="BG15" s="606" t="s">
        <v>8294</v>
      </c>
      <c r="BH15" s="607" t="s">
        <v>8299</v>
      </c>
      <c r="BI15" s="606" t="s">
        <v>8294</v>
      </c>
      <c r="BJ15" s="606"/>
      <c r="BK15" s="606" t="s">
        <v>8294</v>
      </c>
      <c r="BL15" s="606"/>
      <c r="BM15" s="606" t="s">
        <v>8294</v>
      </c>
      <c r="BN15" s="607" t="s">
        <v>8299</v>
      </c>
      <c r="BO15" s="606" t="s">
        <v>8294</v>
      </c>
      <c r="BP15" s="606"/>
      <c r="BQ15" s="606" t="s">
        <v>8294</v>
      </c>
      <c r="BR15" s="607" t="s">
        <v>8299</v>
      </c>
      <c r="BS15" s="606" t="s">
        <v>8294</v>
      </c>
      <c r="BT15" s="607" t="s">
        <v>8299</v>
      </c>
      <c r="BU15" s="606" t="s">
        <v>8294</v>
      </c>
      <c r="BV15" s="607" t="s">
        <v>8299</v>
      </c>
      <c r="BW15" s="606" t="s">
        <v>8294</v>
      </c>
      <c r="BX15" s="607" t="s">
        <v>8299</v>
      </c>
      <c r="BY15" s="609" t="s">
        <v>8294</v>
      </c>
      <c r="BZ15" s="216">
        <v>42215</v>
      </c>
      <c r="CA15" s="606" t="s">
        <v>8294</v>
      </c>
      <c r="CB15" s="208" t="s">
        <v>8299</v>
      </c>
      <c r="CC15" s="611">
        <v>6.6</v>
      </c>
      <c r="CD15" s="216">
        <v>42215</v>
      </c>
      <c r="CE15" s="208">
        <v>0</v>
      </c>
      <c r="CG15" s="215" t="s">
        <v>8294</v>
      </c>
      <c r="CH15" s="215" t="s">
        <v>8294</v>
      </c>
      <c r="CI15" s="215" t="s">
        <v>8294</v>
      </c>
      <c r="CJ15" s="215" t="s">
        <v>8294</v>
      </c>
      <c r="CL15" s="208" t="s">
        <v>8865</v>
      </c>
    </row>
    <row r="16" spans="1:92" s="208" customFormat="1">
      <c r="A16" s="208" t="s">
        <v>8268</v>
      </c>
      <c r="B16" s="606" t="s">
        <v>8248</v>
      </c>
      <c r="C16" s="606" t="s">
        <v>8302</v>
      </c>
      <c r="D16" s="606" t="s">
        <v>8274</v>
      </c>
      <c r="E16" s="607">
        <v>17</v>
      </c>
      <c r="F16" s="607">
        <v>1</v>
      </c>
      <c r="G16" s="608">
        <v>258</v>
      </c>
      <c r="H16" s="608">
        <v>13</v>
      </c>
      <c r="I16" s="608"/>
      <c r="J16" s="608"/>
      <c r="K16" s="606" t="s">
        <v>8294</v>
      </c>
      <c r="L16" s="218"/>
      <c r="M16" s="607">
        <v>3</v>
      </c>
      <c r="N16" s="216">
        <v>41915</v>
      </c>
      <c r="O16" s="611">
        <v>1.85</v>
      </c>
      <c r="P16" s="216">
        <v>42215</v>
      </c>
      <c r="Q16" s="215" t="s">
        <v>8294</v>
      </c>
      <c r="R16" s="215" t="s">
        <v>8294</v>
      </c>
      <c r="S16" s="215" t="s">
        <v>8294</v>
      </c>
      <c r="T16" s="215" t="s">
        <v>8294</v>
      </c>
      <c r="U16" s="209" t="e">
        <f>AD16*BS16</f>
        <v>#VALUE!</v>
      </c>
      <c r="V16" s="216">
        <v>42215</v>
      </c>
      <c r="W16" s="215">
        <v>13.5</v>
      </c>
      <c r="X16" s="215" t="s">
        <v>8294</v>
      </c>
      <c r="Y16" s="215" t="s">
        <v>8294</v>
      </c>
      <c r="Z16" s="209" t="e">
        <f>AD16*BU16</f>
        <v>#VALUE!</v>
      </c>
      <c r="AA16" s="216">
        <v>42215</v>
      </c>
      <c r="AB16" s="208" t="e">
        <f>(AD16/AH16)*10000</f>
        <v>#VALUE!</v>
      </c>
      <c r="AC16" s="216">
        <v>42215</v>
      </c>
      <c r="AD16" s="485">
        <f>(O16/W16)*(((100-CC16)/100)*((100-2)/100))*100</f>
        <v>12.476125925925926</v>
      </c>
      <c r="AE16" s="216">
        <v>42212</v>
      </c>
      <c r="AF16" s="235">
        <v>13.989824989824992</v>
      </c>
      <c r="AG16" s="216">
        <v>42212</v>
      </c>
      <c r="AH16" s="215" t="s">
        <v>8294</v>
      </c>
      <c r="AI16" s="216" t="s">
        <v>8299</v>
      </c>
      <c r="AJ16" s="607">
        <v>135</v>
      </c>
      <c r="AK16" s="216">
        <v>42145</v>
      </c>
      <c r="AL16" s="215" t="s">
        <v>8294</v>
      </c>
      <c r="AM16" s="215"/>
      <c r="AN16" s="607">
        <v>105</v>
      </c>
      <c r="AO16" s="607"/>
      <c r="AP16" s="215" t="s">
        <v>8294</v>
      </c>
      <c r="AQ16" s="215"/>
      <c r="AR16" s="215" t="s">
        <v>8294</v>
      </c>
      <c r="AS16" s="215"/>
      <c r="AT16" s="215" t="s">
        <v>8294</v>
      </c>
      <c r="AU16" s="215" t="s">
        <v>8294</v>
      </c>
      <c r="AV16" s="215"/>
      <c r="AW16" s="215" t="s">
        <v>8294</v>
      </c>
      <c r="AX16" s="215"/>
      <c r="AY16" s="215" t="s">
        <v>8294</v>
      </c>
      <c r="AZ16" s="215"/>
      <c r="BA16" s="215" t="s">
        <v>8294</v>
      </c>
      <c r="BB16" s="215"/>
      <c r="BC16" s="215" t="s">
        <v>8294</v>
      </c>
      <c r="BD16" s="215"/>
      <c r="BE16" s="607">
        <v>3</v>
      </c>
      <c r="BF16" s="217">
        <v>42279</v>
      </c>
      <c r="BG16" s="606" t="s">
        <v>8294</v>
      </c>
      <c r="BH16" s="607" t="s">
        <v>8299</v>
      </c>
      <c r="BI16" s="606" t="s">
        <v>8294</v>
      </c>
      <c r="BJ16" s="606"/>
      <c r="BK16" s="606" t="s">
        <v>8294</v>
      </c>
      <c r="BL16" s="606"/>
      <c r="BM16" s="606" t="s">
        <v>8294</v>
      </c>
      <c r="BN16" s="607" t="s">
        <v>8299</v>
      </c>
      <c r="BO16" s="606" t="s">
        <v>8294</v>
      </c>
      <c r="BP16" s="606"/>
      <c r="BQ16" s="606" t="s">
        <v>8294</v>
      </c>
      <c r="BR16" s="607" t="s">
        <v>8299</v>
      </c>
      <c r="BS16" s="606" t="s">
        <v>8294</v>
      </c>
      <c r="BT16" s="607" t="s">
        <v>8299</v>
      </c>
      <c r="BU16" s="606" t="s">
        <v>8294</v>
      </c>
      <c r="BV16" s="607" t="s">
        <v>8299</v>
      </c>
      <c r="BW16" s="606" t="s">
        <v>8294</v>
      </c>
      <c r="BX16" s="607" t="s">
        <v>8299</v>
      </c>
      <c r="BY16" s="609" t="s">
        <v>8294</v>
      </c>
      <c r="BZ16" s="216">
        <v>42215</v>
      </c>
      <c r="CA16" s="606" t="s">
        <v>8294</v>
      </c>
      <c r="CB16" s="208" t="s">
        <v>8299</v>
      </c>
      <c r="CC16" s="611">
        <v>7.1</v>
      </c>
      <c r="CD16" s="216">
        <v>42215</v>
      </c>
      <c r="CE16" s="208">
        <v>0</v>
      </c>
      <c r="CG16" s="215" t="s">
        <v>8294</v>
      </c>
      <c r="CH16" s="215" t="s">
        <v>8294</v>
      </c>
      <c r="CI16" s="215" t="s">
        <v>8294</v>
      </c>
      <c r="CJ16" s="215" t="s">
        <v>8294</v>
      </c>
      <c r="CL16" s="208" t="s">
        <v>8865</v>
      </c>
    </row>
    <row r="17" spans="1:90" s="208" customFormat="1">
      <c r="A17" s="208" t="s">
        <v>8268</v>
      </c>
      <c r="B17" s="606" t="s">
        <v>8263</v>
      </c>
      <c r="C17" s="606" t="s">
        <v>8307</v>
      </c>
      <c r="D17" s="606" t="s">
        <v>8274</v>
      </c>
      <c r="E17" s="607">
        <v>22</v>
      </c>
      <c r="F17" s="607">
        <v>1</v>
      </c>
      <c r="G17" s="608">
        <v>258</v>
      </c>
      <c r="H17" s="608">
        <v>14</v>
      </c>
      <c r="I17" s="608"/>
      <c r="J17" s="608"/>
      <c r="K17" s="606" t="s">
        <v>8294</v>
      </c>
      <c r="L17" s="218"/>
      <c r="M17" s="607">
        <v>3</v>
      </c>
      <c r="N17" s="216">
        <v>41915</v>
      </c>
      <c r="O17" s="611">
        <v>2.35</v>
      </c>
      <c r="P17" s="216">
        <v>42215</v>
      </c>
      <c r="Q17" s="215" t="s">
        <v>8294</v>
      </c>
      <c r="R17" s="215" t="s">
        <v>8294</v>
      </c>
      <c r="S17" s="215" t="s">
        <v>8294</v>
      </c>
      <c r="T17" s="215" t="s">
        <v>8294</v>
      </c>
      <c r="U17" s="209" t="e">
        <f>AD17*BS17</f>
        <v>#VALUE!</v>
      </c>
      <c r="V17" s="216">
        <v>42215</v>
      </c>
      <c r="W17" s="215">
        <v>13.5</v>
      </c>
      <c r="X17" s="215" t="s">
        <v>8294</v>
      </c>
      <c r="Y17" s="215" t="s">
        <v>8294</v>
      </c>
      <c r="Z17" s="209" t="e">
        <f>AD17*BU17</f>
        <v>#VALUE!</v>
      </c>
      <c r="AA17" s="216">
        <v>42215</v>
      </c>
      <c r="AB17" s="208" t="e">
        <f>(AD17/AH17)*10000</f>
        <v>#VALUE!</v>
      </c>
      <c r="AC17" s="216">
        <v>42215</v>
      </c>
      <c r="AD17" s="485">
        <f>(O17/W17)*(((100-CC17)/100)*((100-2)/100))*100</f>
        <v>15.89922962962963</v>
      </c>
      <c r="AE17" s="216">
        <v>42212</v>
      </c>
      <c r="AF17" s="235">
        <v>17.82824582824583</v>
      </c>
      <c r="AG17" s="216">
        <v>42212</v>
      </c>
      <c r="AH17" s="215" t="s">
        <v>8294</v>
      </c>
      <c r="AI17" s="216" t="s">
        <v>8299</v>
      </c>
      <c r="AJ17" s="607">
        <v>135</v>
      </c>
      <c r="AK17" s="216">
        <v>42145</v>
      </c>
      <c r="AL17" s="215" t="s">
        <v>8294</v>
      </c>
      <c r="AM17" s="215"/>
      <c r="AN17" s="607">
        <v>102</v>
      </c>
      <c r="AO17" s="607"/>
      <c r="AP17" s="215" t="s">
        <v>8294</v>
      </c>
      <c r="AQ17" s="215"/>
      <c r="AR17" s="215" t="s">
        <v>8294</v>
      </c>
      <c r="AS17" s="215"/>
      <c r="AT17" s="215" t="s">
        <v>8294</v>
      </c>
      <c r="AU17" s="215" t="s">
        <v>8294</v>
      </c>
      <c r="AV17" s="215"/>
      <c r="AW17" s="215" t="s">
        <v>8294</v>
      </c>
      <c r="AX17" s="215"/>
      <c r="AY17" s="215" t="s">
        <v>8294</v>
      </c>
      <c r="AZ17" s="215"/>
      <c r="BA17" s="215" t="s">
        <v>8294</v>
      </c>
      <c r="BB17" s="215"/>
      <c r="BC17" s="215" t="s">
        <v>8294</v>
      </c>
      <c r="BD17" s="215"/>
      <c r="BE17" s="607">
        <v>3</v>
      </c>
      <c r="BF17" s="217">
        <v>42279</v>
      </c>
      <c r="BG17" s="606" t="s">
        <v>8294</v>
      </c>
      <c r="BH17" s="607" t="s">
        <v>8299</v>
      </c>
      <c r="BI17" s="606" t="s">
        <v>8294</v>
      </c>
      <c r="BJ17" s="606"/>
      <c r="BK17" s="606" t="s">
        <v>8294</v>
      </c>
      <c r="BL17" s="606"/>
      <c r="BM17" s="606" t="s">
        <v>8294</v>
      </c>
      <c r="BN17" s="607" t="s">
        <v>8299</v>
      </c>
      <c r="BO17" s="606" t="s">
        <v>8294</v>
      </c>
      <c r="BP17" s="606"/>
      <c r="BQ17" s="606" t="s">
        <v>8294</v>
      </c>
      <c r="BR17" s="607" t="s">
        <v>8299</v>
      </c>
      <c r="BS17" s="606" t="s">
        <v>8294</v>
      </c>
      <c r="BT17" s="607" t="s">
        <v>8299</v>
      </c>
      <c r="BU17" s="606" t="s">
        <v>8294</v>
      </c>
      <c r="BV17" s="607" t="s">
        <v>8299</v>
      </c>
      <c r="BW17" s="606" t="s">
        <v>8294</v>
      </c>
      <c r="BX17" s="607" t="s">
        <v>8299</v>
      </c>
      <c r="BY17" s="609" t="s">
        <v>8294</v>
      </c>
      <c r="BZ17" s="216">
        <v>42215</v>
      </c>
      <c r="CA17" s="606" t="s">
        <v>8294</v>
      </c>
      <c r="CB17" s="208" t="s">
        <v>8299</v>
      </c>
      <c r="CC17" s="607">
        <v>6.8</v>
      </c>
      <c r="CD17" s="216">
        <v>42215</v>
      </c>
      <c r="CE17" s="208">
        <v>0</v>
      </c>
      <c r="CG17" s="215" t="s">
        <v>8294</v>
      </c>
      <c r="CH17" s="215" t="s">
        <v>8294</v>
      </c>
      <c r="CI17" s="215" t="s">
        <v>8294</v>
      </c>
      <c r="CJ17" s="215" t="s">
        <v>8294</v>
      </c>
      <c r="CL17" s="208" t="s">
        <v>8865</v>
      </c>
    </row>
    <row r="18" spans="1:90" s="208" customFormat="1">
      <c r="A18" s="208" t="s">
        <v>8268</v>
      </c>
      <c r="B18" s="606" t="s">
        <v>8242</v>
      </c>
      <c r="C18" s="606" t="s">
        <v>8300</v>
      </c>
      <c r="D18" s="606" t="s">
        <v>8274</v>
      </c>
      <c r="E18" s="607">
        <v>15</v>
      </c>
      <c r="F18" s="607">
        <v>1</v>
      </c>
      <c r="G18" s="608">
        <v>258</v>
      </c>
      <c r="H18" s="608">
        <v>15</v>
      </c>
      <c r="I18" s="608"/>
      <c r="J18" s="608"/>
      <c r="K18" s="606" t="s">
        <v>8294</v>
      </c>
      <c r="L18" s="218"/>
      <c r="M18" s="607">
        <v>3</v>
      </c>
      <c r="N18" s="216">
        <v>41915</v>
      </c>
      <c r="O18" s="611">
        <v>1.7</v>
      </c>
      <c r="P18" s="216">
        <v>42215</v>
      </c>
      <c r="Q18" s="215" t="s">
        <v>8294</v>
      </c>
      <c r="R18" s="215" t="s">
        <v>8294</v>
      </c>
      <c r="S18" s="215" t="s">
        <v>8294</v>
      </c>
      <c r="T18" s="215" t="s">
        <v>8294</v>
      </c>
      <c r="U18" s="209" t="e">
        <f>AD18*BS18</f>
        <v>#VALUE!</v>
      </c>
      <c r="V18" s="216">
        <v>42215</v>
      </c>
      <c r="W18" s="215">
        <v>13.5</v>
      </c>
      <c r="X18" s="215" t="s">
        <v>8294</v>
      </c>
      <c r="Y18" s="215" t="s">
        <v>8294</v>
      </c>
      <c r="Z18" s="209" t="e">
        <f>AD18*BU18</f>
        <v>#VALUE!</v>
      </c>
      <c r="AA18" s="216">
        <v>42215</v>
      </c>
      <c r="AB18" s="208" t="e">
        <f>(AD18/AH18)*10000</f>
        <v>#VALUE!</v>
      </c>
      <c r="AC18" s="216">
        <v>42215</v>
      </c>
      <c r="AD18" s="485">
        <f>(O18/W18)*(((100-CC18)/100)*((100-2)/100))*100</f>
        <v>11.427525925925924</v>
      </c>
      <c r="AE18" s="216">
        <v>42212</v>
      </c>
      <c r="AF18" s="235">
        <v>12.814000814000812</v>
      </c>
      <c r="AG18" s="216">
        <v>42212</v>
      </c>
      <c r="AH18" s="215" t="s">
        <v>8294</v>
      </c>
      <c r="AI18" s="216" t="s">
        <v>8299</v>
      </c>
      <c r="AJ18" s="607">
        <v>120</v>
      </c>
      <c r="AK18" s="216">
        <v>42145</v>
      </c>
      <c r="AL18" s="215" t="s">
        <v>8294</v>
      </c>
      <c r="AM18" s="215"/>
      <c r="AN18" s="607">
        <v>103</v>
      </c>
      <c r="AO18" s="607"/>
      <c r="AP18" s="215" t="s">
        <v>8294</v>
      </c>
      <c r="AQ18" s="215"/>
      <c r="AR18" s="215" t="s">
        <v>8294</v>
      </c>
      <c r="AS18" s="215"/>
      <c r="AT18" s="215" t="s">
        <v>8294</v>
      </c>
      <c r="AU18" s="215" t="s">
        <v>8294</v>
      </c>
      <c r="AV18" s="215"/>
      <c r="AW18" s="215" t="s">
        <v>8294</v>
      </c>
      <c r="AX18" s="215"/>
      <c r="AY18" s="215" t="s">
        <v>8294</v>
      </c>
      <c r="AZ18" s="215"/>
      <c r="BA18" s="215" t="s">
        <v>8294</v>
      </c>
      <c r="BB18" s="215"/>
      <c r="BC18" s="215" t="s">
        <v>8294</v>
      </c>
      <c r="BD18" s="215"/>
      <c r="BE18" s="607">
        <v>3</v>
      </c>
      <c r="BF18" s="217">
        <v>42279</v>
      </c>
      <c r="BG18" s="606" t="s">
        <v>8294</v>
      </c>
      <c r="BH18" s="607" t="s">
        <v>8299</v>
      </c>
      <c r="BI18" s="606" t="s">
        <v>8294</v>
      </c>
      <c r="BJ18" s="606"/>
      <c r="BK18" s="606" t="s">
        <v>8294</v>
      </c>
      <c r="BL18" s="606"/>
      <c r="BM18" s="606" t="s">
        <v>8294</v>
      </c>
      <c r="BN18" s="607" t="s">
        <v>8299</v>
      </c>
      <c r="BO18" s="606" t="s">
        <v>8294</v>
      </c>
      <c r="BP18" s="606"/>
      <c r="BQ18" s="606" t="s">
        <v>8294</v>
      </c>
      <c r="BR18" s="607" t="s">
        <v>8299</v>
      </c>
      <c r="BS18" s="606" t="s">
        <v>8294</v>
      </c>
      <c r="BT18" s="607" t="s">
        <v>8299</v>
      </c>
      <c r="BU18" s="606" t="s">
        <v>8294</v>
      </c>
      <c r="BV18" s="607" t="s">
        <v>8299</v>
      </c>
      <c r="BW18" s="606" t="s">
        <v>8294</v>
      </c>
      <c r="BX18" s="607" t="s">
        <v>8299</v>
      </c>
      <c r="BY18" s="609" t="s">
        <v>8294</v>
      </c>
      <c r="BZ18" s="216">
        <v>42215</v>
      </c>
      <c r="CA18" s="606" t="s">
        <v>8294</v>
      </c>
      <c r="CB18" s="208" t="s">
        <v>8299</v>
      </c>
      <c r="CC18" s="611">
        <v>7.4</v>
      </c>
      <c r="CD18" s="216">
        <v>42215</v>
      </c>
      <c r="CE18" s="208">
        <v>0</v>
      </c>
      <c r="CG18" s="215" t="s">
        <v>8294</v>
      </c>
      <c r="CH18" s="215" t="s">
        <v>8294</v>
      </c>
      <c r="CI18" s="215" t="s">
        <v>8294</v>
      </c>
      <c r="CJ18" s="215" t="s">
        <v>8294</v>
      </c>
      <c r="CL18" s="208" t="s">
        <v>8865</v>
      </c>
    </row>
    <row r="19" spans="1:90" s="208" customFormat="1">
      <c r="A19" s="208" t="s">
        <v>8268</v>
      </c>
      <c r="B19" s="606" t="s">
        <v>8260</v>
      </c>
      <c r="C19" s="606" t="s">
        <v>8306</v>
      </c>
      <c r="D19" s="606" t="s">
        <v>8274</v>
      </c>
      <c r="E19" s="607">
        <v>21</v>
      </c>
      <c r="F19" s="607">
        <v>1</v>
      </c>
      <c r="G19" s="608">
        <v>258</v>
      </c>
      <c r="H19" s="608">
        <v>16</v>
      </c>
      <c r="I19" s="608"/>
      <c r="J19" s="608"/>
      <c r="K19" s="606" t="s">
        <v>8294</v>
      </c>
      <c r="L19" s="218"/>
      <c r="M19" s="607">
        <v>3</v>
      </c>
      <c r="N19" s="216">
        <v>41915</v>
      </c>
      <c r="O19" s="611">
        <v>1.85</v>
      </c>
      <c r="P19" s="216">
        <v>42215</v>
      </c>
      <c r="Q19" s="215" t="s">
        <v>8294</v>
      </c>
      <c r="R19" s="215" t="s">
        <v>8294</v>
      </c>
      <c r="S19" s="215" t="s">
        <v>8294</v>
      </c>
      <c r="T19" s="215" t="s">
        <v>8294</v>
      </c>
      <c r="U19" s="209" t="e">
        <f>AD19*BS19</f>
        <v>#VALUE!</v>
      </c>
      <c r="V19" s="216">
        <v>42215</v>
      </c>
      <c r="W19" s="215">
        <v>13.5</v>
      </c>
      <c r="X19" s="215" t="s">
        <v>8294</v>
      </c>
      <c r="Y19" s="215" t="s">
        <v>8294</v>
      </c>
      <c r="Z19" s="209" t="e">
        <f>AD19*BU19</f>
        <v>#VALUE!</v>
      </c>
      <c r="AA19" s="216">
        <v>42215</v>
      </c>
      <c r="AB19" s="208" t="e">
        <f>(AD19/AH19)*10000</f>
        <v>#VALUE!</v>
      </c>
      <c r="AC19" s="216">
        <v>42215</v>
      </c>
      <c r="AD19" s="485">
        <f>(O19/W19)*(((100-CC19)/100)*((100-2)/100))*100</f>
        <v>12.516414814814816</v>
      </c>
      <c r="AE19" s="216">
        <v>42212</v>
      </c>
      <c r="AF19" s="235">
        <v>14.035002035002037</v>
      </c>
      <c r="AG19" s="216">
        <v>42212</v>
      </c>
      <c r="AH19" s="215" t="s">
        <v>8294</v>
      </c>
      <c r="AI19" s="216" t="s">
        <v>8299</v>
      </c>
      <c r="AJ19" s="607">
        <v>150</v>
      </c>
      <c r="AK19" s="216">
        <v>42145</v>
      </c>
      <c r="AL19" s="215" t="s">
        <v>8294</v>
      </c>
      <c r="AM19" s="215"/>
      <c r="AN19" s="607">
        <v>106</v>
      </c>
      <c r="AO19" s="607"/>
      <c r="AP19" s="215" t="s">
        <v>8294</v>
      </c>
      <c r="AQ19" s="215"/>
      <c r="AR19" s="215" t="s">
        <v>8294</v>
      </c>
      <c r="AS19" s="215"/>
      <c r="AT19" s="215" t="s">
        <v>8294</v>
      </c>
      <c r="AU19" s="215" t="s">
        <v>8294</v>
      </c>
      <c r="AV19" s="215"/>
      <c r="AW19" s="215" t="s">
        <v>8294</v>
      </c>
      <c r="AX19" s="215"/>
      <c r="AY19" s="215" t="s">
        <v>8294</v>
      </c>
      <c r="AZ19" s="215"/>
      <c r="BA19" s="215" t="s">
        <v>8294</v>
      </c>
      <c r="BB19" s="215"/>
      <c r="BC19" s="215" t="s">
        <v>8294</v>
      </c>
      <c r="BD19" s="215"/>
      <c r="BE19" s="607">
        <v>3</v>
      </c>
      <c r="BF19" s="217">
        <v>42279</v>
      </c>
      <c r="BG19" s="606" t="s">
        <v>8294</v>
      </c>
      <c r="BH19" s="607" t="s">
        <v>8299</v>
      </c>
      <c r="BI19" s="606" t="s">
        <v>8294</v>
      </c>
      <c r="BJ19" s="606"/>
      <c r="BK19" s="606" t="s">
        <v>8294</v>
      </c>
      <c r="BL19" s="606"/>
      <c r="BM19" s="606" t="s">
        <v>8294</v>
      </c>
      <c r="BN19" s="607" t="s">
        <v>8299</v>
      </c>
      <c r="BO19" s="606" t="s">
        <v>8294</v>
      </c>
      <c r="BP19" s="606"/>
      <c r="BQ19" s="606" t="s">
        <v>8294</v>
      </c>
      <c r="BR19" s="607" t="s">
        <v>8299</v>
      </c>
      <c r="BS19" s="606" t="s">
        <v>8294</v>
      </c>
      <c r="BT19" s="607" t="s">
        <v>8299</v>
      </c>
      <c r="BU19" s="606" t="s">
        <v>8294</v>
      </c>
      <c r="BV19" s="607" t="s">
        <v>8299</v>
      </c>
      <c r="BW19" s="606" t="s">
        <v>8294</v>
      </c>
      <c r="BX19" s="607" t="s">
        <v>8299</v>
      </c>
      <c r="BY19" s="609" t="s">
        <v>8294</v>
      </c>
      <c r="BZ19" s="216">
        <v>42215</v>
      </c>
      <c r="CA19" s="606" t="s">
        <v>8294</v>
      </c>
      <c r="CB19" s="208" t="s">
        <v>8299</v>
      </c>
      <c r="CC19" s="611">
        <v>6.8</v>
      </c>
      <c r="CD19" s="216">
        <v>42215</v>
      </c>
      <c r="CE19" s="208">
        <v>0</v>
      </c>
      <c r="CG19" s="215" t="s">
        <v>8294</v>
      </c>
      <c r="CH19" s="215" t="s">
        <v>8294</v>
      </c>
      <c r="CI19" s="215" t="s">
        <v>8294</v>
      </c>
      <c r="CJ19" s="215" t="s">
        <v>8294</v>
      </c>
      <c r="CL19" s="208" t="s">
        <v>8865</v>
      </c>
    </row>
    <row r="20" spans="1:90" s="208" customFormat="1">
      <c r="A20" s="208" t="s">
        <v>8268</v>
      </c>
      <c r="B20" s="606" t="s">
        <v>8242</v>
      </c>
      <c r="C20" s="606" t="s">
        <v>8300</v>
      </c>
      <c r="D20" s="606" t="s">
        <v>8276</v>
      </c>
      <c r="E20" s="607">
        <v>15</v>
      </c>
      <c r="F20" s="607">
        <v>1</v>
      </c>
      <c r="G20" s="608">
        <v>258</v>
      </c>
      <c r="H20" s="608">
        <v>17</v>
      </c>
      <c r="I20" s="608"/>
      <c r="J20" s="608"/>
      <c r="K20" s="606" t="s">
        <v>8294</v>
      </c>
      <c r="L20" s="218"/>
      <c r="M20" s="607">
        <v>3</v>
      </c>
      <c r="N20" s="216">
        <v>41915</v>
      </c>
      <c r="O20" s="611">
        <v>2.65</v>
      </c>
      <c r="P20" s="216">
        <v>42215</v>
      </c>
      <c r="Q20" s="215" t="s">
        <v>8294</v>
      </c>
      <c r="R20" s="215" t="s">
        <v>8294</v>
      </c>
      <c r="S20" s="215" t="s">
        <v>8294</v>
      </c>
      <c r="T20" s="215" t="s">
        <v>8294</v>
      </c>
      <c r="U20" s="209" t="e">
        <f>AD20*BS20</f>
        <v>#VALUE!</v>
      </c>
      <c r="V20" s="216">
        <v>42215</v>
      </c>
      <c r="W20" s="215">
        <v>13.5</v>
      </c>
      <c r="X20" s="215" t="s">
        <v>8294</v>
      </c>
      <c r="Y20" s="215" t="s">
        <v>8294</v>
      </c>
      <c r="Z20" s="209" t="e">
        <f>AD20*BU20</f>
        <v>#VALUE!</v>
      </c>
      <c r="AA20" s="216">
        <v>42215</v>
      </c>
      <c r="AB20" s="208" t="e">
        <f>(AD20/AH20)*10000</f>
        <v>#VALUE!</v>
      </c>
      <c r="AC20" s="216">
        <v>42215</v>
      </c>
      <c r="AD20" s="485">
        <f>(O20/W20)*(((100-CC20)/100)*((100-2)/100))*100</f>
        <v>17.967392592592592</v>
      </c>
      <c r="AE20" s="216">
        <v>42212</v>
      </c>
      <c r="AF20" s="235">
        <v>20.147334147334149</v>
      </c>
      <c r="AG20" s="216">
        <v>42212</v>
      </c>
      <c r="AH20" s="215" t="s">
        <v>8294</v>
      </c>
      <c r="AI20" s="216" t="s">
        <v>8299</v>
      </c>
      <c r="AJ20" s="607">
        <v>145</v>
      </c>
      <c r="AK20" s="216">
        <v>42145</v>
      </c>
      <c r="AL20" s="215" t="s">
        <v>8294</v>
      </c>
      <c r="AM20" s="215"/>
      <c r="AN20" s="607">
        <v>104</v>
      </c>
      <c r="AO20" s="607"/>
      <c r="AP20" s="215" t="s">
        <v>8294</v>
      </c>
      <c r="AQ20" s="215"/>
      <c r="AR20" s="215" t="s">
        <v>8294</v>
      </c>
      <c r="AS20" s="215"/>
      <c r="AT20" s="215" t="s">
        <v>8294</v>
      </c>
      <c r="AU20" s="215" t="s">
        <v>8294</v>
      </c>
      <c r="AV20" s="215"/>
      <c r="AW20" s="215" t="s">
        <v>8294</v>
      </c>
      <c r="AX20" s="215"/>
      <c r="AY20" s="215" t="s">
        <v>8294</v>
      </c>
      <c r="AZ20" s="215"/>
      <c r="BA20" s="215" t="s">
        <v>8294</v>
      </c>
      <c r="BB20" s="215"/>
      <c r="BC20" s="215" t="s">
        <v>8294</v>
      </c>
      <c r="BD20" s="215"/>
      <c r="BE20" s="607">
        <v>3</v>
      </c>
      <c r="BF20" s="217">
        <v>42279</v>
      </c>
      <c r="BG20" s="606" t="s">
        <v>8294</v>
      </c>
      <c r="BH20" s="607" t="s">
        <v>8299</v>
      </c>
      <c r="BI20" s="606" t="s">
        <v>8294</v>
      </c>
      <c r="BJ20" s="606"/>
      <c r="BK20" s="606" t="s">
        <v>8294</v>
      </c>
      <c r="BL20" s="606"/>
      <c r="BM20" s="606" t="s">
        <v>8294</v>
      </c>
      <c r="BN20" s="607" t="s">
        <v>8299</v>
      </c>
      <c r="BO20" s="606" t="s">
        <v>8294</v>
      </c>
      <c r="BP20" s="606"/>
      <c r="BQ20" s="606" t="s">
        <v>8294</v>
      </c>
      <c r="BR20" s="607" t="s">
        <v>8299</v>
      </c>
      <c r="BS20" s="606" t="s">
        <v>8294</v>
      </c>
      <c r="BT20" s="607" t="s">
        <v>8299</v>
      </c>
      <c r="BU20" s="606" t="s">
        <v>8294</v>
      </c>
      <c r="BV20" s="607" t="s">
        <v>8299</v>
      </c>
      <c r="BW20" s="606" t="s">
        <v>8294</v>
      </c>
      <c r="BX20" s="607" t="s">
        <v>8299</v>
      </c>
      <c r="BY20" s="609" t="s">
        <v>8294</v>
      </c>
      <c r="BZ20" s="216">
        <v>42215</v>
      </c>
      <c r="CA20" s="606" t="s">
        <v>8294</v>
      </c>
      <c r="CB20" s="208" t="s">
        <v>8299</v>
      </c>
      <c r="CC20" s="607">
        <v>6.6</v>
      </c>
      <c r="CD20" s="216">
        <v>42215</v>
      </c>
      <c r="CE20" s="208">
        <v>0</v>
      </c>
      <c r="CG20" s="215" t="s">
        <v>8294</v>
      </c>
      <c r="CH20" s="215" t="s">
        <v>8294</v>
      </c>
      <c r="CI20" s="215" t="s">
        <v>8294</v>
      </c>
      <c r="CJ20" s="215" t="s">
        <v>8294</v>
      </c>
      <c r="CL20" s="208" t="s">
        <v>8865</v>
      </c>
    </row>
    <row r="21" spans="1:90" s="208" customFormat="1">
      <c r="A21" s="208" t="s">
        <v>8268</v>
      </c>
      <c r="B21" s="606" t="s">
        <v>8251</v>
      </c>
      <c r="C21" s="606" t="s">
        <v>8303</v>
      </c>
      <c r="D21" s="606" t="s">
        <v>8276</v>
      </c>
      <c r="E21" s="607">
        <v>18</v>
      </c>
      <c r="F21" s="607">
        <v>1</v>
      </c>
      <c r="G21" s="608">
        <v>258</v>
      </c>
      <c r="H21" s="608">
        <v>18</v>
      </c>
      <c r="I21" s="608"/>
      <c r="J21" s="608"/>
      <c r="K21" s="606" t="s">
        <v>8294</v>
      </c>
      <c r="L21" s="218"/>
      <c r="M21" s="607">
        <v>3</v>
      </c>
      <c r="N21" s="216">
        <v>41915</v>
      </c>
      <c r="O21" s="611">
        <v>2.25</v>
      </c>
      <c r="P21" s="216">
        <v>42215</v>
      </c>
      <c r="Q21" s="215" t="s">
        <v>8294</v>
      </c>
      <c r="R21" s="215" t="s">
        <v>8294</v>
      </c>
      <c r="S21" s="215" t="s">
        <v>8294</v>
      </c>
      <c r="T21" s="215" t="s">
        <v>8294</v>
      </c>
      <c r="U21" s="209" t="e">
        <f>AD21*BS21</f>
        <v>#VALUE!</v>
      </c>
      <c r="V21" s="216">
        <v>42215</v>
      </c>
      <c r="W21" s="215">
        <v>13.5</v>
      </c>
      <c r="X21" s="215" t="s">
        <v>8294</v>
      </c>
      <c r="Y21" s="215" t="s">
        <v>8294</v>
      </c>
      <c r="Z21" s="209" t="e">
        <f>AD21*BU21</f>
        <v>#VALUE!</v>
      </c>
      <c r="AA21" s="216">
        <v>42215</v>
      </c>
      <c r="AB21" s="208" t="e">
        <f>(AD21/AH21)*10000</f>
        <v>#VALUE!</v>
      </c>
      <c r="AC21" s="216">
        <v>42215</v>
      </c>
      <c r="AD21" s="485">
        <f>(O21/W21)*(((100-CC21)/100)*((100-2)/100))*100</f>
        <v>15.124666666666664</v>
      </c>
      <c r="AE21" s="216">
        <v>42212</v>
      </c>
      <c r="AF21" s="235">
        <v>16.959706959706956</v>
      </c>
      <c r="AG21" s="216">
        <v>42212</v>
      </c>
      <c r="AH21" s="215" t="s">
        <v>8294</v>
      </c>
      <c r="AI21" s="216" t="s">
        <v>8299</v>
      </c>
      <c r="AJ21" s="607">
        <v>140</v>
      </c>
      <c r="AK21" s="216">
        <v>42145</v>
      </c>
      <c r="AL21" s="215" t="s">
        <v>8294</v>
      </c>
      <c r="AM21" s="215"/>
      <c r="AN21" s="607">
        <v>105</v>
      </c>
      <c r="AO21" s="607"/>
      <c r="AP21" s="215" t="s">
        <v>8294</v>
      </c>
      <c r="AQ21" s="215"/>
      <c r="AR21" s="215" t="s">
        <v>8294</v>
      </c>
      <c r="AS21" s="215"/>
      <c r="AT21" s="215" t="s">
        <v>8294</v>
      </c>
      <c r="AU21" s="215" t="s">
        <v>8294</v>
      </c>
      <c r="AV21" s="215"/>
      <c r="AW21" s="215" t="s">
        <v>8294</v>
      </c>
      <c r="AX21" s="215"/>
      <c r="AY21" s="215" t="s">
        <v>8294</v>
      </c>
      <c r="AZ21" s="215"/>
      <c r="BA21" s="215" t="s">
        <v>8294</v>
      </c>
      <c r="BB21" s="215"/>
      <c r="BC21" s="215" t="s">
        <v>8294</v>
      </c>
      <c r="BD21" s="215"/>
      <c r="BE21" s="607">
        <v>3</v>
      </c>
      <c r="BF21" s="217">
        <v>42279</v>
      </c>
      <c r="BG21" s="606" t="s">
        <v>8294</v>
      </c>
      <c r="BH21" s="607" t="s">
        <v>8299</v>
      </c>
      <c r="BI21" s="606" t="s">
        <v>8294</v>
      </c>
      <c r="BJ21" s="606"/>
      <c r="BK21" s="606" t="s">
        <v>8294</v>
      </c>
      <c r="BL21" s="606"/>
      <c r="BM21" s="606" t="s">
        <v>8294</v>
      </c>
      <c r="BN21" s="607" t="s">
        <v>8299</v>
      </c>
      <c r="BO21" s="606" t="s">
        <v>8294</v>
      </c>
      <c r="BP21" s="606"/>
      <c r="BQ21" s="606" t="s">
        <v>8294</v>
      </c>
      <c r="BR21" s="607" t="s">
        <v>8299</v>
      </c>
      <c r="BS21" s="606" t="s">
        <v>8294</v>
      </c>
      <c r="BT21" s="607" t="s">
        <v>8299</v>
      </c>
      <c r="BU21" s="606" t="s">
        <v>8294</v>
      </c>
      <c r="BV21" s="607" t="s">
        <v>8299</v>
      </c>
      <c r="BW21" s="606" t="s">
        <v>8294</v>
      </c>
      <c r="BX21" s="607" t="s">
        <v>8299</v>
      </c>
      <c r="BY21" s="609">
        <v>6.7931551933288574</v>
      </c>
      <c r="BZ21" s="216">
        <v>42215</v>
      </c>
      <c r="CA21" s="606" t="s">
        <v>8294</v>
      </c>
      <c r="CB21" s="208" t="s">
        <v>8299</v>
      </c>
      <c r="CC21" s="607">
        <v>7.4</v>
      </c>
      <c r="CD21" s="216">
        <v>42215</v>
      </c>
      <c r="CE21" s="208">
        <v>0</v>
      </c>
      <c r="CG21" s="215" t="s">
        <v>8294</v>
      </c>
      <c r="CH21" s="215" t="s">
        <v>8294</v>
      </c>
      <c r="CI21" s="215" t="s">
        <v>8294</v>
      </c>
      <c r="CJ21" s="215" t="s">
        <v>8294</v>
      </c>
      <c r="CL21" s="208" t="s">
        <v>8865</v>
      </c>
    </row>
    <row r="22" spans="1:90" s="208" customFormat="1">
      <c r="A22" s="208" t="s">
        <v>8268</v>
      </c>
      <c r="B22" s="606" t="s">
        <v>8203</v>
      </c>
      <c r="C22" s="606" t="s">
        <v>8202</v>
      </c>
      <c r="D22" s="606" t="s">
        <v>8276</v>
      </c>
      <c r="E22" s="607">
        <v>2</v>
      </c>
      <c r="F22" s="607">
        <v>1</v>
      </c>
      <c r="G22" s="608">
        <v>258</v>
      </c>
      <c r="H22" s="608">
        <v>19</v>
      </c>
      <c r="I22" s="608"/>
      <c r="J22" s="608"/>
      <c r="K22" s="606" t="s">
        <v>8294</v>
      </c>
      <c r="L22" s="218"/>
      <c r="M22" s="607">
        <v>3</v>
      </c>
      <c r="N22" s="216">
        <v>41915</v>
      </c>
      <c r="O22" s="611">
        <v>2.6</v>
      </c>
      <c r="P22" s="216">
        <v>42215</v>
      </c>
      <c r="Q22" s="215" t="s">
        <v>8294</v>
      </c>
      <c r="R22" s="215" t="s">
        <v>8294</v>
      </c>
      <c r="S22" s="215" t="s">
        <v>8294</v>
      </c>
      <c r="T22" s="215" t="s">
        <v>8294</v>
      </c>
      <c r="U22" s="209" t="e">
        <f>AD22*BS22</f>
        <v>#VALUE!</v>
      </c>
      <c r="V22" s="216">
        <v>42215</v>
      </c>
      <c r="W22" s="215">
        <v>13.5</v>
      </c>
      <c r="X22" s="215" t="s">
        <v>8294</v>
      </c>
      <c r="Y22" s="215" t="s">
        <v>8294</v>
      </c>
      <c r="Z22" s="209" t="e">
        <f>AD22*BU22</f>
        <v>#VALUE!</v>
      </c>
      <c r="AA22" s="216">
        <v>42215</v>
      </c>
      <c r="AB22" s="208" t="e">
        <f>(AD22/AH22)*10000</f>
        <v>#VALUE!</v>
      </c>
      <c r="AC22" s="216">
        <v>42215</v>
      </c>
      <c r="AD22" s="485">
        <f>(O22/W22)*(((100-CC22)/100)*((100-2)/100))*100</f>
        <v>17.51514074074074</v>
      </c>
      <c r="AE22" s="216">
        <v>42212</v>
      </c>
      <c r="AF22" s="235">
        <v>19.640211640211639</v>
      </c>
      <c r="AG22" s="216">
        <v>42212</v>
      </c>
      <c r="AH22" s="215" t="s">
        <v>8294</v>
      </c>
      <c r="AI22" s="216" t="s">
        <v>8299</v>
      </c>
      <c r="AJ22" s="607">
        <v>150</v>
      </c>
      <c r="AK22" s="216">
        <v>42145</v>
      </c>
      <c r="AL22" s="215" t="s">
        <v>8294</v>
      </c>
      <c r="AM22" s="215"/>
      <c r="AN22" s="607">
        <v>105</v>
      </c>
      <c r="AO22" s="607"/>
      <c r="AP22" s="215" t="s">
        <v>8294</v>
      </c>
      <c r="AQ22" s="215"/>
      <c r="AR22" s="215" t="s">
        <v>8294</v>
      </c>
      <c r="AS22" s="215"/>
      <c r="AT22" s="215" t="s">
        <v>8294</v>
      </c>
      <c r="AU22" s="215" t="s">
        <v>8294</v>
      </c>
      <c r="AV22" s="215"/>
      <c r="AW22" s="215" t="s">
        <v>8294</v>
      </c>
      <c r="AX22" s="215"/>
      <c r="AY22" s="215" t="s">
        <v>8294</v>
      </c>
      <c r="AZ22" s="215"/>
      <c r="BA22" s="215" t="s">
        <v>8294</v>
      </c>
      <c r="BB22" s="215"/>
      <c r="BC22" s="215" t="s">
        <v>8294</v>
      </c>
      <c r="BD22" s="215"/>
      <c r="BE22" s="607">
        <v>3</v>
      </c>
      <c r="BF22" s="217">
        <v>42279</v>
      </c>
      <c r="BG22" s="606" t="s">
        <v>8294</v>
      </c>
      <c r="BH22" s="607" t="s">
        <v>8299</v>
      </c>
      <c r="BI22" s="606" t="s">
        <v>8294</v>
      </c>
      <c r="BJ22" s="606"/>
      <c r="BK22" s="606" t="s">
        <v>8294</v>
      </c>
      <c r="BL22" s="606"/>
      <c r="BM22" s="606" t="s">
        <v>8294</v>
      </c>
      <c r="BN22" s="607" t="s">
        <v>8299</v>
      </c>
      <c r="BO22" s="606" t="s">
        <v>8294</v>
      </c>
      <c r="BP22" s="606"/>
      <c r="BQ22" s="606" t="s">
        <v>8294</v>
      </c>
      <c r="BR22" s="607" t="s">
        <v>8299</v>
      </c>
      <c r="BS22" s="606" t="s">
        <v>8294</v>
      </c>
      <c r="BT22" s="607" t="s">
        <v>8299</v>
      </c>
      <c r="BU22" s="606" t="s">
        <v>8294</v>
      </c>
      <c r="BV22" s="607" t="s">
        <v>8299</v>
      </c>
      <c r="BW22" s="606" t="s">
        <v>8294</v>
      </c>
      <c r="BX22" s="607" t="s">
        <v>8299</v>
      </c>
      <c r="BY22" s="609" t="s">
        <v>8294</v>
      </c>
      <c r="BZ22" s="216">
        <v>42215</v>
      </c>
      <c r="CA22" s="606" t="s">
        <v>8294</v>
      </c>
      <c r="CB22" s="208" t="s">
        <v>8299</v>
      </c>
      <c r="CC22" s="607">
        <v>7.2</v>
      </c>
      <c r="CD22" s="216">
        <v>42215</v>
      </c>
      <c r="CE22" s="208">
        <v>0</v>
      </c>
      <c r="CG22" s="215" t="s">
        <v>8294</v>
      </c>
      <c r="CH22" s="215" t="s">
        <v>8294</v>
      </c>
      <c r="CI22" s="215" t="s">
        <v>8294</v>
      </c>
      <c r="CJ22" s="215" t="s">
        <v>8294</v>
      </c>
      <c r="CL22" s="208" t="s">
        <v>8865</v>
      </c>
    </row>
    <row r="23" spans="1:90" s="208" customFormat="1">
      <c r="A23" s="208" t="s">
        <v>8268</v>
      </c>
      <c r="B23" s="606" t="s">
        <v>8209</v>
      </c>
      <c r="C23" s="606" t="s">
        <v>8208</v>
      </c>
      <c r="D23" s="606" t="s">
        <v>8276</v>
      </c>
      <c r="E23" s="607">
        <v>4</v>
      </c>
      <c r="F23" s="607">
        <v>1</v>
      </c>
      <c r="G23" s="608">
        <v>258</v>
      </c>
      <c r="H23" s="608">
        <v>20</v>
      </c>
      <c r="I23" s="608"/>
      <c r="J23" s="608"/>
      <c r="K23" s="606" t="s">
        <v>8294</v>
      </c>
      <c r="L23" s="218"/>
      <c r="M23" s="607">
        <v>3</v>
      </c>
      <c r="N23" s="216">
        <v>41915</v>
      </c>
      <c r="O23" s="611">
        <v>3.05</v>
      </c>
      <c r="P23" s="216">
        <v>42215</v>
      </c>
      <c r="Q23" s="215" t="s">
        <v>8294</v>
      </c>
      <c r="R23" s="215" t="s">
        <v>8294</v>
      </c>
      <c r="S23" s="215" t="s">
        <v>8294</v>
      </c>
      <c r="T23" s="215" t="s">
        <v>8294</v>
      </c>
      <c r="U23" s="209">
        <f>AD23*BS23</f>
        <v>918.43335111111105</v>
      </c>
      <c r="V23" s="216">
        <v>42215</v>
      </c>
      <c r="W23" s="215">
        <v>13.5</v>
      </c>
      <c r="X23" s="215" t="s">
        <v>8294</v>
      </c>
      <c r="Y23" s="215" t="s">
        <v>8294</v>
      </c>
      <c r="Z23" s="209">
        <f>AD23*BU23</f>
        <v>382.16689777777776</v>
      </c>
      <c r="AA23" s="216">
        <v>42215</v>
      </c>
      <c r="AB23" s="208" t="e">
        <f>(AD23/AH23)*10000</f>
        <v>#VALUE!</v>
      </c>
      <c r="AC23" s="216">
        <v>42215</v>
      </c>
      <c r="AD23" s="485">
        <f>(O23/W23)*(((100-CC23)/100)*((100-2)/100))*100</f>
        <v>20.546607407407404</v>
      </c>
      <c r="AE23" s="216">
        <v>42212</v>
      </c>
      <c r="AF23" s="235">
        <v>23.039479039479037</v>
      </c>
      <c r="AG23" s="216">
        <v>42212</v>
      </c>
      <c r="AH23" s="215" t="s">
        <v>8294</v>
      </c>
      <c r="AI23" s="216" t="s">
        <v>8299</v>
      </c>
      <c r="AJ23" s="607">
        <v>160</v>
      </c>
      <c r="AK23" s="216">
        <v>42145</v>
      </c>
      <c r="AL23" s="215" t="s">
        <v>8294</v>
      </c>
      <c r="AM23" s="215"/>
      <c r="AN23" s="607">
        <v>104</v>
      </c>
      <c r="AO23" s="607"/>
      <c r="AP23" s="215" t="s">
        <v>8294</v>
      </c>
      <c r="AQ23" s="215"/>
      <c r="AR23" s="215" t="s">
        <v>8294</v>
      </c>
      <c r="AS23" s="215"/>
      <c r="AT23" s="215" t="s">
        <v>8294</v>
      </c>
      <c r="AU23" s="215" t="s">
        <v>8294</v>
      </c>
      <c r="AV23" s="215"/>
      <c r="AW23" s="215" t="s">
        <v>8294</v>
      </c>
      <c r="AX23" s="215"/>
      <c r="AY23" s="215" t="s">
        <v>8294</v>
      </c>
      <c r="AZ23" s="215"/>
      <c r="BA23" s="215" t="s">
        <v>8294</v>
      </c>
      <c r="BB23" s="215"/>
      <c r="BC23" s="215" t="s">
        <v>8294</v>
      </c>
      <c r="BD23" s="215"/>
      <c r="BE23" s="607">
        <v>3</v>
      </c>
      <c r="BF23" s="217">
        <v>42279</v>
      </c>
      <c r="BG23" s="607">
        <v>26.2</v>
      </c>
      <c r="BH23" s="607" t="s">
        <v>8299</v>
      </c>
      <c r="BI23" s="606" t="s">
        <v>8294</v>
      </c>
      <c r="BJ23" s="606"/>
      <c r="BK23" s="606" t="s">
        <v>8294</v>
      </c>
      <c r="BL23" s="606"/>
      <c r="BM23" s="607">
        <v>68.7</v>
      </c>
      <c r="BN23" s="607" t="s">
        <v>8299</v>
      </c>
      <c r="BO23" s="606" t="s">
        <v>8294</v>
      </c>
      <c r="BP23" s="606"/>
      <c r="BQ23" s="607">
        <v>4.5</v>
      </c>
      <c r="BR23" s="607" t="s">
        <v>8299</v>
      </c>
      <c r="BS23" s="607">
        <v>44.7</v>
      </c>
      <c r="BT23" s="607" t="s">
        <v>8299</v>
      </c>
      <c r="BU23" s="607">
        <v>18.600000000000001</v>
      </c>
      <c r="BV23" s="607" t="s">
        <v>8299</v>
      </c>
      <c r="BW23" s="607">
        <v>74.2</v>
      </c>
      <c r="BX23" s="607" t="s">
        <v>8299</v>
      </c>
      <c r="BY23" s="609">
        <v>7.5684261322021484</v>
      </c>
      <c r="BZ23" s="216">
        <v>42215</v>
      </c>
      <c r="CA23" s="607">
        <v>40.1</v>
      </c>
      <c r="CB23" s="208" t="s">
        <v>8299</v>
      </c>
      <c r="CC23" s="607">
        <v>7.2</v>
      </c>
      <c r="CD23" s="216">
        <v>42215</v>
      </c>
      <c r="CE23" s="208">
        <v>0</v>
      </c>
      <c r="CG23" s="215" t="s">
        <v>8294</v>
      </c>
      <c r="CH23" s="215" t="s">
        <v>8294</v>
      </c>
      <c r="CI23" s="215" t="s">
        <v>8294</v>
      </c>
      <c r="CJ23" s="215" t="s">
        <v>8294</v>
      </c>
      <c r="CL23" s="208" t="s">
        <v>8865</v>
      </c>
    </row>
    <row r="24" spans="1:90" s="208" customFormat="1">
      <c r="A24" s="208" t="s">
        <v>8268</v>
      </c>
      <c r="B24" s="606" t="s">
        <v>8221</v>
      </c>
      <c r="C24" s="606" t="s">
        <v>8220</v>
      </c>
      <c r="D24" s="606" t="s">
        <v>8276</v>
      </c>
      <c r="E24" s="607">
        <v>8</v>
      </c>
      <c r="F24" s="607">
        <v>1</v>
      </c>
      <c r="G24" s="608">
        <v>258</v>
      </c>
      <c r="H24" s="608">
        <v>21</v>
      </c>
      <c r="I24" s="608"/>
      <c r="J24" s="608"/>
      <c r="K24" s="606" t="s">
        <v>8294</v>
      </c>
      <c r="L24" s="218"/>
      <c r="M24" s="607">
        <v>3</v>
      </c>
      <c r="N24" s="216">
        <v>41915</v>
      </c>
      <c r="O24" s="611">
        <v>2.0499999999999998</v>
      </c>
      <c r="P24" s="216">
        <v>42215</v>
      </c>
      <c r="Q24" s="215" t="s">
        <v>8294</v>
      </c>
      <c r="R24" s="215" t="s">
        <v>8294</v>
      </c>
      <c r="S24" s="215" t="s">
        <v>8294</v>
      </c>
      <c r="T24" s="215" t="s">
        <v>8294</v>
      </c>
      <c r="U24" s="209" t="e">
        <f>AD24*BS24</f>
        <v>#VALUE!</v>
      </c>
      <c r="V24" s="216">
        <v>42215</v>
      </c>
      <c r="W24" s="215">
        <v>13.5</v>
      </c>
      <c r="X24" s="215" t="s">
        <v>8294</v>
      </c>
      <c r="Y24" s="215" t="s">
        <v>8294</v>
      </c>
      <c r="Z24" s="209" t="e">
        <f>AD24*BU24</f>
        <v>#VALUE!</v>
      </c>
      <c r="AA24" s="216">
        <v>42215</v>
      </c>
      <c r="AB24" s="208" t="e">
        <f>(AD24/AH24)*10000</f>
        <v>#VALUE!</v>
      </c>
      <c r="AC24" s="216">
        <v>42215</v>
      </c>
      <c r="AD24" s="485">
        <f>(O24/W24)*(((100-CC24)/100)*((100-2)/100))*100</f>
        <v>13.839777777777778</v>
      </c>
      <c r="AE24" s="216">
        <v>42212</v>
      </c>
      <c r="AF24" s="235">
        <v>15.518925518925517</v>
      </c>
      <c r="AG24" s="216">
        <v>42212</v>
      </c>
      <c r="AH24" s="215" t="s">
        <v>8294</v>
      </c>
      <c r="AI24" s="216" t="s">
        <v>8299</v>
      </c>
      <c r="AJ24" s="607">
        <v>165</v>
      </c>
      <c r="AK24" s="216">
        <v>42145</v>
      </c>
      <c r="AL24" s="215" t="s">
        <v>8294</v>
      </c>
      <c r="AM24" s="215"/>
      <c r="AN24" s="607">
        <v>107</v>
      </c>
      <c r="AO24" s="607"/>
      <c r="AP24" s="215" t="s">
        <v>8294</v>
      </c>
      <c r="AQ24" s="215"/>
      <c r="AR24" s="215" t="s">
        <v>8294</v>
      </c>
      <c r="AS24" s="215"/>
      <c r="AT24" s="215" t="s">
        <v>8294</v>
      </c>
      <c r="AU24" s="215" t="s">
        <v>8294</v>
      </c>
      <c r="AV24" s="215"/>
      <c r="AW24" s="215" t="s">
        <v>8294</v>
      </c>
      <c r="AX24" s="215"/>
      <c r="AY24" s="215" t="s">
        <v>8294</v>
      </c>
      <c r="AZ24" s="215"/>
      <c r="BA24" s="215" t="s">
        <v>8294</v>
      </c>
      <c r="BB24" s="215"/>
      <c r="BC24" s="215" t="s">
        <v>8294</v>
      </c>
      <c r="BD24" s="215"/>
      <c r="BE24" s="607">
        <v>3</v>
      </c>
      <c r="BF24" s="217">
        <v>42279</v>
      </c>
      <c r="BG24" s="606" t="s">
        <v>8294</v>
      </c>
      <c r="BH24" s="607" t="s">
        <v>8299</v>
      </c>
      <c r="BI24" s="606" t="s">
        <v>8294</v>
      </c>
      <c r="BJ24" s="606"/>
      <c r="BK24" s="606" t="s">
        <v>8294</v>
      </c>
      <c r="BL24" s="606"/>
      <c r="BM24" s="606" t="s">
        <v>8294</v>
      </c>
      <c r="BN24" s="607" t="s">
        <v>8299</v>
      </c>
      <c r="BO24" s="606" t="s">
        <v>8294</v>
      </c>
      <c r="BP24" s="606"/>
      <c r="BQ24" s="606" t="s">
        <v>8294</v>
      </c>
      <c r="BR24" s="607" t="s">
        <v>8299</v>
      </c>
      <c r="BS24" s="606" t="s">
        <v>8294</v>
      </c>
      <c r="BT24" s="607" t="s">
        <v>8299</v>
      </c>
      <c r="BU24" s="606" t="s">
        <v>8294</v>
      </c>
      <c r="BV24" s="607" t="s">
        <v>8299</v>
      </c>
      <c r="BW24" s="606" t="s">
        <v>8294</v>
      </c>
      <c r="BX24" s="607" t="s">
        <v>8299</v>
      </c>
      <c r="BY24" s="609" t="s">
        <v>8294</v>
      </c>
      <c r="BZ24" s="216">
        <v>42215</v>
      </c>
      <c r="CA24" s="606" t="s">
        <v>8294</v>
      </c>
      <c r="CB24" s="208" t="s">
        <v>8299</v>
      </c>
      <c r="CC24" s="607">
        <v>7</v>
      </c>
      <c r="CD24" s="216">
        <v>42215</v>
      </c>
      <c r="CE24" s="208">
        <v>0</v>
      </c>
      <c r="CG24" s="215" t="s">
        <v>8294</v>
      </c>
      <c r="CH24" s="215" t="s">
        <v>8294</v>
      </c>
      <c r="CI24" s="215" t="s">
        <v>8294</v>
      </c>
      <c r="CJ24" s="215" t="s">
        <v>8294</v>
      </c>
      <c r="CL24" s="208" t="s">
        <v>8865</v>
      </c>
    </row>
    <row r="25" spans="1:90" s="208" customFormat="1">
      <c r="A25" s="208" t="s">
        <v>8268</v>
      </c>
      <c r="B25" s="606" t="s">
        <v>8218</v>
      </c>
      <c r="C25" s="606" t="s">
        <v>8217</v>
      </c>
      <c r="D25" s="606" t="s">
        <v>8276</v>
      </c>
      <c r="E25" s="607">
        <v>7</v>
      </c>
      <c r="F25" s="607">
        <v>1</v>
      </c>
      <c r="G25" s="608">
        <v>258</v>
      </c>
      <c r="H25" s="608">
        <v>22</v>
      </c>
      <c r="I25" s="608"/>
      <c r="J25" s="608"/>
      <c r="K25" s="606" t="s">
        <v>8294</v>
      </c>
      <c r="L25" s="218"/>
      <c r="M25" s="607">
        <v>3</v>
      </c>
      <c r="N25" s="216">
        <v>41915</v>
      </c>
      <c r="O25" s="611">
        <v>1.4</v>
      </c>
      <c r="P25" s="216">
        <v>42215</v>
      </c>
      <c r="Q25" s="215" t="s">
        <v>8294</v>
      </c>
      <c r="R25" s="215" t="s">
        <v>8294</v>
      </c>
      <c r="S25" s="215" t="s">
        <v>8294</v>
      </c>
      <c r="T25" s="215" t="s">
        <v>8294</v>
      </c>
      <c r="U25" s="209" t="e">
        <f>AD25*BS25</f>
        <v>#VALUE!</v>
      </c>
      <c r="V25" s="216">
        <v>42215</v>
      </c>
      <c r="W25" s="215">
        <v>13.5</v>
      </c>
      <c r="X25" s="215" t="s">
        <v>8294</v>
      </c>
      <c r="Y25" s="215" t="s">
        <v>8294</v>
      </c>
      <c r="Z25" s="209" t="e">
        <f>AD25*BU25</f>
        <v>#VALUE!</v>
      </c>
      <c r="AA25" s="216">
        <v>42215</v>
      </c>
      <c r="AB25" s="208" t="e">
        <f>(AD25/AH25)*10000</f>
        <v>#VALUE!</v>
      </c>
      <c r="AC25" s="216">
        <v>42215</v>
      </c>
      <c r="AD25" s="485">
        <f>(O25/W25)*(((100-CC25)/100)*((100-2)/100))*100</f>
        <v>9.471881481481482</v>
      </c>
      <c r="AE25" s="216">
        <v>42212</v>
      </c>
      <c r="AF25" s="235">
        <v>10.621082621082623</v>
      </c>
      <c r="AG25" s="216">
        <v>42212</v>
      </c>
      <c r="AH25" s="215" t="s">
        <v>8294</v>
      </c>
      <c r="AI25" s="216" t="s">
        <v>8299</v>
      </c>
      <c r="AJ25" s="607">
        <v>135</v>
      </c>
      <c r="AK25" s="216">
        <v>42145</v>
      </c>
      <c r="AL25" s="215" t="s">
        <v>8294</v>
      </c>
      <c r="AM25" s="215"/>
      <c r="AN25" s="607">
        <v>106</v>
      </c>
      <c r="AO25" s="607"/>
      <c r="AP25" s="215" t="s">
        <v>8294</v>
      </c>
      <c r="AQ25" s="215"/>
      <c r="AR25" s="215" t="s">
        <v>8294</v>
      </c>
      <c r="AS25" s="215"/>
      <c r="AT25" s="215" t="s">
        <v>8294</v>
      </c>
      <c r="AU25" s="215" t="s">
        <v>8294</v>
      </c>
      <c r="AV25" s="215"/>
      <c r="AW25" s="215" t="s">
        <v>8294</v>
      </c>
      <c r="AX25" s="215"/>
      <c r="AY25" s="215" t="s">
        <v>8294</v>
      </c>
      <c r="AZ25" s="215"/>
      <c r="BA25" s="215" t="s">
        <v>8294</v>
      </c>
      <c r="BB25" s="215"/>
      <c r="BC25" s="215" t="s">
        <v>8294</v>
      </c>
      <c r="BD25" s="215"/>
      <c r="BE25" s="607">
        <v>3</v>
      </c>
      <c r="BF25" s="217">
        <v>42279</v>
      </c>
      <c r="BG25" s="606" t="s">
        <v>8294</v>
      </c>
      <c r="BH25" s="607" t="s">
        <v>8299</v>
      </c>
      <c r="BI25" s="606" t="s">
        <v>8294</v>
      </c>
      <c r="BJ25" s="606"/>
      <c r="BK25" s="606" t="s">
        <v>8294</v>
      </c>
      <c r="BL25" s="606"/>
      <c r="BM25" s="606" t="s">
        <v>8294</v>
      </c>
      <c r="BN25" s="607" t="s">
        <v>8299</v>
      </c>
      <c r="BO25" s="606" t="s">
        <v>8294</v>
      </c>
      <c r="BP25" s="606"/>
      <c r="BQ25" s="606" t="s">
        <v>8294</v>
      </c>
      <c r="BR25" s="607" t="s">
        <v>8299</v>
      </c>
      <c r="BS25" s="606" t="s">
        <v>8294</v>
      </c>
      <c r="BT25" s="607" t="s">
        <v>8299</v>
      </c>
      <c r="BU25" s="606" t="s">
        <v>8294</v>
      </c>
      <c r="BV25" s="607" t="s">
        <v>8299</v>
      </c>
      <c r="BW25" s="606" t="s">
        <v>8294</v>
      </c>
      <c r="BX25" s="607" t="s">
        <v>8299</v>
      </c>
      <c r="BY25" s="609" t="s">
        <v>8294</v>
      </c>
      <c r="BZ25" s="216">
        <v>42215</v>
      </c>
      <c r="CA25" s="606" t="s">
        <v>8294</v>
      </c>
      <c r="CB25" s="208" t="s">
        <v>8299</v>
      </c>
      <c r="CC25" s="607">
        <v>6.8</v>
      </c>
      <c r="CD25" s="216">
        <v>42215</v>
      </c>
      <c r="CE25" s="208">
        <v>0</v>
      </c>
      <c r="CG25" s="215" t="s">
        <v>8294</v>
      </c>
      <c r="CH25" s="215" t="s">
        <v>8294</v>
      </c>
      <c r="CI25" s="215" t="s">
        <v>8294</v>
      </c>
      <c r="CJ25" s="215" t="s">
        <v>8294</v>
      </c>
      <c r="CL25" s="208" t="s">
        <v>8865</v>
      </c>
    </row>
    <row r="26" spans="1:90" s="208" customFormat="1">
      <c r="A26" s="208" t="s">
        <v>8268</v>
      </c>
      <c r="B26" s="606" t="s">
        <v>8218</v>
      </c>
      <c r="C26" s="606" t="s">
        <v>8217</v>
      </c>
      <c r="D26" s="606" t="s">
        <v>8274</v>
      </c>
      <c r="E26" s="607">
        <v>7</v>
      </c>
      <c r="F26" s="607">
        <v>1</v>
      </c>
      <c r="G26" s="608">
        <v>259</v>
      </c>
      <c r="H26" s="608">
        <v>11</v>
      </c>
      <c r="I26" s="608"/>
      <c r="J26" s="608"/>
      <c r="K26" s="606" t="s">
        <v>8294</v>
      </c>
      <c r="L26" s="218"/>
      <c r="M26" s="607">
        <v>3</v>
      </c>
      <c r="N26" s="216">
        <v>41915</v>
      </c>
      <c r="O26" s="611">
        <v>1.25</v>
      </c>
      <c r="P26" s="216">
        <v>42215</v>
      </c>
      <c r="Q26" s="215" t="s">
        <v>8294</v>
      </c>
      <c r="R26" s="215" t="s">
        <v>8294</v>
      </c>
      <c r="S26" s="215" t="s">
        <v>8294</v>
      </c>
      <c r="T26" s="215" t="s">
        <v>8294</v>
      </c>
      <c r="U26" s="209" t="e">
        <f>AD26*BS26</f>
        <v>#VALUE!</v>
      </c>
      <c r="V26" s="216">
        <v>42215</v>
      </c>
      <c r="W26" s="215">
        <v>13.5</v>
      </c>
      <c r="X26" s="215" t="s">
        <v>8294</v>
      </c>
      <c r="Y26" s="215" t="s">
        <v>8294</v>
      </c>
      <c r="Z26" s="209" t="e">
        <f>AD26*BU26</f>
        <v>#VALUE!</v>
      </c>
      <c r="AA26" s="216">
        <v>42215</v>
      </c>
      <c r="AB26" s="208" t="e">
        <f>(AD26/AH26)*10000</f>
        <v>#VALUE!</v>
      </c>
      <c r="AC26" s="216">
        <v>42215</v>
      </c>
      <c r="AD26" s="485">
        <f>(O26/W26)*(((100-CC26)/100)*((100-2)/100))*100</f>
        <v>8.5840740740740724</v>
      </c>
      <c r="AE26" s="216">
        <v>42212</v>
      </c>
      <c r="AF26" s="235">
        <v>9.6255596255596245</v>
      </c>
      <c r="AG26" s="216">
        <v>42212</v>
      </c>
      <c r="AH26" s="215" t="s">
        <v>8294</v>
      </c>
      <c r="AI26" s="216" t="s">
        <v>8299</v>
      </c>
      <c r="AJ26" s="607">
        <v>110</v>
      </c>
      <c r="AK26" s="216">
        <v>42145</v>
      </c>
      <c r="AL26" s="215" t="s">
        <v>8294</v>
      </c>
      <c r="AM26" s="215"/>
      <c r="AN26" s="607">
        <v>99</v>
      </c>
      <c r="AO26" s="607"/>
      <c r="AP26" s="215" t="s">
        <v>8294</v>
      </c>
      <c r="AQ26" s="215"/>
      <c r="AR26" s="215" t="s">
        <v>8294</v>
      </c>
      <c r="AS26" s="215"/>
      <c r="AT26" s="215" t="s">
        <v>8294</v>
      </c>
      <c r="AU26" s="215" t="s">
        <v>8294</v>
      </c>
      <c r="AV26" s="215"/>
      <c r="AW26" s="215" t="s">
        <v>8294</v>
      </c>
      <c r="AX26" s="215"/>
      <c r="AY26" s="215" t="s">
        <v>8294</v>
      </c>
      <c r="AZ26" s="215"/>
      <c r="BA26" s="215" t="s">
        <v>8294</v>
      </c>
      <c r="BB26" s="215"/>
      <c r="BC26" s="215" t="s">
        <v>8294</v>
      </c>
      <c r="BD26" s="215"/>
      <c r="BE26" s="607">
        <v>3</v>
      </c>
      <c r="BF26" s="217">
        <v>42279</v>
      </c>
      <c r="BG26" s="606" t="s">
        <v>8294</v>
      </c>
      <c r="BH26" s="607" t="s">
        <v>8299</v>
      </c>
      <c r="BI26" s="606" t="s">
        <v>8294</v>
      </c>
      <c r="BJ26" s="606"/>
      <c r="BK26" s="606" t="s">
        <v>8294</v>
      </c>
      <c r="BL26" s="606"/>
      <c r="BM26" s="606" t="s">
        <v>8294</v>
      </c>
      <c r="BN26" s="607" t="s">
        <v>8299</v>
      </c>
      <c r="BO26" s="606" t="s">
        <v>8294</v>
      </c>
      <c r="BP26" s="606"/>
      <c r="BQ26" s="606" t="s">
        <v>8294</v>
      </c>
      <c r="BR26" s="607" t="s">
        <v>8299</v>
      </c>
      <c r="BS26" s="606" t="s">
        <v>8294</v>
      </c>
      <c r="BT26" s="607" t="s">
        <v>8299</v>
      </c>
      <c r="BU26" s="606" t="s">
        <v>8294</v>
      </c>
      <c r="BV26" s="607" t="s">
        <v>8299</v>
      </c>
      <c r="BW26" s="606" t="s">
        <v>8294</v>
      </c>
      <c r="BX26" s="607" t="s">
        <v>8299</v>
      </c>
      <c r="BY26" s="609">
        <v>6.7854781150817871</v>
      </c>
      <c r="BZ26" s="216">
        <v>42215</v>
      </c>
      <c r="CA26" s="606" t="s">
        <v>8294</v>
      </c>
      <c r="CB26" s="208" t="s">
        <v>8299</v>
      </c>
      <c r="CC26" s="611">
        <v>5.4</v>
      </c>
      <c r="CD26" s="216">
        <v>42215</v>
      </c>
      <c r="CE26" s="208">
        <v>0</v>
      </c>
      <c r="CG26" s="215" t="s">
        <v>8294</v>
      </c>
      <c r="CH26" s="215" t="s">
        <v>8294</v>
      </c>
      <c r="CI26" s="215" t="s">
        <v>8294</v>
      </c>
      <c r="CJ26" s="215" t="s">
        <v>8294</v>
      </c>
      <c r="CL26" s="208" t="s">
        <v>8865</v>
      </c>
    </row>
    <row r="27" spans="1:90" s="208" customFormat="1">
      <c r="A27" s="208" t="s">
        <v>8268</v>
      </c>
      <c r="B27" s="606" t="s">
        <v>8212</v>
      </c>
      <c r="C27" s="606" t="s">
        <v>8211</v>
      </c>
      <c r="D27" s="606" t="s">
        <v>8274</v>
      </c>
      <c r="E27" s="607">
        <v>5</v>
      </c>
      <c r="F27" s="607">
        <v>1</v>
      </c>
      <c r="G27" s="608">
        <v>259</v>
      </c>
      <c r="H27" s="608">
        <v>12</v>
      </c>
      <c r="I27" s="608"/>
      <c r="J27" s="608"/>
      <c r="K27" s="606" t="s">
        <v>8294</v>
      </c>
      <c r="L27" s="218"/>
      <c r="M27" s="607">
        <v>3</v>
      </c>
      <c r="N27" s="216">
        <v>41915</v>
      </c>
      <c r="O27" s="611">
        <v>1.75</v>
      </c>
      <c r="P27" s="216">
        <v>42215</v>
      </c>
      <c r="Q27" s="215" t="s">
        <v>8294</v>
      </c>
      <c r="R27" s="215" t="s">
        <v>8294</v>
      </c>
      <c r="S27" s="215" t="s">
        <v>8294</v>
      </c>
      <c r="T27" s="215" t="s">
        <v>8294</v>
      </c>
      <c r="U27" s="209" t="e">
        <f>AD27*BS27</f>
        <v>#VALUE!</v>
      </c>
      <c r="V27" s="216">
        <v>42215</v>
      </c>
      <c r="W27" s="215">
        <v>13.5</v>
      </c>
      <c r="X27" s="215" t="s">
        <v>8294</v>
      </c>
      <c r="Y27" s="215" t="s">
        <v>8294</v>
      </c>
      <c r="Z27" s="209" t="e">
        <f>AD27*BU27</f>
        <v>#VALUE!</v>
      </c>
      <c r="AA27" s="216">
        <v>42215</v>
      </c>
      <c r="AB27" s="208" t="e">
        <f>(AD27/AH27)*10000</f>
        <v>#VALUE!</v>
      </c>
      <c r="AC27" s="216">
        <v>42215</v>
      </c>
      <c r="AD27" s="485">
        <f>(O27/W27)*(((100-CC27)/100)*((100-2)/100))*100</f>
        <v>11.814444444444444</v>
      </c>
      <c r="AE27" s="216">
        <v>42212</v>
      </c>
      <c r="AF27" s="235">
        <v>13.247863247863245</v>
      </c>
      <c r="AG27" s="216">
        <v>42212</v>
      </c>
      <c r="AH27" s="215" t="s">
        <v>8294</v>
      </c>
      <c r="AI27" s="216" t="s">
        <v>8299</v>
      </c>
      <c r="AJ27" s="607">
        <v>140</v>
      </c>
      <c r="AK27" s="216">
        <v>42145</v>
      </c>
      <c r="AL27" s="215" t="s">
        <v>8294</v>
      </c>
      <c r="AM27" s="215"/>
      <c r="AN27" s="607">
        <v>104</v>
      </c>
      <c r="AO27" s="607"/>
      <c r="AP27" s="215" t="s">
        <v>8294</v>
      </c>
      <c r="AQ27" s="215"/>
      <c r="AR27" s="215" t="s">
        <v>8294</v>
      </c>
      <c r="AS27" s="215"/>
      <c r="AT27" s="215" t="s">
        <v>8294</v>
      </c>
      <c r="AU27" s="215" t="s">
        <v>8294</v>
      </c>
      <c r="AV27" s="215"/>
      <c r="AW27" s="215" t="s">
        <v>8294</v>
      </c>
      <c r="AX27" s="215"/>
      <c r="AY27" s="215" t="s">
        <v>8294</v>
      </c>
      <c r="AZ27" s="215"/>
      <c r="BA27" s="215" t="s">
        <v>8294</v>
      </c>
      <c r="BB27" s="215"/>
      <c r="BC27" s="215" t="s">
        <v>8294</v>
      </c>
      <c r="BD27" s="215"/>
      <c r="BE27" s="607">
        <v>3</v>
      </c>
      <c r="BF27" s="217">
        <v>42279</v>
      </c>
      <c r="BG27" s="606" t="s">
        <v>8294</v>
      </c>
      <c r="BH27" s="607" t="s">
        <v>8299</v>
      </c>
      <c r="BI27" s="606" t="s">
        <v>8294</v>
      </c>
      <c r="BJ27" s="606"/>
      <c r="BK27" s="606" t="s">
        <v>8294</v>
      </c>
      <c r="BL27" s="606"/>
      <c r="BM27" s="606" t="s">
        <v>8294</v>
      </c>
      <c r="BN27" s="607" t="s">
        <v>8299</v>
      </c>
      <c r="BO27" s="606" t="s">
        <v>8294</v>
      </c>
      <c r="BP27" s="606"/>
      <c r="BQ27" s="606" t="s">
        <v>8294</v>
      </c>
      <c r="BR27" s="607" t="s">
        <v>8299</v>
      </c>
      <c r="BS27" s="606" t="s">
        <v>8294</v>
      </c>
      <c r="BT27" s="607" t="s">
        <v>8299</v>
      </c>
      <c r="BU27" s="606" t="s">
        <v>8294</v>
      </c>
      <c r="BV27" s="607" t="s">
        <v>8299</v>
      </c>
      <c r="BW27" s="606" t="s">
        <v>8294</v>
      </c>
      <c r="BX27" s="607" t="s">
        <v>8299</v>
      </c>
      <c r="BY27" s="609">
        <v>7.0639381408691406</v>
      </c>
      <c r="BZ27" s="216">
        <v>42215</v>
      </c>
      <c r="CA27" s="606" t="s">
        <v>8294</v>
      </c>
      <c r="CB27" s="208" t="s">
        <v>8299</v>
      </c>
      <c r="CC27" s="611">
        <v>7</v>
      </c>
      <c r="CD27" s="216">
        <v>42215</v>
      </c>
      <c r="CE27" s="208">
        <v>0</v>
      </c>
      <c r="CG27" s="215" t="s">
        <v>8294</v>
      </c>
      <c r="CH27" s="215" t="s">
        <v>8294</v>
      </c>
      <c r="CI27" s="215" t="s">
        <v>8294</v>
      </c>
      <c r="CJ27" s="215" t="s">
        <v>8294</v>
      </c>
      <c r="CL27" s="208" t="s">
        <v>8865</v>
      </c>
    </row>
    <row r="28" spans="1:90" s="208" customFormat="1">
      <c r="A28" s="208" t="s">
        <v>8268</v>
      </c>
      <c r="B28" s="606" t="s">
        <v>8257</v>
      </c>
      <c r="C28" s="606" t="s">
        <v>8305</v>
      </c>
      <c r="D28" s="606" t="s">
        <v>8274</v>
      </c>
      <c r="E28" s="607">
        <v>20</v>
      </c>
      <c r="F28" s="607">
        <v>1</v>
      </c>
      <c r="G28" s="608">
        <v>259</v>
      </c>
      <c r="H28" s="608">
        <v>13</v>
      </c>
      <c r="I28" s="608"/>
      <c r="J28" s="608"/>
      <c r="K28" s="606" t="s">
        <v>8294</v>
      </c>
      <c r="L28" s="218"/>
      <c r="M28" s="607">
        <v>3</v>
      </c>
      <c r="N28" s="216">
        <v>41915</v>
      </c>
      <c r="O28" s="611">
        <v>2</v>
      </c>
      <c r="P28" s="216">
        <v>42215</v>
      </c>
      <c r="Q28" s="215" t="s">
        <v>8294</v>
      </c>
      <c r="R28" s="215" t="s">
        <v>8294</v>
      </c>
      <c r="S28" s="215" t="s">
        <v>8294</v>
      </c>
      <c r="T28" s="215" t="s">
        <v>8294</v>
      </c>
      <c r="U28" s="209" t="e">
        <f>AD28*BS28</f>
        <v>#VALUE!</v>
      </c>
      <c r="V28" s="216">
        <v>42215</v>
      </c>
      <c r="W28" s="215">
        <v>13.5</v>
      </c>
      <c r="X28" s="215" t="s">
        <v>8294</v>
      </c>
      <c r="Y28" s="215" t="s">
        <v>8294</v>
      </c>
      <c r="Z28" s="209" t="e">
        <f>AD28*BU28</f>
        <v>#VALUE!</v>
      </c>
      <c r="AA28" s="216">
        <v>42215</v>
      </c>
      <c r="AB28" s="208" t="e">
        <f>(AD28/AH28)*10000</f>
        <v>#VALUE!</v>
      </c>
      <c r="AC28" s="216">
        <v>42215</v>
      </c>
      <c r="AD28" s="485">
        <f>(O28/W28)*(((100-CC28)/100)*((100-2)/100))*100</f>
        <v>13.545777777777776</v>
      </c>
      <c r="AE28" s="216">
        <v>42212</v>
      </c>
      <c r="AF28" s="235">
        <v>15.189255189255189</v>
      </c>
      <c r="AG28" s="216">
        <v>42212</v>
      </c>
      <c r="AH28" s="215" t="s">
        <v>8294</v>
      </c>
      <c r="AI28" s="216" t="s">
        <v>8299</v>
      </c>
      <c r="AJ28" s="607">
        <v>140</v>
      </c>
      <c r="AK28" s="216">
        <v>42145</v>
      </c>
      <c r="AL28" s="215" t="s">
        <v>8294</v>
      </c>
      <c r="AM28" s="215"/>
      <c r="AN28" s="607">
        <v>107</v>
      </c>
      <c r="AO28" s="607"/>
      <c r="AP28" s="215" t="s">
        <v>8294</v>
      </c>
      <c r="AQ28" s="215"/>
      <c r="AR28" s="215" t="s">
        <v>8294</v>
      </c>
      <c r="AS28" s="215"/>
      <c r="AT28" s="215" t="s">
        <v>8294</v>
      </c>
      <c r="AU28" s="215" t="s">
        <v>8294</v>
      </c>
      <c r="AV28" s="215"/>
      <c r="AW28" s="215" t="s">
        <v>8294</v>
      </c>
      <c r="AX28" s="215"/>
      <c r="AY28" s="215" t="s">
        <v>8294</v>
      </c>
      <c r="AZ28" s="215"/>
      <c r="BA28" s="215" t="s">
        <v>8294</v>
      </c>
      <c r="BB28" s="215"/>
      <c r="BC28" s="215" t="s">
        <v>8294</v>
      </c>
      <c r="BD28" s="215"/>
      <c r="BE28" s="607">
        <v>3</v>
      </c>
      <c r="BF28" s="217">
        <v>42279</v>
      </c>
      <c r="BG28" s="606" t="s">
        <v>8294</v>
      </c>
      <c r="BH28" s="607" t="s">
        <v>8299</v>
      </c>
      <c r="BI28" s="606" t="s">
        <v>8294</v>
      </c>
      <c r="BJ28" s="606"/>
      <c r="BK28" s="606" t="s">
        <v>8294</v>
      </c>
      <c r="BL28" s="606"/>
      <c r="BM28" s="606" t="s">
        <v>8294</v>
      </c>
      <c r="BN28" s="607" t="s">
        <v>8299</v>
      </c>
      <c r="BO28" s="606" t="s">
        <v>8294</v>
      </c>
      <c r="BP28" s="606"/>
      <c r="BQ28" s="606" t="s">
        <v>8294</v>
      </c>
      <c r="BR28" s="607" t="s">
        <v>8299</v>
      </c>
      <c r="BS28" s="606" t="s">
        <v>8294</v>
      </c>
      <c r="BT28" s="607" t="s">
        <v>8299</v>
      </c>
      <c r="BU28" s="606" t="s">
        <v>8294</v>
      </c>
      <c r="BV28" s="607" t="s">
        <v>8299</v>
      </c>
      <c r="BW28" s="606" t="s">
        <v>8294</v>
      </c>
      <c r="BX28" s="607" t="s">
        <v>8299</v>
      </c>
      <c r="BY28" s="609" t="s">
        <v>8294</v>
      </c>
      <c r="BZ28" s="216">
        <v>42215</v>
      </c>
      <c r="CA28" s="606" t="s">
        <v>8294</v>
      </c>
      <c r="CB28" s="208" t="s">
        <v>8299</v>
      </c>
      <c r="CC28" s="611">
        <v>6.7</v>
      </c>
      <c r="CD28" s="216">
        <v>42215</v>
      </c>
      <c r="CE28" s="208">
        <v>0</v>
      </c>
      <c r="CG28" s="215" t="s">
        <v>8294</v>
      </c>
      <c r="CH28" s="215" t="s">
        <v>8294</v>
      </c>
      <c r="CI28" s="215" t="s">
        <v>8294</v>
      </c>
      <c r="CJ28" s="215" t="s">
        <v>8294</v>
      </c>
      <c r="CL28" s="208" t="s">
        <v>8865</v>
      </c>
    </row>
    <row r="29" spans="1:90" s="208" customFormat="1">
      <c r="A29" s="208" t="s">
        <v>8268</v>
      </c>
      <c r="B29" s="606" t="s">
        <v>8206</v>
      </c>
      <c r="C29" s="606" t="s">
        <v>8205</v>
      </c>
      <c r="D29" s="606" t="s">
        <v>8274</v>
      </c>
      <c r="E29" s="607">
        <v>3</v>
      </c>
      <c r="F29" s="607">
        <v>1</v>
      </c>
      <c r="G29" s="608">
        <v>259</v>
      </c>
      <c r="H29" s="608">
        <v>14</v>
      </c>
      <c r="I29" s="608"/>
      <c r="J29" s="608"/>
      <c r="K29" s="606" t="s">
        <v>8294</v>
      </c>
      <c r="L29" s="218"/>
      <c r="M29" s="607">
        <v>3</v>
      </c>
      <c r="N29" s="216">
        <v>41915</v>
      </c>
      <c r="O29" s="611">
        <v>2.4500000000000002</v>
      </c>
      <c r="P29" s="216">
        <v>42215</v>
      </c>
      <c r="Q29" s="215" t="s">
        <v>8294</v>
      </c>
      <c r="R29" s="215" t="s">
        <v>8294</v>
      </c>
      <c r="S29" s="215" t="s">
        <v>8294</v>
      </c>
      <c r="T29" s="215" t="s">
        <v>8294</v>
      </c>
      <c r="U29" s="209">
        <f>AD29*BS29</f>
        <v>850.50178370370384</v>
      </c>
      <c r="V29" s="216">
        <v>42215</v>
      </c>
      <c r="W29" s="215">
        <v>13.5</v>
      </c>
      <c r="X29" s="215" t="s">
        <v>8294</v>
      </c>
      <c r="Y29" s="215" t="s">
        <v>8294</v>
      </c>
      <c r="Z29" s="209">
        <f>AD29*BU29</f>
        <v>225.91453629629632</v>
      </c>
      <c r="AA29" s="216">
        <v>42215</v>
      </c>
      <c r="AB29" s="208" t="e">
        <f>(AD29/AH29)*10000</f>
        <v>#VALUE!</v>
      </c>
      <c r="AC29" s="216">
        <v>42215</v>
      </c>
      <c r="AD29" s="485">
        <f>(O29/W29)*(((100-CC29)/100)*((100-2)/100))*100</f>
        <v>16.611362962962964</v>
      </c>
      <c r="AE29" s="216">
        <v>42212</v>
      </c>
      <c r="AF29" s="235">
        <v>18.626780626780633</v>
      </c>
      <c r="AG29" s="216">
        <v>42212</v>
      </c>
      <c r="AH29" s="215" t="s">
        <v>8294</v>
      </c>
      <c r="AI29" s="216" t="s">
        <v>8299</v>
      </c>
      <c r="AJ29" s="607">
        <v>150</v>
      </c>
      <c r="AK29" s="216">
        <v>42145</v>
      </c>
      <c r="AL29" s="215" t="s">
        <v>8294</v>
      </c>
      <c r="AM29" s="215"/>
      <c r="AN29" s="607">
        <v>100</v>
      </c>
      <c r="AO29" s="607"/>
      <c r="AP29" s="215" t="s">
        <v>8294</v>
      </c>
      <c r="AQ29" s="215"/>
      <c r="AR29" s="215" t="s">
        <v>8294</v>
      </c>
      <c r="AS29" s="215"/>
      <c r="AT29" s="215" t="s">
        <v>8294</v>
      </c>
      <c r="AU29" s="215" t="s">
        <v>8294</v>
      </c>
      <c r="AV29" s="215"/>
      <c r="AW29" s="215" t="s">
        <v>8294</v>
      </c>
      <c r="AX29" s="215"/>
      <c r="AY29" s="215" t="s">
        <v>8294</v>
      </c>
      <c r="AZ29" s="215"/>
      <c r="BA29" s="215" t="s">
        <v>8294</v>
      </c>
      <c r="BB29" s="215"/>
      <c r="BC29" s="215" t="s">
        <v>8294</v>
      </c>
      <c r="BD29" s="215"/>
      <c r="BE29" s="607">
        <v>3</v>
      </c>
      <c r="BF29" s="217">
        <v>42279</v>
      </c>
      <c r="BG29" s="607">
        <v>35</v>
      </c>
      <c r="BH29" s="607" t="s">
        <v>8299</v>
      </c>
      <c r="BI29" s="606" t="s">
        <v>8294</v>
      </c>
      <c r="BJ29" s="606"/>
      <c r="BK29" s="606" t="s">
        <v>8294</v>
      </c>
      <c r="BL29" s="606"/>
      <c r="BM29" s="607">
        <v>70.599999999999994</v>
      </c>
      <c r="BN29" s="607" t="s">
        <v>8299</v>
      </c>
      <c r="BO29" s="606" t="s">
        <v>8294</v>
      </c>
      <c r="BP29" s="606"/>
      <c r="BQ29" s="607">
        <v>3.6</v>
      </c>
      <c r="BR29" s="607" t="s">
        <v>8299</v>
      </c>
      <c r="BS29" s="607">
        <v>51.2</v>
      </c>
      <c r="BT29" s="607" t="s">
        <v>8299</v>
      </c>
      <c r="BU29" s="607">
        <v>13.6</v>
      </c>
      <c r="BV29" s="607" t="s">
        <v>8299</v>
      </c>
      <c r="BW29" s="607">
        <v>61.9</v>
      </c>
      <c r="BX29" s="607" t="s">
        <v>8299</v>
      </c>
      <c r="BY29" s="609">
        <v>7.0733098983764648</v>
      </c>
      <c r="BZ29" s="216">
        <v>42215</v>
      </c>
      <c r="CA29" s="607">
        <v>34.200000000000003</v>
      </c>
      <c r="CB29" s="208" t="s">
        <v>8299</v>
      </c>
      <c r="CC29" s="611">
        <v>6.6</v>
      </c>
      <c r="CD29" s="216">
        <v>42215</v>
      </c>
      <c r="CE29" s="208">
        <v>0</v>
      </c>
      <c r="CG29" s="215" t="s">
        <v>8294</v>
      </c>
      <c r="CH29" s="215" t="s">
        <v>8294</v>
      </c>
      <c r="CI29" s="215" t="s">
        <v>8294</v>
      </c>
      <c r="CJ29" s="215" t="s">
        <v>8294</v>
      </c>
      <c r="CL29" s="208" t="s">
        <v>8865</v>
      </c>
    </row>
    <row r="30" spans="1:90" s="208" customFormat="1">
      <c r="A30" s="208" t="s">
        <v>8268</v>
      </c>
      <c r="B30" s="606" t="s">
        <v>8239</v>
      </c>
      <c r="C30" s="606" t="s">
        <v>8238</v>
      </c>
      <c r="D30" s="606" t="s">
        <v>8274</v>
      </c>
      <c r="E30" s="607">
        <v>14</v>
      </c>
      <c r="F30" s="607">
        <v>1</v>
      </c>
      <c r="G30" s="608">
        <v>259</v>
      </c>
      <c r="H30" s="608">
        <v>15</v>
      </c>
      <c r="I30" s="608"/>
      <c r="J30" s="608"/>
      <c r="K30" s="606" t="s">
        <v>8294</v>
      </c>
      <c r="L30" s="218"/>
      <c r="M30" s="607">
        <v>3</v>
      </c>
      <c r="N30" s="216">
        <v>41915</v>
      </c>
      <c r="O30" s="611">
        <v>1.5</v>
      </c>
      <c r="P30" s="216">
        <v>42215</v>
      </c>
      <c r="Q30" s="215" t="s">
        <v>8294</v>
      </c>
      <c r="R30" s="215" t="s">
        <v>8294</v>
      </c>
      <c r="S30" s="215" t="s">
        <v>8294</v>
      </c>
      <c r="T30" s="215" t="s">
        <v>8294</v>
      </c>
      <c r="U30" s="209" t="e">
        <f>AD30*BS30</f>
        <v>#VALUE!</v>
      </c>
      <c r="V30" s="216">
        <v>42215</v>
      </c>
      <c r="W30" s="215">
        <v>13.5</v>
      </c>
      <c r="X30" s="215" t="s">
        <v>8294</v>
      </c>
      <c r="Y30" s="215" t="s">
        <v>8294</v>
      </c>
      <c r="Z30" s="209" t="e">
        <f>AD30*BU30</f>
        <v>#VALUE!</v>
      </c>
      <c r="AA30" s="216">
        <v>42215</v>
      </c>
      <c r="AB30" s="208" t="e">
        <f>(AD30/AH30)*10000</f>
        <v>#VALUE!</v>
      </c>
      <c r="AC30" s="216">
        <v>42215</v>
      </c>
      <c r="AD30" s="485">
        <f>(O30/W30)*(((100-CC30)/100)*((100-2)/100))*100</f>
        <v>10.181111111111111</v>
      </c>
      <c r="AE30" s="216">
        <v>42212</v>
      </c>
      <c r="AF30" s="235">
        <v>11.416361416361415</v>
      </c>
      <c r="AG30" s="216">
        <v>42212</v>
      </c>
      <c r="AH30" s="215" t="s">
        <v>8294</v>
      </c>
      <c r="AI30" s="216" t="s">
        <v>8299</v>
      </c>
      <c r="AJ30" s="607">
        <v>135</v>
      </c>
      <c r="AK30" s="216">
        <v>42145</v>
      </c>
      <c r="AL30" s="215" t="s">
        <v>8294</v>
      </c>
      <c r="AM30" s="215"/>
      <c r="AN30" s="607">
        <v>102</v>
      </c>
      <c r="AO30" s="607"/>
      <c r="AP30" s="215" t="s">
        <v>8294</v>
      </c>
      <c r="AQ30" s="215"/>
      <c r="AR30" s="215" t="s">
        <v>8294</v>
      </c>
      <c r="AS30" s="215"/>
      <c r="AT30" s="215" t="s">
        <v>8294</v>
      </c>
      <c r="AU30" s="215" t="s">
        <v>8294</v>
      </c>
      <c r="AV30" s="215"/>
      <c r="AW30" s="215" t="s">
        <v>8294</v>
      </c>
      <c r="AX30" s="215"/>
      <c r="AY30" s="215" t="s">
        <v>8294</v>
      </c>
      <c r="AZ30" s="215"/>
      <c r="BA30" s="215" t="s">
        <v>8294</v>
      </c>
      <c r="BB30" s="215"/>
      <c r="BC30" s="215" t="s">
        <v>8294</v>
      </c>
      <c r="BD30" s="215"/>
      <c r="BE30" s="607">
        <v>3</v>
      </c>
      <c r="BF30" s="217">
        <v>42279</v>
      </c>
      <c r="BG30" s="606" t="s">
        <v>8294</v>
      </c>
      <c r="BH30" s="607" t="s">
        <v>8299</v>
      </c>
      <c r="BI30" s="606" t="s">
        <v>8294</v>
      </c>
      <c r="BJ30" s="606"/>
      <c r="BK30" s="606" t="s">
        <v>8294</v>
      </c>
      <c r="BL30" s="606"/>
      <c r="BM30" s="606" t="s">
        <v>8294</v>
      </c>
      <c r="BN30" s="607" t="s">
        <v>8299</v>
      </c>
      <c r="BO30" s="606" t="s">
        <v>8294</v>
      </c>
      <c r="BP30" s="606"/>
      <c r="BQ30" s="606" t="s">
        <v>8294</v>
      </c>
      <c r="BR30" s="607" t="s">
        <v>8299</v>
      </c>
      <c r="BS30" s="606" t="s">
        <v>8294</v>
      </c>
      <c r="BT30" s="607" t="s">
        <v>8299</v>
      </c>
      <c r="BU30" s="606" t="s">
        <v>8294</v>
      </c>
      <c r="BV30" s="607" t="s">
        <v>8299</v>
      </c>
      <c r="BW30" s="606" t="s">
        <v>8294</v>
      </c>
      <c r="BX30" s="607" t="s">
        <v>8299</v>
      </c>
      <c r="BY30" s="609" t="s">
        <v>8294</v>
      </c>
      <c r="BZ30" s="216">
        <v>42215</v>
      </c>
      <c r="CA30" s="606" t="s">
        <v>8294</v>
      </c>
      <c r="CB30" s="208" t="s">
        <v>8299</v>
      </c>
      <c r="CC30" s="611">
        <v>6.5</v>
      </c>
      <c r="CD30" s="216">
        <v>42215</v>
      </c>
      <c r="CE30" s="208">
        <v>0</v>
      </c>
      <c r="CG30" s="215" t="s">
        <v>8294</v>
      </c>
      <c r="CH30" s="215" t="s">
        <v>8294</v>
      </c>
      <c r="CI30" s="215" t="s">
        <v>8294</v>
      </c>
      <c r="CJ30" s="215" t="s">
        <v>8294</v>
      </c>
      <c r="CL30" s="208" t="s">
        <v>8865</v>
      </c>
    </row>
    <row r="31" spans="1:90" s="208" customFormat="1">
      <c r="A31" s="208" t="s">
        <v>8268</v>
      </c>
      <c r="B31" s="606" t="s">
        <v>8254</v>
      </c>
      <c r="C31" s="606" t="s">
        <v>8304</v>
      </c>
      <c r="D31" s="606" t="s">
        <v>8274</v>
      </c>
      <c r="E31" s="607">
        <v>19</v>
      </c>
      <c r="F31" s="607">
        <v>1</v>
      </c>
      <c r="G31" s="608">
        <v>259</v>
      </c>
      <c r="H31" s="608">
        <v>16</v>
      </c>
      <c r="I31" s="608"/>
      <c r="J31" s="608"/>
      <c r="K31" s="606" t="s">
        <v>8294</v>
      </c>
      <c r="L31" s="218"/>
      <c r="M31" s="607">
        <v>3</v>
      </c>
      <c r="N31" s="216">
        <v>41915</v>
      </c>
      <c r="O31" s="611">
        <v>2.65</v>
      </c>
      <c r="P31" s="216">
        <v>42215</v>
      </c>
      <c r="Q31" s="215" t="s">
        <v>8294</v>
      </c>
      <c r="R31" s="215" t="s">
        <v>8294</v>
      </c>
      <c r="S31" s="215" t="s">
        <v>8294</v>
      </c>
      <c r="T31" s="215" t="s">
        <v>8294</v>
      </c>
      <c r="U31" s="209">
        <f>AD31*BS31</f>
        <v>901.52450370370354</v>
      </c>
      <c r="V31" s="216">
        <v>42215</v>
      </c>
      <c r="W31" s="215">
        <v>13.5</v>
      </c>
      <c r="X31" s="215" t="s">
        <v>8294</v>
      </c>
      <c r="Y31" s="215" t="s">
        <v>8294</v>
      </c>
      <c r="Z31" s="209">
        <f>AD31*BU31</f>
        <v>255.28317629629626</v>
      </c>
      <c r="AA31" s="216">
        <v>42215</v>
      </c>
      <c r="AB31" s="208" t="e">
        <f>(AD31/AH31)*10000</f>
        <v>#VALUE!</v>
      </c>
      <c r="AC31" s="216">
        <v>42215</v>
      </c>
      <c r="AD31" s="485">
        <f>(O31/W31)*(((100-CC31)/100)*((100-2)/100))*100</f>
        <v>17.851970370370367</v>
      </c>
      <c r="AE31" s="216">
        <v>42212</v>
      </c>
      <c r="AF31" s="235">
        <v>20.017908017908017</v>
      </c>
      <c r="AG31" s="216">
        <v>42212</v>
      </c>
      <c r="AH31" s="215" t="s">
        <v>8294</v>
      </c>
      <c r="AI31" s="216" t="s">
        <v>8299</v>
      </c>
      <c r="AJ31" s="607">
        <v>160</v>
      </c>
      <c r="AK31" s="216">
        <v>42145</v>
      </c>
      <c r="AL31" s="215" t="s">
        <v>8294</v>
      </c>
      <c r="AM31" s="215"/>
      <c r="AN31" s="607">
        <v>103</v>
      </c>
      <c r="AO31" s="607"/>
      <c r="AP31" s="215" t="s">
        <v>8294</v>
      </c>
      <c r="AQ31" s="215"/>
      <c r="AR31" s="215" t="s">
        <v>8294</v>
      </c>
      <c r="AS31" s="215"/>
      <c r="AT31" s="215" t="s">
        <v>8294</v>
      </c>
      <c r="AU31" s="215" t="s">
        <v>8294</v>
      </c>
      <c r="AV31" s="215"/>
      <c r="AW31" s="215" t="s">
        <v>8294</v>
      </c>
      <c r="AX31" s="215"/>
      <c r="AY31" s="215" t="s">
        <v>8294</v>
      </c>
      <c r="AZ31" s="215"/>
      <c r="BA31" s="215" t="s">
        <v>8294</v>
      </c>
      <c r="BB31" s="215"/>
      <c r="BC31" s="215" t="s">
        <v>8294</v>
      </c>
      <c r="BD31" s="215"/>
      <c r="BE31" s="607">
        <v>3</v>
      </c>
      <c r="BF31" s="217">
        <v>42279</v>
      </c>
      <c r="BG31" s="607">
        <v>36.9</v>
      </c>
      <c r="BH31" s="607" t="s">
        <v>8299</v>
      </c>
      <c r="BI31" s="606" t="s">
        <v>8294</v>
      </c>
      <c r="BJ31" s="606"/>
      <c r="BK31" s="606" t="s">
        <v>8294</v>
      </c>
      <c r="BL31" s="606"/>
      <c r="BM31" s="607">
        <v>70.400000000000006</v>
      </c>
      <c r="BN31" s="607" t="s">
        <v>8299</v>
      </c>
      <c r="BO31" s="606" t="s">
        <v>8294</v>
      </c>
      <c r="BP31" s="606"/>
      <c r="BQ31" s="607">
        <v>3.9</v>
      </c>
      <c r="BR31" s="607" t="s">
        <v>8299</v>
      </c>
      <c r="BS31" s="607">
        <v>50.5</v>
      </c>
      <c r="BT31" s="607" t="s">
        <v>8299</v>
      </c>
      <c r="BU31" s="607">
        <v>14.3</v>
      </c>
      <c r="BV31" s="607" t="s">
        <v>8299</v>
      </c>
      <c r="BW31" s="607">
        <v>72.099999999999994</v>
      </c>
      <c r="BX31" s="607" t="s">
        <v>8299</v>
      </c>
      <c r="BY31" s="609">
        <v>7.1105461120605469</v>
      </c>
      <c r="BZ31" s="216">
        <v>42215</v>
      </c>
      <c r="CA31" s="607">
        <v>35.4</v>
      </c>
      <c r="CB31" s="208" t="s">
        <v>8299</v>
      </c>
      <c r="CC31" s="611">
        <v>7.2</v>
      </c>
      <c r="CD31" s="216">
        <v>42215</v>
      </c>
      <c r="CE31" s="208">
        <v>0</v>
      </c>
      <c r="CG31" s="215" t="s">
        <v>8294</v>
      </c>
      <c r="CH31" s="215" t="s">
        <v>8294</v>
      </c>
      <c r="CI31" s="215" t="s">
        <v>8294</v>
      </c>
      <c r="CJ31" s="215" t="s">
        <v>8294</v>
      </c>
      <c r="CL31" s="208" t="s">
        <v>8865</v>
      </c>
    </row>
    <row r="32" spans="1:90" s="208" customFormat="1">
      <c r="A32" s="208" t="s">
        <v>8268</v>
      </c>
      <c r="B32" s="606" t="s">
        <v>8195</v>
      </c>
      <c r="C32" s="606" t="s">
        <v>7396</v>
      </c>
      <c r="D32" s="606" t="s">
        <v>8276</v>
      </c>
      <c r="E32" s="607">
        <v>24</v>
      </c>
      <c r="F32" s="607">
        <v>1</v>
      </c>
      <c r="G32" s="608">
        <v>259</v>
      </c>
      <c r="H32" s="608">
        <v>17</v>
      </c>
      <c r="I32" s="608"/>
      <c r="J32" s="608"/>
      <c r="K32" s="607">
        <v>20</v>
      </c>
      <c r="L32" s="223">
        <v>42278</v>
      </c>
      <c r="M32" s="607">
        <v>3</v>
      </c>
      <c r="N32" s="216">
        <v>41915</v>
      </c>
      <c r="O32" s="611">
        <v>5.6</v>
      </c>
      <c r="P32" s="216">
        <v>42215</v>
      </c>
      <c r="Q32" s="215" t="s">
        <v>8294</v>
      </c>
      <c r="R32" s="215" t="s">
        <v>8294</v>
      </c>
      <c r="S32" s="215" t="s">
        <v>8294</v>
      </c>
      <c r="T32" s="215" t="s">
        <v>8294</v>
      </c>
      <c r="U32" s="209">
        <f>AD32*BS32</f>
        <v>1727.6711822222223</v>
      </c>
      <c r="V32" s="216">
        <v>42215</v>
      </c>
      <c r="W32" s="215">
        <v>13.5</v>
      </c>
      <c r="X32" s="215" t="s">
        <v>8294</v>
      </c>
      <c r="Y32" s="215" t="s">
        <v>8294</v>
      </c>
      <c r="Z32" s="209">
        <f>AD32*BU32</f>
        <v>591.04540444444444</v>
      </c>
      <c r="AA32" s="216">
        <v>42215</v>
      </c>
      <c r="AB32" s="208" t="e">
        <f>(AD32/AH32)*10000</f>
        <v>#VALUE!</v>
      </c>
      <c r="AC32" s="216">
        <v>42215</v>
      </c>
      <c r="AD32" s="485">
        <f>(O32/W32)*(((100-CC32)/100)*((100-2)/100))*100</f>
        <v>37.887525925925928</v>
      </c>
      <c r="AE32" s="216">
        <v>42212</v>
      </c>
      <c r="AF32" s="235">
        <v>42.484330484330492</v>
      </c>
      <c r="AG32" s="216">
        <v>42212</v>
      </c>
      <c r="AH32" s="215" t="s">
        <v>8294</v>
      </c>
      <c r="AI32" s="216" t="s">
        <v>8299</v>
      </c>
      <c r="AJ32" s="607">
        <v>165</v>
      </c>
      <c r="AK32" s="216">
        <v>42145</v>
      </c>
      <c r="AL32" s="215" t="s">
        <v>8294</v>
      </c>
      <c r="AM32" s="215"/>
      <c r="AN32" s="607">
        <v>105</v>
      </c>
      <c r="AO32" s="607"/>
      <c r="AP32" s="215" t="s">
        <v>8294</v>
      </c>
      <c r="AQ32" s="215"/>
      <c r="AR32" s="215" t="s">
        <v>8294</v>
      </c>
      <c r="AS32" s="215"/>
      <c r="AT32" s="215" t="s">
        <v>8294</v>
      </c>
      <c r="AU32" s="215" t="s">
        <v>8294</v>
      </c>
      <c r="AV32" s="215"/>
      <c r="AW32" s="215" t="s">
        <v>8294</v>
      </c>
      <c r="AX32" s="215"/>
      <c r="AY32" s="215" t="s">
        <v>8294</v>
      </c>
      <c r="AZ32" s="215"/>
      <c r="BA32" s="215" t="s">
        <v>8294</v>
      </c>
      <c r="BB32" s="215"/>
      <c r="BC32" s="215" t="s">
        <v>8294</v>
      </c>
      <c r="BD32" s="215"/>
      <c r="BE32" s="607">
        <v>3</v>
      </c>
      <c r="BF32" s="217">
        <v>42279</v>
      </c>
      <c r="BG32" s="607">
        <v>-6.7</v>
      </c>
      <c r="BH32" s="607" t="s">
        <v>8299</v>
      </c>
      <c r="BI32" s="606" t="s">
        <v>8294</v>
      </c>
      <c r="BJ32" s="606"/>
      <c r="BK32" s="606" t="s">
        <v>8294</v>
      </c>
      <c r="BL32" s="606"/>
      <c r="BM32" s="607">
        <v>59.2</v>
      </c>
      <c r="BN32" s="607" t="s">
        <v>8299</v>
      </c>
      <c r="BO32" s="606" t="s">
        <v>8294</v>
      </c>
      <c r="BP32" s="606"/>
      <c r="BQ32" s="607">
        <v>11.1</v>
      </c>
      <c r="BR32" s="607" t="s">
        <v>8299</v>
      </c>
      <c r="BS32" s="607">
        <v>45.6</v>
      </c>
      <c r="BT32" s="607" t="s">
        <v>8299</v>
      </c>
      <c r="BU32" s="607">
        <v>15.6</v>
      </c>
      <c r="BV32" s="607" t="s">
        <v>8299</v>
      </c>
      <c r="BW32" s="607">
        <v>14.3</v>
      </c>
      <c r="BX32" s="607" t="s">
        <v>8299</v>
      </c>
      <c r="BY32" s="609">
        <v>7.0764250755310059</v>
      </c>
      <c r="BZ32" s="216">
        <v>42215</v>
      </c>
      <c r="CA32" s="607">
        <v>34.4</v>
      </c>
      <c r="CB32" s="208" t="s">
        <v>8299</v>
      </c>
      <c r="CC32" s="607">
        <v>6.8</v>
      </c>
      <c r="CD32" s="216">
        <v>42215</v>
      </c>
      <c r="CE32" s="208">
        <v>0</v>
      </c>
      <c r="CG32" s="215" t="s">
        <v>8294</v>
      </c>
      <c r="CH32" s="215" t="s">
        <v>8294</v>
      </c>
      <c r="CI32" s="215" t="s">
        <v>8294</v>
      </c>
      <c r="CJ32" s="215" t="s">
        <v>8294</v>
      </c>
      <c r="CL32" s="208" t="s">
        <v>8865</v>
      </c>
    </row>
    <row r="33" spans="1:90" s="208" customFormat="1">
      <c r="A33" s="208" t="s">
        <v>8268</v>
      </c>
      <c r="B33" s="606" t="s">
        <v>8254</v>
      </c>
      <c r="C33" s="606" t="s">
        <v>8304</v>
      </c>
      <c r="D33" s="606" t="s">
        <v>8276</v>
      </c>
      <c r="E33" s="607">
        <v>19</v>
      </c>
      <c r="F33" s="607">
        <v>1</v>
      </c>
      <c r="G33" s="608">
        <v>259</v>
      </c>
      <c r="H33" s="608">
        <v>18</v>
      </c>
      <c r="I33" s="608"/>
      <c r="J33" s="608"/>
      <c r="K33" s="606" t="s">
        <v>8294</v>
      </c>
      <c r="L33" s="218"/>
      <c r="M33" s="607">
        <v>3</v>
      </c>
      <c r="N33" s="216">
        <v>41915</v>
      </c>
      <c r="O33" s="611">
        <v>4.2</v>
      </c>
      <c r="P33" s="216">
        <v>42215</v>
      </c>
      <c r="Q33" s="215" t="s">
        <v>8294</v>
      </c>
      <c r="R33" s="215" t="s">
        <v>8294</v>
      </c>
      <c r="S33" s="215" t="s">
        <v>8294</v>
      </c>
      <c r="T33" s="215" t="s">
        <v>8294</v>
      </c>
      <c r="U33" s="209">
        <f>AD33*BS33</f>
        <v>1358.3348800000003</v>
      </c>
      <c r="V33" s="216">
        <v>42215</v>
      </c>
      <c r="W33" s="215">
        <v>13.5</v>
      </c>
      <c r="X33" s="215" t="s">
        <v>8294</v>
      </c>
      <c r="Y33" s="215" t="s">
        <v>8294</v>
      </c>
      <c r="Z33" s="209">
        <f>AD33*BU33</f>
        <v>486.95024000000012</v>
      </c>
      <c r="AA33" s="216">
        <v>42215</v>
      </c>
      <c r="AB33" s="208" t="e">
        <f>(AD33/AH33)*10000</f>
        <v>#VALUE!</v>
      </c>
      <c r="AC33" s="216">
        <v>42215</v>
      </c>
      <c r="AD33" s="485">
        <f>(O33/W33)*(((100-CC33)/100)*((100-2)/100))*100</f>
        <v>28.476622222222225</v>
      </c>
      <c r="AE33" s="216">
        <v>42212</v>
      </c>
      <c r="AF33" s="235">
        <v>31.931623931623935</v>
      </c>
      <c r="AG33" s="216">
        <v>42212</v>
      </c>
      <c r="AH33" s="215" t="s">
        <v>8294</v>
      </c>
      <c r="AI33" s="216" t="s">
        <v>8299</v>
      </c>
      <c r="AJ33" s="607">
        <v>155</v>
      </c>
      <c r="AK33" s="216">
        <v>42145</v>
      </c>
      <c r="AL33" s="215" t="s">
        <v>8294</v>
      </c>
      <c r="AM33" s="215"/>
      <c r="AN33" s="607">
        <v>103</v>
      </c>
      <c r="AO33" s="607"/>
      <c r="AP33" s="215" t="s">
        <v>8294</v>
      </c>
      <c r="AQ33" s="215"/>
      <c r="AR33" s="215" t="s">
        <v>8294</v>
      </c>
      <c r="AS33" s="215"/>
      <c r="AT33" s="215" t="s">
        <v>8294</v>
      </c>
      <c r="AU33" s="215" t="s">
        <v>8294</v>
      </c>
      <c r="AV33" s="215"/>
      <c r="AW33" s="215" t="s">
        <v>8294</v>
      </c>
      <c r="AX33" s="215"/>
      <c r="AY33" s="215" t="s">
        <v>8294</v>
      </c>
      <c r="AZ33" s="215"/>
      <c r="BA33" s="215" t="s">
        <v>8294</v>
      </c>
      <c r="BB33" s="215"/>
      <c r="BC33" s="215" t="s">
        <v>8294</v>
      </c>
      <c r="BD33" s="215"/>
      <c r="BE33" s="607">
        <v>3</v>
      </c>
      <c r="BF33" s="217">
        <v>42279</v>
      </c>
      <c r="BG33" s="607">
        <v>35.4</v>
      </c>
      <c r="BH33" s="607" t="s">
        <v>8299</v>
      </c>
      <c r="BI33" s="606" t="s">
        <v>8294</v>
      </c>
      <c r="BJ33" s="606"/>
      <c r="BK33" s="606" t="s">
        <v>8294</v>
      </c>
      <c r="BL33" s="606"/>
      <c r="BM33" s="607">
        <v>68.8</v>
      </c>
      <c r="BN33" s="607" t="s">
        <v>8299</v>
      </c>
      <c r="BO33" s="606" t="s">
        <v>8294</v>
      </c>
      <c r="BP33" s="606"/>
      <c r="BQ33" s="607">
        <v>4.5999999999999996</v>
      </c>
      <c r="BR33" s="607" t="s">
        <v>8299</v>
      </c>
      <c r="BS33" s="607">
        <v>47.7</v>
      </c>
      <c r="BT33" s="607" t="s">
        <v>8299</v>
      </c>
      <c r="BU33" s="607">
        <v>17.100000000000001</v>
      </c>
      <c r="BV33" s="607" t="s">
        <v>8299</v>
      </c>
      <c r="BW33" s="607">
        <v>64.3</v>
      </c>
      <c r="BX33" s="607" t="s">
        <v>8299</v>
      </c>
      <c r="BY33" s="609">
        <v>6.9908208847045898</v>
      </c>
      <c r="BZ33" s="216">
        <v>42215</v>
      </c>
      <c r="CA33" s="607">
        <v>39.6</v>
      </c>
      <c r="CB33" s="208" t="s">
        <v>8299</v>
      </c>
      <c r="CC33" s="607">
        <v>6.6</v>
      </c>
      <c r="CD33" s="216">
        <v>42215</v>
      </c>
      <c r="CE33" s="208">
        <v>0</v>
      </c>
      <c r="CG33" s="215" t="s">
        <v>8294</v>
      </c>
      <c r="CH33" s="215" t="s">
        <v>8294</v>
      </c>
      <c r="CI33" s="215" t="s">
        <v>8294</v>
      </c>
      <c r="CJ33" s="215" t="s">
        <v>8294</v>
      </c>
      <c r="CL33" s="208" t="s">
        <v>8865</v>
      </c>
    </row>
    <row r="34" spans="1:90" s="208" customFormat="1">
      <c r="A34" s="208" t="s">
        <v>8268</v>
      </c>
      <c r="B34" s="606" t="s">
        <v>8206</v>
      </c>
      <c r="C34" s="606" t="s">
        <v>8205</v>
      </c>
      <c r="D34" s="606" t="s">
        <v>8276</v>
      </c>
      <c r="E34" s="607">
        <v>3</v>
      </c>
      <c r="F34" s="607">
        <v>1</v>
      </c>
      <c r="G34" s="608">
        <v>259</v>
      </c>
      <c r="H34" s="608">
        <v>19</v>
      </c>
      <c r="I34" s="608"/>
      <c r="J34" s="608"/>
      <c r="K34" s="606" t="s">
        <v>8294</v>
      </c>
      <c r="L34" s="218"/>
      <c r="M34" s="607">
        <v>3</v>
      </c>
      <c r="N34" s="216">
        <v>41915</v>
      </c>
      <c r="O34" s="611">
        <v>3.65</v>
      </c>
      <c r="P34" s="216">
        <v>42215</v>
      </c>
      <c r="Q34" s="215" t="s">
        <v>8294</v>
      </c>
      <c r="R34" s="215" t="s">
        <v>8294</v>
      </c>
      <c r="S34" s="215" t="s">
        <v>8294</v>
      </c>
      <c r="T34" s="215" t="s">
        <v>8294</v>
      </c>
      <c r="U34" s="209">
        <f>AD34*BS34</f>
        <v>1201.4427599999999</v>
      </c>
      <c r="V34" s="216">
        <v>42215</v>
      </c>
      <c r="W34" s="215">
        <v>13.5</v>
      </c>
      <c r="X34" s="215" t="s">
        <v>8294</v>
      </c>
      <c r="Y34" s="215" t="s">
        <v>8294</v>
      </c>
      <c r="Z34" s="209">
        <f>AD34*BU34</f>
        <v>395.53671111111106</v>
      </c>
      <c r="AA34" s="216">
        <v>42215</v>
      </c>
      <c r="AB34" s="208" t="e">
        <f>(AD34/AH34)*10000</f>
        <v>#VALUE!</v>
      </c>
      <c r="AC34" s="216">
        <v>42215</v>
      </c>
      <c r="AD34" s="485">
        <f>(O34/W34)*(((100-CC34)/100)*((100-2)/100))*100</f>
        <v>24.721044444444441</v>
      </c>
      <c r="AE34" s="216">
        <v>42212</v>
      </c>
      <c r="AF34" s="235">
        <v>27.720390720390718</v>
      </c>
      <c r="AG34" s="216">
        <v>42212</v>
      </c>
      <c r="AH34" s="215" t="s">
        <v>8294</v>
      </c>
      <c r="AI34" s="216" t="s">
        <v>8299</v>
      </c>
      <c r="AJ34" s="607">
        <v>170</v>
      </c>
      <c r="AK34" s="216">
        <v>42145</v>
      </c>
      <c r="AL34" s="215" t="s">
        <v>8294</v>
      </c>
      <c r="AM34" s="215"/>
      <c r="AN34" s="607">
        <v>100</v>
      </c>
      <c r="AO34" s="607"/>
      <c r="AP34" s="215" t="s">
        <v>8294</v>
      </c>
      <c r="AQ34" s="215"/>
      <c r="AR34" s="215" t="s">
        <v>8294</v>
      </c>
      <c r="AS34" s="215"/>
      <c r="AT34" s="215" t="s">
        <v>8294</v>
      </c>
      <c r="AU34" s="215" t="s">
        <v>8294</v>
      </c>
      <c r="AV34" s="215"/>
      <c r="AW34" s="215" t="s">
        <v>8294</v>
      </c>
      <c r="AX34" s="215"/>
      <c r="AY34" s="215" t="s">
        <v>8294</v>
      </c>
      <c r="AZ34" s="215"/>
      <c r="BA34" s="215" t="s">
        <v>8294</v>
      </c>
      <c r="BB34" s="215"/>
      <c r="BC34" s="215" t="s">
        <v>8294</v>
      </c>
      <c r="BD34" s="215"/>
      <c r="BE34" s="607">
        <v>3</v>
      </c>
      <c r="BF34" s="217">
        <v>42279</v>
      </c>
      <c r="BG34" s="607">
        <v>34.799999999999997</v>
      </c>
      <c r="BH34" s="607" t="s">
        <v>8299</v>
      </c>
      <c r="BI34" s="606" t="s">
        <v>8294</v>
      </c>
      <c r="BJ34" s="606"/>
      <c r="BK34" s="606" t="s">
        <v>8294</v>
      </c>
      <c r="BL34" s="606"/>
      <c r="BM34" s="607">
        <v>69.5</v>
      </c>
      <c r="BN34" s="607" t="s">
        <v>8299</v>
      </c>
      <c r="BO34" s="606" t="s">
        <v>8294</v>
      </c>
      <c r="BP34" s="606"/>
      <c r="BQ34" s="607">
        <v>4.5999999999999996</v>
      </c>
      <c r="BR34" s="607" t="s">
        <v>8299</v>
      </c>
      <c r="BS34" s="607">
        <v>48.6</v>
      </c>
      <c r="BT34" s="607" t="s">
        <v>8299</v>
      </c>
      <c r="BU34" s="607">
        <v>16</v>
      </c>
      <c r="BV34" s="607" t="s">
        <v>8299</v>
      </c>
      <c r="BW34" s="607">
        <v>59.9</v>
      </c>
      <c r="BX34" s="607" t="s">
        <v>8299</v>
      </c>
      <c r="BY34" s="609">
        <v>6.9709591865539551</v>
      </c>
      <c r="BZ34" s="216">
        <v>42215</v>
      </c>
      <c r="CA34" s="607">
        <v>37.700000000000003</v>
      </c>
      <c r="CB34" s="208" t="s">
        <v>8299</v>
      </c>
      <c r="CC34" s="607">
        <v>6.7</v>
      </c>
      <c r="CD34" s="216">
        <v>42215</v>
      </c>
      <c r="CE34" s="208">
        <v>0</v>
      </c>
      <c r="CG34" s="215" t="s">
        <v>8294</v>
      </c>
      <c r="CH34" s="215" t="s">
        <v>8294</v>
      </c>
      <c r="CI34" s="215" t="s">
        <v>8294</v>
      </c>
      <c r="CJ34" s="215" t="s">
        <v>8294</v>
      </c>
      <c r="CL34" s="208" t="s">
        <v>8865</v>
      </c>
    </row>
    <row r="35" spans="1:90" s="208" customFormat="1">
      <c r="A35" s="208" t="s">
        <v>8268</v>
      </c>
      <c r="B35" s="606" t="s">
        <v>8266</v>
      </c>
      <c r="C35" s="606" t="s">
        <v>8265</v>
      </c>
      <c r="D35" s="606" t="s">
        <v>8276</v>
      </c>
      <c r="E35" s="607">
        <v>23</v>
      </c>
      <c r="F35" s="607">
        <v>1</v>
      </c>
      <c r="G35" s="608">
        <v>259</v>
      </c>
      <c r="H35" s="608">
        <v>20</v>
      </c>
      <c r="I35" s="608"/>
      <c r="J35" s="608"/>
      <c r="K35" s="606" t="s">
        <v>8294</v>
      </c>
      <c r="L35" s="218"/>
      <c r="M35" s="607">
        <v>3</v>
      </c>
      <c r="N35" s="216">
        <v>41915</v>
      </c>
      <c r="O35" s="611">
        <v>2.4500000000000002</v>
      </c>
      <c r="P35" s="216">
        <v>42215</v>
      </c>
      <c r="Q35" s="215" t="s">
        <v>8294</v>
      </c>
      <c r="R35" s="215" t="s">
        <v>8294</v>
      </c>
      <c r="S35" s="215" t="s">
        <v>8294</v>
      </c>
      <c r="T35" s="215" t="s">
        <v>8294</v>
      </c>
      <c r="U35" s="209">
        <f>AD35*BS35</f>
        <v>700.24898222222225</v>
      </c>
      <c r="V35" s="216">
        <v>42215</v>
      </c>
      <c r="W35" s="215">
        <v>13.5</v>
      </c>
      <c r="X35" s="215" t="s">
        <v>8294</v>
      </c>
      <c r="Y35" s="215" t="s">
        <v>8294</v>
      </c>
      <c r="Z35" s="209">
        <f>AD35*BU35</f>
        <v>282.09082222222224</v>
      </c>
      <c r="AA35" s="216">
        <v>42215</v>
      </c>
      <c r="AB35" s="208" t="e">
        <f>(AD35/AH35)*10000</f>
        <v>#VALUE!</v>
      </c>
      <c r="AC35" s="216">
        <v>42215</v>
      </c>
      <c r="AD35" s="485">
        <f>(O35/W35)*(((100-CC35)/100)*((100-2)/100))*100</f>
        <v>16.593577777777778</v>
      </c>
      <c r="AE35" s="216">
        <v>42212</v>
      </c>
      <c r="AF35" s="235">
        <v>18.606837606837605</v>
      </c>
      <c r="AG35" s="216">
        <v>42212</v>
      </c>
      <c r="AH35" s="215" t="s">
        <v>8294</v>
      </c>
      <c r="AI35" s="216" t="s">
        <v>8299</v>
      </c>
      <c r="AJ35" s="607">
        <v>160</v>
      </c>
      <c r="AK35" s="216">
        <v>42145</v>
      </c>
      <c r="AL35" s="215" t="s">
        <v>8294</v>
      </c>
      <c r="AM35" s="215"/>
      <c r="AN35" s="607">
        <v>108</v>
      </c>
      <c r="AO35" s="607"/>
      <c r="AP35" s="215" t="s">
        <v>8294</v>
      </c>
      <c r="AQ35" s="215"/>
      <c r="AR35" s="215" t="s">
        <v>8294</v>
      </c>
      <c r="AS35" s="215"/>
      <c r="AT35" s="215" t="s">
        <v>8294</v>
      </c>
      <c r="AU35" s="215" t="s">
        <v>8294</v>
      </c>
      <c r="AV35" s="215"/>
      <c r="AW35" s="215" t="s">
        <v>8294</v>
      </c>
      <c r="AX35" s="215"/>
      <c r="AY35" s="215" t="s">
        <v>8294</v>
      </c>
      <c r="AZ35" s="215"/>
      <c r="BA35" s="215" t="s">
        <v>8294</v>
      </c>
      <c r="BB35" s="215"/>
      <c r="BC35" s="215" t="s">
        <v>8294</v>
      </c>
      <c r="BD35" s="215"/>
      <c r="BE35" s="607">
        <v>3</v>
      </c>
      <c r="BF35" s="217">
        <v>42279</v>
      </c>
      <c r="BG35" s="607">
        <v>-2.9</v>
      </c>
      <c r="BH35" s="607" t="s">
        <v>8299</v>
      </c>
      <c r="BI35" s="606" t="s">
        <v>8294</v>
      </c>
      <c r="BJ35" s="606"/>
      <c r="BK35" s="606" t="s">
        <v>8294</v>
      </c>
      <c r="BL35" s="606"/>
      <c r="BM35" s="607">
        <v>60.7</v>
      </c>
      <c r="BN35" s="607" t="s">
        <v>8299</v>
      </c>
      <c r="BO35" s="606" t="s">
        <v>8294</v>
      </c>
      <c r="BP35" s="606"/>
      <c r="BQ35" s="607">
        <v>10.1</v>
      </c>
      <c r="BR35" s="607" t="s">
        <v>8299</v>
      </c>
      <c r="BS35" s="607">
        <v>42.2</v>
      </c>
      <c r="BT35" s="607" t="s">
        <v>8299</v>
      </c>
      <c r="BU35" s="607">
        <v>17</v>
      </c>
      <c r="BV35" s="607" t="s">
        <v>8299</v>
      </c>
      <c r="BW35" s="607">
        <v>76.8</v>
      </c>
      <c r="BX35" s="607" t="s">
        <v>8299</v>
      </c>
      <c r="BY35" s="609">
        <v>7.3289527893066406</v>
      </c>
      <c r="BZ35" s="216">
        <v>42215</v>
      </c>
      <c r="CA35" s="607">
        <v>34.799999999999997</v>
      </c>
      <c r="CB35" s="208" t="s">
        <v>8299</v>
      </c>
      <c r="CC35" s="607">
        <v>6.7</v>
      </c>
      <c r="CD35" s="216">
        <v>42215</v>
      </c>
      <c r="CE35" s="208">
        <v>0</v>
      </c>
      <c r="CG35" s="215" t="s">
        <v>8294</v>
      </c>
      <c r="CH35" s="215" t="s">
        <v>8294</v>
      </c>
      <c r="CI35" s="215" t="s">
        <v>8294</v>
      </c>
      <c r="CJ35" s="215" t="s">
        <v>8294</v>
      </c>
      <c r="CL35" s="208" t="s">
        <v>8865</v>
      </c>
    </row>
    <row r="36" spans="1:90" s="208" customFormat="1">
      <c r="A36" s="208" t="s">
        <v>8268</v>
      </c>
      <c r="B36" s="606" t="s">
        <v>8233</v>
      </c>
      <c r="C36" s="606" t="s">
        <v>8232</v>
      </c>
      <c r="D36" s="606" t="s">
        <v>8276</v>
      </c>
      <c r="E36" s="607">
        <v>12</v>
      </c>
      <c r="F36" s="607">
        <v>1</v>
      </c>
      <c r="G36" s="608">
        <v>259</v>
      </c>
      <c r="H36" s="608">
        <v>21</v>
      </c>
      <c r="I36" s="608"/>
      <c r="J36" s="608"/>
      <c r="K36" s="606" t="s">
        <v>8294</v>
      </c>
      <c r="L36" s="218"/>
      <c r="M36" s="607">
        <v>3</v>
      </c>
      <c r="N36" s="216">
        <v>41915</v>
      </c>
      <c r="O36" s="611">
        <v>2.65</v>
      </c>
      <c r="P36" s="216">
        <v>42215</v>
      </c>
      <c r="Q36" s="215" t="s">
        <v>8294</v>
      </c>
      <c r="R36" s="215" t="s">
        <v>8294</v>
      </c>
      <c r="S36" s="215" t="s">
        <v>8294</v>
      </c>
      <c r="T36" s="215" t="s">
        <v>8294</v>
      </c>
      <c r="U36" s="209">
        <f>AD36*BS36</f>
        <v>822.90658074074065</v>
      </c>
      <c r="V36" s="216">
        <v>42215</v>
      </c>
      <c r="W36" s="215">
        <v>13.5</v>
      </c>
      <c r="X36" s="215" t="s">
        <v>8294</v>
      </c>
      <c r="Y36" s="215" t="s">
        <v>8294</v>
      </c>
      <c r="Z36" s="209">
        <f>AD36*BU36</f>
        <v>303.64893481481477</v>
      </c>
      <c r="AA36" s="216">
        <v>42215</v>
      </c>
      <c r="AB36" s="208" t="e">
        <f>(AD36/AH36)*10000</f>
        <v>#VALUE!</v>
      </c>
      <c r="AC36" s="216">
        <v>42215</v>
      </c>
      <c r="AD36" s="485">
        <f>(O36/W36)*(((100-CC36)/100)*((100-2)/100))*100</f>
        <v>17.967392592592592</v>
      </c>
      <c r="AE36" s="216">
        <v>42212</v>
      </c>
      <c r="AF36" s="235">
        <v>20.147334147334149</v>
      </c>
      <c r="AG36" s="216">
        <v>42212</v>
      </c>
      <c r="AH36" s="215" t="s">
        <v>8294</v>
      </c>
      <c r="AI36" s="216" t="s">
        <v>8299</v>
      </c>
      <c r="AJ36" s="607">
        <v>155</v>
      </c>
      <c r="AK36" s="216">
        <v>42145</v>
      </c>
      <c r="AL36" s="215" t="s">
        <v>8294</v>
      </c>
      <c r="AM36" s="215"/>
      <c r="AN36" s="607">
        <v>106</v>
      </c>
      <c r="AO36" s="607"/>
      <c r="AP36" s="215" t="s">
        <v>8294</v>
      </c>
      <c r="AQ36" s="215"/>
      <c r="AR36" s="215" t="s">
        <v>8294</v>
      </c>
      <c r="AS36" s="215"/>
      <c r="AT36" s="215" t="s">
        <v>8294</v>
      </c>
      <c r="AU36" s="215" t="s">
        <v>8294</v>
      </c>
      <c r="AV36" s="215"/>
      <c r="AW36" s="215" t="s">
        <v>8294</v>
      </c>
      <c r="AX36" s="215"/>
      <c r="AY36" s="215" t="s">
        <v>8294</v>
      </c>
      <c r="AZ36" s="215"/>
      <c r="BA36" s="215" t="s">
        <v>8294</v>
      </c>
      <c r="BB36" s="215"/>
      <c r="BC36" s="215" t="s">
        <v>8294</v>
      </c>
      <c r="BD36" s="215"/>
      <c r="BE36" s="607">
        <v>3</v>
      </c>
      <c r="BF36" s="217">
        <v>42279</v>
      </c>
      <c r="BG36" s="607">
        <v>-8.9</v>
      </c>
      <c r="BH36" s="607" t="s">
        <v>8299</v>
      </c>
      <c r="BI36" s="606" t="s">
        <v>8294</v>
      </c>
      <c r="BJ36" s="606"/>
      <c r="BK36" s="606" t="s">
        <v>8294</v>
      </c>
      <c r="BL36" s="606"/>
      <c r="BM36" s="607">
        <v>60</v>
      </c>
      <c r="BN36" s="607" t="s">
        <v>8299</v>
      </c>
      <c r="BO36" s="606" t="s">
        <v>8294</v>
      </c>
      <c r="BP36" s="606"/>
      <c r="BQ36" s="607">
        <v>10.7</v>
      </c>
      <c r="BR36" s="607" t="s">
        <v>8299</v>
      </c>
      <c r="BS36" s="607">
        <v>45.8</v>
      </c>
      <c r="BT36" s="607" t="s">
        <v>8299</v>
      </c>
      <c r="BU36" s="607">
        <v>16.899999999999999</v>
      </c>
      <c r="BV36" s="607" t="s">
        <v>8299</v>
      </c>
      <c r="BW36" s="607">
        <v>80.900000000000006</v>
      </c>
      <c r="BX36" s="607" t="s">
        <v>8299</v>
      </c>
      <c r="BY36" s="609">
        <v>6.3427338600158691</v>
      </c>
      <c r="BZ36" s="216">
        <v>42215</v>
      </c>
      <c r="CA36" s="607">
        <v>37.4</v>
      </c>
      <c r="CB36" s="208" t="s">
        <v>8299</v>
      </c>
      <c r="CC36" s="607">
        <v>6.6</v>
      </c>
      <c r="CD36" s="216">
        <v>42215</v>
      </c>
      <c r="CE36" s="208">
        <v>0</v>
      </c>
      <c r="CG36" s="215" t="s">
        <v>8294</v>
      </c>
      <c r="CH36" s="215" t="s">
        <v>8294</v>
      </c>
      <c r="CI36" s="215" t="s">
        <v>8294</v>
      </c>
      <c r="CJ36" s="215" t="s">
        <v>8294</v>
      </c>
      <c r="CL36" s="208" t="s">
        <v>8865</v>
      </c>
    </row>
    <row r="37" spans="1:90" s="208" customFormat="1">
      <c r="A37" s="208" t="s">
        <v>8268</v>
      </c>
      <c r="B37" s="606" t="s">
        <v>8227</v>
      </c>
      <c r="C37" s="606" t="s">
        <v>8226</v>
      </c>
      <c r="D37" s="606" t="s">
        <v>8276</v>
      </c>
      <c r="E37" s="607">
        <v>10</v>
      </c>
      <c r="F37" s="607">
        <v>1</v>
      </c>
      <c r="G37" s="608">
        <v>259</v>
      </c>
      <c r="H37" s="608">
        <v>22</v>
      </c>
      <c r="I37" s="608"/>
      <c r="J37" s="608"/>
      <c r="K37" s="606" t="s">
        <v>8294</v>
      </c>
      <c r="L37" s="218"/>
      <c r="M37" s="607">
        <v>3</v>
      </c>
      <c r="N37" s="216">
        <v>41915</v>
      </c>
      <c r="O37" s="611">
        <v>1.5</v>
      </c>
      <c r="P37" s="216">
        <v>42215</v>
      </c>
      <c r="Q37" s="215" t="s">
        <v>8294</v>
      </c>
      <c r="R37" s="215" t="s">
        <v>8294</v>
      </c>
      <c r="S37" s="215" t="s">
        <v>8294</v>
      </c>
      <c r="T37" s="215" t="s">
        <v>8294</v>
      </c>
      <c r="U37" s="209" t="e">
        <f>AD37*BS37</f>
        <v>#VALUE!</v>
      </c>
      <c r="V37" s="216">
        <v>42215</v>
      </c>
      <c r="W37" s="215">
        <v>13.5</v>
      </c>
      <c r="X37" s="215" t="s">
        <v>8294</v>
      </c>
      <c r="Y37" s="215" t="s">
        <v>8294</v>
      </c>
      <c r="Z37" s="209" t="e">
        <f>AD37*BU37</f>
        <v>#VALUE!</v>
      </c>
      <c r="AA37" s="216">
        <v>42215</v>
      </c>
      <c r="AB37" s="208" t="e">
        <f>(AD37/AH37)*10000</f>
        <v>#VALUE!</v>
      </c>
      <c r="AC37" s="216">
        <v>42215</v>
      </c>
      <c r="AD37" s="485">
        <f>(O37/W37)*(((100-CC37)/100)*((100-2)/100))*100</f>
        <v>10.300888888888887</v>
      </c>
      <c r="AE37" s="216">
        <v>42212</v>
      </c>
      <c r="AF37" s="235">
        <v>11.550671550671549</v>
      </c>
      <c r="AG37" s="216">
        <v>42212</v>
      </c>
      <c r="AH37" s="215" t="s">
        <v>8294</v>
      </c>
      <c r="AI37" s="216" t="s">
        <v>8299</v>
      </c>
      <c r="AJ37" s="607">
        <v>165</v>
      </c>
      <c r="AK37" s="216">
        <v>42145</v>
      </c>
      <c r="AL37" s="215" t="s">
        <v>8294</v>
      </c>
      <c r="AM37" s="215"/>
      <c r="AN37" s="607">
        <v>107</v>
      </c>
      <c r="AO37" s="607"/>
      <c r="AP37" s="215" t="s">
        <v>8294</v>
      </c>
      <c r="AQ37" s="215"/>
      <c r="AR37" s="215" t="s">
        <v>8294</v>
      </c>
      <c r="AS37" s="215"/>
      <c r="AT37" s="215" t="s">
        <v>8294</v>
      </c>
      <c r="AU37" s="215" t="s">
        <v>8294</v>
      </c>
      <c r="AV37" s="215"/>
      <c r="AW37" s="215" t="s">
        <v>8294</v>
      </c>
      <c r="AX37" s="215"/>
      <c r="AY37" s="215" t="s">
        <v>8294</v>
      </c>
      <c r="AZ37" s="215"/>
      <c r="BA37" s="215" t="s">
        <v>8294</v>
      </c>
      <c r="BB37" s="215"/>
      <c r="BC37" s="215" t="s">
        <v>8294</v>
      </c>
      <c r="BD37" s="215"/>
      <c r="BE37" s="607">
        <v>3</v>
      </c>
      <c r="BF37" s="217">
        <v>42279</v>
      </c>
      <c r="BG37" s="606" t="s">
        <v>8294</v>
      </c>
      <c r="BH37" s="607" t="s">
        <v>8299</v>
      </c>
      <c r="BI37" s="606" t="s">
        <v>8294</v>
      </c>
      <c r="BJ37" s="606"/>
      <c r="BK37" s="606" t="s">
        <v>8294</v>
      </c>
      <c r="BL37" s="606"/>
      <c r="BM37" s="606" t="s">
        <v>8294</v>
      </c>
      <c r="BN37" s="607" t="s">
        <v>8299</v>
      </c>
      <c r="BO37" s="606" t="s">
        <v>8294</v>
      </c>
      <c r="BP37" s="606"/>
      <c r="BQ37" s="606" t="s">
        <v>8294</v>
      </c>
      <c r="BR37" s="607" t="s">
        <v>8299</v>
      </c>
      <c r="BS37" s="606" t="s">
        <v>8294</v>
      </c>
      <c r="BT37" s="607" t="s">
        <v>8299</v>
      </c>
      <c r="BU37" s="606" t="s">
        <v>8294</v>
      </c>
      <c r="BV37" s="607" t="s">
        <v>8299</v>
      </c>
      <c r="BW37" s="606" t="s">
        <v>8294</v>
      </c>
      <c r="BX37" s="607" t="s">
        <v>8299</v>
      </c>
      <c r="BY37" s="609" t="s">
        <v>8294</v>
      </c>
      <c r="BZ37" s="216">
        <v>42215</v>
      </c>
      <c r="CA37" s="606" t="s">
        <v>8294</v>
      </c>
      <c r="CB37" s="208" t="s">
        <v>8299</v>
      </c>
      <c r="CC37" s="607">
        <v>5.4</v>
      </c>
      <c r="CD37" s="216">
        <v>42215</v>
      </c>
      <c r="CE37" s="208">
        <v>0</v>
      </c>
      <c r="CG37" s="215" t="s">
        <v>8294</v>
      </c>
      <c r="CH37" s="215" t="s">
        <v>8294</v>
      </c>
      <c r="CI37" s="215" t="s">
        <v>8294</v>
      </c>
      <c r="CJ37" s="215" t="s">
        <v>8294</v>
      </c>
      <c r="CL37" s="208" t="s">
        <v>8865</v>
      </c>
    </row>
    <row r="38" spans="1:90" s="208" customFormat="1">
      <c r="A38" s="208" t="s">
        <v>8268</v>
      </c>
      <c r="B38" s="606" t="s">
        <v>8266</v>
      </c>
      <c r="C38" s="606" t="s">
        <v>8265</v>
      </c>
      <c r="D38" s="606" t="s">
        <v>8274</v>
      </c>
      <c r="E38" s="607">
        <v>23</v>
      </c>
      <c r="F38" s="607">
        <v>1</v>
      </c>
      <c r="G38" s="608">
        <v>260</v>
      </c>
      <c r="H38" s="608">
        <v>11</v>
      </c>
      <c r="I38" s="608"/>
      <c r="J38" s="608"/>
      <c r="K38" s="606" t="s">
        <v>8294</v>
      </c>
      <c r="L38" s="218"/>
      <c r="M38" s="607">
        <v>3</v>
      </c>
      <c r="N38" s="216">
        <v>41915</v>
      </c>
      <c r="O38" s="611">
        <v>2.15</v>
      </c>
      <c r="P38" s="216">
        <v>42215</v>
      </c>
      <c r="Q38" s="215" t="s">
        <v>8294</v>
      </c>
      <c r="R38" s="215" t="s">
        <v>8294</v>
      </c>
      <c r="S38" s="215" t="s">
        <v>8294</v>
      </c>
      <c r="T38" s="215" t="s">
        <v>8294</v>
      </c>
      <c r="U38" s="209" t="e">
        <f>AD38*BS38</f>
        <v>#VALUE!</v>
      </c>
      <c r="V38" s="216">
        <v>42215</v>
      </c>
      <c r="W38" s="215">
        <v>13.5</v>
      </c>
      <c r="X38" s="215" t="s">
        <v>8294</v>
      </c>
      <c r="Y38" s="215" t="s">
        <v>8294</v>
      </c>
      <c r="Z38" s="209" t="e">
        <f>AD38*BU38</f>
        <v>#VALUE!</v>
      </c>
      <c r="AA38" s="216">
        <v>42215</v>
      </c>
      <c r="AB38" s="208" t="e">
        <f>(AD38/AH38)*10000</f>
        <v>#VALUE!</v>
      </c>
      <c r="AC38" s="216">
        <v>42215</v>
      </c>
      <c r="AD38" s="485">
        <f>(O38/W38)*(((100-CC38)/100)*((100-2)/100))*100</f>
        <v>14.546103703703702</v>
      </c>
      <c r="AE38" s="216">
        <v>42212</v>
      </c>
      <c r="AF38" s="235">
        <v>16.310948310948312</v>
      </c>
      <c r="AG38" s="216">
        <v>42212</v>
      </c>
      <c r="AH38" s="215" t="s">
        <v>8294</v>
      </c>
      <c r="AI38" s="216" t="s">
        <v>8299</v>
      </c>
      <c r="AJ38" s="607">
        <v>145</v>
      </c>
      <c r="AK38" s="216">
        <v>42145</v>
      </c>
      <c r="AL38" s="215" t="s">
        <v>8294</v>
      </c>
      <c r="AM38" s="215"/>
      <c r="AN38" s="607">
        <v>107</v>
      </c>
      <c r="AO38" s="607"/>
      <c r="AP38" s="215" t="s">
        <v>8294</v>
      </c>
      <c r="AQ38" s="215"/>
      <c r="AR38" s="215" t="s">
        <v>8294</v>
      </c>
      <c r="AS38" s="215"/>
      <c r="AT38" s="215" t="s">
        <v>8294</v>
      </c>
      <c r="AU38" s="215" t="s">
        <v>8294</v>
      </c>
      <c r="AV38" s="215"/>
      <c r="AW38" s="215" t="s">
        <v>8294</v>
      </c>
      <c r="AX38" s="215"/>
      <c r="AY38" s="215" t="s">
        <v>8294</v>
      </c>
      <c r="AZ38" s="215"/>
      <c r="BA38" s="215" t="s">
        <v>8294</v>
      </c>
      <c r="BB38" s="215"/>
      <c r="BC38" s="215" t="s">
        <v>8294</v>
      </c>
      <c r="BD38" s="215"/>
      <c r="BE38" s="607">
        <v>3</v>
      </c>
      <c r="BF38" s="217">
        <v>42279</v>
      </c>
      <c r="BG38" s="606" t="s">
        <v>8294</v>
      </c>
      <c r="BH38" s="607" t="s">
        <v>8299</v>
      </c>
      <c r="BI38" s="606" t="s">
        <v>8294</v>
      </c>
      <c r="BJ38" s="606"/>
      <c r="BK38" s="606" t="s">
        <v>8294</v>
      </c>
      <c r="BL38" s="606"/>
      <c r="BM38" s="606" t="s">
        <v>8294</v>
      </c>
      <c r="BN38" s="607" t="s">
        <v>8299</v>
      </c>
      <c r="BO38" s="606" t="s">
        <v>8294</v>
      </c>
      <c r="BP38" s="606"/>
      <c r="BQ38" s="606" t="s">
        <v>8294</v>
      </c>
      <c r="BR38" s="607" t="s">
        <v>8299</v>
      </c>
      <c r="BS38" s="606" t="s">
        <v>8294</v>
      </c>
      <c r="BT38" s="607" t="s">
        <v>8299</v>
      </c>
      <c r="BU38" s="606" t="s">
        <v>8294</v>
      </c>
      <c r="BV38" s="607" t="s">
        <v>8299</v>
      </c>
      <c r="BW38" s="606" t="s">
        <v>8294</v>
      </c>
      <c r="BX38" s="607" t="s">
        <v>8299</v>
      </c>
      <c r="BY38" s="609" t="s">
        <v>8294</v>
      </c>
      <c r="BZ38" s="216">
        <v>42215</v>
      </c>
      <c r="CA38" s="606" t="s">
        <v>8294</v>
      </c>
      <c r="CB38" s="208" t="s">
        <v>8299</v>
      </c>
      <c r="CC38" s="607">
        <v>6.8</v>
      </c>
      <c r="CD38" s="216">
        <v>42215</v>
      </c>
      <c r="CE38" s="208">
        <v>0</v>
      </c>
      <c r="CG38" s="215" t="s">
        <v>8294</v>
      </c>
      <c r="CH38" s="215" t="s">
        <v>8294</v>
      </c>
      <c r="CI38" s="215" t="s">
        <v>8294</v>
      </c>
      <c r="CJ38" s="215" t="s">
        <v>8294</v>
      </c>
      <c r="CL38" s="208" t="s">
        <v>8865</v>
      </c>
    </row>
    <row r="39" spans="1:90" s="208" customFormat="1">
      <c r="A39" s="208" t="s">
        <v>8268</v>
      </c>
      <c r="B39" s="606" t="s">
        <v>8221</v>
      </c>
      <c r="C39" s="606" t="s">
        <v>8220</v>
      </c>
      <c r="D39" s="606" t="s">
        <v>8274</v>
      </c>
      <c r="E39" s="607">
        <v>8</v>
      </c>
      <c r="F39" s="607">
        <v>1</v>
      </c>
      <c r="G39" s="608">
        <v>260</v>
      </c>
      <c r="H39" s="608">
        <v>12</v>
      </c>
      <c r="I39" s="608"/>
      <c r="J39" s="608"/>
      <c r="K39" s="606" t="s">
        <v>8294</v>
      </c>
      <c r="L39" s="218"/>
      <c r="M39" s="607">
        <v>3</v>
      </c>
      <c r="N39" s="216">
        <v>41915</v>
      </c>
      <c r="O39" s="611">
        <v>1.7</v>
      </c>
      <c r="P39" s="216">
        <v>42215</v>
      </c>
      <c r="Q39" s="215" t="s">
        <v>8294</v>
      </c>
      <c r="R39" s="215" t="s">
        <v>8294</v>
      </c>
      <c r="S39" s="215" t="s">
        <v>8294</v>
      </c>
      <c r="T39" s="215" t="s">
        <v>8294</v>
      </c>
      <c r="U39" s="209" t="e">
        <f>AD39*BS39</f>
        <v>#VALUE!</v>
      </c>
      <c r="V39" s="216">
        <v>42215</v>
      </c>
      <c r="W39" s="215">
        <v>13.5</v>
      </c>
      <c r="X39" s="215" t="s">
        <v>8294</v>
      </c>
      <c r="Y39" s="215" t="s">
        <v>8294</v>
      </c>
      <c r="Z39" s="209" t="e">
        <f>AD39*BU39</f>
        <v>#VALUE!</v>
      </c>
      <c r="AA39" s="216">
        <v>42215</v>
      </c>
      <c r="AB39" s="208" t="e">
        <f>(AD39/AH39)*10000</f>
        <v>#VALUE!</v>
      </c>
      <c r="AC39" s="216">
        <v>42215</v>
      </c>
      <c r="AD39" s="485">
        <f>(O39/W39)*(((100-CC39)/100)*((100-2)/100))*100</f>
        <v>11.489229629629628</v>
      </c>
      <c r="AE39" s="216">
        <v>42212</v>
      </c>
      <c r="AF39" s="235">
        <v>12.883190883190881</v>
      </c>
      <c r="AG39" s="216">
        <v>42212</v>
      </c>
      <c r="AH39" s="215" t="s">
        <v>8294</v>
      </c>
      <c r="AI39" s="216" t="s">
        <v>8299</v>
      </c>
      <c r="AJ39" s="607">
        <v>150</v>
      </c>
      <c r="AK39" s="216">
        <v>42145</v>
      </c>
      <c r="AL39" s="215" t="s">
        <v>8294</v>
      </c>
      <c r="AM39" s="215"/>
      <c r="AN39" s="607">
        <v>107</v>
      </c>
      <c r="AO39" s="607"/>
      <c r="AP39" s="215" t="s">
        <v>8294</v>
      </c>
      <c r="AQ39" s="215"/>
      <c r="AR39" s="215" t="s">
        <v>8294</v>
      </c>
      <c r="AS39" s="215"/>
      <c r="AT39" s="215" t="s">
        <v>8294</v>
      </c>
      <c r="AU39" s="215" t="s">
        <v>8294</v>
      </c>
      <c r="AV39" s="215"/>
      <c r="AW39" s="215" t="s">
        <v>8294</v>
      </c>
      <c r="AX39" s="215"/>
      <c r="AY39" s="215" t="s">
        <v>8294</v>
      </c>
      <c r="AZ39" s="215"/>
      <c r="BA39" s="215" t="s">
        <v>8294</v>
      </c>
      <c r="BB39" s="215"/>
      <c r="BC39" s="215" t="s">
        <v>8294</v>
      </c>
      <c r="BD39" s="215"/>
      <c r="BE39" s="607">
        <v>3</v>
      </c>
      <c r="BF39" s="217">
        <v>42279</v>
      </c>
      <c r="BG39" s="606" t="s">
        <v>8294</v>
      </c>
      <c r="BH39" s="607" t="s">
        <v>8299</v>
      </c>
      <c r="BI39" s="606" t="s">
        <v>8294</v>
      </c>
      <c r="BJ39" s="606"/>
      <c r="BK39" s="606" t="s">
        <v>8294</v>
      </c>
      <c r="BL39" s="606"/>
      <c r="BM39" s="606" t="s">
        <v>8294</v>
      </c>
      <c r="BN39" s="607" t="s">
        <v>8299</v>
      </c>
      <c r="BO39" s="606" t="s">
        <v>8294</v>
      </c>
      <c r="BP39" s="606"/>
      <c r="BQ39" s="606" t="s">
        <v>8294</v>
      </c>
      <c r="BR39" s="607" t="s">
        <v>8299</v>
      </c>
      <c r="BS39" s="606" t="s">
        <v>8294</v>
      </c>
      <c r="BT39" s="607" t="s">
        <v>8299</v>
      </c>
      <c r="BU39" s="606" t="s">
        <v>8294</v>
      </c>
      <c r="BV39" s="607" t="s">
        <v>8299</v>
      </c>
      <c r="BW39" s="606" t="s">
        <v>8294</v>
      </c>
      <c r="BX39" s="607" t="s">
        <v>8299</v>
      </c>
      <c r="BY39" s="609" t="s">
        <v>8294</v>
      </c>
      <c r="BZ39" s="216">
        <v>42215</v>
      </c>
      <c r="CA39" s="606" t="s">
        <v>8294</v>
      </c>
      <c r="CB39" s="208" t="s">
        <v>8299</v>
      </c>
      <c r="CC39" s="611">
        <v>6.9</v>
      </c>
      <c r="CD39" s="216">
        <v>42215</v>
      </c>
      <c r="CE39" s="208">
        <v>0</v>
      </c>
      <c r="CG39" s="215" t="s">
        <v>8294</v>
      </c>
      <c r="CH39" s="215" t="s">
        <v>8294</v>
      </c>
      <c r="CI39" s="215" t="s">
        <v>8294</v>
      </c>
      <c r="CJ39" s="215" t="s">
        <v>8294</v>
      </c>
      <c r="CL39" s="208" t="s">
        <v>8865</v>
      </c>
    </row>
    <row r="40" spans="1:90" s="208" customFormat="1">
      <c r="A40" s="208" t="s">
        <v>8268</v>
      </c>
      <c r="B40" s="606" t="s">
        <v>8233</v>
      </c>
      <c r="C40" s="606" t="s">
        <v>8232</v>
      </c>
      <c r="D40" s="606" t="s">
        <v>8274</v>
      </c>
      <c r="E40" s="607">
        <v>12</v>
      </c>
      <c r="F40" s="607">
        <v>1</v>
      </c>
      <c r="G40" s="608">
        <v>260</v>
      </c>
      <c r="H40" s="608">
        <v>13</v>
      </c>
      <c r="I40" s="608"/>
      <c r="J40" s="608"/>
      <c r="K40" s="606" t="s">
        <v>8294</v>
      </c>
      <c r="L40" s="218"/>
      <c r="M40" s="607">
        <v>3</v>
      </c>
      <c r="N40" s="216">
        <v>41915</v>
      </c>
      <c r="O40" s="611">
        <v>2.15</v>
      </c>
      <c r="P40" s="216">
        <v>42215</v>
      </c>
      <c r="Q40" s="215" t="s">
        <v>8294</v>
      </c>
      <c r="R40" s="215" t="s">
        <v>8294</v>
      </c>
      <c r="S40" s="215" t="s">
        <v>8294</v>
      </c>
      <c r="T40" s="215" t="s">
        <v>8294</v>
      </c>
      <c r="U40" s="209" t="e">
        <f>AD40*BS40</f>
        <v>#VALUE!</v>
      </c>
      <c r="V40" s="216">
        <v>42215</v>
      </c>
      <c r="W40" s="215">
        <v>13.5</v>
      </c>
      <c r="X40" s="215" t="s">
        <v>8294</v>
      </c>
      <c r="Y40" s="215" t="s">
        <v>8294</v>
      </c>
      <c r="Z40" s="209" t="e">
        <f>AD40*BU40</f>
        <v>#VALUE!</v>
      </c>
      <c r="AA40" s="216">
        <v>42215</v>
      </c>
      <c r="AB40" s="208" t="e">
        <f>(AD40/AH40)*10000</f>
        <v>#VALUE!</v>
      </c>
      <c r="AC40" s="216">
        <v>42215</v>
      </c>
      <c r="AD40" s="485">
        <f>(O40/W40)*(((100-CC40)/100)*((100-2)/100))*100</f>
        <v>14.577318518518517</v>
      </c>
      <c r="AE40" s="216">
        <v>42212</v>
      </c>
      <c r="AF40" s="235">
        <v>16.345950345950346</v>
      </c>
      <c r="AG40" s="216">
        <v>42212</v>
      </c>
      <c r="AH40" s="215" t="s">
        <v>8294</v>
      </c>
      <c r="AI40" s="216" t="s">
        <v>8299</v>
      </c>
      <c r="AJ40" s="607">
        <v>140</v>
      </c>
      <c r="AK40" s="216">
        <v>42145</v>
      </c>
      <c r="AL40" s="215" t="s">
        <v>8294</v>
      </c>
      <c r="AM40" s="215"/>
      <c r="AN40" s="607">
        <v>106</v>
      </c>
      <c r="AO40" s="607"/>
      <c r="AP40" s="215" t="s">
        <v>8294</v>
      </c>
      <c r="AQ40" s="215"/>
      <c r="AR40" s="215" t="s">
        <v>8294</v>
      </c>
      <c r="AS40" s="215"/>
      <c r="AT40" s="215" t="s">
        <v>8294</v>
      </c>
      <c r="AU40" s="215" t="s">
        <v>8294</v>
      </c>
      <c r="AV40" s="215"/>
      <c r="AW40" s="215" t="s">
        <v>8294</v>
      </c>
      <c r="AX40" s="215"/>
      <c r="AY40" s="215" t="s">
        <v>8294</v>
      </c>
      <c r="AZ40" s="215"/>
      <c r="BA40" s="215" t="s">
        <v>8294</v>
      </c>
      <c r="BB40" s="215"/>
      <c r="BC40" s="215" t="s">
        <v>8294</v>
      </c>
      <c r="BD40" s="215"/>
      <c r="BE40" s="607">
        <v>3</v>
      </c>
      <c r="BF40" s="217">
        <v>42279</v>
      </c>
      <c r="BG40" s="606" t="s">
        <v>8294</v>
      </c>
      <c r="BH40" s="607" t="s">
        <v>8299</v>
      </c>
      <c r="BI40" s="606" t="s">
        <v>8294</v>
      </c>
      <c r="BJ40" s="606"/>
      <c r="BK40" s="606" t="s">
        <v>8294</v>
      </c>
      <c r="BL40" s="606"/>
      <c r="BM40" s="606" t="s">
        <v>8294</v>
      </c>
      <c r="BN40" s="607" t="s">
        <v>8299</v>
      </c>
      <c r="BO40" s="606" t="s">
        <v>8294</v>
      </c>
      <c r="BP40" s="606"/>
      <c r="BQ40" s="606" t="s">
        <v>8294</v>
      </c>
      <c r="BR40" s="607" t="s">
        <v>8299</v>
      </c>
      <c r="BS40" s="606" t="s">
        <v>8294</v>
      </c>
      <c r="BT40" s="607" t="s">
        <v>8299</v>
      </c>
      <c r="BU40" s="606" t="s">
        <v>8294</v>
      </c>
      <c r="BV40" s="607" t="s">
        <v>8299</v>
      </c>
      <c r="BW40" s="606" t="s">
        <v>8294</v>
      </c>
      <c r="BX40" s="607" t="s">
        <v>8299</v>
      </c>
      <c r="BY40" s="609" t="s">
        <v>8294</v>
      </c>
      <c r="BZ40" s="216">
        <v>42215</v>
      </c>
      <c r="CA40" s="606" t="s">
        <v>8294</v>
      </c>
      <c r="CB40" s="208" t="s">
        <v>8299</v>
      </c>
      <c r="CC40" s="611">
        <v>6.6</v>
      </c>
      <c r="CD40" s="216">
        <v>42215</v>
      </c>
      <c r="CE40" s="208">
        <v>0</v>
      </c>
      <c r="CG40" s="215" t="s">
        <v>8294</v>
      </c>
      <c r="CH40" s="215" t="s">
        <v>8294</v>
      </c>
      <c r="CI40" s="215" t="s">
        <v>8294</v>
      </c>
      <c r="CJ40" s="215" t="s">
        <v>8294</v>
      </c>
      <c r="CL40" s="208" t="s">
        <v>8865</v>
      </c>
    </row>
    <row r="41" spans="1:90" s="208" customFormat="1">
      <c r="A41" s="208" t="s">
        <v>8268</v>
      </c>
      <c r="B41" s="606" t="s">
        <v>8200</v>
      </c>
      <c r="C41" s="606" t="s">
        <v>8199</v>
      </c>
      <c r="D41" s="606" t="s">
        <v>8274</v>
      </c>
      <c r="E41" s="607">
        <v>1</v>
      </c>
      <c r="F41" s="607">
        <v>1</v>
      </c>
      <c r="G41" s="608">
        <v>260</v>
      </c>
      <c r="H41" s="608">
        <v>14</v>
      </c>
      <c r="I41" s="608"/>
      <c r="J41" s="608"/>
      <c r="K41" s="606" t="s">
        <v>8294</v>
      </c>
      <c r="L41" s="218"/>
      <c r="M41" s="607">
        <v>3</v>
      </c>
      <c r="N41" s="216">
        <v>41915</v>
      </c>
      <c r="O41" s="611">
        <v>1.2</v>
      </c>
      <c r="P41" s="216">
        <v>42215</v>
      </c>
      <c r="Q41" s="215" t="s">
        <v>8294</v>
      </c>
      <c r="R41" s="215" t="s">
        <v>8294</v>
      </c>
      <c r="S41" s="215" t="s">
        <v>8294</v>
      </c>
      <c r="T41" s="215" t="s">
        <v>8294</v>
      </c>
      <c r="U41" s="209" t="e">
        <f>AD41*BS41</f>
        <v>#VALUE!</v>
      </c>
      <c r="V41" s="216">
        <v>42215</v>
      </c>
      <c r="W41" s="215">
        <v>13.5</v>
      </c>
      <c r="X41" s="215" t="s">
        <v>8294</v>
      </c>
      <c r="Y41" s="215" t="s">
        <v>8294</v>
      </c>
      <c r="Z41" s="209" t="e">
        <f>AD41*BU41</f>
        <v>#VALUE!</v>
      </c>
      <c r="AA41" s="216">
        <v>42215</v>
      </c>
      <c r="AB41" s="208" t="e">
        <f>(AD41/AH41)*10000</f>
        <v>#VALUE!</v>
      </c>
      <c r="AC41" s="216">
        <v>42215</v>
      </c>
      <c r="AD41" s="485">
        <f>(O41/W41)*(((100-CC41)/100)*((100-2)/100))*100</f>
        <v>8.0839111111111119</v>
      </c>
      <c r="AE41" s="216">
        <v>42212</v>
      </c>
      <c r="AF41" s="235">
        <v>9.0647130647130645</v>
      </c>
      <c r="AG41" s="216">
        <v>42212</v>
      </c>
      <c r="AH41" s="215" t="s">
        <v>8294</v>
      </c>
      <c r="AI41" s="216" t="s">
        <v>8299</v>
      </c>
      <c r="AJ41" s="607">
        <v>165</v>
      </c>
      <c r="AK41" s="216">
        <v>42145</v>
      </c>
      <c r="AL41" s="215" t="s">
        <v>8294</v>
      </c>
      <c r="AM41" s="215"/>
      <c r="AN41" s="607">
        <v>106</v>
      </c>
      <c r="AO41" s="607"/>
      <c r="AP41" s="215" t="s">
        <v>8294</v>
      </c>
      <c r="AQ41" s="215"/>
      <c r="AR41" s="215" t="s">
        <v>8294</v>
      </c>
      <c r="AS41" s="215"/>
      <c r="AT41" s="215" t="s">
        <v>8294</v>
      </c>
      <c r="AU41" s="215" t="s">
        <v>8294</v>
      </c>
      <c r="AV41" s="215"/>
      <c r="AW41" s="215" t="s">
        <v>8294</v>
      </c>
      <c r="AX41" s="215"/>
      <c r="AY41" s="215" t="s">
        <v>8294</v>
      </c>
      <c r="AZ41" s="215"/>
      <c r="BA41" s="215" t="s">
        <v>8294</v>
      </c>
      <c r="BB41" s="215"/>
      <c r="BC41" s="215" t="s">
        <v>8294</v>
      </c>
      <c r="BD41" s="215"/>
      <c r="BE41" s="607">
        <v>3</v>
      </c>
      <c r="BF41" s="217">
        <v>42279</v>
      </c>
      <c r="BG41" s="606" t="s">
        <v>8294</v>
      </c>
      <c r="BH41" s="607" t="s">
        <v>8299</v>
      </c>
      <c r="BI41" s="606" t="s">
        <v>8294</v>
      </c>
      <c r="BJ41" s="606"/>
      <c r="BK41" s="606" t="s">
        <v>8294</v>
      </c>
      <c r="BL41" s="606"/>
      <c r="BM41" s="606" t="s">
        <v>8294</v>
      </c>
      <c r="BN41" s="607" t="s">
        <v>8299</v>
      </c>
      <c r="BO41" s="606" t="s">
        <v>8294</v>
      </c>
      <c r="BP41" s="606"/>
      <c r="BQ41" s="606" t="s">
        <v>8294</v>
      </c>
      <c r="BR41" s="607" t="s">
        <v>8299</v>
      </c>
      <c r="BS41" s="606" t="s">
        <v>8294</v>
      </c>
      <c r="BT41" s="607" t="s">
        <v>8299</v>
      </c>
      <c r="BU41" s="606" t="s">
        <v>8294</v>
      </c>
      <c r="BV41" s="607" t="s">
        <v>8299</v>
      </c>
      <c r="BW41" s="606" t="s">
        <v>8294</v>
      </c>
      <c r="BX41" s="607" t="s">
        <v>8299</v>
      </c>
      <c r="BY41" s="609" t="s">
        <v>8294</v>
      </c>
      <c r="BZ41" s="216">
        <v>42215</v>
      </c>
      <c r="CA41" s="606" t="s">
        <v>8294</v>
      </c>
      <c r="CB41" s="208" t="s">
        <v>8299</v>
      </c>
      <c r="CC41" s="611">
        <v>7.2</v>
      </c>
      <c r="CD41" s="216">
        <v>42215</v>
      </c>
      <c r="CE41" s="208">
        <v>0</v>
      </c>
      <c r="CG41" s="215" t="s">
        <v>8294</v>
      </c>
      <c r="CH41" s="215" t="s">
        <v>8294</v>
      </c>
      <c r="CI41" s="215" t="s">
        <v>8294</v>
      </c>
      <c r="CJ41" s="215" t="s">
        <v>8294</v>
      </c>
      <c r="CL41" s="208" t="s">
        <v>8865</v>
      </c>
    </row>
    <row r="42" spans="1:90" s="208" customFormat="1">
      <c r="A42" s="208" t="s">
        <v>8268</v>
      </c>
      <c r="B42" s="606" t="s">
        <v>8224</v>
      </c>
      <c r="C42" s="606" t="s">
        <v>8223</v>
      </c>
      <c r="D42" s="606" t="s">
        <v>8274</v>
      </c>
      <c r="E42" s="607">
        <v>9</v>
      </c>
      <c r="F42" s="607">
        <v>1</v>
      </c>
      <c r="G42" s="608">
        <v>260</v>
      </c>
      <c r="H42" s="608">
        <v>15</v>
      </c>
      <c r="I42" s="608"/>
      <c r="J42" s="608"/>
      <c r="K42" s="606" t="s">
        <v>8294</v>
      </c>
      <c r="L42" s="218"/>
      <c r="M42" s="607">
        <v>3</v>
      </c>
      <c r="N42" s="216">
        <v>41915</v>
      </c>
      <c r="O42" s="611">
        <v>1.7</v>
      </c>
      <c r="P42" s="216">
        <v>42215</v>
      </c>
      <c r="Q42" s="215" t="s">
        <v>8294</v>
      </c>
      <c r="R42" s="215" t="s">
        <v>8294</v>
      </c>
      <c r="S42" s="215" t="s">
        <v>8294</v>
      </c>
      <c r="T42" s="215" t="s">
        <v>8294</v>
      </c>
      <c r="U42" s="209" t="e">
        <f>AD42*BS42</f>
        <v>#VALUE!</v>
      </c>
      <c r="V42" s="216">
        <v>42215</v>
      </c>
      <c r="W42" s="215">
        <v>13.5</v>
      </c>
      <c r="X42" s="215" t="s">
        <v>8294</v>
      </c>
      <c r="Y42" s="215" t="s">
        <v>8294</v>
      </c>
      <c r="Z42" s="209" t="e">
        <f>AD42*BU42</f>
        <v>#VALUE!</v>
      </c>
      <c r="AA42" s="216">
        <v>42215</v>
      </c>
      <c r="AB42" s="208" t="e">
        <f>(AD42/AH42)*10000</f>
        <v>#VALUE!</v>
      </c>
      <c r="AC42" s="216">
        <v>42215</v>
      </c>
      <c r="AD42" s="485">
        <f>(O42/W42)*(((100-CC42)/100)*((100-2)/100))*100</f>
        <v>11.526251851851852</v>
      </c>
      <c r="AE42" s="216">
        <v>42212</v>
      </c>
      <c r="AF42" s="235">
        <v>12.924704924704924</v>
      </c>
      <c r="AG42" s="216">
        <v>42212</v>
      </c>
      <c r="AH42" s="215" t="s">
        <v>8294</v>
      </c>
      <c r="AI42" s="216" t="s">
        <v>8299</v>
      </c>
      <c r="AJ42" s="607">
        <v>165</v>
      </c>
      <c r="AK42" s="216">
        <v>42145</v>
      </c>
      <c r="AL42" s="215" t="s">
        <v>8294</v>
      </c>
      <c r="AM42" s="215"/>
      <c r="AN42" s="607">
        <v>107</v>
      </c>
      <c r="AO42" s="607"/>
      <c r="AP42" s="215" t="s">
        <v>8294</v>
      </c>
      <c r="AQ42" s="215"/>
      <c r="AR42" s="215" t="s">
        <v>8294</v>
      </c>
      <c r="AS42" s="215"/>
      <c r="AT42" s="215" t="s">
        <v>8294</v>
      </c>
      <c r="AU42" s="215" t="s">
        <v>8294</v>
      </c>
      <c r="AV42" s="215"/>
      <c r="AW42" s="215" t="s">
        <v>8294</v>
      </c>
      <c r="AX42" s="215"/>
      <c r="AY42" s="215" t="s">
        <v>8294</v>
      </c>
      <c r="AZ42" s="215"/>
      <c r="BA42" s="215" t="s">
        <v>8294</v>
      </c>
      <c r="BB42" s="215"/>
      <c r="BC42" s="215" t="s">
        <v>8294</v>
      </c>
      <c r="BD42" s="215"/>
      <c r="BE42" s="607">
        <v>3</v>
      </c>
      <c r="BF42" s="217">
        <v>42279</v>
      </c>
      <c r="BG42" s="606" t="s">
        <v>8294</v>
      </c>
      <c r="BH42" s="607" t="s">
        <v>8299</v>
      </c>
      <c r="BI42" s="606" t="s">
        <v>8294</v>
      </c>
      <c r="BJ42" s="606"/>
      <c r="BK42" s="606" t="s">
        <v>8294</v>
      </c>
      <c r="BL42" s="606"/>
      <c r="BM42" s="606" t="s">
        <v>8294</v>
      </c>
      <c r="BN42" s="607" t="s">
        <v>8299</v>
      </c>
      <c r="BO42" s="606" t="s">
        <v>8294</v>
      </c>
      <c r="BP42" s="606"/>
      <c r="BQ42" s="606" t="s">
        <v>8294</v>
      </c>
      <c r="BR42" s="607" t="s">
        <v>8299</v>
      </c>
      <c r="BS42" s="606" t="s">
        <v>8294</v>
      </c>
      <c r="BT42" s="607" t="s">
        <v>8299</v>
      </c>
      <c r="BU42" s="606" t="s">
        <v>8294</v>
      </c>
      <c r="BV42" s="607" t="s">
        <v>8299</v>
      </c>
      <c r="BW42" s="606" t="s">
        <v>8294</v>
      </c>
      <c r="BX42" s="607" t="s">
        <v>8299</v>
      </c>
      <c r="BY42" s="609" t="s">
        <v>8294</v>
      </c>
      <c r="BZ42" s="216">
        <v>42215</v>
      </c>
      <c r="CA42" s="606" t="s">
        <v>8294</v>
      </c>
      <c r="CB42" s="208" t="s">
        <v>8299</v>
      </c>
      <c r="CC42" s="611">
        <v>6.6</v>
      </c>
      <c r="CD42" s="216">
        <v>42215</v>
      </c>
      <c r="CE42" s="208">
        <v>0</v>
      </c>
      <c r="CG42" s="215" t="s">
        <v>8294</v>
      </c>
      <c r="CH42" s="215" t="s">
        <v>8294</v>
      </c>
      <c r="CI42" s="215" t="s">
        <v>8294</v>
      </c>
      <c r="CJ42" s="215" t="s">
        <v>8294</v>
      </c>
      <c r="CL42" s="208" t="s">
        <v>8865</v>
      </c>
    </row>
    <row r="43" spans="1:90" s="208" customFormat="1">
      <c r="A43" s="208" t="s">
        <v>8268</v>
      </c>
      <c r="B43" s="606" t="s">
        <v>8203</v>
      </c>
      <c r="C43" s="606" t="s">
        <v>8202</v>
      </c>
      <c r="D43" s="606" t="s">
        <v>8274</v>
      </c>
      <c r="E43" s="607">
        <v>2</v>
      </c>
      <c r="F43" s="607">
        <v>1</v>
      </c>
      <c r="G43" s="608">
        <v>260</v>
      </c>
      <c r="H43" s="608">
        <v>16</v>
      </c>
      <c r="I43" s="608"/>
      <c r="J43" s="608"/>
      <c r="K43" s="606" t="s">
        <v>8294</v>
      </c>
      <c r="L43" s="218"/>
      <c r="M43" s="607">
        <v>3</v>
      </c>
      <c r="N43" s="216">
        <v>41915</v>
      </c>
      <c r="O43" s="611">
        <v>1.6</v>
      </c>
      <c r="P43" s="216">
        <v>42215</v>
      </c>
      <c r="Q43" s="215" t="s">
        <v>8294</v>
      </c>
      <c r="R43" s="215" t="s">
        <v>8294</v>
      </c>
      <c r="S43" s="215" t="s">
        <v>8294</v>
      </c>
      <c r="T43" s="215" t="s">
        <v>8294</v>
      </c>
      <c r="U43" s="209" t="e">
        <f>AD43*BS43</f>
        <v>#VALUE!</v>
      </c>
      <c r="V43" s="216">
        <v>42215</v>
      </c>
      <c r="W43" s="215">
        <v>13.5</v>
      </c>
      <c r="X43" s="215" t="s">
        <v>8294</v>
      </c>
      <c r="Y43" s="215" t="s">
        <v>8294</v>
      </c>
      <c r="Z43" s="209" t="e">
        <f>AD43*BU43</f>
        <v>#VALUE!</v>
      </c>
      <c r="AA43" s="216">
        <v>42215</v>
      </c>
      <c r="AB43" s="208" t="e">
        <f>(AD43/AH43)*10000</f>
        <v>#VALUE!</v>
      </c>
      <c r="AC43" s="216">
        <v>42215</v>
      </c>
      <c r="AD43" s="485">
        <f>(O43/W43)*(((100-CC43)/100)*((100-2)/100))*100</f>
        <v>10.848237037037038</v>
      </c>
      <c r="AE43" s="216">
        <v>42212</v>
      </c>
      <c r="AF43" s="235">
        <v>12.164428164428166</v>
      </c>
      <c r="AG43" s="216">
        <v>42212</v>
      </c>
      <c r="AH43" s="215" t="s">
        <v>8294</v>
      </c>
      <c r="AI43" s="216" t="s">
        <v>8299</v>
      </c>
      <c r="AJ43" s="607">
        <v>150</v>
      </c>
      <c r="AK43" s="216">
        <v>42145</v>
      </c>
      <c r="AL43" s="215" t="s">
        <v>8294</v>
      </c>
      <c r="AM43" s="215"/>
      <c r="AN43" s="607">
        <v>103</v>
      </c>
      <c r="AO43" s="607"/>
      <c r="AP43" s="215" t="s">
        <v>8294</v>
      </c>
      <c r="AQ43" s="215"/>
      <c r="AR43" s="215" t="s">
        <v>8294</v>
      </c>
      <c r="AS43" s="215"/>
      <c r="AT43" s="215" t="s">
        <v>8294</v>
      </c>
      <c r="AU43" s="215" t="s">
        <v>8294</v>
      </c>
      <c r="AV43" s="215"/>
      <c r="AW43" s="215" t="s">
        <v>8294</v>
      </c>
      <c r="AX43" s="215"/>
      <c r="AY43" s="215" t="s">
        <v>8294</v>
      </c>
      <c r="AZ43" s="215"/>
      <c r="BA43" s="215" t="s">
        <v>8294</v>
      </c>
      <c r="BB43" s="215"/>
      <c r="BC43" s="215" t="s">
        <v>8294</v>
      </c>
      <c r="BD43" s="215"/>
      <c r="BE43" s="607">
        <v>3</v>
      </c>
      <c r="BF43" s="217">
        <v>42279</v>
      </c>
      <c r="BG43" s="606" t="s">
        <v>8294</v>
      </c>
      <c r="BH43" s="607" t="s">
        <v>8299</v>
      </c>
      <c r="BI43" s="606" t="s">
        <v>8294</v>
      </c>
      <c r="BJ43" s="606"/>
      <c r="BK43" s="606" t="s">
        <v>8294</v>
      </c>
      <c r="BL43" s="606"/>
      <c r="BM43" s="606" t="s">
        <v>8294</v>
      </c>
      <c r="BN43" s="607" t="s">
        <v>8299</v>
      </c>
      <c r="BO43" s="606" t="s">
        <v>8294</v>
      </c>
      <c r="BP43" s="606"/>
      <c r="BQ43" s="606" t="s">
        <v>8294</v>
      </c>
      <c r="BR43" s="607" t="s">
        <v>8299</v>
      </c>
      <c r="BS43" s="606" t="s">
        <v>8294</v>
      </c>
      <c r="BT43" s="607" t="s">
        <v>8299</v>
      </c>
      <c r="BU43" s="606" t="s">
        <v>8294</v>
      </c>
      <c r="BV43" s="607" t="s">
        <v>8299</v>
      </c>
      <c r="BW43" s="606" t="s">
        <v>8294</v>
      </c>
      <c r="BX43" s="607" t="s">
        <v>8299</v>
      </c>
      <c r="BY43" s="609" t="s">
        <v>8294</v>
      </c>
      <c r="BZ43" s="216">
        <v>42215</v>
      </c>
      <c r="CA43" s="606" t="s">
        <v>8294</v>
      </c>
      <c r="CB43" s="208" t="s">
        <v>8299</v>
      </c>
      <c r="CC43" s="611">
        <v>6.6</v>
      </c>
      <c r="CD43" s="216">
        <v>42215</v>
      </c>
      <c r="CE43" s="208">
        <v>0</v>
      </c>
      <c r="CG43" s="215" t="s">
        <v>8294</v>
      </c>
      <c r="CH43" s="215" t="s">
        <v>8294</v>
      </c>
      <c r="CI43" s="215" t="s">
        <v>8294</v>
      </c>
      <c r="CJ43" s="215" t="s">
        <v>8294</v>
      </c>
      <c r="CL43" s="208" t="s">
        <v>8865</v>
      </c>
    </row>
    <row r="44" spans="1:90" s="208" customFormat="1">
      <c r="A44" s="208" t="s">
        <v>8268</v>
      </c>
      <c r="B44" s="606" t="s">
        <v>8239</v>
      </c>
      <c r="C44" s="606" t="s">
        <v>8238</v>
      </c>
      <c r="D44" s="606" t="s">
        <v>8276</v>
      </c>
      <c r="E44" s="607">
        <v>14</v>
      </c>
      <c r="F44" s="607">
        <v>1</v>
      </c>
      <c r="G44" s="608">
        <v>260</v>
      </c>
      <c r="H44" s="608">
        <v>17</v>
      </c>
      <c r="I44" s="608"/>
      <c r="J44" s="608"/>
      <c r="K44" s="606" t="s">
        <v>8294</v>
      </c>
      <c r="L44" s="218"/>
      <c r="M44" s="607">
        <v>3</v>
      </c>
      <c r="N44" s="216">
        <v>41915</v>
      </c>
      <c r="O44" s="611">
        <v>2.4500000000000002</v>
      </c>
      <c r="P44" s="216">
        <v>42215</v>
      </c>
      <c r="Q44" s="215" t="s">
        <v>8294</v>
      </c>
      <c r="R44" s="215" t="s">
        <v>8294</v>
      </c>
      <c r="S44" s="215" t="s">
        <v>8294</v>
      </c>
      <c r="T44" s="215" t="s">
        <v>8294</v>
      </c>
      <c r="U44" s="209" t="e">
        <f>AD44*BS44</f>
        <v>#VALUE!</v>
      </c>
      <c r="V44" s="216">
        <v>42215</v>
      </c>
      <c r="W44" s="215">
        <v>13.5</v>
      </c>
      <c r="X44" s="215" t="s">
        <v>8294</v>
      </c>
      <c r="Y44" s="215" t="s">
        <v>8294</v>
      </c>
      <c r="Z44" s="209" t="e">
        <f>AD44*BU44</f>
        <v>#VALUE!</v>
      </c>
      <c r="AA44" s="216">
        <v>42215</v>
      </c>
      <c r="AB44" s="208" t="e">
        <f>(AD44/AH44)*10000</f>
        <v>#VALUE!</v>
      </c>
      <c r="AC44" s="216">
        <v>42215</v>
      </c>
      <c r="AD44" s="485">
        <f>(O44/W44)*(((100-CC44)/100)*((100-2)/100))*100</f>
        <v>16.558007407407409</v>
      </c>
      <c r="AE44" s="216">
        <v>42212</v>
      </c>
      <c r="AF44" s="235">
        <v>18.566951566951566</v>
      </c>
      <c r="AG44" s="216">
        <v>42212</v>
      </c>
      <c r="AH44" s="215" t="s">
        <v>8294</v>
      </c>
      <c r="AI44" s="216" t="s">
        <v>8299</v>
      </c>
      <c r="AJ44" s="607">
        <v>155</v>
      </c>
      <c r="AK44" s="216">
        <v>42145</v>
      </c>
      <c r="AL44" s="215" t="s">
        <v>8294</v>
      </c>
      <c r="AM44" s="215"/>
      <c r="AN44" s="607">
        <v>102</v>
      </c>
      <c r="AO44" s="607"/>
      <c r="AP44" s="215" t="s">
        <v>8294</v>
      </c>
      <c r="AQ44" s="215"/>
      <c r="AR44" s="215" t="s">
        <v>8294</v>
      </c>
      <c r="AS44" s="215"/>
      <c r="AT44" s="215" t="s">
        <v>8294</v>
      </c>
      <c r="AU44" s="215" t="s">
        <v>8294</v>
      </c>
      <c r="AV44" s="215"/>
      <c r="AW44" s="215" t="s">
        <v>8294</v>
      </c>
      <c r="AX44" s="215"/>
      <c r="AY44" s="215" t="s">
        <v>8294</v>
      </c>
      <c r="AZ44" s="215"/>
      <c r="BA44" s="215" t="s">
        <v>8294</v>
      </c>
      <c r="BB44" s="215"/>
      <c r="BC44" s="215" t="s">
        <v>8294</v>
      </c>
      <c r="BD44" s="215"/>
      <c r="BE44" s="607">
        <v>3</v>
      </c>
      <c r="BF44" s="217">
        <v>42279</v>
      </c>
      <c r="BG44" s="606" t="s">
        <v>8294</v>
      </c>
      <c r="BH44" s="607" t="s">
        <v>8299</v>
      </c>
      <c r="BI44" s="606" t="s">
        <v>8294</v>
      </c>
      <c r="BJ44" s="606"/>
      <c r="BK44" s="606" t="s">
        <v>8294</v>
      </c>
      <c r="BL44" s="606"/>
      <c r="BM44" s="606" t="s">
        <v>8294</v>
      </c>
      <c r="BN44" s="607" t="s">
        <v>8299</v>
      </c>
      <c r="BO44" s="606" t="s">
        <v>8294</v>
      </c>
      <c r="BP44" s="606"/>
      <c r="BQ44" s="606" t="s">
        <v>8294</v>
      </c>
      <c r="BR44" s="607" t="s">
        <v>8299</v>
      </c>
      <c r="BS44" s="606" t="s">
        <v>8294</v>
      </c>
      <c r="BT44" s="607" t="s">
        <v>8299</v>
      </c>
      <c r="BU44" s="606" t="s">
        <v>8294</v>
      </c>
      <c r="BV44" s="607" t="s">
        <v>8299</v>
      </c>
      <c r="BW44" s="606" t="s">
        <v>8294</v>
      </c>
      <c r="BX44" s="607" t="s">
        <v>8299</v>
      </c>
      <c r="BY44" s="609" t="s">
        <v>8294</v>
      </c>
      <c r="BZ44" s="216">
        <v>42215</v>
      </c>
      <c r="CA44" s="606" t="s">
        <v>8294</v>
      </c>
      <c r="CB44" s="208" t="s">
        <v>8299</v>
      </c>
      <c r="CC44" s="607">
        <v>6.9</v>
      </c>
      <c r="CD44" s="216">
        <v>42215</v>
      </c>
      <c r="CE44" s="208">
        <v>0</v>
      </c>
      <c r="CG44" s="215" t="s">
        <v>8294</v>
      </c>
      <c r="CH44" s="215" t="s">
        <v>8294</v>
      </c>
      <c r="CI44" s="215" t="s">
        <v>8294</v>
      </c>
      <c r="CJ44" s="215" t="s">
        <v>8294</v>
      </c>
      <c r="CL44" s="208" t="s">
        <v>8865</v>
      </c>
    </row>
    <row r="45" spans="1:90" s="208" customFormat="1">
      <c r="A45" s="208" t="s">
        <v>8268</v>
      </c>
      <c r="B45" s="606" t="s">
        <v>8260</v>
      </c>
      <c r="C45" s="606" t="s">
        <v>8306</v>
      </c>
      <c r="D45" s="606" t="s">
        <v>8276</v>
      </c>
      <c r="E45" s="607">
        <v>21</v>
      </c>
      <c r="F45" s="607">
        <v>1</v>
      </c>
      <c r="G45" s="608">
        <v>260</v>
      </c>
      <c r="H45" s="608">
        <v>18</v>
      </c>
      <c r="I45" s="608"/>
      <c r="J45" s="608"/>
      <c r="K45" s="606" t="s">
        <v>8294</v>
      </c>
      <c r="L45" s="218"/>
      <c r="M45" s="607">
        <v>3</v>
      </c>
      <c r="N45" s="216">
        <v>41915</v>
      </c>
      <c r="O45" s="611">
        <v>2.8</v>
      </c>
      <c r="P45" s="216">
        <v>42215</v>
      </c>
      <c r="Q45" s="215" t="s">
        <v>8294</v>
      </c>
      <c r="R45" s="215" t="s">
        <v>8294</v>
      </c>
      <c r="S45" s="215" t="s">
        <v>8294</v>
      </c>
      <c r="T45" s="215" t="s">
        <v>8294</v>
      </c>
      <c r="U45" s="209" t="e">
        <f>AD45*BS45</f>
        <v>#VALUE!</v>
      </c>
      <c r="V45" s="216">
        <v>42215</v>
      </c>
      <c r="W45" s="215">
        <v>13.5</v>
      </c>
      <c r="X45" s="215" t="s">
        <v>8294</v>
      </c>
      <c r="Y45" s="215" t="s">
        <v>8294</v>
      </c>
      <c r="Z45" s="209" t="e">
        <f>AD45*BU45</f>
        <v>#VALUE!</v>
      </c>
      <c r="AA45" s="216">
        <v>42215</v>
      </c>
      <c r="AB45" s="208" t="e">
        <f>(AD45/AH45)*10000</f>
        <v>#VALUE!</v>
      </c>
      <c r="AC45" s="216">
        <v>42215</v>
      </c>
      <c r="AD45" s="485">
        <f>(O45/W45)*(((100-CC45)/100)*((100-2)/100))*100</f>
        <v>18.842133333333333</v>
      </c>
      <c r="AE45" s="216">
        <v>42212</v>
      </c>
      <c r="AF45" s="235">
        <v>21.128205128205128</v>
      </c>
      <c r="AG45" s="216">
        <v>42212</v>
      </c>
      <c r="AH45" s="215" t="s">
        <v>8294</v>
      </c>
      <c r="AI45" s="216" t="s">
        <v>8299</v>
      </c>
      <c r="AJ45" s="607">
        <v>160</v>
      </c>
      <c r="AK45" s="216">
        <v>42145</v>
      </c>
      <c r="AL45" s="215" t="s">
        <v>8294</v>
      </c>
      <c r="AM45" s="215"/>
      <c r="AN45" s="607">
        <v>107</v>
      </c>
      <c r="AO45" s="607"/>
      <c r="AP45" s="215" t="s">
        <v>8294</v>
      </c>
      <c r="AQ45" s="215"/>
      <c r="AR45" s="215" t="s">
        <v>8294</v>
      </c>
      <c r="AS45" s="215"/>
      <c r="AT45" s="215" t="s">
        <v>8294</v>
      </c>
      <c r="AU45" s="215" t="s">
        <v>8294</v>
      </c>
      <c r="AV45" s="215"/>
      <c r="AW45" s="215" t="s">
        <v>8294</v>
      </c>
      <c r="AX45" s="215"/>
      <c r="AY45" s="215" t="s">
        <v>8294</v>
      </c>
      <c r="AZ45" s="215"/>
      <c r="BA45" s="215" t="s">
        <v>8294</v>
      </c>
      <c r="BB45" s="215"/>
      <c r="BC45" s="215" t="s">
        <v>8294</v>
      </c>
      <c r="BD45" s="215"/>
      <c r="BE45" s="607">
        <v>3</v>
      </c>
      <c r="BF45" s="217">
        <v>42279</v>
      </c>
      <c r="BG45" s="606" t="s">
        <v>8294</v>
      </c>
      <c r="BH45" s="607" t="s">
        <v>8299</v>
      </c>
      <c r="BI45" s="606" t="s">
        <v>8294</v>
      </c>
      <c r="BJ45" s="606"/>
      <c r="BK45" s="606" t="s">
        <v>8294</v>
      </c>
      <c r="BL45" s="606"/>
      <c r="BM45" s="606" t="s">
        <v>8294</v>
      </c>
      <c r="BN45" s="607" t="s">
        <v>8299</v>
      </c>
      <c r="BO45" s="606" t="s">
        <v>8294</v>
      </c>
      <c r="BP45" s="606"/>
      <c r="BQ45" s="606" t="s">
        <v>8294</v>
      </c>
      <c r="BR45" s="607" t="s">
        <v>8299</v>
      </c>
      <c r="BS45" s="606" t="s">
        <v>8294</v>
      </c>
      <c r="BT45" s="607" t="s">
        <v>8299</v>
      </c>
      <c r="BU45" s="606" t="s">
        <v>8294</v>
      </c>
      <c r="BV45" s="607" t="s">
        <v>8299</v>
      </c>
      <c r="BW45" s="606" t="s">
        <v>8294</v>
      </c>
      <c r="BX45" s="607" t="s">
        <v>8299</v>
      </c>
      <c r="BY45" s="609" t="s">
        <v>8294</v>
      </c>
      <c r="BZ45" s="216">
        <v>42215</v>
      </c>
      <c r="CA45" s="606" t="s">
        <v>8294</v>
      </c>
      <c r="CB45" s="208" t="s">
        <v>8299</v>
      </c>
      <c r="CC45" s="607">
        <v>7.3</v>
      </c>
      <c r="CD45" s="216">
        <v>42215</v>
      </c>
      <c r="CE45" s="208">
        <v>0</v>
      </c>
      <c r="CG45" s="215" t="s">
        <v>8294</v>
      </c>
      <c r="CH45" s="215" t="s">
        <v>8294</v>
      </c>
      <c r="CI45" s="215" t="s">
        <v>8294</v>
      </c>
      <c r="CJ45" s="215" t="s">
        <v>8294</v>
      </c>
      <c r="CL45" s="208" t="s">
        <v>8865</v>
      </c>
    </row>
    <row r="46" spans="1:90" s="208" customFormat="1">
      <c r="A46" s="208" t="s">
        <v>8268</v>
      </c>
      <c r="B46" s="606" t="s">
        <v>8224</v>
      </c>
      <c r="C46" s="606" t="s">
        <v>8223</v>
      </c>
      <c r="D46" s="606" t="s">
        <v>8276</v>
      </c>
      <c r="E46" s="607">
        <v>9</v>
      </c>
      <c r="F46" s="607">
        <v>1</v>
      </c>
      <c r="G46" s="608">
        <v>260</v>
      </c>
      <c r="H46" s="608">
        <v>19</v>
      </c>
      <c r="I46" s="608"/>
      <c r="J46" s="608"/>
      <c r="K46" s="606" t="s">
        <v>8294</v>
      </c>
      <c r="L46" s="218"/>
      <c r="M46" s="607">
        <v>3</v>
      </c>
      <c r="N46" s="216">
        <v>41915</v>
      </c>
      <c r="O46" s="611">
        <v>2.95</v>
      </c>
      <c r="P46" s="216">
        <v>42215</v>
      </c>
      <c r="Q46" s="215" t="s">
        <v>8294</v>
      </c>
      <c r="R46" s="215" t="s">
        <v>8294</v>
      </c>
      <c r="S46" s="215" t="s">
        <v>8294</v>
      </c>
      <c r="T46" s="215" t="s">
        <v>8294</v>
      </c>
      <c r="U46" s="209">
        <f>AD46*BS46</f>
        <v>930.0668222222223</v>
      </c>
      <c r="V46" s="216">
        <v>42215</v>
      </c>
      <c r="W46" s="215">
        <v>13.5</v>
      </c>
      <c r="X46" s="215" t="s">
        <v>8294</v>
      </c>
      <c r="Y46" s="215" t="s">
        <v>8294</v>
      </c>
      <c r="Z46" s="209">
        <f>AD46*BU46</f>
        <v>310.02227407407412</v>
      </c>
      <c r="AA46" s="216">
        <v>42215</v>
      </c>
      <c r="AB46" s="208" t="e">
        <f>(AD46/AH46)*10000</f>
        <v>#VALUE!</v>
      </c>
      <c r="AC46" s="216">
        <v>42215</v>
      </c>
      <c r="AD46" s="485">
        <f>(O46/W46)*(((100-CC46)/100)*((100-2)/100))*100</f>
        <v>20.001437037037039</v>
      </c>
      <c r="AE46" s="216">
        <v>42212</v>
      </c>
      <c r="AF46" s="235">
        <v>22.428164428164433</v>
      </c>
      <c r="AG46" s="216">
        <v>42212</v>
      </c>
      <c r="AH46" s="215" t="s">
        <v>8294</v>
      </c>
      <c r="AI46" s="216" t="s">
        <v>8299</v>
      </c>
      <c r="AJ46" s="607">
        <v>170</v>
      </c>
      <c r="AK46" s="216">
        <v>42145</v>
      </c>
      <c r="AL46" s="215" t="s">
        <v>8294</v>
      </c>
      <c r="AM46" s="215"/>
      <c r="AN46" s="607">
        <v>107</v>
      </c>
      <c r="AO46" s="607"/>
      <c r="AP46" s="215" t="s">
        <v>8294</v>
      </c>
      <c r="AQ46" s="215"/>
      <c r="AR46" s="215" t="s">
        <v>8294</v>
      </c>
      <c r="AS46" s="215"/>
      <c r="AT46" s="215" t="s">
        <v>8294</v>
      </c>
      <c r="AU46" s="215" t="s">
        <v>8294</v>
      </c>
      <c r="AV46" s="215"/>
      <c r="AW46" s="215" t="s">
        <v>8294</v>
      </c>
      <c r="AX46" s="215"/>
      <c r="AY46" s="215" t="s">
        <v>8294</v>
      </c>
      <c r="AZ46" s="215"/>
      <c r="BA46" s="215" t="s">
        <v>8294</v>
      </c>
      <c r="BB46" s="215"/>
      <c r="BC46" s="215" t="s">
        <v>8294</v>
      </c>
      <c r="BD46" s="215"/>
      <c r="BE46" s="607">
        <v>3</v>
      </c>
      <c r="BF46" s="217">
        <v>42279</v>
      </c>
      <c r="BG46" s="607">
        <v>-11</v>
      </c>
      <c r="BH46" s="607" t="s">
        <v>8299</v>
      </c>
      <c r="BI46" s="606" t="s">
        <v>8294</v>
      </c>
      <c r="BJ46" s="606"/>
      <c r="BK46" s="606" t="s">
        <v>8294</v>
      </c>
      <c r="BL46" s="606"/>
      <c r="BM46" s="607">
        <v>57.2</v>
      </c>
      <c r="BN46" s="607" t="s">
        <v>8299</v>
      </c>
      <c r="BO46" s="606" t="s">
        <v>8294</v>
      </c>
      <c r="BP46" s="606"/>
      <c r="BQ46" s="607">
        <v>11.1</v>
      </c>
      <c r="BR46" s="607" t="s">
        <v>8299</v>
      </c>
      <c r="BS46" s="607">
        <v>46.5</v>
      </c>
      <c r="BT46" s="607" t="s">
        <v>8299</v>
      </c>
      <c r="BU46" s="607">
        <v>15.5</v>
      </c>
      <c r="BV46" s="607" t="s">
        <v>8299</v>
      </c>
      <c r="BW46" s="607">
        <v>62.9</v>
      </c>
      <c r="BX46" s="607" t="s">
        <v>8299</v>
      </c>
      <c r="BY46" s="609">
        <v>6.876223087310791</v>
      </c>
      <c r="BZ46" s="216">
        <v>42215</v>
      </c>
      <c r="CA46" s="607">
        <v>34.799999999999997</v>
      </c>
      <c r="CB46" s="208" t="s">
        <v>8299</v>
      </c>
      <c r="CC46" s="607">
        <v>6.6</v>
      </c>
      <c r="CD46" s="216">
        <v>42215</v>
      </c>
      <c r="CE46" s="208">
        <v>0</v>
      </c>
      <c r="CG46" s="215" t="s">
        <v>8294</v>
      </c>
      <c r="CH46" s="215" t="s">
        <v>8294</v>
      </c>
      <c r="CI46" s="215" t="s">
        <v>8294</v>
      </c>
      <c r="CJ46" s="215" t="s">
        <v>8294</v>
      </c>
      <c r="CL46" s="208" t="s">
        <v>8865</v>
      </c>
    </row>
    <row r="47" spans="1:90" s="208" customFormat="1">
      <c r="A47" s="208" t="s">
        <v>8268</v>
      </c>
      <c r="B47" s="606" t="s">
        <v>8212</v>
      </c>
      <c r="C47" s="606" t="s">
        <v>8211</v>
      </c>
      <c r="D47" s="606" t="s">
        <v>8276</v>
      </c>
      <c r="E47" s="607">
        <v>5</v>
      </c>
      <c r="F47" s="607">
        <v>1</v>
      </c>
      <c r="G47" s="608">
        <v>260</v>
      </c>
      <c r="H47" s="608">
        <v>20</v>
      </c>
      <c r="I47" s="608"/>
      <c r="J47" s="608"/>
      <c r="K47" s="606" t="s">
        <v>8294</v>
      </c>
      <c r="L47" s="218"/>
      <c r="M47" s="607">
        <v>3</v>
      </c>
      <c r="N47" s="216">
        <v>41915</v>
      </c>
      <c r="O47" s="611">
        <v>2.4500000000000002</v>
      </c>
      <c r="P47" s="216">
        <v>42215</v>
      </c>
      <c r="Q47" s="215" t="s">
        <v>8294</v>
      </c>
      <c r="R47" s="215" t="s">
        <v>8294</v>
      </c>
      <c r="S47" s="215" t="s">
        <v>8294</v>
      </c>
      <c r="T47" s="215" t="s">
        <v>8294</v>
      </c>
      <c r="U47" s="209" t="e">
        <f>AD47*BS47</f>
        <v>#VALUE!</v>
      </c>
      <c r="V47" s="216">
        <v>42215</v>
      </c>
      <c r="W47" s="215">
        <v>13.5</v>
      </c>
      <c r="X47" s="215" t="s">
        <v>8294</v>
      </c>
      <c r="Y47" s="215" t="s">
        <v>8294</v>
      </c>
      <c r="Z47" s="209" t="e">
        <f>AD47*BU47</f>
        <v>#VALUE!</v>
      </c>
      <c r="AA47" s="216">
        <v>42215</v>
      </c>
      <c r="AB47" s="208" t="e">
        <f>(AD47/AH47)*10000</f>
        <v>#VALUE!</v>
      </c>
      <c r="AC47" s="216">
        <v>42215</v>
      </c>
      <c r="AD47" s="485">
        <f>(O47/W47)*(((100-CC47)/100)*((100-2)/100))*100</f>
        <v>16.611362962962964</v>
      </c>
      <c r="AE47" s="216">
        <v>42212</v>
      </c>
      <c r="AF47" s="235">
        <v>18.626780626780633</v>
      </c>
      <c r="AG47" s="216">
        <v>42212</v>
      </c>
      <c r="AH47" s="215" t="s">
        <v>8294</v>
      </c>
      <c r="AI47" s="216" t="s">
        <v>8299</v>
      </c>
      <c r="AJ47" s="607">
        <v>160</v>
      </c>
      <c r="AK47" s="216">
        <v>42145</v>
      </c>
      <c r="AL47" s="215" t="s">
        <v>8294</v>
      </c>
      <c r="AM47" s="215"/>
      <c r="AN47" s="607">
        <v>104</v>
      </c>
      <c r="AO47" s="607"/>
      <c r="AP47" s="215" t="s">
        <v>8294</v>
      </c>
      <c r="AQ47" s="215"/>
      <c r="AR47" s="215" t="s">
        <v>8294</v>
      </c>
      <c r="AS47" s="215"/>
      <c r="AT47" s="215" t="s">
        <v>8294</v>
      </c>
      <c r="AU47" s="215" t="s">
        <v>8294</v>
      </c>
      <c r="AV47" s="215"/>
      <c r="AW47" s="215" t="s">
        <v>8294</v>
      </c>
      <c r="AX47" s="215"/>
      <c r="AY47" s="215" t="s">
        <v>8294</v>
      </c>
      <c r="AZ47" s="215"/>
      <c r="BA47" s="215" t="s">
        <v>8294</v>
      </c>
      <c r="BB47" s="215"/>
      <c r="BC47" s="215" t="s">
        <v>8294</v>
      </c>
      <c r="BD47" s="215"/>
      <c r="BE47" s="607">
        <v>3</v>
      </c>
      <c r="BF47" s="217">
        <v>42279</v>
      </c>
      <c r="BG47" s="606" t="s">
        <v>8294</v>
      </c>
      <c r="BH47" s="607" t="s">
        <v>8299</v>
      </c>
      <c r="BI47" s="606" t="s">
        <v>8294</v>
      </c>
      <c r="BJ47" s="606"/>
      <c r="BK47" s="606" t="s">
        <v>8294</v>
      </c>
      <c r="BL47" s="606"/>
      <c r="BM47" s="606" t="s">
        <v>8294</v>
      </c>
      <c r="BN47" s="607" t="s">
        <v>8299</v>
      </c>
      <c r="BO47" s="606" t="s">
        <v>8294</v>
      </c>
      <c r="BP47" s="606"/>
      <c r="BQ47" s="606" t="s">
        <v>8294</v>
      </c>
      <c r="BR47" s="607" t="s">
        <v>8299</v>
      </c>
      <c r="BS47" s="606" t="s">
        <v>8294</v>
      </c>
      <c r="BT47" s="607" t="s">
        <v>8299</v>
      </c>
      <c r="BU47" s="606" t="s">
        <v>8294</v>
      </c>
      <c r="BV47" s="607" t="s">
        <v>8299</v>
      </c>
      <c r="BW47" s="606" t="s">
        <v>8294</v>
      </c>
      <c r="BX47" s="607" t="s">
        <v>8299</v>
      </c>
      <c r="BY47" s="609" t="s">
        <v>8294</v>
      </c>
      <c r="BZ47" s="216">
        <v>42215</v>
      </c>
      <c r="CA47" s="606" t="s">
        <v>8294</v>
      </c>
      <c r="CB47" s="208" t="s">
        <v>8299</v>
      </c>
      <c r="CC47" s="607">
        <v>6.6</v>
      </c>
      <c r="CD47" s="216">
        <v>42215</v>
      </c>
      <c r="CE47" s="208">
        <v>0</v>
      </c>
      <c r="CG47" s="215" t="s">
        <v>8294</v>
      </c>
      <c r="CH47" s="215" t="s">
        <v>8294</v>
      </c>
      <c r="CI47" s="215" t="s">
        <v>8294</v>
      </c>
      <c r="CJ47" s="215" t="s">
        <v>8294</v>
      </c>
      <c r="CL47" s="208" t="s">
        <v>8865</v>
      </c>
    </row>
    <row r="48" spans="1:90" s="208" customFormat="1">
      <c r="A48" s="208" t="s">
        <v>8268</v>
      </c>
      <c r="B48" s="606" t="s">
        <v>8215</v>
      </c>
      <c r="C48" s="606" t="s">
        <v>8214</v>
      </c>
      <c r="D48" s="606" t="s">
        <v>8276</v>
      </c>
      <c r="E48" s="607">
        <v>6</v>
      </c>
      <c r="F48" s="607">
        <v>1</v>
      </c>
      <c r="G48" s="608">
        <v>260</v>
      </c>
      <c r="H48" s="608">
        <v>21</v>
      </c>
      <c r="I48" s="608"/>
      <c r="J48" s="608"/>
      <c r="K48" s="606" t="s">
        <v>8294</v>
      </c>
      <c r="L48" s="218"/>
      <c r="M48" s="607">
        <v>3</v>
      </c>
      <c r="N48" s="216">
        <v>41915</v>
      </c>
      <c r="O48" s="611">
        <v>3.05</v>
      </c>
      <c r="P48" s="216">
        <v>42215</v>
      </c>
      <c r="Q48" s="215" t="s">
        <v>8294</v>
      </c>
      <c r="R48" s="215" t="s">
        <v>8294</v>
      </c>
      <c r="S48" s="215" t="s">
        <v>8294</v>
      </c>
      <c r="T48" s="215" t="s">
        <v>8294</v>
      </c>
      <c r="U48" s="209">
        <f>AD48*BS48</f>
        <v>974.00218222222225</v>
      </c>
      <c r="V48" s="216">
        <v>42215</v>
      </c>
      <c r="W48" s="215">
        <v>13.5</v>
      </c>
      <c r="X48" s="215" t="s">
        <v>8294</v>
      </c>
      <c r="Y48" s="215" t="s">
        <v>8294</v>
      </c>
      <c r="Z48" s="209">
        <f>AD48*BU48</f>
        <v>372.23013333333336</v>
      </c>
      <c r="AA48" s="216">
        <v>42215</v>
      </c>
      <c r="AB48" s="208" t="e">
        <f>(AD48/AH48)*10000</f>
        <v>#VALUE!</v>
      </c>
      <c r="AC48" s="216">
        <v>42215</v>
      </c>
      <c r="AD48" s="485">
        <f>(O48/W48)*(((100-CC48)/100)*((100-2)/100))*100</f>
        <v>20.679451851851852</v>
      </c>
      <c r="AE48" s="216">
        <v>42212</v>
      </c>
      <c r="AF48" s="235">
        <v>23.188441188441193</v>
      </c>
      <c r="AG48" s="216">
        <v>42212</v>
      </c>
      <c r="AH48" s="215" t="s">
        <v>8294</v>
      </c>
      <c r="AI48" s="216" t="s">
        <v>8299</v>
      </c>
      <c r="AJ48" s="607">
        <v>155</v>
      </c>
      <c r="AK48" s="216">
        <v>42145</v>
      </c>
      <c r="AL48" s="215" t="s">
        <v>8294</v>
      </c>
      <c r="AM48" s="215"/>
      <c r="AN48" s="607">
        <v>106</v>
      </c>
      <c r="AO48" s="607"/>
      <c r="AP48" s="215" t="s">
        <v>8294</v>
      </c>
      <c r="AQ48" s="215"/>
      <c r="AR48" s="215" t="s">
        <v>8294</v>
      </c>
      <c r="AS48" s="215"/>
      <c r="AT48" s="215" t="s">
        <v>8294</v>
      </c>
      <c r="AU48" s="215" t="s">
        <v>8294</v>
      </c>
      <c r="AV48" s="215"/>
      <c r="AW48" s="215" t="s">
        <v>8294</v>
      </c>
      <c r="AX48" s="215"/>
      <c r="AY48" s="215" t="s">
        <v>8294</v>
      </c>
      <c r="AZ48" s="215"/>
      <c r="BA48" s="215" t="s">
        <v>8294</v>
      </c>
      <c r="BB48" s="215"/>
      <c r="BC48" s="215" t="s">
        <v>8294</v>
      </c>
      <c r="BD48" s="215"/>
      <c r="BE48" s="607">
        <v>3</v>
      </c>
      <c r="BF48" s="217">
        <v>42279</v>
      </c>
      <c r="BG48" s="607">
        <v>38.200000000000003</v>
      </c>
      <c r="BH48" s="607" t="s">
        <v>8299</v>
      </c>
      <c r="BI48" s="606" t="s">
        <v>8294</v>
      </c>
      <c r="BJ48" s="606"/>
      <c r="BK48" s="606" t="s">
        <v>8294</v>
      </c>
      <c r="BL48" s="606"/>
      <c r="BM48" s="607">
        <v>70.099999999999994</v>
      </c>
      <c r="BN48" s="607" t="s">
        <v>8299</v>
      </c>
      <c r="BO48" s="606" t="s">
        <v>8294</v>
      </c>
      <c r="BP48" s="606"/>
      <c r="BQ48" s="607">
        <v>3.5</v>
      </c>
      <c r="BR48" s="607" t="s">
        <v>8299</v>
      </c>
      <c r="BS48" s="607">
        <v>47.1</v>
      </c>
      <c r="BT48" s="607" t="s">
        <v>8299</v>
      </c>
      <c r="BU48" s="607">
        <v>18</v>
      </c>
      <c r="BV48" s="607" t="s">
        <v>8299</v>
      </c>
      <c r="BW48" s="607">
        <v>91.9</v>
      </c>
      <c r="BX48" s="607" t="s">
        <v>8299</v>
      </c>
      <c r="BY48" s="609">
        <v>7.0887951850891113</v>
      </c>
      <c r="BZ48" s="216">
        <v>42215</v>
      </c>
      <c r="CA48" s="607">
        <v>40.9</v>
      </c>
      <c r="CB48" s="208" t="s">
        <v>8299</v>
      </c>
      <c r="CC48" s="607">
        <v>6.6</v>
      </c>
      <c r="CD48" s="216">
        <v>42215</v>
      </c>
      <c r="CE48" s="208">
        <v>0</v>
      </c>
      <c r="CG48" s="215" t="s">
        <v>8294</v>
      </c>
      <c r="CH48" s="215" t="s">
        <v>8294</v>
      </c>
      <c r="CI48" s="215" t="s">
        <v>8294</v>
      </c>
      <c r="CJ48" s="215" t="s">
        <v>8294</v>
      </c>
      <c r="CL48" s="208" t="s">
        <v>8865</v>
      </c>
    </row>
    <row r="49" spans="1:92" s="208" customFormat="1">
      <c r="A49" s="208" t="s">
        <v>8268</v>
      </c>
      <c r="B49" s="606" t="s">
        <v>8236</v>
      </c>
      <c r="C49" s="606" t="s">
        <v>8235</v>
      </c>
      <c r="D49" s="606" t="s">
        <v>8276</v>
      </c>
      <c r="E49" s="607">
        <v>13</v>
      </c>
      <c r="F49" s="607">
        <v>1</v>
      </c>
      <c r="G49" s="608">
        <v>260</v>
      </c>
      <c r="H49" s="608">
        <v>22</v>
      </c>
      <c r="I49" s="608"/>
      <c r="J49" s="608"/>
      <c r="K49" s="606" t="s">
        <v>8294</v>
      </c>
      <c r="L49" s="218"/>
      <c r="M49" s="607">
        <v>3</v>
      </c>
      <c r="N49" s="216">
        <v>41915</v>
      </c>
      <c r="O49" s="611">
        <v>4.3499999999999996</v>
      </c>
      <c r="P49" s="216">
        <v>42215</v>
      </c>
      <c r="Q49" s="215" t="s">
        <v>8294</v>
      </c>
      <c r="R49" s="215" t="s">
        <v>8294</v>
      </c>
      <c r="S49" s="215" t="s">
        <v>8294</v>
      </c>
      <c r="T49" s="215" t="s">
        <v>8294</v>
      </c>
      <c r="U49" s="209">
        <f>AD49*BS49</f>
        <v>1314.1313266666666</v>
      </c>
      <c r="V49" s="216">
        <v>42215</v>
      </c>
      <c r="W49" s="215">
        <v>13.5</v>
      </c>
      <c r="X49" s="215" t="s">
        <v>8294</v>
      </c>
      <c r="Y49" s="215" t="s">
        <v>8294</v>
      </c>
      <c r="Z49" s="209">
        <f>AD49*BU49</f>
        <v>458.62301333333329</v>
      </c>
      <c r="AA49" s="216">
        <v>42215</v>
      </c>
      <c r="AB49" s="208" t="e">
        <f>(AD49/AH49)*10000</f>
        <v>#VALUE!</v>
      </c>
      <c r="AC49" s="216">
        <v>42215</v>
      </c>
      <c r="AD49" s="485">
        <f>(O49/W49)*(((100-CC49)/100)*((100-2)/100))*100</f>
        <v>29.398911111111108</v>
      </c>
      <c r="AE49" s="216">
        <v>42212</v>
      </c>
      <c r="AF49" s="235">
        <v>32.965811965811959</v>
      </c>
      <c r="AG49" s="216">
        <v>42212</v>
      </c>
      <c r="AH49" s="215" t="s">
        <v>8294</v>
      </c>
      <c r="AI49" s="216" t="s">
        <v>8299</v>
      </c>
      <c r="AJ49" s="607">
        <v>165</v>
      </c>
      <c r="AK49" s="216">
        <v>42145</v>
      </c>
      <c r="AL49" s="215" t="s">
        <v>8294</v>
      </c>
      <c r="AM49" s="215"/>
      <c r="AN49" s="607">
        <v>106</v>
      </c>
      <c r="AO49" s="607"/>
      <c r="AP49" s="215" t="s">
        <v>8294</v>
      </c>
      <c r="AQ49" s="215"/>
      <c r="AR49" s="215" t="s">
        <v>8294</v>
      </c>
      <c r="AS49" s="215"/>
      <c r="AT49" s="215" t="s">
        <v>8294</v>
      </c>
      <c r="AU49" s="215" t="s">
        <v>8294</v>
      </c>
      <c r="AV49" s="215"/>
      <c r="AW49" s="215" t="s">
        <v>8294</v>
      </c>
      <c r="AX49" s="215"/>
      <c r="AY49" s="215" t="s">
        <v>8294</v>
      </c>
      <c r="AZ49" s="215"/>
      <c r="BA49" s="215" t="s">
        <v>8294</v>
      </c>
      <c r="BB49" s="215"/>
      <c r="BC49" s="215" t="s">
        <v>8294</v>
      </c>
      <c r="BD49" s="215"/>
      <c r="BE49" s="607">
        <v>3</v>
      </c>
      <c r="BF49" s="217">
        <v>42279</v>
      </c>
      <c r="BG49" s="607">
        <v>-7.7</v>
      </c>
      <c r="BH49" s="607" t="s">
        <v>8299</v>
      </c>
      <c r="BI49" s="606" t="s">
        <v>8294</v>
      </c>
      <c r="BJ49" s="606"/>
      <c r="BK49" s="606" t="s">
        <v>8294</v>
      </c>
      <c r="BL49" s="606"/>
      <c r="BM49" s="607">
        <v>62.4</v>
      </c>
      <c r="BN49" s="607" t="s">
        <v>8299</v>
      </c>
      <c r="BO49" s="606" t="s">
        <v>8294</v>
      </c>
      <c r="BP49" s="606"/>
      <c r="BQ49" s="607">
        <v>8.8000000000000007</v>
      </c>
      <c r="BR49" s="607" t="s">
        <v>8299</v>
      </c>
      <c r="BS49" s="607">
        <v>44.7</v>
      </c>
      <c r="BT49" s="607" t="s">
        <v>8299</v>
      </c>
      <c r="BU49" s="607">
        <v>15.6</v>
      </c>
      <c r="BV49" s="607" t="s">
        <v>8299</v>
      </c>
      <c r="BW49" s="607">
        <v>25.8</v>
      </c>
      <c r="BX49" s="607" t="s">
        <v>8299</v>
      </c>
      <c r="BY49" s="609">
        <v>6.9160699844360352</v>
      </c>
      <c r="BZ49" s="216">
        <v>42215</v>
      </c>
      <c r="CA49" s="607">
        <v>33.6</v>
      </c>
      <c r="CB49" s="208" t="s">
        <v>8299</v>
      </c>
      <c r="CC49" s="607">
        <v>6.9</v>
      </c>
      <c r="CD49" s="216">
        <v>42215</v>
      </c>
      <c r="CE49" s="208">
        <v>0</v>
      </c>
      <c r="CG49" s="215" t="s">
        <v>8294</v>
      </c>
      <c r="CH49" s="215" t="s">
        <v>8294</v>
      </c>
      <c r="CI49" s="215" t="s">
        <v>8294</v>
      </c>
      <c r="CJ49" s="215" t="s">
        <v>8294</v>
      </c>
      <c r="CL49" s="208" t="s">
        <v>8865</v>
      </c>
    </row>
    <row r="50" spans="1:92" s="208" customFormat="1">
      <c r="A50" s="210" t="s">
        <v>7624</v>
      </c>
      <c r="B50" s="211" t="s">
        <v>8007</v>
      </c>
      <c r="C50" s="212" t="s">
        <v>7718</v>
      </c>
      <c r="D50" s="211" t="s">
        <v>8274</v>
      </c>
      <c r="E50" s="212">
        <v>91</v>
      </c>
      <c r="F50" s="212">
        <v>1</v>
      </c>
      <c r="G50" s="213">
        <v>262</v>
      </c>
      <c r="H50" s="213">
        <v>11</v>
      </c>
      <c r="I50" s="213"/>
      <c r="J50" s="213"/>
      <c r="K50" s="211" t="s">
        <v>8294</v>
      </c>
      <c r="L50" s="218"/>
      <c r="M50" s="212">
        <v>7</v>
      </c>
      <c r="N50" s="214">
        <v>41915</v>
      </c>
      <c r="O50" s="212">
        <v>3.25</v>
      </c>
      <c r="P50" s="214">
        <v>42215</v>
      </c>
      <c r="Q50" s="215" t="s">
        <v>8294</v>
      </c>
      <c r="R50" s="215" t="s">
        <v>8294</v>
      </c>
      <c r="S50" s="215" t="s">
        <v>8294</v>
      </c>
      <c r="T50" s="215" t="s">
        <v>8294</v>
      </c>
      <c r="U50" s="209">
        <f>AD50*BS50</f>
        <v>1003.7421333333333</v>
      </c>
      <c r="V50" s="216">
        <v>42215</v>
      </c>
      <c r="W50" s="215">
        <v>13.5</v>
      </c>
      <c r="X50" s="215" t="s">
        <v>8294</v>
      </c>
      <c r="Y50" s="215" t="s">
        <v>8294</v>
      </c>
      <c r="Z50" s="209">
        <f>AD50*BU50</f>
        <v>297.16049999999996</v>
      </c>
      <c r="AA50" s="216">
        <v>42215</v>
      </c>
      <c r="AB50" s="208" t="e">
        <f>(AD50/AH50)*10000</f>
        <v>#VALUE!</v>
      </c>
      <c r="AC50" s="216">
        <v>42215</v>
      </c>
      <c r="AD50" s="485">
        <f>(O50/W50)*(((100-CC50)/100)*((100-2)/100))*100</f>
        <v>22.011888888888887</v>
      </c>
      <c r="AE50" s="216">
        <v>42212</v>
      </c>
      <c r="AF50" s="235">
        <v>24.682539682539677</v>
      </c>
      <c r="AG50" s="216">
        <v>42212</v>
      </c>
      <c r="AH50" s="215" t="s">
        <v>8294</v>
      </c>
      <c r="AI50" s="216" t="s">
        <v>8299</v>
      </c>
      <c r="AJ50" s="212">
        <v>150</v>
      </c>
      <c r="AK50" s="216">
        <v>42145</v>
      </c>
      <c r="AL50" s="215" t="s">
        <v>8294</v>
      </c>
      <c r="AM50" s="215"/>
      <c r="AN50" s="212">
        <v>103</v>
      </c>
      <c r="AO50" s="212"/>
      <c r="AP50" s="215" t="s">
        <v>8294</v>
      </c>
      <c r="AQ50" s="215"/>
      <c r="AR50" s="215" t="s">
        <v>8294</v>
      </c>
      <c r="AS50" s="215"/>
      <c r="AT50" s="215" t="s">
        <v>8294</v>
      </c>
      <c r="AU50" s="215" t="s">
        <v>8294</v>
      </c>
      <c r="AV50" s="215"/>
      <c r="AW50" s="215" t="s">
        <v>8294</v>
      </c>
      <c r="AX50" s="215"/>
      <c r="AY50" s="215" t="s">
        <v>8294</v>
      </c>
      <c r="AZ50" s="215"/>
      <c r="BA50" s="215" t="s">
        <v>8294</v>
      </c>
      <c r="BB50" s="215"/>
      <c r="BC50" s="215" t="s">
        <v>8294</v>
      </c>
      <c r="BD50" s="215"/>
      <c r="BE50" s="212">
        <v>3</v>
      </c>
      <c r="BF50" s="217">
        <v>42279</v>
      </c>
      <c r="BG50" s="212">
        <v>-12.6</v>
      </c>
      <c r="BH50" s="212" t="s">
        <v>8299</v>
      </c>
      <c r="BI50" s="211" t="s">
        <v>8294</v>
      </c>
      <c r="BJ50" s="211"/>
      <c r="BK50" s="211" t="s">
        <v>8294</v>
      </c>
      <c r="BL50" s="211"/>
      <c r="BM50" s="212">
        <v>57.7</v>
      </c>
      <c r="BN50" s="212" t="s">
        <v>8299</v>
      </c>
      <c r="BO50" s="211" t="s">
        <v>8294</v>
      </c>
      <c r="BP50" s="211"/>
      <c r="BQ50" s="212">
        <v>10.7</v>
      </c>
      <c r="BR50" s="212" t="s">
        <v>8299</v>
      </c>
      <c r="BS50" s="212">
        <v>45.6</v>
      </c>
      <c r="BT50" s="212" t="s">
        <v>8299</v>
      </c>
      <c r="BU50" s="212">
        <v>13.5</v>
      </c>
      <c r="BV50" s="212" t="s">
        <v>8299</v>
      </c>
      <c r="BW50" s="212">
        <v>15.6</v>
      </c>
      <c r="BX50" s="212" t="s">
        <v>8299</v>
      </c>
      <c r="BY50" s="234">
        <v>6.906804084777832</v>
      </c>
      <c r="BZ50" s="214">
        <v>42215</v>
      </c>
      <c r="CA50" s="212">
        <v>29.7</v>
      </c>
      <c r="CB50" s="208" t="s">
        <v>8299</v>
      </c>
      <c r="CC50" s="212">
        <v>6.7</v>
      </c>
      <c r="CD50" s="214">
        <v>42215</v>
      </c>
      <c r="CE50" s="208">
        <v>0</v>
      </c>
      <c r="CG50" s="215" t="s">
        <v>8294</v>
      </c>
      <c r="CH50" s="215" t="s">
        <v>8294</v>
      </c>
      <c r="CI50" s="215" t="s">
        <v>8294</v>
      </c>
      <c r="CJ50" s="215" t="s">
        <v>8294</v>
      </c>
      <c r="CK50" s="210"/>
      <c r="CL50" s="210"/>
      <c r="CM50" s="210"/>
      <c r="CN50" s="210"/>
    </row>
    <row r="51" spans="1:92" s="208" customFormat="1">
      <c r="A51" s="210" t="s">
        <v>7624</v>
      </c>
      <c r="B51" s="211" t="s">
        <v>7859</v>
      </c>
      <c r="C51" s="212" t="s">
        <v>7858</v>
      </c>
      <c r="D51" s="211" t="s">
        <v>8274</v>
      </c>
      <c r="E51" s="212">
        <v>18</v>
      </c>
      <c r="F51" s="212">
        <v>1</v>
      </c>
      <c r="G51" s="213">
        <v>262</v>
      </c>
      <c r="H51" s="213">
        <v>12</v>
      </c>
      <c r="I51" s="213"/>
      <c r="J51" s="213"/>
      <c r="K51" s="211" t="s">
        <v>8294</v>
      </c>
      <c r="L51" s="218"/>
      <c r="M51" s="212">
        <v>7</v>
      </c>
      <c r="N51" s="214">
        <v>41915</v>
      </c>
      <c r="O51" s="212">
        <v>2.6</v>
      </c>
      <c r="P51" s="214">
        <v>42215</v>
      </c>
      <c r="Q51" s="215" t="s">
        <v>8294</v>
      </c>
      <c r="R51" s="215" t="s">
        <v>8294</v>
      </c>
      <c r="S51" s="215" t="s">
        <v>8294</v>
      </c>
      <c r="T51" s="215" t="s">
        <v>8294</v>
      </c>
      <c r="U51" s="209" t="e">
        <f>AD51*BS51</f>
        <v>#VALUE!</v>
      </c>
      <c r="V51" s="216">
        <v>42215</v>
      </c>
      <c r="W51" s="215">
        <v>13.5</v>
      </c>
      <c r="X51" s="215" t="s">
        <v>8294</v>
      </c>
      <c r="Y51" s="215" t="s">
        <v>8294</v>
      </c>
      <c r="Z51" s="209" t="e">
        <f>AD51*BU51</f>
        <v>#VALUE!</v>
      </c>
      <c r="AA51" s="216">
        <v>42215</v>
      </c>
      <c r="AB51" s="208" t="e">
        <f>(AD51/AH51)*10000</f>
        <v>#VALUE!</v>
      </c>
      <c r="AC51" s="216">
        <v>42215</v>
      </c>
      <c r="AD51" s="485">
        <f>(O51/W51)*(((100-CC51)/100)*((100-2)/100))*100</f>
        <v>17.552888888888887</v>
      </c>
      <c r="AE51" s="216">
        <v>42212</v>
      </c>
      <c r="AF51" s="235">
        <v>19.682539682539684</v>
      </c>
      <c r="AG51" s="216">
        <v>42212</v>
      </c>
      <c r="AH51" s="215" t="s">
        <v>8294</v>
      </c>
      <c r="AI51" s="216" t="s">
        <v>8299</v>
      </c>
      <c r="AJ51" s="212">
        <v>145</v>
      </c>
      <c r="AK51" s="216">
        <v>42145</v>
      </c>
      <c r="AL51" s="215" t="s">
        <v>8294</v>
      </c>
      <c r="AM51" s="215"/>
      <c r="AN51" s="212">
        <v>105</v>
      </c>
      <c r="AO51" s="212"/>
      <c r="AP51" s="215" t="s">
        <v>8294</v>
      </c>
      <c r="AQ51" s="215"/>
      <c r="AR51" s="215" t="s">
        <v>8294</v>
      </c>
      <c r="AS51" s="215"/>
      <c r="AT51" s="215" t="s">
        <v>8294</v>
      </c>
      <c r="AU51" s="215" t="s">
        <v>8294</v>
      </c>
      <c r="AV51" s="215"/>
      <c r="AW51" s="215" t="s">
        <v>8294</v>
      </c>
      <c r="AX51" s="215"/>
      <c r="AY51" s="215" t="s">
        <v>8294</v>
      </c>
      <c r="AZ51" s="215"/>
      <c r="BA51" s="215" t="s">
        <v>8294</v>
      </c>
      <c r="BB51" s="215"/>
      <c r="BC51" s="215" t="s">
        <v>8294</v>
      </c>
      <c r="BD51" s="215"/>
      <c r="BE51" s="212">
        <v>3</v>
      </c>
      <c r="BF51" s="217">
        <v>42279</v>
      </c>
      <c r="BG51" s="211" t="s">
        <v>8294</v>
      </c>
      <c r="BH51" s="212" t="s">
        <v>8299</v>
      </c>
      <c r="BI51" s="211" t="s">
        <v>8294</v>
      </c>
      <c r="BJ51" s="211"/>
      <c r="BK51" s="211" t="s">
        <v>8294</v>
      </c>
      <c r="BL51" s="211"/>
      <c r="BM51" s="211" t="s">
        <v>8294</v>
      </c>
      <c r="BN51" s="212" t="s">
        <v>8299</v>
      </c>
      <c r="BO51" s="211" t="s">
        <v>8294</v>
      </c>
      <c r="BP51" s="211"/>
      <c r="BQ51" s="211" t="s">
        <v>8294</v>
      </c>
      <c r="BR51" s="212" t="s">
        <v>8299</v>
      </c>
      <c r="BS51" s="211" t="s">
        <v>8294</v>
      </c>
      <c r="BT51" s="212" t="s">
        <v>8299</v>
      </c>
      <c r="BU51" s="211" t="s">
        <v>8294</v>
      </c>
      <c r="BV51" s="212" t="s">
        <v>8299</v>
      </c>
      <c r="BW51" s="211" t="s">
        <v>8294</v>
      </c>
      <c r="BX51" s="212" t="s">
        <v>8299</v>
      </c>
      <c r="BY51" s="234" t="s">
        <v>8294</v>
      </c>
      <c r="BZ51" s="214">
        <v>42215</v>
      </c>
      <c r="CA51" s="211" t="s">
        <v>8294</v>
      </c>
      <c r="CB51" s="208" t="s">
        <v>8299</v>
      </c>
      <c r="CC51" s="212">
        <v>7</v>
      </c>
      <c r="CD51" s="214">
        <v>42215</v>
      </c>
      <c r="CE51" s="208">
        <v>0</v>
      </c>
      <c r="CG51" s="215" t="s">
        <v>8294</v>
      </c>
      <c r="CH51" s="215" t="s">
        <v>8294</v>
      </c>
      <c r="CI51" s="215" t="s">
        <v>8294</v>
      </c>
      <c r="CJ51" s="215" t="s">
        <v>8294</v>
      </c>
      <c r="CK51" s="210"/>
      <c r="CL51" s="210"/>
      <c r="CM51" s="210"/>
      <c r="CN51" s="210"/>
    </row>
    <row r="52" spans="1:92" s="208" customFormat="1">
      <c r="A52" s="210" t="s">
        <v>7624</v>
      </c>
      <c r="B52" s="211" t="s">
        <v>7809</v>
      </c>
      <c r="C52" s="212" t="s">
        <v>7808</v>
      </c>
      <c r="D52" s="211" t="s">
        <v>8274</v>
      </c>
      <c r="E52" s="212">
        <v>1</v>
      </c>
      <c r="F52" s="212">
        <v>1</v>
      </c>
      <c r="G52" s="213">
        <v>262</v>
      </c>
      <c r="H52" s="213">
        <v>13</v>
      </c>
      <c r="I52" s="213"/>
      <c r="J52" s="213"/>
      <c r="K52" s="211" t="s">
        <v>8294</v>
      </c>
      <c r="L52" s="218"/>
      <c r="M52" s="212">
        <v>7</v>
      </c>
      <c r="N52" s="214">
        <v>41915</v>
      </c>
      <c r="O52" s="212">
        <v>1.9</v>
      </c>
      <c r="P52" s="214">
        <v>42215</v>
      </c>
      <c r="Q52" s="215" t="s">
        <v>8294</v>
      </c>
      <c r="R52" s="215" t="s">
        <v>8294</v>
      </c>
      <c r="S52" s="215" t="s">
        <v>8294</v>
      </c>
      <c r="T52" s="215" t="s">
        <v>8294</v>
      </c>
      <c r="U52" s="209" t="e">
        <f>AD52*BS52</f>
        <v>#VALUE!</v>
      </c>
      <c r="V52" s="216">
        <v>42215</v>
      </c>
      <c r="W52" s="215">
        <v>13.5</v>
      </c>
      <c r="X52" s="215" t="s">
        <v>8294</v>
      </c>
      <c r="Y52" s="215" t="s">
        <v>8294</v>
      </c>
      <c r="Z52" s="209" t="e">
        <f>AD52*BU52</f>
        <v>#VALUE!</v>
      </c>
      <c r="AA52" s="216">
        <v>42215</v>
      </c>
      <c r="AB52" s="208" t="e">
        <f>(AD52/AH52)*10000</f>
        <v>#VALUE!</v>
      </c>
      <c r="AC52" s="216">
        <v>42215</v>
      </c>
      <c r="AD52" s="485">
        <f>(O52/W52)*(((100-CC52)/100)*((100-2)/100))*100</f>
        <v>12.854696296296295</v>
      </c>
      <c r="AE52" s="216">
        <v>42212</v>
      </c>
      <c r="AF52" s="235">
        <v>14.414326414326414</v>
      </c>
      <c r="AG52" s="216">
        <v>42212</v>
      </c>
      <c r="AH52" s="215" t="s">
        <v>8294</v>
      </c>
      <c r="AI52" s="216" t="s">
        <v>8299</v>
      </c>
      <c r="AJ52" s="212">
        <v>145</v>
      </c>
      <c r="AK52" s="216">
        <v>42145</v>
      </c>
      <c r="AL52" s="215" t="s">
        <v>8294</v>
      </c>
      <c r="AM52" s="215"/>
      <c r="AN52" s="212">
        <v>107</v>
      </c>
      <c r="AO52" s="212"/>
      <c r="AP52" s="215" t="s">
        <v>8294</v>
      </c>
      <c r="AQ52" s="215"/>
      <c r="AR52" s="215" t="s">
        <v>8294</v>
      </c>
      <c r="AS52" s="215"/>
      <c r="AT52" s="215" t="s">
        <v>8294</v>
      </c>
      <c r="AU52" s="215" t="s">
        <v>8294</v>
      </c>
      <c r="AV52" s="215"/>
      <c r="AW52" s="215" t="s">
        <v>8294</v>
      </c>
      <c r="AX52" s="215"/>
      <c r="AY52" s="215" t="s">
        <v>8294</v>
      </c>
      <c r="AZ52" s="215"/>
      <c r="BA52" s="215" t="s">
        <v>8294</v>
      </c>
      <c r="BB52" s="215"/>
      <c r="BC52" s="215" t="s">
        <v>8294</v>
      </c>
      <c r="BD52" s="215"/>
      <c r="BE52" s="212">
        <v>3</v>
      </c>
      <c r="BF52" s="217">
        <v>42279</v>
      </c>
      <c r="BG52" s="211" t="s">
        <v>8294</v>
      </c>
      <c r="BH52" s="212" t="s">
        <v>8299</v>
      </c>
      <c r="BI52" s="211" t="s">
        <v>8294</v>
      </c>
      <c r="BJ52" s="211"/>
      <c r="BK52" s="211" t="s">
        <v>8294</v>
      </c>
      <c r="BL52" s="211"/>
      <c r="BM52" s="211" t="s">
        <v>8294</v>
      </c>
      <c r="BN52" s="212" t="s">
        <v>8299</v>
      </c>
      <c r="BO52" s="211" t="s">
        <v>8294</v>
      </c>
      <c r="BP52" s="211"/>
      <c r="BQ52" s="211" t="s">
        <v>8294</v>
      </c>
      <c r="BR52" s="212" t="s">
        <v>8299</v>
      </c>
      <c r="BS52" s="211" t="s">
        <v>8294</v>
      </c>
      <c r="BT52" s="212" t="s">
        <v>8299</v>
      </c>
      <c r="BU52" s="211" t="s">
        <v>8294</v>
      </c>
      <c r="BV52" s="212" t="s">
        <v>8299</v>
      </c>
      <c r="BW52" s="211" t="s">
        <v>8294</v>
      </c>
      <c r="BX52" s="212" t="s">
        <v>8299</v>
      </c>
      <c r="BY52" s="234" t="s">
        <v>8294</v>
      </c>
      <c r="BZ52" s="214">
        <v>42215</v>
      </c>
      <c r="CA52" s="211" t="s">
        <v>8294</v>
      </c>
      <c r="CB52" s="208" t="s">
        <v>8299</v>
      </c>
      <c r="CC52" s="212">
        <v>6.8</v>
      </c>
      <c r="CD52" s="214">
        <v>42215</v>
      </c>
      <c r="CE52" s="208">
        <v>0</v>
      </c>
      <c r="CG52" s="215" t="s">
        <v>8294</v>
      </c>
      <c r="CH52" s="215" t="s">
        <v>8294</v>
      </c>
      <c r="CI52" s="215" t="s">
        <v>8294</v>
      </c>
      <c r="CJ52" s="215" t="s">
        <v>8294</v>
      </c>
      <c r="CK52" s="210"/>
      <c r="CL52" s="210"/>
      <c r="CM52" s="210"/>
      <c r="CN52" s="210"/>
    </row>
    <row r="53" spans="1:92" s="208" customFormat="1">
      <c r="A53" s="210" t="s">
        <v>7624</v>
      </c>
      <c r="B53" s="211" t="s">
        <v>8021</v>
      </c>
      <c r="C53" s="212" t="s">
        <v>7724</v>
      </c>
      <c r="D53" s="211" t="s">
        <v>8274</v>
      </c>
      <c r="E53" s="212">
        <v>98</v>
      </c>
      <c r="F53" s="212">
        <v>1</v>
      </c>
      <c r="G53" s="213">
        <v>262</v>
      </c>
      <c r="H53" s="213">
        <v>14</v>
      </c>
      <c r="I53" s="213"/>
      <c r="J53" s="213"/>
      <c r="K53" s="211" t="s">
        <v>8294</v>
      </c>
      <c r="L53" s="218"/>
      <c r="M53" s="212">
        <v>7</v>
      </c>
      <c r="N53" s="214">
        <v>41915</v>
      </c>
      <c r="O53" s="212">
        <v>2.25</v>
      </c>
      <c r="P53" s="214">
        <v>42215</v>
      </c>
      <c r="Q53" s="215" t="s">
        <v>8294</v>
      </c>
      <c r="R53" s="215" t="s">
        <v>8294</v>
      </c>
      <c r="S53" s="215" t="s">
        <v>8294</v>
      </c>
      <c r="T53" s="215" t="s">
        <v>8294</v>
      </c>
      <c r="U53" s="209" t="e">
        <f>AD53*BS53</f>
        <v>#VALUE!</v>
      </c>
      <c r="V53" s="216">
        <v>42215</v>
      </c>
      <c r="W53" s="215">
        <v>13.5</v>
      </c>
      <c r="X53" s="215" t="s">
        <v>8294</v>
      </c>
      <c r="Y53" s="215" t="s">
        <v>8294</v>
      </c>
      <c r="Z53" s="209" t="e">
        <f>AD53*BU53</f>
        <v>#VALUE!</v>
      </c>
      <c r="AA53" s="216">
        <v>42215</v>
      </c>
      <c r="AB53" s="208" t="e">
        <f>(AD53/AH53)*10000</f>
        <v>#VALUE!</v>
      </c>
      <c r="AC53" s="216">
        <v>42215</v>
      </c>
      <c r="AD53" s="485">
        <f>(O53/W53)*(((100-CC53)/100)*((100-2)/100))*100</f>
        <v>15.189999999999998</v>
      </c>
      <c r="AE53" s="216">
        <v>42212</v>
      </c>
      <c r="AF53" s="235">
        <v>17.032967032967029</v>
      </c>
      <c r="AG53" s="216">
        <v>42212</v>
      </c>
      <c r="AH53" s="215" t="s">
        <v>8294</v>
      </c>
      <c r="AI53" s="216" t="s">
        <v>8299</v>
      </c>
      <c r="AJ53" s="212">
        <v>130</v>
      </c>
      <c r="AK53" s="216">
        <v>42145</v>
      </c>
      <c r="AL53" s="215" t="s">
        <v>8294</v>
      </c>
      <c r="AM53" s="215"/>
      <c r="AN53" s="212">
        <v>100</v>
      </c>
      <c r="AO53" s="212"/>
      <c r="AP53" s="215" t="s">
        <v>8294</v>
      </c>
      <c r="AQ53" s="215"/>
      <c r="AR53" s="215" t="s">
        <v>8294</v>
      </c>
      <c r="AS53" s="215"/>
      <c r="AT53" s="215" t="s">
        <v>8294</v>
      </c>
      <c r="AU53" s="215" t="s">
        <v>8294</v>
      </c>
      <c r="AV53" s="215"/>
      <c r="AW53" s="215" t="s">
        <v>8294</v>
      </c>
      <c r="AX53" s="215"/>
      <c r="AY53" s="215" t="s">
        <v>8294</v>
      </c>
      <c r="AZ53" s="215"/>
      <c r="BA53" s="215" t="s">
        <v>8294</v>
      </c>
      <c r="BB53" s="215"/>
      <c r="BC53" s="215" t="s">
        <v>8294</v>
      </c>
      <c r="BD53" s="215"/>
      <c r="BE53" s="212">
        <v>3</v>
      </c>
      <c r="BF53" s="217">
        <v>42279</v>
      </c>
      <c r="BG53" s="211" t="s">
        <v>8294</v>
      </c>
      <c r="BH53" s="212" t="s">
        <v>8299</v>
      </c>
      <c r="BI53" s="211" t="s">
        <v>8294</v>
      </c>
      <c r="BJ53" s="211"/>
      <c r="BK53" s="211" t="s">
        <v>8294</v>
      </c>
      <c r="BL53" s="211"/>
      <c r="BM53" s="211" t="s">
        <v>8294</v>
      </c>
      <c r="BN53" s="212" t="s">
        <v>8299</v>
      </c>
      <c r="BO53" s="211" t="s">
        <v>8294</v>
      </c>
      <c r="BP53" s="211"/>
      <c r="BQ53" s="211" t="s">
        <v>8294</v>
      </c>
      <c r="BR53" s="212" t="s">
        <v>8299</v>
      </c>
      <c r="BS53" s="211" t="s">
        <v>8294</v>
      </c>
      <c r="BT53" s="212" t="s">
        <v>8299</v>
      </c>
      <c r="BU53" s="211" t="s">
        <v>8294</v>
      </c>
      <c r="BV53" s="212" t="s">
        <v>8299</v>
      </c>
      <c r="BW53" s="211" t="s">
        <v>8294</v>
      </c>
      <c r="BX53" s="212" t="s">
        <v>8299</v>
      </c>
      <c r="BY53" s="234" t="s">
        <v>8294</v>
      </c>
      <c r="BZ53" s="214">
        <v>42215</v>
      </c>
      <c r="CA53" s="211" t="s">
        <v>8294</v>
      </c>
      <c r="CB53" s="208" t="s">
        <v>8299</v>
      </c>
      <c r="CC53" s="212">
        <v>7</v>
      </c>
      <c r="CD53" s="214">
        <v>42215</v>
      </c>
      <c r="CE53" s="208">
        <v>0</v>
      </c>
      <c r="CG53" s="215" t="s">
        <v>8294</v>
      </c>
      <c r="CH53" s="215" t="s">
        <v>8294</v>
      </c>
      <c r="CI53" s="215" t="s">
        <v>8294</v>
      </c>
      <c r="CJ53" s="215" t="s">
        <v>8294</v>
      </c>
      <c r="CK53" s="210"/>
      <c r="CL53" s="210"/>
      <c r="CM53" s="210"/>
      <c r="CN53" s="210"/>
    </row>
    <row r="54" spans="1:92" s="208" customFormat="1">
      <c r="A54" s="210" t="s">
        <v>7624</v>
      </c>
      <c r="B54" s="211" t="s">
        <v>8195</v>
      </c>
      <c r="C54" s="212" t="s">
        <v>7396</v>
      </c>
      <c r="D54" s="211" t="s">
        <v>8274</v>
      </c>
      <c r="E54" s="212">
        <v>183</v>
      </c>
      <c r="F54" s="212">
        <v>1</v>
      </c>
      <c r="G54" s="213">
        <v>262</v>
      </c>
      <c r="H54" s="213">
        <v>15</v>
      </c>
      <c r="I54" s="213"/>
      <c r="J54" s="213"/>
      <c r="K54" s="211">
        <v>32</v>
      </c>
      <c r="L54" s="218">
        <v>42278</v>
      </c>
      <c r="M54" s="212">
        <v>7</v>
      </c>
      <c r="N54" s="214">
        <v>41915</v>
      </c>
      <c r="O54" s="212">
        <v>2.5499999999999998</v>
      </c>
      <c r="P54" s="214">
        <v>42215</v>
      </c>
      <c r="Q54" s="215" t="s">
        <v>8294</v>
      </c>
      <c r="R54" s="215" t="s">
        <v>8294</v>
      </c>
      <c r="S54" s="215" t="s">
        <v>8294</v>
      </c>
      <c r="T54" s="215" t="s">
        <v>8294</v>
      </c>
      <c r="U54" s="209" t="e">
        <f>AD54*BS54</f>
        <v>#VALUE!</v>
      </c>
      <c r="V54" s="216">
        <v>42215</v>
      </c>
      <c r="W54" s="215">
        <v>13.5</v>
      </c>
      <c r="X54" s="215" t="s">
        <v>8294</v>
      </c>
      <c r="Y54" s="215" t="s">
        <v>8294</v>
      </c>
      <c r="Z54" s="209" t="e">
        <f>AD54*BU54</f>
        <v>#VALUE!</v>
      </c>
      <c r="AA54" s="216">
        <v>42215</v>
      </c>
      <c r="AB54" s="208" t="e">
        <f>(AD54/AH54)*10000</f>
        <v>#VALUE!</v>
      </c>
      <c r="AC54" s="216">
        <v>42215</v>
      </c>
      <c r="AD54" s="485">
        <f>(O54/W54)*(((100-CC54)/100)*((100-2)/100))*100</f>
        <v>17.215333333333334</v>
      </c>
      <c r="AE54" s="216">
        <v>42212</v>
      </c>
      <c r="AF54" s="235">
        <v>19.304029304029303</v>
      </c>
      <c r="AG54" s="216">
        <v>42212</v>
      </c>
      <c r="AH54" s="212" t="s">
        <v>8294</v>
      </c>
      <c r="AI54" s="216" t="s">
        <v>8299</v>
      </c>
      <c r="AJ54" s="212">
        <v>145</v>
      </c>
      <c r="AK54" s="216">
        <v>42145</v>
      </c>
      <c r="AL54" s="215" t="s">
        <v>8294</v>
      </c>
      <c r="AM54" s="215"/>
      <c r="AN54" s="212">
        <v>104</v>
      </c>
      <c r="AO54" s="212"/>
      <c r="AP54" s="215" t="s">
        <v>8294</v>
      </c>
      <c r="AQ54" s="215"/>
      <c r="AR54" s="215" t="s">
        <v>8294</v>
      </c>
      <c r="AS54" s="215"/>
      <c r="AT54" s="215" t="s">
        <v>8294</v>
      </c>
      <c r="AU54" s="215" t="s">
        <v>8294</v>
      </c>
      <c r="AV54" s="215"/>
      <c r="AW54" s="215" t="s">
        <v>8294</v>
      </c>
      <c r="AX54" s="215"/>
      <c r="AY54" s="215" t="s">
        <v>8294</v>
      </c>
      <c r="AZ54" s="215"/>
      <c r="BA54" s="215" t="s">
        <v>8294</v>
      </c>
      <c r="BB54" s="215"/>
      <c r="BC54" s="215" t="s">
        <v>8294</v>
      </c>
      <c r="BD54" s="215"/>
      <c r="BE54" s="212">
        <v>3</v>
      </c>
      <c r="BF54" s="217">
        <v>42279</v>
      </c>
      <c r="BG54" s="212" t="s">
        <v>8294</v>
      </c>
      <c r="BH54" s="212" t="s">
        <v>8299</v>
      </c>
      <c r="BI54" s="211" t="s">
        <v>8294</v>
      </c>
      <c r="BJ54" s="211"/>
      <c r="BK54" s="211" t="s">
        <v>8294</v>
      </c>
      <c r="BL54" s="211"/>
      <c r="BM54" s="212" t="s">
        <v>8294</v>
      </c>
      <c r="BN54" s="212" t="s">
        <v>8299</v>
      </c>
      <c r="BO54" s="211" t="s">
        <v>8294</v>
      </c>
      <c r="BP54" s="211"/>
      <c r="BQ54" s="212" t="s">
        <v>8294</v>
      </c>
      <c r="BR54" s="212" t="s">
        <v>8299</v>
      </c>
      <c r="BS54" s="212" t="s">
        <v>8294</v>
      </c>
      <c r="BT54" s="212" t="s">
        <v>8299</v>
      </c>
      <c r="BU54" s="212" t="s">
        <v>8294</v>
      </c>
      <c r="BV54" s="212" t="s">
        <v>8299</v>
      </c>
      <c r="BW54" s="212" t="s">
        <v>8294</v>
      </c>
      <c r="BX54" s="212" t="s">
        <v>8299</v>
      </c>
      <c r="BY54" s="234" t="s">
        <v>8294</v>
      </c>
      <c r="BZ54" s="214">
        <v>42215</v>
      </c>
      <c r="CA54" s="212" t="s">
        <v>8294</v>
      </c>
      <c r="CB54" s="208" t="s">
        <v>8299</v>
      </c>
      <c r="CC54" s="212">
        <v>7</v>
      </c>
      <c r="CD54" s="214">
        <v>42215</v>
      </c>
      <c r="CE54" s="208">
        <v>0</v>
      </c>
      <c r="CG54" s="215" t="s">
        <v>8294</v>
      </c>
      <c r="CH54" s="215" t="s">
        <v>8294</v>
      </c>
      <c r="CI54" s="215" t="s">
        <v>8294</v>
      </c>
      <c r="CJ54" s="215" t="s">
        <v>8294</v>
      </c>
      <c r="CK54" s="210"/>
      <c r="CL54" s="210"/>
      <c r="CM54" s="210" t="s">
        <v>8863</v>
      </c>
      <c r="CN54" s="210" t="s">
        <v>8862</v>
      </c>
    </row>
    <row r="55" spans="1:92" s="208" customFormat="1">
      <c r="A55" s="210" t="s">
        <v>7624</v>
      </c>
      <c r="B55" s="211" t="s">
        <v>7875</v>
      </c>
      <c r="C55" s="212" t="s">
        <v>7655</v>
      </c>
      <c r="D55" s="211" t="s">
        <v>8274</v>
      </c>
      <c r="E55" s="212">
        <v>25</v>
      </c>
      <c r="F55" s="212">
        <v>1</v>
      </c>
      <c r="G55" s="213">
        <v>262</v>
      </c>
      <c r="H55" s="213">
        <v>16</v>
      </c>
      <c r="I55" s="213"/>
      <c r="J55" s="213"/>
      <c r="K55" s="211" t="s">
        <v>8294</v>
      </c>
      <c r="L55" s="218"/>
      <c r="M55" s="212">
        <v>7</v>
      </c>
      <c r="N55" s="214">
        <v>41915</v>
      </c>
      <c r="O55" s="212">
        <v>2.75</v>
      </c>
      <c r="P55" s="214">
        <v>42215</v>
      </c>
      <c r="Q55" s="215" t="s">
        <v>8294</v>
      </c>
      <c r="R55" s="215" t="s">
        <v>8294</v>
      </c>
      <c r="S55" s="215" t="s">
        <v>8294</v>
      </c>
      <c r="T55" s="215" t="s">
        <v>8294</v>
      </c>
      <c r="U55" s="209" t="e">
        <f>AD55*BS55</f>
        <v>#VALUE!</v>
      </c>
      <c r="V55" s="216">
        <v>42215</v>
      </c>
      <c r="W55" s="215">
        <v>13.5</v>
      </c>
      <c r="X55" s="215" t="s">
        <v>8294</v>
      </c>
      <c r="Y55" s="215" t="s">
        <v>8294</v>
      </c>
      <c r="Z55" s="209" t="e">
        <f>AD55*BU55</f>
        <v>#VALUE!</v>
      </c>
      <c r="AA55" s="216">
        <v>42215</v>
      </c>
      <c r="AB55" s="208" t="e">
        <f>(AD55/AH55)*10000</f>
        <v>#VALUE!</v>
      </c>
      <c r="AC55" s="216">
        <v>42215</v>
      </c>
      <c r="AD55" s="485">
        <f>(O55/W55)*(((100-CC55)/100)*((100-2)/100))*100</f>
        <v>18.565555555555555</v>
      </c>
      <c r="AE55" s="216">
        <v>42212</v>
      </c>
      <c r="AF55" s="235">
        <v>20.818070818070815</v>
      </c>
      <c r="AG55" s="216">
        <v>42212</v>
      </c>
      <c r="AH55" s="215" t="s">
        <v>8294</v>
      </c>
      <c r="AI55" s="216" t="s">
        <v>8299</v>
      </c>
      <c r="AJ55" s="212">
        <v>150</v>
      </c>
      <c r="AK55" s="216">
        <v>42145</v>
      </c>
      <c r="AL55" s="215" t="s">
        <v>8294</v>
      </c>
      <c r="AM55" s="215"/>
      <c r="AN55" s="212">
        <v>106</v>
      </c>
      <c r="AO55" s="212"/>
      <c r="AP55" s="215" t="s">
        <v>8294</v>
      </c>
      <c r="AQ55" s="215"/>
      <c r="AR55" s="215" t="s">
        <v>8294</v>
      </c>
      <c r="AS55" s="215"/>
      <c r="AT55" s="215" t="s">
        <v>8294</v>
      </c>
      <c r="AU55" s="215" t="s">
        <v>8294</v>
      </c>
      <c r="AV55" s="215"/>
      <c r="AW55" s="215" t="s">
        <v>8294</v>
      </c>
      <c r="AX55" s="215"/>
      <c r="AY55" s="215" t="s">
        <v>8294</v>
      </c>
      <c r="AZ55" s="215"/>
      <c r="BA55" s="215" t="s">
        <v>8294</v>
      </c>
      <c r="BB55" s="215"/>
      <c r="BC55" s="215" t="s">
        <v>8294</v>
      </c>
      <c r="BD55" s="215"/>
      <c r="BE55" s="212">
        <v>3</v>
      </c>
      <c r="BF55" s="217">
        <v>42279</v>
      </c>
      <c r="BG55" s="211" t="s">
        <v>8294</v>
      </c>
      <c r="BH55" s="212" t="s">
        <v>8299</v>
      </c>
      <c r="BI55" s="211" t="s">
        <v>8294</v>
      </c>
      <c r="BJ55" s="211"/>
      <c r="BK55" s="211" t="s">
        <v>8294</v>
      </c>
      <c r="BL55" s="211"/>
      <c r="BM55" s="211" t="s">
        <v>8294</v>
      </c>
      <c r="BN55" s="212" t="s">
        <v>8299</v>
      </c>
      <c r="BO55" s="211" t="s">
        <v>8294</v>
      </c>
      <c r="BP55" s="211"/>
      <c r="BQ55" s="211" t="s">
        <v>8294</v>
      </c>
      <c r="BR55" s="212" t="s">
        <v>8299</v>
      </c>
      <c r="BS55" s="211" t="s">
        <v>8294</v>
      </c>
      <c r="BT55" s="212" t="s">
        <v>8299</v>
      </c>
      <c r="BU55" s="211" t="s">
        <v>8294</v>
      </c>
      <c r="BV55" s="212" t="s">
        <v>8299</v>
      </c>
      <c r="BW55" s="211" t="s">
        <v>8294</v>
      </c>
      <c r="BX55" s="212" t="s">
        <v>8299</v>
      </c>
      <c r="BY55" s="234" t="s">
        <v>8294</v>
      </c>
      <c r="BZ55" s="214">
        <v>42215</v>
      </c>
      <c r="CA55" s="211" t="s">
        <v>8294</v>
      </c>
      <c r="CB55" s="208" t="s">
        <v>8299</v>
      </c>
      <c r="CC55" s="212">
        <v>7</v>
      </c>
      <c r="CD55" s="214">
        <v>42215</v>
      </c>
      <c r="CE55" s="208">
        <v>0</v>
      </c>
      <c r="CG55" s="215" t="s">
        <v>8294</v>
      </c>
      <c r="CH55" s="215" t="s">
        <v>8294</v>
      </c>
      <c r="CI55" s="215" t="s">
        <v>8294</v>
      </c>
      <c r="CJ55" s="215" t="s">
        <v>8294</v>
      </c>
      <c r="CK55" s="210"/>
      <c r="CL55" s="210"/>
      <c r="CM55" s="210"/>
      <c r="CN55" s="210"/>
    </row>
    <row r="56" spans="1:92" s="208" customFormat="1">
      <c r="A56" s="210" t="s">
        <v>7624</v>
      </c>
      <c r="B56" s="211" t="s">
        <v>8058</v>
      </c>
      <c r="C56" s="212" t="s">
        <v>7741</v>
      </c>
      <c r="D56" s="211" t="s">
        <v>8276</v>
      </c>
      <c r="E56" s="212">
        <v>116</v>
      </c>
      <c r="F56" s="212">
        <v>1</v>
      </c>
      <c r="G56" s="213">
        <v>262</v>
      </c>
      <c r="H56" s="213">
        <v>17</v>
      </c>
      <c r="I56" s="213"/>
      <c r="J56" s="213"/>
      <c r="K56" s="211" t="s">
        <v>8294</v>
      </c>
      <c r="L56" s="218"/>
      <c r="M56" s="212">
        <v>7</v>
      </c>
      <c r="N56" s="214">
        <v>41915</v>
      </c>
      <c r="O56" s="212">
        <v>3.25</v>
      </c>
      <c r="P56" s="214">
        <v>42215</v>
      </c>
      <c r="Q56" s="215" t="s">
        <v>8294</v>
      </c>
      <c r="R56" s="215" t="s">
        <v>8294</v>
      </c>
      <c r="S56" s="215" t="s">
        <v>8294</v>
      </c>
      <c r="T56" s="215" t="s">
        <v>8294</v>
      </c>
      <c r="U56" s="209">
        <f>AD56*BS56</f>
        <v>1000.5524148148148</v>
      </c>
      <c r="V56" s="216">
        <v>42215</v>
      </c>
      <c r="W56" s="215">
        <v>13.5</v>
      </c>
      <c r="X56" s="215" t="s">
        <v>8294</v>
      </c>
      <c r="Y56" s="215" t="s">
        <v>8294</v>
      </c>
      <c r="Z56" s="209">
        <f>AD56*BU56</f>
        <v>365.62856296296292</v>
      </c>
      <c r="AA56" s="216">
        <v>42215</v>
      </c>
      <c r="AB56" s="208" t="e">
        <f>(AD56/AH56)*10000</f>
        <v>#VALUE!</v>
      </c>
      <c r="AC56" s="216">
        <v>42215</v>
      </c>
      <c r="AD56" s="485">
        <f>(O56/W56)*(((100-CC56)/100)*((100-2)/100))*100</f>
        <v>21.893925925925924</v>
      </c>
      <c r="AE56" s="216">
        <v>42212</v>
      </c>
      <c r="AF56" s="235">
        <v>24.550264550264547</v>
      </c>
      <c r="AG56" s="216">
        <v>42212</v>
      </c>
      <c r="AH56" s="215" t="s">
        <v>8294</v>
      </c>
      <c r="AI56" s="216" t="s">
        <v>8299</v>
      </c>
      <c r="AJ56" s="212">
        <v>150</v>
      </c>
      <c r="AK56" s="216">
        <v>42145</v>
      </c>
      <c r="AL56" s="215" t="s">
        <v>8294</v>
      </c>
      <c r="AM56" s="215"/>
      <c r="AN56" s="212">
        <v>111</v>
      </c>
      <c r="AO56" s="212"/>
      <c r="AP56" s="215" t="s">
        <v>8294</v>
      </c>
      <c r="AQ56" s="215"/>
      <c r="AR56" s="215" t="s">
        <v>8294</v>
      </c>
      <c r="AS56" s="215"/>
      <c r="AT56" s="215" t="s">
        <v>8294</v>
      </c>
      <c r="AU56" s="215" t="s">
        <v>8294</v>
      </c>
      <c r="AV56" s="215"/>
      <c r="AW56" s="215" t="s">
        <v>8294</v>
      </c>
      <c r="AX56" s="215"/>
      <c r="AY56" s="215" t="s">
        <v>8294</v>
      </c>
      <c r="AZ56" s="215"/>
      <c r="BA56" s="215" t="s">
        <v>8294</v>
      </c>
      <c r="BB56" s="215"/>
      <c r="BC56" s="215" t="s">
        <v>8294</v>
      </c>
      <c r="BD56" s="215"/>
      <c r="BE56" s="212">
        <v>3</v>
      </c>
      <c r="BF56" s="217">
        <v>42279</v>
      </c>
      <c r="BG56" s="212">
        <v>30.2</v>
      </c>
      <c r="BH56" s="212" t="s">
        <v>8299</v>
      </c>
      <c r="BI56" s="211" t="s">
        <v>8294</v>
      </c>
      <c r="BJ56" s="211"/>
      <c r="BK56" s="211" t="s">
        <v>8294</v>
      </c>
      <c r="BL56" s="211"/>
      <c r="BM56" s="212">
        <v>67.599999999999994</v>
      </c>
      <c r="BN56" s="212" t="s">
        <v>8299</v>
      </c>
      <c r="BO56" s="211" t="s">
        <v>8294</v>
      </c>
      <c r="BP56" s="211"/>
      <c r="BQ56" s="212">
        <v>3.7</v>
      </c>
      <c r="BR56" s="212" t="s">
        <v>8299</v>
      </c>
      <c r="BS56" s="212">
        <v>45.7</v>
      </c>
      <c r="BT56" s="212" t="s">
        <v>8299</v>
      </c>
      <c r="BU56" s="212">
        <v>16.7</v>
      </c>
      <c r="BV56" s="212" t="s">
        <v>8299</v>
      </c>
      <c r="BW56" s="212">
        <v>62.3</v>
      </c>
      <c r="BX56" s="212" t="s">
        <v>8299</v>
      </c>
      <c r="BY56" s="234">
        <v>7.6653800010681152</v>
      </c>
      <c r="BZ56" s="214">
        <v>42215</v>
      </c>
      <c r="CA56" s="212">
        <v>36.799999999999997</v>
      </c>
      <c r="CB56" s="208" t="s">
        <v>8299</v>
      </c>
      <c r="CC56" s="212">
        <v>7.2</v>
      </c>
      <c r="CD56" s="214">
        <v>42215</v>
      </c>
      <c r="CE56" s="208">
        <v>0</v>
      </c>
      <c r="CG56" s="215" t="s">
        <v>8294</v>
      </c>
      <c r="CH56" s="215" t="s">
        <v>8294</v>
      </c>
      <c r="CI56" s="215" t="s">
        <v>8294</v>
      </c>
      <c r="CJ56" s="215" t="s">
        <v>8294</v>
      </c>
      <c r="CK56" s="210"/>
      <c r="CL56" s="210"/>
      <c r="CM56" s="210"/>
      <c r="CN56" s="210"/>
    </row>
    <row r="57" spans="1:92" s="208" customFormat="1">
      <c r="A57" s="210" t="s">
        <v>7624</v>
      </c>
      <c r="B57" s="211" t="s">
        <v>7929</v>
      </c>
      <c r="C57" s="212" t="s">
        <v>7682</v>
      </c>
      <c r="D57" s="211" t="s">
        <v>8276</v>
      </c>
      <c r="E57" s="212">
        <v>52</v>
      </c>
      <c r="F57" s="212">
        <v>1</v>
      </c>
      <c r="G57" s="213">
        <v>262</v>
      </c>
      <c r="H57" s="213">
        <v>18</v>
      </c>
      <c r="I57" s="213"/>
      <c r="J57" s="213"/>
      <c r="K57" s="211" t="s">
        <v>8294</v>
      </c>
      <c r="L57" s="218"/>
      <c r="M57" s="212">
        <v>7</v>
      </c>
      <c r="N57" s="214">
        <v>41915</v>
      </c>
      <c r="O57" s="212">
        <v>4.75</v>
      </c>
      <c r="P57" s="214">
        <v>42215</v>
      </c>
      <c r="Q57" s="215" t="s">
        <v>8294</v>
      </c>
      <c r="R57" s="215" t="s">
        <v>8294</v>
      </c>
      <c r="S57" s="215" t="s">
        <v>8294</v>
      </c>
      <c r="T57" s="215" t="s">
        <v>8294</v>
      </c>
      <c r="U57" s="209">
        <f>AD57*BS57</f>
        <v>1497.5721185185187</v>
      </c>
      <c r="V57" s="216">
        <v>42215</v>
      </c>
      <c r="W57" s="215">
        <v>13.5</v>
      </c>
      <c r="X57" s="215" t="s">
        <v>8294</v>
      </c>
      <c r="Y57" s="215" t="s">
        <v>8294</v>
      </c>
      <c r="Z57" s="209">
        <f>AD57*BU57</f>
        <v>472.41008888888888</v>
      </c>
      <c r="AA57" s="216">
        <v>42215</v>
      </c>
      <c r="AB57" s="208" t="e">
        <f>(AD57/AH57)*10000</f>
        <v>#VALUE!</v>
      </c>
      <c r="AC57" s="216">
        <v>42215</v>
      </c>
      <c r="AD57" s="485">
        <f>(O57/W57)*(((100-CC57)/100)*((100-2)/100))*100</f>
        <v>32.136740740740741</v>
      </c>
      <c r="AE57" s="216">
        <v>42212</v>
      </c>
      <c r="AF57" s="235">
        <v>36.03581603581604</v>
      </c>
      <c r="AG57" s="216">
        <v>42212</v>
      </c>
      <c r="AH57" s="215" t="s">
        <v>8294</v>
      </c>
      <c r="AI57" s="216" t="s">
        <v>8299</v>
      </c>
      <c r="AJ57" s="212">
        <v>165</v>
      </c>
      <c r="AK57" s="216">
        <v>42145</v>
      </c>
      <c r="AL57" s="215" t="s">
        <v>8294</v>
      </c>
      <c r="AM57" s="215"/>
      <c r="AN57" s="212">
        <v>105</v>
      </c>
      <c r="AO57" s="212"/>
      <c r="AP57" s="215" t="s">
        <v>8294</v>
      </c>
      <c r="AQ57" s="215"/>
      <c r="AR57" s="215" t="s">
        <v>8294</v>
      </c>
      <c r="AS57" s="215"/>
      <c r="AT57" s="215" t="s">
        <v>8294</v>
      </c>
      <c r="AU57" s="215" t="s">
        <v>8294</v>
      </c>
      <c r="AV57" s="215"/>
      <c r="AW57" s="215" t="s">
        <v>8294</v>
      </c>
      <c r="AX57" s="215"/>
      <c r="AY57" s="215" t="s">
        <v>8294</v>
      </c>
      <c r="AZ57" s="215"/>
      <c r="BA57" s="215" t="s">
        <v>8294</v>
      </c>
      <c r="BB57" s="215"/>
      <c r="BC57" s="215" t="s">
        <v>8294</v>
      </c>
      <c r="BD57" s="215"/>
      <c r="BE57" s="212">
        <v>3</v>
      </c>
      <c r="BF57" s="217">
        <v>42279</v>
      </c>
      <c r="BG57" s="212">
        <v>-10.6</v>
      </c>
      <c r="BH57" s="212" t="s">
        <v>8299</v>
      </c>
      <c r="BI57" s="211" t="s">
        <v>8294</v>
      </c>
      <c r="BJ57" s="211"/>
      <c r="BK57" s="211" t="s">
        <v>8294</v>
      </c>
      <c r="BL57" s="211"/>
      <c r="BM57" s="212">
        <v>61.3</v>
      </c>
      <c r="BN57" s="212" t="s">
        <v>8299</v>
      </c>
      <c r="BO57" s="211" t="s">
        <v>8294</v>
      </c>
      <c r="BP57" s="211"/>
      <c r="BQ57" s="212">
        <v>10.199999999999999</v>
      </c>
      <c r="BR57" s="212" t="s">
        <v>8299</v>
      </c>
      <c r="BS57" s="212">
        <v>46.6</v>
      </c>
      <c r="BT57" s="212" t="s">
        <v>8299</v>
      </c>
      <c r="BU57" s="212">
        <v>14.7</v>
      </c>
      <c r="BV57" s="212" t="s">
        <v>8299</v>
      </c>
      <c r="BW57" s="212">
        <v>8.1</v>
      </c>
      <c r="BX57" s="212" t="s">
        <v>8299</v>
      </c>
      <c r="BY57" s="234">
        <v>7.5327081680297852</v>
      </c>
      <c r="BZ57" s="214">
        <v>42215</v>
      </c>
      <c r="CA57" s="212">
        <v>33.200000000000003</v>
      </c>
      <c r="CB57" s="208" t="s">
        <v>8299</v>
      </c>
      <c r="CC57" s="212">
        <v>6.8</v>
      </c>
      <c r="CD57" s="214">
        <v>42215</v>
      </c>
      <c r="CE57" s="208">
        <v>0</v>
      </c>
      <c r="CG57" s="215" t="s">
        <v>8294</v>
      </c>
      <c r="CH57" s="215" t="s">
        <v>8294</v>
      </c>
      <c r="CI57" s="215" t="s">
        <v>8294</v>
      </c>
      <c r="CJ57" s="215" t="s">
        <v>8294</v>
      </c>
      <c r="CK57" s="210"/>
      <c r="CL57" s="210"/>
      <c r="CM57" s="210"/>
      <c r="CN57" s="210"/>
    </row>
    <row r="58" spans="1:92" s="208" customFormat="1">
      <c r="A58" s="210" t="s">
        <v>7624</v>
      </c>
      <c r="B58" s="211" t="s">
        <v>8135</v>
      </c>
      <c r="C58" s="212" t="s">
        <v>7773</v>
      </c>
      <c r="D58" s="211" t="s">
        <v>8276</v>
      </c>
      <c r="E58" s="212">
        <v>150</v>
      </c>
      <c r="F58" s="212">
        <v>1</v>
      </c>
      <c r="G58" s="213">
        <v>262</v>
      </c>
      <c r="H58" s="213">
        <v>19</v>
      </c>
      <c r="I58" s="213"/>
      <c r="J58" s="213"/>
      <c r="K58" s="211" t="s">
        <v>8294</v>
      </c>
      <c r="L58" s="218"/>
      <c r="M58" s="212">
        <v>7</v>
      </c>
      <c r="N58" s="214">
        <v>41915</v>
      </c>
      <c r="O58" s="212">
        <v>5.65</v>
      </c>
      <c r="P58" s="214">
        <v>42215</v>
      </c>
      <c r="Q58" s="215" t="s">
        <v>8294</v>
      </c>
      <c r="R58" s="215" t="s">
        <v>8294</v>
      </c>
      <c r="S58" s="215" t="s">
        <v>8294</v>
      </c>
      <c r="T58" s="215" t="s">
        <v>8294</v>
      </c>
      <c r="U58" s="209">
        <f>AD58*BS58</f>
        <v>1832.9807844444445</v>
      </c>
      <c r="V58" s="216">
        <v>42215</v>
      </c>
      <c r="W58" s="215">
        <v>13.5</v>
      </c>
      <c r="X58" s="215" t="s">
        <v>8294</v>
      </c>
      <c r="Y58" s="215" t="s">
        <v>8294</v>
      </c>
      <c r="Z58" s="209">
        <f>AD58*BU58</f>
        <v>516.60210000000006</v>
      </c>
      <c r="AA58" s="216">
        <v>42215</v>
      </c>
      <c r="AB58" s="208" t="e">
        <f>(AD58/AH58)*10000</f>
        <v>#VALUE!</v>
      </c>
      <c r="AC58" s="216">
        <v>42215</v>
      </c>
      <c r="AD58" s="485">
        <f>(O58/W58)*(((100-CC58)/100)*((100-2)/100))*100</f>
        <v>38.266822222222224</v>
      </c>
      <c r="AE58" s="216">
        <v>42212</v>
      </c>
      <c r="AF58" s="235">
        <v>42.90964590964591</v>
      </c>
      <c r="AG58" s="216">
        <v>42212</v>
      </c>
      <c r="AH58" s="215" t="s">
        <v>8294</v>
      </c>
      <c r="AI58" s="216" t="s">
        <v>8299</v>
      </c>
      <c r="AJ58" s="212">
        <v>170</v>
      </c>
      <c r="AK58" s="216">
        <v>42145</v>
      </c>
      <c r="AL58" s="215" t="s">
        <v>8294</v>
      </c>
      <c r="AM58" s="215"/>
      <c r="AN58" s="212">
        <v>104</v>
      </c>
      <c r="AO58" s="212"/>
      <c r="AP58" s="215" t="s">
        <v>8294</v>
      </c>
      <c r="AQ58" s="215"/>
      <c r="AR58" s="215" t="s">
        <v>8294</v>
      </c>
      <c r="AS58" s="215"/>
      <c r="AT58" s="215" t="s">
        <v>8294</v>
      </c>
      <c r="AU58" s="215" t="s">
        <v>8294</v>
      </c>
      <c r="AV58" s="215"/>
      <c r="AW58" s="215" t="s">
        <v>8294</v>
      </c>
      <c r="AX58" s="215"/>
      <c r="AY58" s="215" t="s">
        <v>8294</v>
      </c>
      <c r="AZ58" s="215"/>
      <c r="BA58" s="215" t="s">
        <v>8294</v>
      </c>
      <c r="BB58" s="215"/>
      <c r="BC58" s="215" t="s">
        <v>8294</v>
      </c>
      <c r="BD58" s="215"/>
      <c r="BE58" s="212">
        <v>3</v>
      </c>
      <c r="BF58" s="217">
        <v>42279</v>
      </c>
      <c r="BG58" s="212">
        <v>-13.2</v>
      </c>
      <c r="BH58" s="212" t="s">
        <v>8299</v>
      </c>
      <c r="BI58" s="211" t="s">
        <v>8294</v>
      </c>
      <c r="BJ58" s="211"/>
      <c r="BK58" s="211" t="s">
        <v>8294</v>
      </c>
      <c r="BL58" s="211"/>
      <c r="BM58" s="212">
        <v>60.6</v>
      </c>
      <c r="BN58" s="212" t="s">
        <v>8299</v>
      </c>
      <c r="BO58" s="211" t="s">
        <v>8294</v>
      </c>
      <c r="BP58" s="211"/>
      <c r="BQ58" s="212">
        <v>10.6</v>
      </c>
      <c r="BR58" s="212" t="s">
        <v>8299</v>
      </c>
      <c r="BS58" s="212">
        <v>47.9</v>
      </c>
      <c r="BT58" s="212" t="s">
        <v>8299</v>
      </c>
      <c r="BU58" s="212">
        <v>13.5</v>
      </c>
      <c r="BV58" s="212" t="s">
        <v>8299</v>
      </c>
      <c r="BW58" s="212">
        <v>4.2</v>
      </c>
      <c r="BX58" s="212" t="s">
        <v>8299</v>
      </c>
      <c r="BY58" s="234">
        <v>6.9919891357421875</v>
      </c>
      <c r="BZ58" s="214">
        <v>42215</v>
      </c>
      <c r="CA58" s="212">
        <v>31.4</v>
      </c>
      <c r="CB58" s="208" t="s">
        <v>8299</v>
      </c>
      <c r="CC58" s="212">
        <v>6.7</v>
      </c>
      <c r="CD58" s="214">
        <v>42215</v>
      </c>
      <c r="CE58" s="208">
        <v>0</v>
      </c>
      <c r="CG58" s="215" t="s">
        <v>8294</v>
      </c>
      <c r="CH58" s="215" t="s">
        <v>8294</v>
      </c>
      <c r="CI58" s="215" t="s">
        <v>8294</v>
      </c>
      <c r="CJ58" s="215" t="s">
        <v>8294</v>
      </c>
      <c r="CK58" s="210"/>
      <c r="CL58" s="210"/>
      <c r="CM58" s="210"/>
      <c r="CN58" s="210"/>
    </row>
    <row r="59" spans="1:92" s="208" customFormat="1">
      <c r="A59" s="210" t="s">
        <v>7624</v>
      </c>
      <c r="B59" s="211" t="s">
        <v>7865</v>
      </c>
      <c r="C59" s="212" t="s">
        <v>7864</v>
      </c>
      <c r="D59" s="211" t="s">
        <v>8276</v>
      </c>
      <c r="E59" s="212">
        <v>20</v>
      </c>
      <c r="F59" s="212">
        <v>1</v>
      </c>
      <c r="G59" s="213">
        <v>262</v>
      </c>
      <c r="H59" s="213">
        <v>20</v>
      </c>
      <c r="I59" s="213"/>
      <c r="J59" s="213"/>
      <c r="K59" s="211" t="s">
        <v>8294</v>
      </c>
      <c r="L59" s="218"/>
      <c r="M59" s="212">
        <v>7</v>
      </c>
      <c r="N59" s="214">
        <v>41915</v>
      </c>
      <c r="O59" s="212">
        <v>4.2</v>
      </c>
      <c r="P59" s="214">
        <v>42215</v>
      </c>
      <c r="Q59" s="215" t="s">
        <v>8294</v>
      </c>
      <c r="R59" s="215" t="s">
        <v>8294</v>
      </c>
      <c r="S59" s="215" t="s">
        <v>8294</v>
      </c>
      <c r="T59" s="215" t="s">
        <v>8294</v>
      </c>
      <c r="U59" s="209">
        <f>AD59*BS59</f>
        <v>1278.7954666666667</v>
      </c>
      <c r="V59" s="216">
        <v>42215</v>
      </c>
      <c r="W59" s="215">
        <v>13.5</v>
      </c>
      <c r="X59" s="215" t="s">
        <v>8294</v>
      </c>
      <c r="Y59" s="215" t="s">
        <v>8294</v>
      </c>
      <c r="Z59" s="209">
        <f>AD59*BU59</f>
        <v>459.34559999999999</v>
      </c>
      <c r="AA59" s="216">
        <v>42215</v>
      </c>
      <c r="AB59" s="208" t="e">
        <f>(AD59/AH59)*10000</f>
        <v>#VALUE!</v>
      </c>
      <c r="AC59" s="216">
        <v>42215</v>
      </c>
      <c r="AD59" s="485">
        <f>(O59/W59)*(((100-CC59)/100)*((100-2)/100))*100</f>
        <v>28.354666666666667</v>
      </c>
      <c r="AE59" s="216">
        <v>42212</v>
      </c>
      <c r="AF59" s="235">
        <v>31.794871794871792</v>
      </c>
      <c r="AG59" s="216">
        <v>42212</v>
      </c>
      <c r="AH59" s="215" t="s">
        <v>8294</v>
      </c>
      <c r="AI59" s="216" t="s">
        <v>8299</v>
      </c>
      <c r="AJ59" s="212">
        <v>165</v>
      </c>
      <c r="AK59" s="216">
        <v>42145</v>
      </c>
      <c r="AL59" s="215" t="s">
        <v>8294</v>
      </c>
      <c r="AM59" s="215"/>
      <c r="AN59" s="212">
        <v>107</v>
      </c>
      <c r="AO59" s="212"/>
      <c r="AP59" s="215" t="s">
        <v>8294</v>
      </c>
      <c r="AQ59" s="215"/>
      <c r="AR59" s="215" t="s">
        <v>8294</v>
      </c>
      <c r="AS59" s="215"/>
      <c r="AT59" s="215" t="s">
        <v>8294</v>
      </c>
      <c r="AU59" s="215" t="s">
        <v>8294</v>
      </c>
      <c r="AV59" s="215"/>
      <c r="AW59" s="215" t="s">
        <v>8294</v>
      </c>
      <c r="AX59" s="215"/>
      <c r="AY59" s="215" t="s">
        <v>8294</v>
      </c>
      <c r="AZ59" s="215"/>
      <c r="BA59" s="215" t="s">
        <v>8294</v>
      </c>
      <c r="BB59" s="215"/>
      <c r="BC59" s="215" t="s">
        <v>8294</v>
      </c>
      <c r="BD59" s="215"/>
      <c r="BE59" s="212">
        <v>3</v>
      </c>
      <c r="BF59" s="217">
        <v>42279</v>
      </c>
      <c r="BG59" s="212">
        <v>10.4</v>
      </c>
      <c r="BH59" s="212" t="s">
        <v>8299</v>
      </c>
      <c r="BI59" s="211" t="s">
        <v>8294</v>
      </c>
      <c r="BJ59" s="211"/>
      <c r="BK59" s="211" t="s">
        <v>8294</v>
      </c>
      <c r="BL59" s="211"/>
      <c r="BM59" s="212">
        <v>63.5</v>
      </c>
      <c r="BN59" s="212" t="s">
        <v>8299</v>
      </c>
      <c r="BO59" s="211" t="s">
        <v>8294</v>
      </c>
      <c r="BP59" s="211"/>
      <c r="BQ59" s="212">
        <v>7.8</v>
      </c>
      <c r="BR59" s="212" t="s">
        <v>8299</v>
      </c>
      <c r="BS59" s="212">
        <v>45.1</v>
      </c>
      <c r="BT59" s="212" t="s">
        <v>8299</v>
      </c>
      <c r="BU59" s="212">
        <v>16.2</v>
      </c>
      <c r="BV59" s="212" t="s">
        <v>8299</v>
      </c>
      <c r="BW59" s="212">
        <v>58.6</v>
      </c>
      <c r="BX59" s="212" t="s">
        <v>8299</v>
      </c>
      <c r="BY59" s="234">
        <v>7.4368457794189453</v>
      </c>
      <c r="BZ59" s="214">
        <v>42215</v>
      </c>
      <c r="CA59" s="212">
        <v>35.200000000000003</v>
      </c>
      <c r="CB59" s="208" t="s">
        <v>8299</v>
      </c>
      <c r="CC59" s="212">
        <v>7</v>
      </c>
      <c r="CD59" s="214">
        <v>42215</v>
      </c>
      <c r="CE59" s="208">
        <v>0</v>
      </c>
      <c r="CG59" s="215" t="s">
        <v>8294</v>
      </c>
      <c r="CH59" s="215" t="s">
        <v>8294</v>
      </c>
      <c r="CI59" s="215" t="s">
        <v>8294</v>
      </c>
      <c r="CJ59" s="215" t="s">
        <v>8294</v>
      </c>
      <c r="CK59" s="210"/>
      <c r="CL59" s="210"/>
      <c r="CM59" s="210"/>
      <c r="CN59" s="210"/>
    </row>
    <row r="60" spans="1:92" s="208" customFormat="1">
      <c r="A60" s="210" t="s">
        <v>7624</v>
      </c>
      <c r="B60" s="211" t="s">
        <v>8179</v>
      </c>
      <c r="C60" s="212" t="s">
        <v>7796</v>
      </c>
      <c r="D60" s="211" t="s">
        <v>8276</v>
      </c>
      <c r="E60" s="212">
        <v>173</v>
      </c>
      <c r="F60" s="212">
        <v>1</v>
      </c>
      <c r="G60" s="213">
        <v>262</v>
      </c>
      <c r="H60" s="213">
        <v>21</v>
      </c>
      <c r="I60" s="213"/>
      <c r="J60" s="213"/>
      <c r="K60" s="211" t="s">
        <v>8294</v>
      </c>
      <c r="L60" s="218"/>
      <c r="M60" s="212">
        <v>7</v>
      </c>
      <c r="N60" s="214">
        <v>41915</v>
      </c>
      <c r="O60" s="212">
        <v>5.3</v>
      </c>
      <c r="P60" s="214">
        <v>42215</v>
      </c>
      <c r="Q60" s="215" t="s">
        <v>8294</v>
      </c>
      <c r="R60" s="215" t="s">
        <v>8294</v>
      </c>
      <c r="S60" s="215" t="s">
        <v>8294</v>
      </c>
      <c r="T60" s="215" t="s">
        <v>8294</v>
      </c>
      <c r="U60" s="209">
        <f>AD60*BS60</f>
        <v>1708.6644088888888</v>
      </c>
      <c r="V60" s="216">
        <v>42215</v>
      </c>
      <c r="W60" s="215">
        <v>13.5</v>
      </c>
      <c r="X60" s="215" t="s">
        <v>8294</v>
      </c>
      <c r="Y60" s="215" t="s">
        <v>8294</v>
      </c>
      <c r="Z60" s="209">
        <f>AD60*BU60</f>
        <v>470.24167555555556</v>
      </c>
      <c r="AA60" s="216">
        <v>42215</v>
      </c>
      <c r="AB60" s="208" t="e">
        <f>(AD60/AH60)*10000</f>
        <v>#VALUE!</v>
      </c>
      <c r="AC60" s="216">
        <v>42215</v>
      </c>
      <c r="AD60" s="485">
        <f>(O60/W60)*(((100-CC60)/100)*((100-2)/100))*100</f>
        <v>35.89631111111111</v>
      </c>
      <c r="AE60" s="216">
        <v>42212</v>
      </c>
      <c r="AF60" s="235">
        <v>40.251526251526251</v>
      </c>
      <c r="AG60" s="216">
        <v>42212</v>
      </c>
      <c r="AH60" s="215" t="s">
        <v>8294</v>
      </c>
      <c r="AI60" s="216" t="s">
        <v>8299</v>
      </c>
      <c r="AJ60" s="211" t="s">
        <v>8294</v>
      </c>
      <c r="AK60" s="216">
        <v>42145</v>
      </c>
      <c r="AL60" s="215" t="s">
        <v>8294</v>
      </c>
      <c r="AM60" s="215"/>
      <c r="AN60" s="212">
        <v>107</v>
      </c>
      <c r="AO60" s="212"/>
      <c r="AP60" s="215" t="s">
        <v>8294</v>
      </c>
      <c r="AQ60" s="215"/>
      <c r="AR60" s="215" t="s">
        <v>8294</v>
      </c>
      <c r="AS60" s="215"/>
      <c r="AT60" s="215" t="s">
        <v>8294</v>
      </c>
      <c r="AU60" s="215" t="s">
        <v>8294</v>
      </c>
      <c r="AV60" s="215"/>
      <c r="AW60" s="215" t="s">
        <v>8294</v>
      </c>
      <c r="AX60" s="215"/>
      <c r="AY60" s="215" t="s">
        <v>8294</v>
      </c>
      <c r="AZ60" s="215"/>
      <c r="BA60" s="215" t="s">
        <v>8294</v>
      </c>
      <c r="BB60" s="215"/>
      <c r="BC60" s="215" t="s">
        <v>8294</v>
      </c>
      <c r="BD60" s="215"/>
      <c r="BE60" s="212">
        <v>3</v>
      </c>
      <c r="BF60" s="217">
        <v>42279</v>
      </c>
      <c r="BG60" s="212">
        <v>-12.1</v>
      </c>
      <c r="BH60" s="212" t="s">
        <v>8299</v>
      </c>
      <c r="BI60" s="211" t="s">
        <v>8294</v>
      </c>
      <c r="BJ60" s="211"/>
      <c r="BK60" s="211" t="s">
        <v>8294</v>
      </c>
      <c r="BL60" s="211"/>
      <c r="BM60" s="212">
        <v>62.6</v>
      </c>
      <c r="BN60" s="212" t="s">
        <v>8299</v>
      </c>
      <c r="BO60" s="211" t="s">
        <v>8294</v>
      </c>
      <c r="BP60" s="211"/>
      <c r="BQ60" s="212">
        <v>9.5</v>
      </c>
      <c r="BR60" s="212" t="s">
        <v>8299</v>
      </c>
      <c r="BS60" s="212">
        <v>47.6</v>
      </c>
      <c r="BT60" s="212" t="s">
        <v>8299</v>
      </c>
      <c r="BU60" s="212">
        <v>13.1</v>
      </c>
      <c r="BV60" s="212" t="s">
        <v>8299</v>
      </c>
      <c r="BW60" s="212">
        <v>14.7</v>
      </c>
      <c r="BX60" s="212" t="s">
        <v>8299</v>
      </c>
      <c r="BY60" s="234">
        <v>7.3709969520568848</v>
      </c>
      <c r="BZ60" s="214">
        <v>42215</v>
      </c>
      <c r="CA60" s="212">
        <v>30.3</v>
      </c>
      <c r="CB60" s="208" t="s">
        <v>8299</v>
      </c>
      <c r="CC60" s="212">
        <v>6.7</v>
      </c>
      <c r="CD60" s="214">
        <v>42215</v>
      </c>
      <c r="CE60" s="208">
        <v>0</v>
      </c>
      <c r="CG60" s="215" t="s">
        <v>8294</v>
      </c>
      <c r="CH60" s="215" t="s">
        <v>8294</v>
      </c>
      <c r="CI60" s="215" t="s">
        <v>8294</v>
      </c>
      <c r="CJ60" s="215" t="s">
        <v>8294</v>
      </c>
      <c r="CK60" s="210"/>
      <c r="CL60" s="210"/>
      <c r="CM60" s="210"/>
      <c r="CN60" s="210"/>
    </row>
    <row r="61" spans="1:92" s="208" customFormat="1">
      <c r="A61" s="210" t="s">
        <v>7624</v>
      </c>
      <c r="B61" s="211" t="s">
        <v>7883</v>
      </c>
      <c r="C61" s="212" t="s">
        <v>7659</v>
      </c>
      <c r="D61" s="211" t="s">
        <v>8276</v>
      </c>
      <c r="E61" s="212">
        <v>29</v>
      </c>
      <c r="F61" s="212">
        <v>1</v>
      </c>
      <c r="G61" s="213">
        <v>262</v>
      </c>
      <c r="H61" s="213">
        <v>22</v>
      </c>
      <c r="I61" s="213"/>
      <c r="J61" s="213"/>
      <c r="K61" s="211" t="s">
        <v>8294</v>
      </c>
      <c r="L61" s="218"/>
      <c r="M61" s="212">
        <v>7</v>
      </c>
      <c r="N61" s="214">
        <v>41915</v>
      </c>
      <c r="O61" s="212">
        <v>3.95</v>
      </c>
      <c r="P61" s="214">
        <v>42215</v>
      </c>
      <c r="Q61" s="215" t="s">
        <v>8294</v>
      </c>
      <c r="R61" s="215" t="s">
        <v>8294</v>
      </c>
      <c r="S61" s="215" t="s">
        <v>8294</v>
      </c>
      <c r="T61" s="215" t="s">
        <v>8294</v>
      </c>
      <c r="U61" s="209">
        <f>AD61*BS61</f>
        <v>1227.9586199999999</v>
      </c>
      <c r="V61" s="216">
        <v>42215</v>
      </c>
      <c r="W61" s="215">
        <v>13.5</v>
      </c>
      <c r="X61" s="215" t="s">
        <v>8294</v>
      </c>
      <c r="Y61" s="215" t="s">
        <v>8294</v>
      </c>
      <c r="Z61" s="209">
        <f>AD61*BU61</f>
        <v>428.04657777777777</v>
      </c>
      <c r="AA61" s="216">
        <v>42215</v>
      </c>
      <c r="AB61" s="208" t="e">
        <f>(AD61/AH61)*10000</f>
        <v>#VALUE!</v>
      </c>
      <c r="AC61" s="216">
        <v>42215</v>
      </c>
      <c r="AD61" s="485">
        <f>(O61/W61)*(((100-CC61)/100)*((100-2)/100))*100</f>
        <v>26.752911111111111</v>
      </c>
      <c r="AE61" s="216">
        <v>42212</v>
      </c>
      <c r="AF61" s="235">
        <v>29.998778998779002</v>
      </c>
      <c r="AG61" s="216">
        <v>42212</v>
      </c>
      <c r="AH61" s="215" t="s">
        <v>8294</v>
      </c>
      <c r="AI61" s="216" t="s">
        <v>8299</v>
      </c>
      <c r="AJ61" s="212">
        <v>160</v>
      </c>
      <c r="AK61" s="216">
        <v>42145</v>
      </c>
      <c r="AL61" s="215" t="s">
        <v>8294</v>
      </c>
      <c r="AM61" s="215"/>
      <c r="AN61" s="212">
        <v>105</v>
      </c>
      <c r="AO61" s="212"/>
      <c r="AP61" s="215" t="s">
        <v>8294</v>
      </c>
      <c r="AQ61" s="215"/>
      <c r="AR61" s="215" t="s">
        <v>8294</v>
      </c>
      <c r="AS61" s="215"/>
      <c r="AT61" s="215" t="s">
        <v>8294</v>
      </c>
      <c r="AU61" s="215" t="s">
        <v>8294</v>
      </c>
      <c r="AV61" s="215"/>
      <c r="AW61" s="215" t="s">
        <v>8294</v>
      </c>
      <c r="AX61" s="215"/>
      <c r="AY61" s="215" t="s">
        <v>8294</v>
      </c>
      <c r="AZ61" s="215"/>
      <c r="BA61" s="215" t="s">
        <v>8294</v>
      </c>
      <c r="BB61" s="215"/>
      <c r="BC61" s="215" t="s">
        <v>8294</v>
      </c>
      <c r="BD61" s="215"/>
      <c r="BE61" s="212">
        <v>3</v>
      </c>
      <c r="BF61" s="217">
        <v>42279</v>
      </c>
      <c r="BG61" s="212">
        <v>-10.199999999999999</v>
      </c>
      <c r="BH61" s="212" t="s">
        <v>8299</v>
      </c>
      <c r="BI61" s="211" t="s">
        <v>8294</v>
      </c>
      <c r="BJ61" s="211"/>
      <c r="BK61" s="211" t="s">
        <v>8294</v>
      </c>
      <c r="BL61" s="211"/>
      <c r="BM61" s="212">
        <v>60.5</v>
      </c>
      <c r="BN61" s="212" t="s">
        <v>8299</v>
      </c>
      <c r="BO61" s="211" t="s">
        <v>8294</v>
      </c>
      <c r="BP61" s="211"/>
      <c r="BQ61" s="212">
        <v>11.2</v>
      </c>
      <c r="BR61" s="212" t="s">
        <v>8299</v>
      </c>
      <c r="BS61" s="212">
        <v>45.9</v>
      </c>
      <c r="BT61" s="212" t="s">
        <v>8299</v>
      </c>
      <c r="BU61" s="212">
        <v>16</v>
      </c>
      <c r="BV61" s="212" t="s">
        <v>8299</v>
      </c>
      <c r="BW61" s="212">
        <v>68.900000000000006</v>
      </c>
      <c r="BX61" s="212" t="s">
        <v>8299</v>
      </c>
      <c r="BY61" s="234">
        <v>7.1898388862609863</v>
      </c>
      <c r="BZ61" s="214">
        <v>42215</v>
      </c>
      <c r="CA61" s="212">
        <v>35.4</v>
      </c>
      <c r="CB61" s="208" t="s">
        <v>8299</v>
      </c>
      <c r="CC61" s="212">
        <v>6.7</v>
      </c>
      <c r="CD61" s="214">
        <v>42215</v>
      </c>
      <c r="CE61" s="208">
        <v>0</v>
      </c>
      <c r="CG61" s="215" t="s">
        <v>8294</v>
      </c>
      <c r="CH61" s="215" t="s">
        <v>8294</v>
      </c>
      <c r="CI61" s="215" t="s">
        <v>8294</v>
      </c>
      <c r="CJ61" s="215" t="s">
        <v>8294</v>
      </c>
      <c r="CK61" s="210"/>
      <c r="CL61" s="210"/>
      <c r="CM61" s="210"/>
      <c r="CN61" s="210"/>
    </row>
    <row r="62" spans="1:92" s="208" customFormat="1">
      <c r="A62" s="210" t="s">
        <v>7624</v>
      </c>
      <c r="B62" s="211" t="s">
        <v>8037</v>
      </c>
      <c r="C62" s="212" t="s">
        <v>7732</v>
      </c>
      <c r="D62" s="211" t="s">
        <v>8274</v>
      </c>
      <c r="E62" s="212">
        <v>106</v>
      </c>
      <c r="F62" s="212">
        <v>1</v>
      </c>
      <c r="G62" s="213">
        <v>263</v>
      </c>
      <c r="H62" s="213">
        <v>11</v>
      </c>
      <c r="I62" s="213"/>
      <c r="J62" s="213"/>
      <c r="K62" s="211" t="s">
        <v>8294</v>
      </c>
      <c r="L62" s="218"/>
      <c r="M62" s="212">
        <v>7</v>
      </c>
      <c r="N62" s="214">
        <v>41915</v>
      </c>
      <c r="O62" s="212">
        <v>3.9</v>
      </c>
      <c r="P62" s="214">
        <v>42215</v>
      </c>
      <c r="Q62" s="215" t="s">
        <v>8294</v>
      </c>
      <c r="R62" s="215" t="s">
        <v>8294</v>
      </c>
      <c r="S62" s="215" t="s">
        <v>8294</v>
      </c>
      <c r="T62" s="215" t="s">
        <v>8294</v>
      </c>
      <c r="U62" s="209">
        <f>AD62*BS62</f>
        <v>1270.339373333333</v>
      </c>
      <c r="V62" s="216">
        <v>42215</v>
      </c>
      <c r="W62" s="215">
        <v>13.5</v>
      </c>
      <c r="X62" s="215" t="s">
        <v>8294</v>
      </c>
      <c r="Y62" s="215" t="s">
        <v>8294</v>
      </c>
      <c r="Z62" s="209">
        <f>AD62*BU62</f>
        <v>315.61226666666664</v>
      </c>
      <c r="AA62" s="216">
        <v>42215</v>
      </c>
      <c r="AB62" s="208" t="e">
        <f>(AD62/AH62)*10000</f>
        <v>#VALUE!</v>
      </c>
      <c r="AC62" s="216">
        <v>42215</v>
      </c>
      <c r="AD62" s="485">
        <f>(O62/W62)*(((100-CC62)/100)*((100-2)/100))*100</f>
        <v>26.301022222222219</v>
      </c>
      <c r="AE62" s="216">
        <v>42212</v>
      </c>
      <c r="AF62" s="235">
        <v>29.49206349206349</v>
      </c>
      <c r="AG62" s="216">
        <v>42212</v>
      </c>
      <c r="AH62" s="215" t="s">
        <v>8294</v>
      </c>
      <c r="AI62" s="216" t="s">
        <v>8299</v>
      </c>
      <c r="AJ62" s="212">
        <v>140</v>
      </c>
      <c r="AK62" s="216">
        <v>42145</v>
      </c>
      <c r="AL62" s="215" t="s">
        <v>8294</v>
      </c>
      <c r="AM62" s="215"/>
      <c r="AN62" s="212">
        <v>103</v>
      </c>
      <c r="AO62" s="212"/>
      <c r="AP62" s="215" t="s">
        <v>8294</v>
      </c>
      <c r="AQ62" s="215"/>
      <c r="AR62" s="215" t="s">
        <v>8294</v>
      </c>
      <c r="AS62" s="215"/>
      <c r="AT62" s="215" t="s">
        <v>8294</v>
      </c>
      <c r="AU62" s="215" t="s">
        <v>8294</v>
      </c>
      <c r="AV62" s="215"/>
      <c r="AW62" s="215" t="s">
        <v>8294</v>
      </c>
      <c r="AX62" s="215"/>
      <c r="AY62" s="215" t="s">
        <v>8294</v>
      </c>
      <c r="AZ62" s="215"/>
      <c r="BA62" s="215" t="s">
        <v>8294</v>
      </c>
      <c r="BB62" s="215"/>
      <c r="BC62" s="215" t="s">
        <v>8294</v>
      </c>
      <c r="BD62" s="215"/>
      <c r="BE62" s="212">
        <v>3</v>
      </c>
      <c r="BF62" s="217">
        <v>42279</v>
      </c>
      <c r="BG62" s="212">
        <v>-12.8</v>
      </c>
      <c r="BH62" s="212" t="s">
        <v>8299</v>
      </c>
      <c r="BI62" s="211" t="s">
        <v>8294</v>
      </c>
      <c r="BJ62" s="211"/>
      <c r="BK62" s="211" t="s">
        <v>8294</v>
      </c>
      <c r="BL62" s="211"/>
      <c r="BM62" s="212">
        <v>63</v>
      </c>
      <c r="BN62" s="212" t="s">
        <v>8299</v>
      </c>
      <c r="BO62" s="211" t="s">
        <v>8294</v>
      </c>
      <c r="BP62" s="211"/>
      <c r="BQ62" s="212">
        <v>9.3000000000000007</v>
      </c>
      <c r="BR62" s="212" t="s">
        <v>8299</v>
      </c>
      <c r="BS62" s="212">
        <v>48.3</v>
      </c>
      <c r="BT62" s="212" t="s">
        <v>8299</v>
      </c>
      <c r="BU62" s="212">
        <v>12</v>
      </c>
      <c r="BV62" s="212" t="s">
        <v>8299</v>
      </c>
      <c r="BW62" s="212">
        <v>11.4</v>
      </c>
      <c r="BX62" s="212" t="s">
        <v>8299</v>
      </c>
      <c r="BY62" s="234">
        <v>7.1578011512756348</v>
      </c>
      <c r="BZ62" s="214">
        <v>42215</v>
      </c>
      <c r="CA62" s="212">
        <v>28.1</v>
      </c>
      <c r="CB62" s="208" t="s">
        <v>8299</v>
      </c>
      <c r="CC62" s="212">
        <v>7.1</v>
      </c>
      <c r="CD62" s="214">
        <v>42215</v>
      </c>
      <c r="CE62" s="208">
        <v>0</v>
      </c>
      <c r="CG62" s="215" t="s">
        <v>8294</v>
      </c>
      <c r="CH62" s="215" t="s">
        <v>8294</v>
      </c>
      <c r="CI62" s="215" t="s">
        <v>8294</v>
      </c>
      <c r="CJ62" s="215" t="s">
        <v>8294</v>
      </c>
      <c r="CK62" s="210"/>
      <c r="CL62" s="210"/>
      <c r="CM62" s="210"/>
      <c r="CN62" s="210"/>
    </row>
    <row r="63" spans="1:92" s="208" customFormat="1">
      <c r="A63" s="210" t="s">
        <v>7624</v>
      </c>
      <c r="B63" s="211" t="s">
        <v>7949</v>
      </c>
      <c r="C63" s="212" t="s">
        <v>7692</v>
      </c>
      <c r="D63" s="211" t="s">
        <v>8274</v>
      </c>
      <c r="E63" s="212">
        <v>62</v>
      </c>
      <c r="F63" s="212">
        <v>1</v>
      </c>
      <c r="G63" s="213">
        <v>263</v>
      </c>
      <c r="H63" s="213">
        <v>12</v>
      </c>
      <c r="I63" s="213"/>
      <c r="J63" s="213"/>
      <c r="K63" s="211" t="s">
        <v>8294</v>
      </c>
      <c r="L63" s="218"/>
      <c r="M63" s="212">
        <v>7</v>
      </c>
      <c r="N63" s="214">
        <v>41915</v>
      </c>
      <c r="O63" s="212">
        <v>2.35</v>
      </c>
      <c r="P63" s="214">
        <v>42215</v>
      </c>
      <c r="Q63" s="215" t="s">
        <v>8294</v>
      </c>
      <c r="R63" s="215" t="s">
        <v>8294</v>
      </c>
      <c r="S63" s="215" t="s">
        <v>8294</v>
      </c>
      <c r="T63" s="215" t="s">
        <v>8294</v>
      </c>
      <c r="U63" s="209" t="e">
        <f>AD63*BS63</f>
        <v>#VALUE!</v>
      </c>
      <c r="V63" s="216">
        <v>42215</v>
      </c>
      <c r="W63" s="215">
        <v>13.5</v>
      </c>
      <c r="X63" s="215" t="s">
        <v>8294</v>
      </c>
      <c r="Y63" s="215" t="s">
        <v>8294</v>
      </c>
      <c r="Z63" s="209" t="e">
        <f>AD63*BU63</f>
        <v>#VALUE!</v>
      </c>
      <c r="AA63" s="216">
        <v>42215</v>
      </c>
      <c r="AB63" s="208" t="e">
        <f>(AD63/AH63)*10000</f>
        <v>#VALUE!</v>
      </c>
      <c r="AC63" s="216">
        <v>42215</v>
      </c>
      <c r="AD63" s="485">
        <f>(O63/W63)*(((100-CC63)/100)*((100-2)/100))*100</f>
        <v>15.796874074074074</v>
      </c>
      <c r="AE63" s="216">
        <v>42212</v>
      </c>
      <c r="AF63" s="235">
        <v>17.713471713471712</v>
      </c>
      <c r="AG63" s="216">
        <v>42212</v>
      </c>
      <c r="AH63" s="215" t="s">
        <v>8294</v>
      </c>
      <c r="AI63" s="216" t="s">
        <v>8299</v>
      </c>
      <c r="AJ63" s="212">
        <v>135</v>
      </c>
      <c r="AK63" s="216">
        <v>42145</v>
      </c>
      <c r="AL63" s="215" t="s">
        <v>8294</v>
      </c>
      <c r="AM63" s="215"/>
      <c r="AN63" s="212">
        <v>108</v>
      </c>
      <c r="AO63" s="212"/>
      <c r="AP63" s="215" t="s">
        <v>8294</v>
      </c>
      <c r="AQ63" s="215"/>
      <c r="AR63" s="215" t="s">
        <v>8294</v>
      </c>
      <c r="AS63" s="215"/>
      <c r="AT63" s="215" t="s">
        <v>8294</v>
      </c>
      <c r="AU63" s="215" t="s">
        <v>8294</v>
      </c>
      <c r="AV63" s="215"/>
      <c r="AW63" s="215" t="s">
        <v>8294</v>
      </c>
      <c r="AX63" s="215"/>
      <c r="AY63" s="215" t="s">
        <v>8294</v>
      </c>
      <c r="AZ63" s="215"/>
      <c r="BA63" s="215" t="s">
        <v>8294</v>
      </c>
      <c r="BB63" s="215"/>
      <c r="BC63" s="215" t="s">
        <v>8294</v>
      </c>
      <c r="BD63" s="215"/>
      <c r="BE63" s="212">
        <v>3</v>
      </c>
      <c r="BF63" s="217">
        <v>42279</v>
      </c>
      <c r="BG63" s="211" t="s">
        <v>8294</v>
      </c>
      <c r="BH63" s="212" t="s">
        <v>8299</v>
      </c>
      <c r="BI63" s="211" t="s">
        <v>8294</v>
      </c>
      <c r="BJ63" s="211"/>
      <c r="BK63" s="211" t="s">
        <v>8294</v>
      </c>
      <c r="BL63" s="211"/>
      <c r="BM63" s="211" t="s">
        <v>8294</v>
      </c>
      <c r="BN63" s="212" t="s">
        <v>8299</v>
      </c>
      <c r="BO63" s="211" t="s">
        <v>8294</v>
      </c>
      <c r="BP63" s="211"/>
      <c r="BQ63" s="211" t="s">
        <v>8294</v>
      </c>
      <c r="BR63" s="212" t="s">
        <v>8299</v>
      </c>
      <c r="BS63" s="211" t="s">
        <v>8294</v>
      </c>
      <c r="BT63" s="212" t="s">
        <v>8299</v>
      </c>
      <c r="BU63" s="211" t="s">
        <v>8294</v>
      </c>
      <c r="BV63" s="212" t="s">
        <v>8299</v>
      </c>
      <c r="BW63" s="211" t="s">
        <v>8294</v>
      </c>
      <c r="BX63" s="212" t="s">
        <v>8299</v>
      </c>
      <c r="BY63" s="234">
        <v>7.0439968109130859</v>
      </c>
      <c r="BZ63" s="214">
        <v>42215</v>
      </c>
      <c r="CA63" s="211" t="s">
        <v>8294</v>
      </c>
      <c r="CB63" s="208" t="s">
        <v>8299</v>
      </c>
      <c r="CC63" s="212">
        <v>7.4</v>
      </c>
      <c r="CD63" s="214">
        <v>42215</v>
      </c>
      <c r="CE63" s="208">
        <v>0</v>
      </c>
      <c r="CG63" s="215" t="s">
        <v>8294</v>
      </c>
      <c r="CH63" s="215" t="s">
        <v>8294</v>
      </c>
      <c r="CI63" s="215" t="s">
        <v>8294</v>
      </c>
      <c r="CJ63" s="215" t="s">
        <v>8294</v>
      </c>
      <c r="CK63" s="210"/>
      <c r="CL63" s="210"/>
      <c r="CM63" s="210"/>
      <c r="CN63" s="210"/>
    </row>
    <row r="64" spans="1:92" s="208" customFormat="1">
      <c r="A64" s="210" t="s">
        <v>7624</v>
      </c>
      <c r="B64" s="211" t="s">
        <v>8047</v>
      </c>
      <c r="C64" s="212" t="s">
        <v>7736</v>
      </c>
      <c r="D64" s="211" t="s">
        <v>8274</v>
      </c>
      <c r="E64" s="212">
        <v>111</v>
      </c>
      <c r="F64" s="212">
        <v>1</v>
      </c>
      <c r="G64" s="213">
        <v>263</v>
      </c>
      <c r="H64" s="213">
        <v>13</v>
      </c>
      <c r="I64" s="213"/>
      <c r="J64" s="213"/>
      <c r="K64" s="211" t="s">
        <v>8294</v>
      </c>
      <c r="L64" s="218"/>
      <c r="M64" s="212">
        <v>7</v>
      </c>
      <c r="N64" s="214">
        <v>41915</v>
      </c>
      <c r="O64" s="212">
        <v>2.5</v>
      </c>
      <c r="P64" s="214">
        <v>42215</v>
      </c>
      <c r="Q64" s="215" t="s">
        <v>8294</v>
      </c>
      <c r="R64" s="215" t="s">
        <v>8294</v>
      </c>
      <c r="S64" s="215" t="s">
        <v>8294</v>
      </c>
      <c r="T64" s="215" t="s">
        <v>8294</v>
      </c>
      <c r="U64" s="209">
        <f>AD64*BS64</f>
        <v>819.37800000000004</v>
      </c>
      <c r="V64" s="216">
        <v>42215</v>
      </c>
      <c r="W64" s="215">
        <v>13.5</v>
      </c>
      <c r="X64" s="215" t="s">
        <v>8294</v>
      </c>
      <c r="Y64" s="215" t="s">
        <v>8294</v>
      </c>
      <c r="Z64" s="209">
        <f>AD64*BU64</f>
        <v>195.57170370370369</v>
      </c>
      <c r="AA64" s="216">
        <v>42215</v>
      </c>
      <c r="AB64" s="208" t="e">
        <f>(AD64/AH64)*10000</f>
        <v>#VALUE!</v>
      </c>
      <c r="AC64" s="216">
        <v>42215</v>
      </c>
      <c r="AD64" s="485">
        <f>(O64/W64)*(((100-CC64)/100)*((100-2)/100))*100</f>
        <v>16.85962962962963</v>
      </c>
      <c r="AE64" s="216">
        <v>42212</v>
      </c>
      <c r="AF64" s="235">
        <v>18.905168905168907</v>
      </c>
      <c r="AG64" s="216">
        <v>42212</v>
      </c>
      <c r="AH64" s="215" t="s">
        <v>8294</v>
      </c>
      <c r="AI64" s="216" t="s">
        <v>8299</v>
      </c>
      <c r="AJ64" s="212">
        <v>150</v>
      </c>
      <c r="AK64" s="216">
        <v>42145</v>
      </c>
      <c r="AL64" s="215" t="s">
        <v>8294</v>
      </c>
      <c r="AM64" s="215"/>
      <c r="AN64" s="212">
        <v>105</v>
      </c>
      <c r="AO64" s="212"/>
      <c r="AP64" s="215" t="s">
        <v>8294</v>
      </c>
      <c r="AQ64" s="215"/>
      <c r="AR64" s="215" t="s">
        <v>8294</v>
      </c>
      <c r="AS64" s="215"/>
      <c r="AT64" s="215" t="s">
        <v>8294</v>
      </c>
      <c r="AU64" s="215" t="s">
        <v>8294</v>
      </c>
      <c r="AV64" s="215"/>
      <c r="AW64" s="215" t="s">
        <v>8294</v>
      </c>
      <c r="AX64" s="215"/>
      <c r="AY64" s="215" t="s">
        <v>8294</v>
      </c>
      <c r="AZ64" s="215"/>
      <c r="BA64" s="215" t="s">
        <v>8294</v>
      </c>
      <c r="BB64" s="215"/>
      <c r="BC64" s="215" t="s">
        <v>8294</v>
      </c>
      <c r="BD64" s="215"/>
      <c r="BE64" s="212">
        <v>3</v>
      </c>
      <c r="BF64" s="217">
        <v>42279</v>
      </c>
      <c r="BG64" s="212">
        <v>-14.3</v>
      </c>
      <c r="BH64" s="212" t="s">
        <v>8299</v>
      </c>
      <c r="BI64" s="211" t="s">
        <v>8294</v>
      </c>
      <c r="BJ64" s="211"/>
      <c r="BK64" s="211" t="s">
        <v>8294</v>
      </c>
      <c r="BL64" s="211"/>
      <c r="BM64" s="212">
        <v>61</v>
      </c>
      <c r="BN64" s="212" t="s">
        <v>8299</v>
      </c>
      <c r="BO64" s="211" t="s">
        <v>8294</v>
      </c>
      <c r="BP64" s="211"/>
      <c r="BQ64" s="212">
        <v>10.1</v>
      </c>
      <c r="BR64" s="212" t="s">
        <v>8299</v>
      </c>
      <c r="BS64" s="212">
        <v>48.6</v>
      </c>
      <c r="BT64" s="212" t="s">
        <v>8299</v>
      </c>
      <c r="BU64" s="212">
        <v>11.6</v>
      </c>
      <c r="BV64" s="212" t="s">
        <v>8299</v>
      </c>
      <c r="BW64" s="212">
        <v>12.2</v>
      </c>
      <c r="BX64" s="212" t="s">
        <v>8299</v>
      </c>
      <c r="BY64" s="234">
        <v>6.9745030403137207</v>
      </c>
      <c r="BZ64" s="214">
        <v>42215</v>
      </c>
      <c r="CA64" s="212">
        <v>27.4</v>
      </c>
      <c r="CB64" s="208" t="s">
        <v>8299</v>
      </c>
      <c r="CC64" s="212">
        <v>7.1</v>
      </c>
      <c r="CD64" s="214">
        <v>42215</v>
      </c>
      <c r="CE64" s="208">
        <v>0</v>
      </c>
      <c r="CG64" s="215" t="s">
        <v>8294</v>
      </c>
      <c r="CH64" s="215" t="s">
        <v>8294</v>
      </c>
      <c r="CI64" s="215" t="s">
        <v>8294</v>
      </c>
      <c r="CJ64" s="215" t="s">
        <v>8294</v>
      </c>
      <c r="CK64" s="210"/>
      <c r="CL64" s="210"/>
      <c r="CM64" s="210"/>
      <c r="CN64" s="210"/>
    </row>
    <row r="65" spans="1:92" s="208" customFormat="1">
      <c r="A65" s="210" t="s">
        <v>7624</v>
      </c>
      <c r="B65" s="211" t="s">
        <v>8102</v>
      </c>
      <c r="C65" s="212" t="s">
        <v>7758</v>
      </c>
      <c r="D65" s="211" t="s">
        <v>8274</v>
      </c>
      <c r="E65" s="212">
        <v>135</v>
      </c>
      <c r="F65" s="212">
        <v>1</v>
      </c>
      <c r="G65" s="213">
        <v>263</v>
      </c>
      <c r="H65" s="213">
        <v>14</v>
      </c>
      <c r="I65" s="213"/>
      <c r="J65" s="213"/>
      <c r="K65" s="211" t="s">
        <v>8294</v>
      </c>
      <c r="L65" s="218"/>
      <c r="M65" s="212">
        <v>7</v>
      </c>
      <c r="N65" s="214">
        <v>41915</v>
      </c>
      <c r="O65" s="212">
        <v>2.5</v>
      </c>
      <c r="P65" s="214">
        <v>42215</v>
      </c>
      <c r="Q65" s="215" t="s">
        <v>8294</v>
      </c>
      <c r="R65" s="215" t="s">
        <v>8294</v>
      </c>
      <c r="S65" s="215" t="s">
        <v>8294</v>
      </c>
      <c r="T65" s="215" t="s">
        <v>8294</v>
      </c>
      <c r="U65" s="209">
        <f>AD65*BS65</f>
        <v>817.76281481481476</v>
      </c>
      <c r="V65" s="216">
        <v>42215</v>
      </c>
      <c r="W65" s="215">
        <v>13.5</v>
      </c>
      <c r="X65" s="215" t="s">
        <v>8294</v>
      </c>
      <c r="Y65" s="215" t="s">
        <v>8294</v>
      </c>
      <c r="Z65" s="209">
        <f>AD65*BU65</f>
        <v>216.26785185185187</v>
      </c>
      <c r="AA65" s="216">
        <v>42215</v>
      </c>
      <c r="AB65" s="208" t="e">
        <f>(AD65/AH65)*10000</f>
        <v>#VALUE!</v>
      </c>
      <c r="AC65" s="216">
        <v>42215</v>
      </c>
      <c r="AD65" s="485">
        <f>(O65/W65)*(((100-CC65)/100)*((100-2)/100))*100</f>
        <v>16.895925925925926</v>
      </c>
      <c r="AE65" s="216">
        <v>42212</v>
      </c>
      <c r="AF65" s="235">
        <v>18.945868945868945</v>
      </c>
      <c r="AG65" s="216">
        <v>42212</v>
      </c>
      <c r="AH65" s="215" t="s">
        <v>8294</v>
      </c>
      <c r="AI65" s="216" t="s">
        <v>8299</v>
      </c>
      <c r="AJ65" s="212">
        <v>135</v>
      </c>
      <c r="AK65" s="216">
        <v>42145</v>
      </c>
      <c r="AL65" s="215" t="s">
        <v>8294</v>
      </c>
      <c r="AM65" s="215"/>
      <c r="AN65" s="212">
        <v>103</v>
      </c>
      <c r="AO65" s="212"/>
      <c r="AP65" s="215" t="s">
        <v>8294</v>
      </c>
      <c r="AQ65" s="215"/>
      <c r="AR65" s="215" t="s">
        <v>8294</v>
      </c>
      <c r="AS65" s="215"/>
      <c r="AT65" s="215" t="s">
        <v>8294</v>
      </c>
      <c r="AU65" s="215" t="s">
        <v>8294</v>
      </c>
      <c r="AV65" s="215"/>
      <c r="AW65" s="215" t="s">
        <v>8294</v>
      </c>
      <c r="AX65" s="215"/>
      <c r="AY65" s="215" t="s">
        <v>8294</v>
      </c>
      <c r="AZ65" s="215"/>
      <c r="BA65" s="215" t="s">
        <v>8294</v>
      </c>
      <c r="BB65" s="215"/>
      <c r="BC65" s="215" t="s">
        <v>8294</v>
      </c>
      <c r="BD65" s="215"/>
      <c r="BE65" s="212">
        <v>3</v>
      </c>
      <c r="BF65" s="217">
        <v>42279</v>
      </c>
      <c r="BG65" s="212">
        <v>-13.9</v>
      </c>
      <c r="BH65" s="212" t="s">
        <v>8299</v>
      </c>
      <c r="BI65" s="211" t="s">
        <v>8294</v>
      </c>
      <c r="BJ65" s="211"/>
      <c r="BK65" s="211" t="s">
        <v>8294</v>
      </c>
      <c r="BL65" s="211"/>
      <c r="BM65" s="212">
        <v>60.3</v>
      </c>
      <c r="BN65" s="212" t="s">
        <v>8299</v>
      </c>
      <c r="BO65" s="211" t="s">
        <v>8294</v>
      </c>
      <c r="BP65" s="211"/>
      <c r="BQ65" s="212">
        <v>11.3</v>
      </c>
      <c r="BR65" s="212" t="s">
        <v>8299</v>
      </c>
      <c r="BS65" s="212">
        <v>48.4</v>
      </c>
      <c r="BT65" s="212" t="s">
        <v>8299</v>
      </c>
      <c r="BU65" s="212">
        <v>12.8</v>
      </c>
      <c r="BV65" s="212" t="s">
        <v>8299</v>
      </c>
      <c r="BW65" s="212">
        <v>7.4</v>
      </c>
      <c r="BX65" s="212" t="s">
        <v>8299</v>
      </c>
      <c r="BY65" s="234">
        <v>6.976658821105957</v>
      </c>
      <c r="BZ65" s="214">
        <v>42215</v>
      </c>
      <c r="CA65" s="212">
        <v>30</v>
      </c>
      <c r="CB65" s="208" t="s">
        <v>8299</v>
      </c>
      <c r="CC65" s="212">
        <v>6.9</v>
      </c>
      <c r="CD65" s="214">
        <v>42215</v>
      </c>
      <c r="CE65" s="208">
        <v>0</v>
      </c>
      <c r="CG65" s="215" t="s">
        <v>8294</v>
      </c>
      <c r="CH65" s="215" t="s">
        <v>8294</v>
      </c>
      <c r="CI65" s="215" t="s">
        <v>8294</v>
      </c>
      <c r="CJ65" s="215" t="s">
        <v>8294</v>
      </c>
      <c r="CK65" s="210"/>
      <c r="CL65" s="210"/>
      <c r="CM65" s="210"/>
      <c r="CN65" s="210"/>
    </row>
    <row r="66" spans="1:92" s="208" customFormat="1">
      <c r="A66" s="210" t="s">
        <v>7624</v>
      </c>
      <c r="B66" s="211" t="s">
        <v>8124</v>
      </c>
      <c r="C66" s="212" t="s">
        <v>7768</v>
      </c>
      <c r="D66" s="211" t="s">
        <v>8274</v>
      </c>
      <c r="E66" s="212">
        <v>145</v>
      </c>
      <c r="F66" s="212">
        <v>1</v>
      </c>
      <c r="G66" s="213">
        <v>263</v>
      </c>
      <c r="H66" s="213">
        <v>15</v>
      </c>
      <c r="I66" s="213"/>
      <c r="J66" s="213"/>
      <c r="K66" s="211" t="s">
        <v>8294</v>
      </c>
      <c r="L66" s="218"/>
      <c r="M66" s="212">
        <v>7</v>
      </c>
      <c r="N66" s="214">
        <v>41915</v>
      </c>
      <c r="O66" s="212">
        <v>2.15</v>
      </c>
      <c r="P66" s="214">
        <v>42215</v>
      </c>
      <c r="Q66" s="215" t="s">
        <v>8294</v>
      </c>
      <c r="R66" s="215" t="s">
        <v>8294</v>
      </c>
      <c r="S66" s="215" t="s">
        <v>8294</v>
      </c>
      <c r="T66" s="215" t="s">
        <v>8294</v>
      </c>
      <c r="U66" s="209" t="e">
        <f>AD66*BS66</f>
        <v>#VALUE!</v>
      </c>
      <c r="V66" s="216">
        <v>42215</v>
      </c>
      <c r="W66" s="215">
        <v>13.5</v>
      </c>
      <c r="X66" s="215" t="s">
        <v>8294</v>
      </c>
      <c r="Y66" s="215" t="s">
        <v>8294</v>
      </c>
      <c r="Z66" s="209" t="e">
        <f>AD66*BU66</f>
        <v>#VALUE!</v>
      </c>
      <c r="AA66" s="216">
        <v>42215</v>
      </c>
      <c r="AB66" s="208" t="e">
        <f>(AD66/AH66)*10000</f>
        <v>#VALUE!</v>
      </c>
      <c r="AC66" s="216">
        <v>42215</v>
      </c>
      <c r="AD66" s="485">
        <f>(O66/W66)*(((100-CC66)/100)*((100-2)/100))*100</f>
        <v>14.468066666666665</v>
      </c>
      <c r="AE66" s="216">
        <v>42212</v>
      </c>
      <c r="AF66" s="235">
        <v>16.223443223443219</v>
      </c>
      <c r="AG66" s="216">
        <v>42212</v>
      </c>
      <c r="AH66" s="215" t="s">
        <v>8294</v>
      </c>
      <c r="AI66" s="216" t="s">
        <v>8299</v>
      </c>
      <c r="AJ66" s="212">
        <v>155</v>
      </c>
      <c r="AK66" s="216">
        <v>42145</v>
      </c>
      <c r="AL66" s="215" t="s">
        <v>8294</v>
      </c>
      <c r="AM66" s="215"/>
      <c r="AN66" s="212">
        <v>104</v>
      </c>
      <c r="AO66" s="212"/>
      <c r="AP66" s="215" t="s">
        <v>8294</v>
      </c>
      <c r="AQ66" s="215"/>
      <c r="AR66" s="215" t="s">
        <v>8294</v>
      </c>
      <c r="AS66" s="215"/>
      <c r="AT66" s="215" t="s">
        <v>8294</v>
      </c>
      <c r="AU66" s="215" t="s">
        <v>8294</v>
      </c>
      <c r="AV66" s="215"/>
      <c r="AW66" s="215" t="s">
        <v>8294</v>
      </c>
      <c r="AX66" s="215"/>
      <c r="AY66" s="215" t="s">
        <v>8294</v>
      </c>
      <c r="AZ66" s="215"/>
      <c r="BA66" s="215" t="s">
        <v>8294</v>
      </c>
      <c r="BB66" s="215"/>
      <c r="BC66" s="215" t="s">
        <v>8294</v>
      </c>
      <c r="BD66" s="215"/>
      <c r="BE66" s="212">
        <v>3</v>
      </c>
      <c r="BF66" s="217">
        <v>42279</v>
      </c>
      <c r="BG66" s="211" t="s">
        <v>8294</v>
      </c>
      <c r="BH66" s="212" t="s">
        <v>8299</v>
      </c>
      <c r="BI66" s="211" t="s">
        <v>8294</v>
      </c>
      <c r="BJ66" s="211"/>
      <c r="BK66" s="211" t="s">
        <v>8294</v>
      </c>
      <c r="BL66" s="211"/>
      <c r="BM66" s="211" t="s">
        <v>8294</v>
      </c>
      <c r="BN66" s="212" t="s">
        <v>8299</v>
      </c>
      <c r="BO66" s="211" t="s">
        <v>8294</v>
      </c>
      <c r="BP66" s="211"/>
      <c r="BQ66" s="211" t="s">
        <v>8294</v>
      </c>
      <c r="BR66" s="212" t="s">
        <v>8299</v>
      </c>
      <c r="BS66" s="211" t="s">
        <v>8294</v>
      </c>
      <c r="BT66" s="212" t="s">
        <v>8299</v>
      </c>
      <c r="BU66" s="211" t="s">
        <v>8294</v>
      </c>
      <c r="BV66" s="212" t="s">
        <v>8299</v>
      </c>
      <c r="BW66" s="211" t="s">
        <v>8294</v>
      </c>
      <c r="BX66" s="212" t="s">
        <v>8299</v>
      </c>
      <c r="BY66" s="234" t="s">
        <v>8294</v>
      </c>
      <c r="BZ66" s="214">
        <v>42215</v>
      </c>
      <c r="CA66" s="211" t="s">
        <v>8294</v>
      </c>
      <c r="CB66" s="208" t="s">
        <v>8299</v>
      </c>
      <c r="CC66" s="212">
        <v>7.3</v>
      </c>
      <c r="CD66" s="214">
        <v>42215</v>
      </c>
      <c r="CE66" s="208">
        <v>0</v>
      </c>
      <c r="CG66" s="215" t="s">
        <v>8294</v>
      </c>
      <c r="CH66" s="215" t="s">
        <v>8294</v>
      </c>
      <c r="CI66" s="215" t="s">
        <v>8294</v>
      </c>
      <c r="CJ66" s="215" t="s">
        <v>8294</v>
      </c>
      <c r="CK66" s="210"/>
      <c r="CL66" s="210"/>
      <c r="CM66" s="210"/>
      <c r="CN66" s="210"/>
    </row>
    <row r="67" spans="1:92" s="208" customFormat="1">
      <c r="A67" s="210" t="s">
        <v>7624</v>
      </c>
      <c r="B67" s="211" t="s">
        <v>8137</v>
      </c>
      <c r="C67" s="212" t="s">
        <v>7774</v>
      </c>
      <c r="D67" s="211" t="s">
        <v>8274</v>
      </c>
      <c r="E67" s="212">
        <v>151</v>
      </c>
      <c r="F67" s="212">
        <v>1</v>
      </c>
      <c r="G67" s="213">
        <v>263</v>
      </c>
      <c r="H67" s="213">
        <v>16</v>
      </c>
      <c r="I67" s="213"/>
      <c r="J67" s="213"/>
      <c r="K67" s="211" t="s">
        <v>8294</v>
      </c>
      <c r="L67" s="218"/>
      <c r="M67" s="212">
        <v>7</v>
      </c>
      <c r="N67" s="214">
        <v>41915</v>
      </c>
      <c r="O67" s="212">
        <v>3.4</v>
      </c>
      <c r="P67" s="214">
        <v>42215</v>
      </c>
      <c r="Q67" s="215" t="s">
        <v>8294</v>
      </c>
      <c r="R67" s="215" t="s">
        <v>8294</v>
      </c>
      <c r="S67" s="215" t="s">
        <v>8294</v>
      </c>
      <c r="T67" s="215" t="s">
        <v>8294</v>
      </c>
      <c r="U67" s="209">
        <f>AD67*BS67</f>
        <v>1108.6674666666665</v>
      </c>
      <c r="V67" s="216">
        <v>42215</v>
      </c>
      <c r="W67" s="215">
        <v>13.5</v>
      </c>
      <c r="X67" s="215" t="s">
        <v>8294</v>
      </c>
      <c r="Y67" s="215" t="s">
        <v>8294</v>
      </c>
      <c r="Z67" s="209">
        <f>AD67*BU67</f>
        <v>284.62684444444443</v>
      </c>
      <c r="AA67" s="216">
        <v>42215</v>
      </c>
      <c r="AB67" s="208" t="e">
        <f>(AD67/AH67)*10000</f>
        <v>#VALUE!</v>
      </c>
      <c r="AC67" s="216">
        <v>42215</v>
      </c>
      <c r="AD67" s="485">
        <f>(O67/W67)*(((100-CC67)/100)*((100-2)/100))*100</f>
        <v>22.953777777777777</v>
      </c>
      <c r="AE67" s="216">
        <v>42212</v>
      </c>
      <c r="AF67" s="235">
        <v>25.738705738705736</v>
      </c>
      <c r="AG67" s="216">
        <v>42212</v>
      </c>
      <c r="AH67" s="215" t="s">
        <v>8294</v>
      </c>
      <c r="AI67" s="216" t="s">
        <v>8299</v>
      </c>
      <c r="AJ67" s="212">
        <v>150</v>
      </c>
      <c r="AK67" s="216">
        <v>42145</v>
      </c>
      <c r="AL67" s="215" t="s">
        <v>8294</v>
      </c>
      <c r="AM67" s="215"/>
      <c r="AN67" s="212">
        <v>103</v>
      </c>
      <c r="AO67" s="212"/>
      <c r="AP67" s="215" t="s">
        <v>8294</v>
      </c>
      <c r="AQ67" s="215"/>
      <c r="AR67" s="215" t="s">
        <v>8294</v>
      </c>
      <c r="AS67" s="215"/>
      <c r="AT67" s="215" t="s">
        <v>8294</v>
      </c>
      <c r="AU67" s="215" t="s">
        <v>8294</v>
      </c>
      <c r="AV67" s="215"/>
      <c r="AW67" s="215" t="s">
        <v>8294</v>
      </c>
      <c r="AX67" s="215"/>
      <c r="AY67" s="215" t="s">
        <v>8294</v>
      </c>
      <c r="AZ67" s="215"/>
      <c r="BA67" s="215" t="s">
        <v>8294</v>
      </c>
      <c r="BB67" s="215"/>
      <c r="BC67" s="215" t="s">
        <v>8294</v>
      </c>
      <c r="BD67" s="215"/>
      <c r="BE67" s="212">
        <v>3</v>
      </c>
      <c r="BF67" s="217">
        <v>42279</v>
      </c>
      <c r="BG67" s="212">
        <v>-10.199999999999999</v>
      </c>
      <c r="BH67" s="212" t="s">
        <v>8299</v>
      </c>
      <c r="BI67" s="211" t="s">
        <v>8294</v>
      </c>
      <c r="BJ67" s="211"/>
      <c r="BK67" s="211" t="s">
        <v>8294</v>
      </c>
      <c r="BL67" s="211"/>
      <c r="BM67" s="212">
        <v>63.5</v>
      </c>
      <c r="BN67" s="212" t="s">
        <v>8299</v>
      </c>
      <c r="BO67" s="211" t="s">
        <v>8294</v>
      </c>
      <c r="BP67" s="211"/>
      <c r="BQ67" s="212">
        <v>9.3000000000000007</v>
      </c>
      <c r="BR67" s="212" t="s">
        <v>8299</v>
      </c>
      <c r="BS67" s="212">
        <v>48.3</v>
      </c>
      <c r="BT67" s="212" t="s">
        <v>8299</v>
      </c>
      <c r="BU67" s="212">
        <v>12.4</v>
      </c>
      <c r="BV67" s="212" t="s">
        <v>8299</v>
      </c>
      <c r="BW67" s="212">
        <v>8.1</v>
      </c>
      <c r="BX67" s="212" t="s">
        <v>8299</v>
      </c>
      <c r="BY67" s="234">
        <v>7.1656398773193359</v>
      </c>
      <c r="BZ67" s="214">
        <v>42215</v>
      </c>
      <c r="CA67" s="212">
        <v>29</v>
      </c>
      <c r="CB67" s="208" t="s">
        <v>8299</v>
      </c>
      <c r="CC67" s="212">
        <v>7</v>
      </c>
      <c r="CD67" s="214">
        <v>42215</v>
      </c>
      <c r="CE67" s="208">
        <v>0</v>
      </c>
      <c r="CG67" s="215" t="s">
        <v>8294</v>
      </c>
      <c r="CH67" s="215" t="s">
        <v>8294</v>
      </c>
      <c r="CI67" s="215" t="s">
        <v>8294</v>
      </c>
      <c r="CJ67" s="215" t="s">
        <v>8294</v>
      </c>
      <c r="CK67" s="210"/>
      <c r="CL67" s="210"/>
      <c r="CM67" s="210"/>
      <c r="CN67" s="210"/>
    </row>
    <row r="68" spans="1:92" s="208" customFormat="1">
      <c r="A68" s="210" t="s">
        <v>7624</v>
      </c>
      <c r="B68" s="211" t="s">
        <v>7899</v>
      </c>
      <c r="C68" s="212" t="s">
        <v>7667</v>
      </c>
      <c r="D68" s="211" t="s">
        <v>8276</v>
      </c>
      <c r="E68" s="212">
        <v>37</v>
      </c>
      <c r="F68" s="212">
        <v>1</v>
      </c>
      <c r="G68" s="213">
        <v>263</v>
      </c>
      <c r="H68" s="213">
        <v>17</v>
      </c>
      <c r="I68" s="213"/>
      <c r="J68" s="213"/>
      <c r="K68" s="211" t="s">
        <v>8294</v>
      </c>
      <c r="L68" s="218"/>
      <c r="M68" s="212">
        <v>7</v>
      </c>
      <c r="N68" s="214">
        <v>41915</v>
      </c>
      <c r="O68" s="212">
        <v>3.45</v>
      </c>
      <c r="P68" s="214">
        <v>42215</v>
      </c>
      <c r="Q68" s="215" t="s">
        <v>8294</v>
      </c>
      <c r="R68" s="215" t="s">
        <v>8294</v>
      </c>
      <c r="S68" s="215" t="s">
        <v>8294</v>
      </c>
      <c r="T68" s="215" t="s">
        <v>8294</v>
      </c>
      <c r="U68" s="209">
        <f>AD68*BS68</f>
        <v>997.94096888888896</v>
      </c>
      <c r="V68" s="216">
        <v>42215</v>
      </c>
      <c r="W68" s="215">
        <v>13.5</v>
      </c>
      <c r="X68" s="215" t="s">
        <v>8294</v>
      </c>
      <c r="Y68" s="215" t="s">
        <v>8294</v>
      </c>
      <c r="Z68" s="209">
        <f>AD68*BU68</f>
        <v>408.03661111111114</v>
      </c>
      <c r="AA68" s="216">
        <v>42215</v>
      </c>
      <c r="AB68" s="208" t="e">
        <f>(AD68/AH68)*10000</f>
        <v>#VALUE!</v>
      </c>
      <c r="AC68" s="216">
        <v>42215</v>
      </c>
      <c r="AD68" s="485">
        <f>(O68/W68)*(((100-CC68)/100)*((100-2)/100))*100</f>
        <v>23.316377777777781</v>
      </c>
      <c r="AE68" s="216">
        <v>42212</v>
      </c>
      <c r="AF68" s="235">
        <v>26.145299145299145</v>
      </c>
      <c r="AG68" s="216">
        <v>42212</v>
      </c>
      <c r="AH68" s="215" t="s">
        <v>8294</v>
      </c>
      <c r="AI68" s="216" t="s">
        <v>8299</v>
      </c>
      <c r="AJ68" s="212">
        <v>170</v>
      </c>
      <c r="AK68" s="216">
        <v>42145</v>
      </c>
      <c r="AL68" s="215" t="s">
        <v>8294</v>
      </c>
      <c r="AM68" s="215"/>
      <c r="AN68" s="212">
        <v>105</v>
      </c>
      <c r="AO68" s="212"/>
      <c r="AP68" s="215" t="s">
        <v>8294</v>
      </c>
      <c r="AQ68" s="215"/>
      <c r="AR68" s="215" t="s">
        <v>8294</v>
      </c>
      <c r="AS68" s="215"/>
      <c r="AT68" s="215" t="s">
        <v>8294</v>
      </c>
      <c r="AU68" s="215" t="s">
        <v>8294</v>
      </c>
      <c r="AV68" s="215"/>
      <c r="AW68" s="215" t="s">
        <v>8294</v>
      </c>
      <c r="AX68" s="215"/>
      <c r="AY68" s="215" t="s">
        <v>8294</v>
      </c>
      <c r="AZ68" s="215"/>
      <c r="BA68" s="215" t="s">
        <v>8294</v>
      </c>
      <c r="BB68" s="215"/>
      <c r="BC68" s="215" t="s">
        <v>8294</v>
      </c>
      <c r="BD68" s="215"/>
      <c r="BE68" s="212">
        <v>3</v>
      </c>
      <c r="BF68" s="217">
        <v>42279</v>
      </c>
      <c r="BG68" s="212">
        <v>-10.199999999999999</v>
      </c>
      <c r="BH68" s="212" t="s">
        <v>8299</v>
      </c>
      <c r="BI68" s="211" t="s">
        <v>8294</v>
      </c>
      <c r="BJ68" s="211"/>
      <c r="BK68" s="211" t="s">
        <v>8294</v>
      </c>
      <c r="BL68" s="211"/>
      <c r="BM68" s="212">
        <v>56.3</v>
      </c>
      <c r="BN68" s="212" t="s">
        <v>8299</v>
      </c>
      <c r="BO68" s="211" t="s">
        <v>8294</v>
      </c>
      <c r="BP68" s="211"/>
      <c r="BQ68" s="212">
        <v>13.3</v>
      </c>
      <c r="BR68" s="212" t="s">
        <v>8299</v>
      </c>
      <c r="BS68" s="212">
        <v>42.8</v>
      </c>
      <c r="BT68" s="212" t="s">
        <v>8299</v>
      </c>
      <c r="BU68" s="212">
        <v>17.5</v>
      </c>
      <c r="BV68" s="212" t="s">
        <v>8299</v>
      </c>
      <c r="BW68" s="212">
        <v>28.8</v>
      </c>
      <c r="BX68" s="212" t="s">
        <v>8299</v>
      </c>
      <c r="BY68" s="234">
        <v>7.2442798614501953</v>
      </c>
      <c r="BZ68" s="214">
        <v>42215</v>
      </c>
      <c r="CA68" s="212">
        <v>36.299999999999997</v>
      </c>
      <c r="CB68" s="208" t="s">
        <v>8299</v>
      </c>
      <c r="CC68" s="212">
        <v>6.9</v>
      </c>
      <c r="CD68" s="214">
        <v>42215</v>
      </c>
      <c r="CE68" s="208">
        <v>0</v>
      </c>
      <c r="CG68" s="215" t="s">
        <v>8294</v>
      </c>
      <c r="CH68" s="215" t="s">
        <v>8294</v>
      </c>
      <c r="CI68" s="215" t="s">
        <v>8294</v>
      </c>
      <c r="CJ68" s="215" t="s">
        <v>8294</v>
      </c>
      <c r="CK68" s="210"/>
      <c r="CL68" s="210"/>
      <c r="CM68" s="210"/>
      <c r="CN68" s="210"/>
    </row>
    <row r="69" spans="1:92" s="208" customFormat="1">
      <c r="A69" s="210" t="s">
        <v>7624</v>
      </c>
      <c r="B69" s="211" t="s">
        <v>8039</v>
      </c>
      <c r="C69" s="212" t="s">
        <v>7733</v>
      </c>
      <c r="D69" s="211" t="s">
        <v>8276</v>
      </c>
      <c r="E69" s="212">
        <v>107</v>
      </c>
      <c r="F69" s="212">
        <v>1</v>
      </c>
      <c r="G69" s="213">
        <v>263</v>
      </c>
      <c r="H69" s="213">
        <v>18</v>
      </c>
      <c r="I69" s="213"/>
      <c r="J69" s="213"/>
      <c r="K69" s="211" t="s">
        <v>8294</v>
      </c>
      <c r="L69" s="218"/>
      <c r="M69" s="212">
        <v>7</v>
      </c>
      <c r="N69" s="214">
        <v>41915</v>
      </c>
      <c r="O69" s="212">
        <v>4.4000000000000004</v>
      </c>
      <c r="P69" s="214">
        <v>42215</v>
      </c>
      <c r="Q69" s="215" t="s">
        <v>8294</v>
      </c>
      <c r="R69" s="215" t="s">
        <v>8294</v>
      </c>
      <c r="S69" s="215" t="s">
        <v>8294</v>
      </c>
      <c r="T69" s="215" t="s">
        <v>8294</v>
      </c>
      <c r="U69" s="209">
        <f>AD69*BS69</f>
        <v>1363.5055051851855</v>
      </c>
      <c r="V69" s="216">
        <v>42215</v>
      </c>
      <c r="W69" s="215">
        <v>13.5</v>
      </c>
      <c r="X69" s="215" t="s">
        <v>8294</v>
      </c>
      <c r="Y69" s="215" t="s">
        <v>8294</v>
      </c>
      <c r="Z69" s="209">
        <f>AD69*BU69</f>
        <v>417.0374755555556</v>
      </c>
      <c r="AA69" s="216">
        <v>42215</v>
      </c>
      <c r="AB69" s="208" t="e">
        <f>(AD69/AH69)*10000</f>
        <v>#VALUE!</v>
      </c>
      <c r="AC69" s="216">
        <v>42215</v>
      </c>
      <c r="AD69" s="485">
        <f>(O69/W69)*(((100-CC69)/100)*((100-2)/100))*100</f>
        <v>29.57712592592593</v>
      </c>
      <c r="AE69" s="216">
        <v>42212</v>
      </c>
      <c r="AF69" s="235">
        <v>33.165649165649164</v>
      </c>
      <c r="AG69" s="216">
        <v>42212</v>
      </c>
      <c r="AH69" s="215" t="s">
        <v>8294</v>
      </c>
      <c r="AI69" s="216" t="s">
        <v>8299</v>
      </c>
      <c r="AJ69" s="212">
        <v>170</v>
      </c>
      <c r="AK69" s="216">
        <v>42145</v>
      </c>
      <c r="AL69" s="215" t="s">
        <v>8294</v>
      </c>
      <c r="AM69" s="215"/>
      <c r="AN69" s="215" t="s">
        <v>8294</v>
      </c>
      <c r="AO69" s="215"/>
      <c r="AP69" s="215" t="s">
        <v>8294</v>
      </c>
      <c r="AQ69" s="215"/>
      <c r="AR69" s="215" t="s">
        <v>8294</v>
      </c>
      <c r="AS69" s="215"/>
      <c r="AT69" s="215" t="s">
        <v>8294</v>
      </c>
      <c r="AU69" s="215" t="s">
        <v>8294</v>
      </c>
      <c r="AV69" s="215"/>
      <c r="AW69" s="215" t="s">
        <v>8294</v>
      </c>
      <c r="AX69" s="215"/>
      <c r="AY69" s="215" t="s">
        <v>8294</v>
      </c>
      <c r="AZ69" s="215"/>
      <c r="BA69" s="215" t="s">
        <v>8294</v>
      </c>
      <c r="BB69" s="215"/>
      <c r="BC69" s="215" t="s">
        <v>8294</v>
      </c>
      <c r="BD69" s="215"/>
      <c r="BE69" s="212">
        <v>3</v>
      </c>
      <c r="BF69" s="217">
        <v>42279</v>
      </c>
      <c r="BG69" s="212">
        <v>-7.2</v>
      </c>
      <c r="BH69" s="212" t="s">
        <v>8299</v>
      </c>
      <c r="BI69" s="211" t="s">
        <v>8294</v>
      </c>
      <c r="BJ69" s="211"/>
      <c r="BK69" s="211" t="s">
        <v>8294</v>
      </c>
      <c r="BL69" s="211"/>
      <c r="BM69" s="212">
        <v>61.1</v>
      </c>
      <c r="BN69" s="212" t="s">
        <v>8299</v>
      </c>
      <c r="BO69" s="211" t="s">
        <v>8294</v>
      </c>
      <c r="BP69" s="211"/>
      <c r="BQ69" s="212">
        <v>9.6</v>
      </c>
      <c r="BR69" s="212" t="s">
        <v>8299</v>
      </c>
      <c r="BS69" s="212">
        <v>46.1</v>
      </c>
      <c r="BT69" s="212" t="s">
        <v>8299</v>
      </c>
      <c r="BU69" s="212">
        <v>14.1</v>
      </c>
      <c r="BV69" s="212" t="s">
        <v>8299</v>
      </c>
      <c r="BW69" s="212">
        <v>11.3</v>
      </c>
      <c r="BX69" s="212" t="s">
        <v>8299</v>
      </c>
      <c r="BY69" s="234">
        <v>7.3711280822753906</v>
      </c>
      <c r="BZ69" s="214">
        <v>42215</v>
      </c>
      <c r="CA69" s="212">
        <v>31.4</v>
      </c>
      <c r="CB69" s="208" t="s">
        <v>8299</v>
      </c>
      <c r="CC69" s="212">
        <v>7.4</v>
      </c>
      <c r="CD69" s="214">
        <v>42215</v>
      </c>
      <c r="CE69" s="208">
        <v>0</v>
      </c>
      <c r="CG69" s="215" t="s">
        <v>8294</v>
      </c>
      <c r="CH69" s="215" t="s">
        <v>8294</v>
      </c>
      <c r="CI69" s="215" t="s">
        <v>8294</v>
      </c>
      <c r="CJ69" s="215" t="s">
        <v>8294</v>
      </c>
      <c r="CK69" s="210"/>
      <c r="CL69" s="210"/>
      <c r="CM69" s="210"/>
      <c r="CN69" s="210"/>
    </row>
    <row r="70" spans="1:92" s="208" customFormat="1">
      <c r="A70" s="210" t="s">
        <v>7624</v>
      </c>
      <c r="B70" s="211" t="s">
        <v>7911</v>
      </c>
      <c r="C70" s="212" t="s">
        <v>7673</v>
      </c>
      <c r="D70" s="211" t="s">
        <v>8276</v>
      </c>
      <c r="E70" s="212">
        <v>43</v>
      </c>
      <c r="F70" s="212">
        <v>1</v>
      </c>
      <c r="G70" s="213">
        <v>263</v>
      </c>
      <c r="H70" s="213">
        <v>19</v>
      </c>
      <c r="I70" s="213"/>
      <c r="J70" s="213"/>
      <c r="K70" s="211" t="s">
        <v>8294</v>
      </c>
      <c r="L70" s="218"/>
      <c r="M70" s="212">
        <v>7</v>
      </c>
      <c r="N70" s="214">
        <v>41915</v>
      </c>
      <c r="O70" s="212">
        <v>3.7</v>
      </c>
      <c r="P70" s="214">
        <v>42215</v>
      </c>
      <c r="Q70" s="215" t="s">
        <v>8294</v>
      </c>
      <c r="R70" s="215" t="s">
        <v>8294</v>
      </c>
      <c r="S70" s="215" t="s">
        <v>8294</v>
      </c>
      <c r="T70" s="215" t="s">
        <v>8294</v>
      </c>
      <c r="U70" s="209">
        <f>AD70*BS70</f>
        <v>1117.8608829629629</v>
      </c>
      <c r="V70" s="216">
        <v>42215</v>
      </c>
      <c r="W70" s="215">
        <v>13.5</v>
      </c>
      <c r="X70" s="215" t="s">
        <v>8294</v>
      </c>
      <c r="Y70" s="215" t="s">
        <v>8294</v>
      </c>
      <c r="Z70" s="209">
        <f>AD70*BU70</f>
        <v>374.2837777777778</v>
      </c>
      <c r="AA70" s="216">
        <v>42215</v>
      </c>
      <c r="AB70" s="208" t="e">
        <f>(AD70/AH70)*10000</f>
        <v>#VALUE!</v>
      </c>
      <c r="AC70" s="216">
        <v>42215</v>
      </c>
      <c r="AD70" s="485">
        <f>(O70/W70)*(((100-CC70)/100)*((100-2)/100))*100</f>
        <v>24.952251851851852</v>
      </c>
      <c r="AE70" s="216">
        <v>42212</v>
      </c>
      <c r="AF70" s="235">
        <v>27.979649979649984</v>
      </c>
      <c r="AG70" s="216">
        <v>42212</v>
      </c>
      <c r="AH70" s="215" t="s">
        <v>8294</v>
      </c>
      <c r="AI70" s="216" t="s">
        <v>8299</v>
      </c>
      <c r="AJ70" s="212">
        <v>155</v>
      </c>
      <c r="AK70" s="216">
        <v>42145</v>
      </c>
      <c r="AL70" s="215" t="s">
        <v>8294</v>
      </c>
      <c r="AM70" s="215"/>
      <c r="AN70" s="212">
        <v>108</v>
      </c>
      <c r="AO70" s="212"/>
      <c r="AP70" s="215" t="s">
        <v>8294</v>
      </c>
      <c r="AQ70" s="215"/>
      <c r="AR70" s="215" t="s">
        <v>8294</v>
      </c>
      <c r="AS70" s="215"/>
      <c r="AT70" s="215" t="s">
        <v>8294</v>
      </c>
      <c r="AU70" s="215" t="s">
        <v>8294</v>
      </c>
      <c r="AV70" s="215"/>
      <c r="AW70" s="215" t="s">
        <v>8294</v>
      </c>
      <c r="AX70" s="215"/>
      <c r="AY70" s="215" t="s">
        <v>8294</v>
      </c>
      <c r="AZ70" s="215"/>
      <c r="BA70" s="215" t="s">
        <v>8294</v>
      </c>
      <c r="BB70" s="215"/>
      <c r="BC70" s="215" t="s">
        <v>8294</v>
      </c>
      <c r="BD70" s="215"/>
      <c r="BE70" s="212">
        <v>3</v>
      </c>
      <c r="BF70" s="217">
        <v>42279</v>
      </c>
      <c r="BG70" s="212">
        <v>-13.6</v>
      </c>
      <c r="BH70" s="212" t="s">
        <v>8299</v>
      </c>
      <c r="BI70" s="211" t="s">
        <v>8294</v>
      </c>
      <c r="BJ70" s="211"/>
      <c r="BK70" s="211" t="s">
        <v>8294</v>
      </c>
      <c r="BL70" s="211"/>
      <c r="BM70" s="212">
        <v>62.1</v>
      </c>
      <c r="BN70" s="212" t="s">
        <v>8299</v>
      </c>
      <c r="BO70" s="211" t="s">
        <v>8294</v>
      </c>
      <c r="BP70" s="211"/>
      <c r="BQ70" s="212">
        <v>10.8</v>
      </c>
      <c r="BR70" s="212" t="s">
        <v>8299</v>
      </c>
      <c r="BS70" s="212">
        <v>44.8</v>
      </c>
      <c r="BT70" s="212" t="s">
        <v>8299</v>
      </c>
      <c r="BU70" s="212">
        <v>15</v>
      </c>
      <c r="BV70" s="212" t="s">
        <v>8299</v>
      </c>
      <c r="BW70" s="212">
        <v>8.1999999999999993</v>
      </c>
      <c r="BX70" s="212" t="s">
        <v>8299</v>
      </c>
      <c r="BY70" s="234">
        <v>7.007781982421875</v>
      </c>
      <c r="BZ70" s="214">
        <v>42215</v>
      </c>
      <c r="CA70" s="212">
        <v>32.5</v>
      </c>
      <c r="CB70" s="208" t="s">
        <v>8299</v>
      </c>
      <c r="CC70" s="212">
        <v>7.1</v>
      </c>
      <c r="CD70" s="214">
        <v>42215</v>
      </c>
      <c r="CE70" s="208">
        <v>0</v>
      </c>
      <c r="CG70" s="215" t="s">
        <v>8294</v>
      </c>
      <c r="CH70" s="215" t="s">
        <v>8294</v>
      </c>
      <c r="CI70" s="215" t="s">
        <v>8294</v>
      </c>
      <c r="CJ70" s="215" t="s">
        <v>8294</v>
      </c>
      <c r="CK70" s="210"/>
      <c r="CL70" s="210"/>
      <c r="CM70" s="210"/>
      <c r="CN70" s="210"/>
    </row>
    <row r="71" spans="1:92" s="208" customFormat="1">
      <c r="A71" s="210" t="s">
        <v>7624</v>
      </c>
      <c r="B71" s="211" t="s">
        <v>7835</v>
      </c>
      <c r="C71" s="212" t="s">
        <v>7834</v>
      </c>
      <c r="D71" s="211" t="s">
        <v>8276</v>
      </c>
      <c r="E71" s="212">
        <v>10</v>
      </c>
      <c r="F71" s="212">
        <v>1</v>
      </c>
      <c r="G71" s="213">
        <v>263</v>
      </c>
      <c r="H71" s="213">
        <v>20</v>
      </c>
      <c r="I71" s="213"/>
      <c r="J71" s="213"/>
      <c r="K71" s="211" t="s">
        <v>8294</v>
      </c>
      <c r="L71" s="218"/>
      <c r="M71" s="212">
        <v>7</v>
      </c>
      <c r="N71" s="214">
        <v>41915</v>
      </c>
      <c r="O71" s="212">
        <v>4.0999999999999996</v>
      </c>
      <c r="P71" s="214">
        <v>42215</v>
      </c>
      <c r="Q71" s="215" t="s">
        <v>8294</v>
      </c>
      <c r="R71" s="215" t="s">
        <v>8294</v>
      </c>
      <c r="S71" s="215" t="s">
        <v>8294</v>
      </c>
      <c r="T71" s="215" t="s">
        <v>8294</v>
      </c>
      <c r="U71" s="209">
        <f>AD71*BS71</f>
        <v>1375.6739111111112</v>
      </c>
      <c r="V71" s="216">
        <v>42215</v>
      </c>
      <c r="W71" s="215">
        <v>13.5</v>
      </c>
      <c r="X71" s="215" t="s">
        <v>8294</v>
      </c>
      <c r="Y71" s="215" t="s">
        <v>8294</v>
      </c>
      <c r="Z71" s="209">
        <f>AD71*BU71</f>
        <v>415.19333333333333</v>
      </c>
      <c r="AA71" s="216">
        <v>42215</v>
      </c>
      <c r="AB71" s="208" t="e">
        <f>(AD71/AH71)*10000</f>
        <v>#VALUE!</v>
      </c>
      <c r="AC71" s="216">
        <v>42215</v>
      </c>
      <c r="AD71" s="485">
        <f>(O71/W71)*(((100-CC71)/100)*((100-2)/100))*100</f>
        <v>27.679555555555556</v>
      </c>
      <c r="AE71" s="216">
        <v>42212</v>
      </c>
      <c r="AF71" s="235">
        <v>31.037851037851034</v>
      </c>
      <c r="AG71" s="216">
        <v>42212</v>
      </c>
      <c r="AH71" s="215" t="s">
        <v>8294</v>
      </c>
      <c r="AI71" s="216" t="s">
        <v>8299</v>
      </c>
      <c r="AJ71" s="212">
        <v>145</v>
      </c>
      <c r="AK71" s="216">
        <v>42145</v>
      </c>
      <c r="AL71" s="215" t="s">
        <v>8294</v>
      </c>
      <c r="AM71" s="215"/>
      <c r="AN71" s="212">
        <v>102</v>
      </c>
      <c r="AO71" s="212"/>
      <c r="AP71" s="215" t="s">
        <v>8294</v>
      </c>
      <c r="AQ71" s="215"/>
      <c r="AR71" s="215" t="s">
        <v>8294</v>
      </c>
      <c r="AS71" s="215"/>
      <c r="AT71" s="215" t="s">
        <v>8294</v>
      </c>
      <c r="AU71" s="215" t="s">
        <v>8294</v>
      </c>
      <c r="AV71" s="215"/>
      <c r="AW71" s="215" t="s">
        <v>8294</v>
      </c>
      <c r="AX71" s="215"/>
      <c r="AY71" s="215" t="s">
        <v>8294</v>
      </c>
      <c r="AZ71" s="215"/>
      <c r="BA71" s="215" t="s">
        <v>8294</v>
      </c>
      <c r="BB71" s="215"/>
      <c r="BC71" s="215" t="s">
        <v>8294</v>
      </c>
      <c r="BD71" s="215"/>
      <c r="BE71" s="212">
        <v>3</v>
      </c>
      <c r="BF71" s="217">
        <v>42279</v>
      </c>
      <c r="BG71" s="212">
        <v>38.700000000000003</v>
      </c>
      <c r="BH71" s="212" t="s">
        <v>8299</v>
      </c>
      <c r="BI71" s="211" t="s">
        <v>8294</v>
      </c>
      <c r="BJ71" s="211"/>
      <c r="BK71" s="211" t="s">
        <v>8294</v>
      </c>
      <c r="BL71" s="211"/>
      <c r="BM71" s="212">
        <v>67.099999999999994</v>
      </c>
      <c r="BN71" s="212" t="s">
        <v>8299</v>
      </c>
      <c r="BO71" s="211" t="s">
        <v>8294</v>
      </c>
      <c r="BP71" s="211"/>
      <c r="BQ71" s="212">
        <v>3.7</v>
      </c>
      <c r="BR71" s="212" t="s">
        <v>8299</v>
      </c>
      <c r="BS71" s="212">
        <v>49.7</v>
      </c>
      <c r="BT71" s="212" t="s">
        <v>8299</v>
      </c>
      <c r="BU71" s="212">
        <v>15</v>
      </c>
      <c r="BV71" s="212" t="s">
        <v>8299</v>
      </c>
      <c r="BW71" s="212">
        <v>59</v>
      </c>
      <c r="BX71" s="212" t="s">
        <v>8299</v>
      </c>
      <c r="BY71" s="234">
        <v>7.0661230087280273</v>
      </c>
      <c r="BZ71" s="214">
        <v>42215</v>
      </c>
      <c r="CA71" s="212">
        <v>36.299999999999997</v>
      </c>
      <c r="CB71" s="208" t="s">
        <v>8299</v>
      </c>
      <c r="CC71" s="212">
        <v>7</v>
      </c>
      <c r="CD71" s="214">
        <v>42215</v>
      </c>
      <c r="CE71" s="208">
        <v>0</v>
      </c>
      <c r="CG71" s="215" t="s">
        <v>8294</v>
      </c>
      <c r="CH71" s="215" t="s">
        <v>8294</v>
      </c>
      <c r="CI71" s="215" t="s">
        <v>8294</v>
      </c>
      <c r="CJ71" s="215" t="s">
        <v>8294</v>
      </c>
      <c r="CK71" s="210"/>
      <c r="CL71" s="210"/>
      <c r="CM71" s="210"/>
      <c r="CN71" s="210"/>
    </row>
    <row r="72" spans="1:92" s="208" customFormat="1">
      <c r="A72" s="210" t="s">
        <v>7624</v>
      </c>
      <c r="B72" s="211" t="s">
        <v>8126</v>
      </c>
      <c r="C72" s="212" t="s">
        <v>7769</v>
      </c>
      <c r="D72" s="211" t="s">
        <v>8276</v>
      </c>
      <c r="E72" s="212">
        <v>146</v>
      </c>
      <c r="F72" s="212">
        <v>1</v>
      </c>
      <c r="G72" s="213">
        <v>263</v>
      </c>
      <c r="H72" s="213">
        <v>21</v>
      </c>
      <c r="I72" s="213"/>
      <c r="J72" s="213"/>
      <c r="K72" s="211" t="s">
        <v>8294</v>
      </c>
      <c r="L72" s="218"/>
      <c r="M72" s="212">
        <v>7</v>
      </c>
      <c r="N72" s="214">
        <v>41915</v>
      </c>
      <c r="O72" s="212">
        <v>5</v>
      </c>
      <c r="P72" s="214">
        <v>42215</v>
      </c>
      <c r="Q72" s="215" t="s">
        <v>8294</v>
      </c>
      <c r="R72" s="215" t="s">
        <v>8294</v>
      </c>
      <c r="S72" s="215" t="s">
        <v>8294</v>
      </c>
      <c r="T72" s="215" t="s">
        <v>8294</v>
      </c>
      <c r="U72" s="209">
        <f>AD72*BS72</f>
        <v>1557.8043703703704</v>
      </c>
      <c r="V72" s="216">
        <v>42215</v>
      </c>
      <c r="W72" s="215">
        <v>13.5</v>
      </c>
      <c r="X72" s="215" t="s">
        <v>8294</v>
      </c>
      <c r="Y72" s="215" t="s">
        <v>8294</v>
      </c>
      <c r="Z72" s="209">
        <f>AD72*BU72</f>
        <v>483.22348148148154</v>
      </c>
      <c r="AA72" s="216">
        <v>42215</v>
      </c>
      <c r="AB72" s="208" t="e">
        <f>(AD72/AH72)*10000</f>
        <v>#VALUE!</v>
      </c>
      <c r="AC72" s="216">
        <v>42215</v>
      </c>
      <c r="AD72" s="485">
        <f>(O72/W72)*(((100-CC72)/100)*((100-2)/100))*100</f>
        <v>33.791851851851852</v>
      </c>
      <c r="AE72" s="216">
        <v>42212</v>
      </c>
      <c r="AF72" s="235">
        <v>37.89173789173789</v>
      </c>
      <c r="AG72" s="216">
        <v>42212</v>
      </c>
      <c r="AH72" s="215" t="s">
        <v>8294</v>
      </c>
      <c r="AI72" s="216" t="s">
        <v>8299</v>
      </c>
      <c r="AJ72" s="212">
        <v>165</v>
      </c>
      <c r="AK72" s="216">
        <v>42145</v>
      </c>
      <c r="AL72" s="215" t="s">
        <v>8294</v>
      </c>
      <c r="AM72" s="215"/>
      <c r="AN72" s="212">
        <v>102</v>
      </c>
      <c r="AO72" s="212"/>
      <c r="AP72" s="215" t="s">
        <v>8294</v>
      </c>
      <c r="AQ72" s="215"/>
      <c r="AR72" s="215" t="s">
        <v>8294</v>
      </c>
      <c r="AS72" s="215"/>
      <c r="AT72" s="215" t="s">
        <v>8294</v>
      </c>
      <c r="AU72" s="215" t="s">
        <v>8294</v>
      </c>
      <c r="AV72" s="215"/>
      <c r="AW72" s="215" t="s">
        <v>8294</v>
      </c>
      <c r="AX72" s="215"/>
      <c r="AY72" s="215" t="s">
        <v>8294</v>
      </c>
      <c r="AZ72" s="215"/>
      <c r="BA72" s="215" t="s">
        <v>8294</v>
      </c>
      <c r="BB72" s="215"/>
      <c r="BC72" s="215" t="s">
        <v>8294</v>
      </c>
      <c r="BD72" s="215"/>
      <c r="BE72" s="212">
        <v>3</v>
      </c>
      <c r="BF72" s="217">
        <v>42279</v>
      </c>
      <c r="BG72" s="212">
        <v>-11.8</v>
      </c>
      <c r="BH72" s="212" t="s">
        <v>8299</v>
      </c>
      <c r="BI72" s="211" t="s">
        <v>8294</v>
      </c>
      <c r="BJ72" s="211"/>
      <c r="BK72" s="211" t="s">
        <v>8294</v>
      </c>
      <c r="BL72" s="211"/>
      <c r="BM72" s="212">
        <v>60.1</v>
      </c>
      <c r="BN72" s="212" t="s">
        <v>8299</v>
      </c>
      <c r="BO72" s="211" t="s">
        <v>8294</v>
      </c>
      <c r="BP72" s="211"/>
      <c r="BQ72" s="212">
        <v>11</v>
      </c>
      <c r="BR72" s="212" t="s">
        <v>8299</v>
      </c>
      <c r="BS72" s="212">
        <v>46.1</v>
      </c>
      <c r="BT72" s="212" t="s">
        <v>8299</v>
      </c>
      <c r="BU72" s="212">
        <v>14.3</v>
      </c>
      <c r="BV72" s="212" t="s">
        <v>8299</v>
      </c>
      <c r="BW72" s="212">
        <v>9.1999999999999993</v>
      </c>
      <c r="BX72" s="212" t="s">
        <v>8299</v>
      </c>
      <c r="BY72" s="234">
        <v>7.1737937927246094</v>
      </c>
      <c r="BZ72" s="214">
        <v>42215</v>
      </c>
      <c r="CA72" s="212">
        <v>31.8</v>
      </c>
      <c r="CB72" s="208" t="s">
        <v>8299</v>
      </c>
      <c r="CC72" s="212">
        <v>6.9</v>
      </c>
      <c r="CD72" s="214">
        <v>42215</v>
      </c>
      <c r="CE72" s="208">
        <v>0</v>
      </c>
      <c r="CG72" s="215" t="s">
        <v>8294</v>
      </c>
      <c r="CH72" s="215" t="s">
        <v>8294</v>
      </c>
      <c r="CI72" s="215" t="s">
        <v>8294</v>
      </c>
      <c r="CJ72" s="215" t="s">
        <v>8294</v>
      </c>
      <c r="CK72" s="210"/>
      <c r="CL72" s="210"/>
      <c r="CM72" s="210"/>
      <c r="CN72" s="210"/>
    </row>
    <row r="73" spans="1:92" s="208" customFormat="1">
      <c r="A73" s="210" t="s">
        <v>7624</v>
      </c>
      <c r="B73" s="211" t="s">
        <v>7991</v>
      </c>
      <c r="C73" s="212" t="s">
        <v>7711</v>
      </c>
      <c r="D73" s="211" t="s">
        <v>8276</v>
      </c>
      <c r="E73" s="212">
        <v>83</v>
      </c>
      <c r="F73" s="212">
        <v>1</v>
      </c>
      <c r="G73" s="213">
        <v>263</v>
      </c>
      <c r="H73" s="213">
        <v>22</v>
      </c>
      <c r="I73" s="213"/>
      <c r="J73" s="213"/>
      <c r="K73" s="211" t="s">
        <v>8294</v>
      </c>
      <c r="L73" s="218"/>
      <c r="M73" s="212">
        <v>7</v>
      </c>
      <c r="N73" s="214">
        <v>41915</v>
      </c>
      <c r="O73" s="212">
        <v>4.05</v>
      </c>
      <c r="P73" s="214">
        <v>42215</v>
      </c>
      <c r="Q73" s="215" t="s">
        <v>8294</v>
      </c>
      <c r="R73" s="215" t="s">
        <v>8294</v>
      </c>
      <c r="S73" s="215" t="s">
        <v>8294</v>
      </c>
      <c r="T73" s="215" t="s">
        <v>8294</v>
      </c>
      <c r="U73" s="209">
        <f>AD73*BS73</f>
        <v>1257.732</v>
      </c>
      <c r="V73" s="216">
        <v>42215</v>
      </c>
      <c r="W73" s="215">
        <v>13.5</v>
      </c>
      <c r="X73" s="215" t="s">
        <v>8294</v>
      </c>
      <c r="Y73" s="215" t="s">
        <v>8294</v>
      </c>
      <c r="Z73" s="209">
        <f>AD73*BU73</f>
        <v>399.19319999999999</v>
      </c>
      <c r="AA73" s="216">
        <v>42215</v>
      </c>
      <c r="AB73" s="208" t="e">
        <f>(AD73/AH73)*10000</f>
        <v>#VALUE!</v>
      </c>
      <c r="AC73" s="216">
        <v>42215</v>
      </c>
      <c r="AD73" s="485">
        <f>(O73/W73)*(((100-CC73)/100)*((100-2)/100))*100</f>
        <v>27.341999999999999</v>
      </c>
      <c r="AE73" s="216">
        <v>42212</v>
      </c>
      <c r="AF73" s="235">
        <v>30.659340659340657</v>
      </c>
      <c r="AG73" s="216">
        <v>42212</v>
      </c>
      <c r="AH73" s="215" t="s">
        <v>8294</v>
      </c>
      <c r="AI73" s="216" t="s">
        <v>8299</v>
      </c>
      <c r="AJ73" s="212">
        <v>160</v>
      </c>
      <c r="AK73" s="216">
        <v>42145</v>
      </c>
      <c r="AL73" s="215" t="s">
        <v>8294</v>
      </c>
      <c r="AM73" s="215"/>
      <c r="AN73" s="212">
        <v>107</v>
      </c>
      <c r="AO73" s="212"/>
      <c r="AP73" s="215" t="s">
        <v>8294</v>
      </c>
      <c r="AQ73" s="215"/>
      <c r="AR73" s="215" t="s">
        <v>8294</v>
      </c>
      <c r="AS73" s="215"/>
      <c r="AT73" s="215" t="s">
        <v>8294</v>
      </c>
      <c r="AU73" s="215" t="s">
        <v>8294</v>
      </c>
      <c r="AV73" s="215"/>
      <c r="AW73" s="215" t="s">
        <v>8294</v>
      </c>
      <c r="AX73" s="215"/>
      <c r="AY73" s="215" t="s">
        <v>8294</v>
      </c>
      <c r="AZ73" s="215"/>
      <c r="BA73" s="215" t="s">
        <v>8294</v>
      </c>
      <c r="BB73" s="215"/>
      <c r="BC73" s="215" t="s">
        <v>8294</v>
      </c>
      <c r="BD73" s="215"/>
      <c r="BE73" s="212">
        <v>3</v>
      </c>
      <c r="BF73" s="217">
        <v>42279</v>
      </c>
      <c r="BG73" s="212">
        <v>-9.9</v>
      </c>
      <c r="BH73" s="212" t="s">
        <v>8299</v>
      </c>
      <c r="BI73" s="211" t="s">
        <v>8294</v>
      </c>
      <c r="BJ73" s="211"/>
      <c r="BK73" s="211" t="s">
        <v>8294</v>
      </c>
      <c r="BL73" s="211"/>
      <c r="BM73" s="212">
        <v>62.3</v>
      </c>
      <c r="BN73" s="212" t="s">
        <v>8299</v>
      </c>
      <c r="BO73" s="211" t="s">
        <v>8294</v>
      </c>
      <c r="BP73" s="211"/>
      <c r="BQ73" s="212">
        <v>10</v>
      </c>
      <c r="BR73" s="212" t="s">
        <v>8299</v>
      </c>
      <c r="BS73" s="212">
        <v>46</v>
      </c>
      <c r="BT73" s="212" t="s">
        <v>8299</v>
      </c>
      <c r="BU73" s="212">
        <v>14.6</v>
      </c>
      <c r="BV73" s="212" t="s">
        <v>8299</v>
      </c>
      <c r="BW73" s="212">
        <v>18.100000000000001</v>
      </c>
      <c r="BX73" s="212" t="s">
        <v>8299</v>
      </c>
      <c r="BY73" s="234">
        <v>6.9692888259887695</v>
      </c>
      <c r="BZ73" s="214">
        <v>42215</v>
      </c>
      <c r="CA73" s="212">
        <v>32.299999999999997</v>
      </c>
      <c r="CB73" s="208" t="s">
        <v>8299</v>
      </c>
      <c r="CC73" s="212">
        <v>7</v>
      </c>
      <c r="CD73" s="214">
        <v>42215</v>
      </c>
      <c r="CE73" s="208">
        <v>0</v>
      </c>
      <c r="CG73" s="215" t="s">
        <v>8294</v>
      </c>
      <c r="CH73" s="215" t="s">
        <v>8294</v>
      </c>
      <c r="CI73" s="215" t="s">
        <v>8294</v>
      </c>
      <c r="CJ73" s="215" t="s">
        <v>8294</v>
      </c>
      <c r="CK73" s="210"/>
      <c r="CL73" s="210"/>
      <c r="CM73" s="210"/>
      <c r="CN73" s="210"/>
    </row>
    <row r="74" spans="1:92" s="208" customFormat="1">
      <c r="A74" s="210" t="s">
        <v>7624</v>
      </c>
      <c r="B74" s="211" t="s">
        <v>7915</v>
      </c>
      <c r="C74" s="212" t="s">
        <v>7675</v>
      </c>
      <c r="D74" s="211" t="s">
        <v>8274</v>
      </c>
      <c r="E74" s="212">
        <v>45</v>
      </c>
      <c r="F74" s="212">
        <v>1</v>
      </c>
      <c r="G74" s="213">
        <v>264</v>
      </c>
      <c r="H74" s="213">
        <v>11</v>
      </c>
      <c r="I74" s="213"/>
      <c r="J74" s="213"/>
      <c r="K74" s="211" t="s">
        <v>8294</v>
      </c>
      <c r="L74" s="218"/>
      <c r="M74" s="212">
        <v>7</v>
      </c>
      <c r="N74" s="214">
        <v>41915</v>
      </c>
      <c r="O74" s="212">
        <v>3.35</v>
      </c>
      <c r="P74" s="214">
        <v>42215</v>
      </c>
      <c r="Q74" s="215" t="s">
        <v>8294</v>
      </c>
      <c r="R74" s="215" t="s">
        <v>8294</v>
      </c>
      <c r="S74" s="215" t="s">
        <v>8294</v>
      </c>
      <c r="T74" s="215" t="s">
        <v>8294</v>
      </c>
      <c r="U74" s="209">
        <f>AD74*BS74</f>
        <v>1118.5764644444444</v>
      </c>
      <c r="V74" s="216">
        <v>42215</v>
      </c>
      <c r="W74" s="215">
        <v>13.5</v>
      </c>
      <c r="X74" s="215" t="s">
        <v>8294</v>
      </c>
      <c r="Y74" s="215" t="s">
        <v>8294</v>
      </c>
      <c r="Z74" s="209">
        <f>AD74*BU74</f>
        <v>290.42147555555556</v>
      </c>
      <c r="AA74" s="216">
        <v>42215</v>
      </c>
      <c r="AB74" s="208" t="e">
        <f>(AD74/AH74)*10000</f>
        <v>#VALUE!</v>
      </c>
      <c r="AC74" s="216">
        <v>42215</v>
      </c>
      <c r="AD74" s="485">
        <f>(O74/W74)*(((100-CC74)/100)*((100-2)/100))*100</f>
        <v>22.689177777777775</v>
      </c>
      <c r="AE74" s="216">
        <v>42212</v>
      </c>
      <c r="AF74" s="235">
        <v>25.442002442002437</v>
      </c>
      <c r="AG74" s="216">
        <v>42212</v>
      </c>
      <c r="AH74" s="215" t="s">
        <v>8294</v>
      </c>
      <c r="AI74" s="216" t="s">
        <v>8299</v>
      </c>
      <c r="AJ74" s="212">
        <v>150</v>
      </c>
      <c r="AK74" s="216">
        <v>42145</v>
      </c>
      <c r="AL74" s="215" t="s">
        <v>8294</v>
      </c>
      <c r="AM74" s="215"/>
      <c r="AN74" s="212">
        <v>103</v>
      </c>
      <c r="AO74" s="212"/>
      <c r="AP74" s="215" t="s">
        <v>8294</v>
      </c>
      <c r="AQ74" s="215"/>
      <c r="AR74" s="215" t="s">
        <v>8294</v>
      </c>
      <c r="AS74" s="215"/>
      <c r="AT74" s="215" t="s">
        <v>8294</v>
      </c>
      <c r="AU74" s="215" t="s">
        <v>8294</v>
      </c>
      <c r="AV74" s="215"/>
      <c r="AW74" s="215" t="s">
        <v>8294</v>
      </c>
      <c r="AX74" s="215"/>
      <c r="AY74" s="215" t="s">
        <v>8294</v>
      </c>
      <c r="AZ74" s="215"/>
      <c r="BA74" s="215" t="s">
        <v>8294</v>
      </c>
      <c r="BB74" s="215"/>
      <c r="BC74" s="215" t="s">
        <v>8294</v>
      </c>
      <c r="BD74" s="215"/>
      <c r="BE74" s="212">
        <v>3</v>
      </c>
      <c r="BF74" s="217">
        <v>42279</v>
      </c>
      <c r="BG74" s="212">
        <v>-7</v>
      </c>
      <c r="BH74" s="212" t="s">
        <v>8299</v>
      </c>
      <c r="BI74" s="211" t="s">
        <v>8294</v>
      </c>
      <c r="BJ74" s="211"/>
      <c r="BK74" s="211" t="s">
        <v>8294</v>
      </c>
      <c r="BL74" s="211"/>
      <c r="BM74" s="212">
        <v>63.9</v>
      </c>
      <c r="BN74" s="212" t="s">
        <v>8299</v>
      </c>
      <c r="BO74" s="211" t="s">
        <v>8294</v>
      </c>
      <c r="BP74" s="211"/>
      <c r="BQ74" s="212">
        <v>9</v>
      </c>
      <c r="BR74" s="212" t="s">
        <v>8299</v>
      </c>
      <c r="BS74" s="212">
        <v>49.3</v>
      </c>
      <c r="BT74" s="212" t="s">
        <v>8299</v>
      </c>
      <c r="BU74" s="212">
        <v>12.8</v>
      </c>
      <c r="BV74" s="212" t="s">
        <v>8299</v>
      </c>
      <c r="BW74" s="212">
        <v>12</v>
      </c>
      <c r="BX74" s="212" t="s">
        <v>8299</v>
      </c>
      <c r="BY74" s="234">
        <v>7.1477870941162109</v>
      </c>
      <c r="BZ74" s="214">
        <v>42215</v>
      </c>
      <c r="CA74" s="212">
        <v>30.6</v>
      </c>
      <c r="CB74" s="208" t="s">
        <v>8299</v>
      </c>
      <c r="CC74" s="212">
        <v>6.7</v>
      </c>
      <c r="CD74" s="214">
        <v>42215</v>
      </c>
      <c r="CE74" s="208">
        <v>0</v>
      </c>
      <c r="CG74" s="215" t="s">
        <v>8294</v>
      </c>
      <c r="CH74" s="215" t="s">
        <v>8294</v>
      </c>
      <c r="CI74" s="215" t="s">
        <v>8294</v>
      </c>
      <c r="CJ74" s="215" t="s">
        <v>8294</v>
      </c>
      <c r="CK74" s="210"/>
      <c r="CL74" s="210"/>
      <c r="CM74" s="210"/>
      <c r="CN74" s="210"/>
    </row>
    <row r="75" spans="1:92" s="208" customFormat="1">
      <c r="A75" s="210" t="s">
        <v>7624</v>
      </c>
      <c r="B75" s="211" t="s">
        <v>8092</v>
      </c>
      <c r="C75" s="212" t="s">
        <v>7648</v>
      </c>
      <c r="D75" s="211" t="s">
        <v>8274</v>
      </c>
      <c r="E75" s="212">
        <v>130</v>
      </c>
      <c r="F75" s="212">
        <v>1</v>
      </c>
      <c r="G75" s="213">
        <v>264</v>
      </c>
      <c r="H75" s="213">
        <v>12</v>
      </c>
      <c r="I75" s="213"/>
      <c r="J75" s="213"/>
      <c r="K75" s="211" t="s">
        <v>8294</v>
      </c>
      <c r="L75" s="218"/>
      <c r="M75" s="212">
        <v>7</v>
      </c>
      <c r="N75" s="214">
        <v>41915</v>
      </c>
      <c r="O75" s="212">
        <v>3.3</v>
      </c>
      <c r="P75" s="214">
        <v>42215</v>
      </c>
      <c r="Q75" s="215" t="s">
        <v>8294</v>
      </c>
      <c r="R75" s="215" t="s">
        <v>8294</v>
      </c>
      <c r="S75" s="215" t="s">
        <v>8294</v>
      </c>
      <c r="T75" s="215" t="s">
        <v>8294</v>
      </c>
      <c r="U75" s="209">
        <f>AD75*BS75</f>
        <v>1110.6705866666666</v>
      </c>
      <c r="V75" s="216">
        <v>42215</v>
      </c>
      <c r="W75" s="215">
        <v>13.5</v>
      </c>
      <c r="X75" s="215" t="s">
        <v>8294</v>
      </c>
      <c r="Y75" s="215" t="s">
        <v>8294</v>
      </c>
      <c r="Z75" s="209">
        <f>AD75*BU75</f>
        <v>252.01963111111112</v>
      </c>
      <c r="AA75" s="216">
        <v>42215</v>
      </c>
      <c r="AB75" s="208" t="e">
        <f>(AD75/AH75)*10000</f>
        <v>#VALUE!</v>
      </c>
      <c r="AC75" s="216">
        <v>42215</v>
      </c>
      <c r="AD75" s="485">
        <f>(O75/W75)*(((100-CC75)/100)*((100-2)/100))*100</f>
        <v>22.302622222222222</v>
      </c>
      <c r="AE75" s="216">
        <v>42212</v>
      </c>
      <c r="AF75" s="235">
        <v>25.008547008547005</v>
      </c>
      <c r="AG75" s="216">
        <v>42212</v>
      </c>
      <c r="AH75" s="215" t="s">
        <v>8294</v>
      </c>
      <c r="AI75" s="216" t="s">
        <v>8299</v>
      </c>
      <c r="AJ75" s="212">
        <v>135</v>
      </c>
      <c r="AK75" s="216">
        <v>42145</v>
      </c>
      <c r="AL75" s="215" t="s">
        <v>8294</v>
      </c>
      <c r="AM75" s="215"/>
      <c r="AN75" s="212">
        <v>106</v>
      </c>
      <c r="AO75" s="212"/>
      <c r="AP75" s="215" t="s">
        <v>8294</v>
      </c>
      <c r="AQ75" s="215"/>
      <c r="AR75" s="215" t="s">
        <v>8294</v>
      </c>
      <c r="AS75" s="215"/>
      <c r="AT75" s="215" t="s">
        <v>8294</v>
      </c>
      <c r="AU75" s="215" t="s">
        <v>8294</v>
      </c>
      <c r="AV75" s="215"/>
      <c r="AW75" s="215" t="s">
        <v>8294</v>
      </c>
      <c r="AX75" s="215"/>
      <c r="AY75" s="215" t="s">
        <v>8294</v>
      </c>
      <c r="AZ75" s="215"/>
      <c r="BA75" s="215" t="s">
        <v>8294</v>
      </c>
      <c r="BB75" s="215"/>
      <c r="BC75" s="215" t="s">
        <v>8294</v>
      </c>
      <c r="BD75" s="215"/>
      <c r="BE75" s="212">
        <v>3</v>
      </c>
      <c r="BF75" s="217">
        <v>42279</v>
      </c>
      <c r="BG75" s="212">
        <v>-14</v>
      </c>
      <c r="BH75" s="212" t="s">
        <v>8299</v>
      </c>
      <c r="BI75" s="211" t="s">
        <v>8294</v>
      </c>
      <c r="BJ75" s="211"/>
      <c r="BK75" s="211" t="s">
        <v>8294</v>
      </c>
      <c r="BL75" s="211"/>
      <c r="BM75" s="212">
        <v>62.9</v>
      </c>
      <c r="BN75" s="212" t="s">
        <v>8299</v>
      </c>
      <c r="BO75" s="211" t="s">
        <v>8294</v>
      </c>
      <c r="BP75" s="211"/>
      <c r="BQ75" s="212">
        <v>9.1</v>
      </c>
      <c r="BR75" s="212" t="s">
        <v>8299</v>
      </c>
      <c r="BS75" s="212">
        <v>49.8</v>
      </c>
      <c r="BT75" s="212" t="s">
        <v>8299</v>
      </c>
      <c r="BU75" s="212">
        <v>11.3</v>
      </c>
      <c r="BV75" s="212" t="s">
        <v>8299</v>
      </c>
      <c r="BW75" s="212">
        <v>11.6</v>
      </c>
      <c r="BX75" s="212" t="s">
        <v>8299</v>
      </c>
      <c r="BY75" s="234">
        <v>6.9098091125488281</v>
      </c>
      <c r="BZ75" s="214">
        <v>42215</v>
      </c>
      <c r="CA75" s="212">
        <v>27.4</v>
      </c>
      <c r="CB75" s="208" t="s">
        <v>8299</v>
      </c>
      <c r="CC75" s="212">
        <v>6.9</v>
      </c>
      <c r="CD75" s="214">
        <v>42215</v>
      </c>
      <c r="CE75" s="208">
        <v>0</v>
      </c>
      <c r="CG75" s="215" t="s">
        <v>8294</v>
      </c>
      <c r="CH75" s="215" t="s">
        <v>8294</v>
      </c>
      <c r="CI75" s="215" t="s">
        <v>8294</v>
      </c>
      <c r="CJ75" s="215" t="s">
        <v>8294</v>
      </c>
      <c r="CK75" s="210"/>
      <c r="CL75" s="210"/>
      <c r="CM75" s="210"/>
      <c r="CN75" s="210"/>
    </row>
    <row r="76" spans="1:92" s="208" customFormat="1">
      <c r="A76" s="210" t="s">
        <v>7624</v>
      </c>
      <c r="B76" s="211" t="s">
        <v>8009</v>
      </c>
      <c r="C76" s="212" t="s">
        <v>7649</v>
      </c>
      <c r="D76" s="211" t="s">
        <v>8274</v>
      </c>
      <c r="E76" s="212">
        <v>92</v>
      </c>
      <c r="F76" s="212">
        <v>1</v>
      </c>
      <c r="G76" s="213">
        <v>264</v>
      </c>
      <c r="H76" s="213">
        <v>13</v>
      </c>
      <c r="I76" s="213"/>
      <c r="J76" s="213"/>
      <c r="K76" s="211" t="s">
        <v>8294</v>
      </c>
      <c r="L76" s="218"/>
      <c r="M76" s="212">
        <v>7</v>
      </c>
      <c r="N76" s="214">
        <v>41915</v>
      </c>
      <c r="O76" s="212">
        <v>2.95</v>
      </c>
      <c r="P76" s="214">
        <v>42215</v>
      </c>
      <c r="Q76" s="215" t="s">
        <v>8294</v>
      </c>
      <c r="R76" s="215" t="s">
        <v>8294</v>
      </c>
      <c r="S76" s="215" t="s">
        <v>8294</v>
      </c>
      <c r="T76" s="215" t="s">
        <v>8294</v>
      </c>
      <c r="U76" s="209">
        <f>AD76*BS76</f>
        <v>1035.8517244444445</v>
      </c>
      <c r="V76" s="216">
        <v>42215</v>
      </c>
      <c r="W76" s="215">
        <v>13.5</v>
      </c>
      <c r="X76" s="215" t="s">
        <v>8294</v>
      </c>
      <c r="Y76" s="215" t="s">
        <v>8294</v>
      </c>
      <c r="Z76" s="209">
        <f>AD76*BU76</f>
        <v>213.55709925925927</v>
      </c>
      <c r="AA76" s="216">
        <v>42215</v>
      </c>
      <c r="AB76" s="208" t="e">
        <f>(AD76/AH76)*10000</f>
        <v>#VALUE!</v>
      </c>
      <c r="AC76" s="216">
        <v>42215</v>
      </c>
      <c r="AD76" s="485">
        <f>(O76/W76)*(((100-CC76)/100)*((100-2)/100))*100</f>
        <v>19.95860740740741</v>
      </c>
      <c r="AE76" s="216">
        <v>42212</v>
      </c>
      <c r="AF76" s="235">
        <v>22.380138380138384</v>
      </c>
      <c r="AG76" s="216">
        <v>42212</v>
      </c>
      <c r="AH76" s="215" t="s">
        <v>8294</v>
      </c>
      <c r="AI76" s="216" t="s">
        <v>8299</v>
      </c>
      <c r="AJ76" s="212">
        <v>135</v>
      </c>
      <c r="AK76" s="216">
        <v>42145</v>
      </c>
      <c r="AL76" s="215" t="s">
        <v>8294</v>
      </c>
      <c r="AM76" s="215"/>
      <c r="AN76" s="212">
        <v>102</v>
      </c>
      <c r="AO76" s="212"/>
      <c r="AP76" s="215" t="s">
        <v>8294</v>
      </c>
      <c r="AQ76" s="215"/>
      <c r="AR76" s="215" t="s">
        <v>8294</v>
      </c>
      <c r="AS76" s="215"/>
      <c r="AT76" s="215" t="s">
        <v>8294</v>
      </c>
      <c r="AU76" s="215" t="s">
        <v>8294</v>
      </c>
      <c r="AV76" s="215"/>
      <c r="AW76" s="215" t="s">
        <v>8294</v>
      </c>
      <c r="AX76" s="215"/>
      <c r="AY76" s="215" t="s">
        <v>8294</v>
      </c>
      <c r="AZ76" s="215"/>
      <c r="BA76" s="215" t="s">
        <v>8294</v>
      </c>
      <c r="BB76" s="215"/>
      <c r="BC76" s="215" t="s">
        <v>8294</v>
      </c>
      <c r="BD76" s="215"/>
      <c r="BE76" s="212">
        <v>3</v>
      </c>
      <c r="BF76" s="217">
        <v>42279</v>
      </c>
      <c r="BG76" s="212">
        <v>-10</v>
      </c>
      <c r="BH76" s="212" t="s">
        <v>8299</v>
      </c>
      <c r="BI76" s="211" t="s">
        <v>8294</v>
      </c>
      <c r="BJ76" s="211"/>
      <c r="BK76" s="211" t="s">
        <v>8294</v>
      </c>
      <c r="BL76" s="211"/>
      <c r="BM76" s="212">
        <v>65.3</v>
      </c>
      <c r="BN76" s="212" t="s">
        <v>8299</v>
      </c>
      <c r="BO76" s="211" t="s">
        <v>8294</v>
      </c>
      <c r="BP76" s="211"/>
      <c r="BQ76" s="212">
        <v>7.8</v>
      </c>
      <c r="BR76" s="212" t="s">
        <v>8299</v>
      </c>
      <c r="BS76" s="212">
        <v>51.9</v>
      </c>
      <c r="BT76" s="212" t="s">
        <v>8299</v>
      </c>
      <c r="BU76" s="212">
        <v>10.7</v>
      </c>
      <c r="BV76" s="212" t="s">
        <v>8299</v>
      </c>
      <c r="BW76" s="212">
        <v>9.5</v>
      </c>
      <c r="BX76" s="212" t="s">
        <v>8299</v>
      </c>
      <c r="BY76" s="234">
        <v>6.8746981620788574</v>
      </c>
      <c r="BZ76" s="214">
        <v>42215</v>
      </c>
      <c r="CA76" s="212">
        <v>27.5</v>
      </c>
      <c r="CB76" s="208" t="s">
        <v>8299</v>
      </c>
      <c r="CC76" s="212">
        <v>6.8</v>
      </c>
      <c r="CD76" s="214">
        <v>42215</v>
      </c>
      <c r="CE76" s="208">
        <v>0</v>
      </c>
      <c r="CG76" s="215" t="s">
        <v>8294</v>
      </c>
      <c r="CH76" s="215" t="s">
        <v>8294</v>
      </c>
      <c r="CI76" s="215" t="s">
        <v>8294</v>
      </c>
      <c r="CJ76" s="215" t="s">
        <v>8294</v>
      </c>
      <c r="CK76" s="210"/>
      <c r="CL76" s="210"/>
      <c r="CM76" s="210"/>
      <c r="CN76" s="210"/>
    </row>
    <row r="77" spans="1:92" s="208" customFormat="1">
      <c r="A77" s="210" t="s">
        <v>7624</v>
      </c>
      <c r="B77" s="211" t="s">
        <v>8131</v>
      </c>
      <c r="C77" s="212" t="s">
        <v>7771</v>
      </c>
      <c r="D77" s="211" t="s">
        <v>8274</v>
      </c>
      <c r="E77" s="212">
        <v>148</v>
      </c>
      <c r="F77" s="212">
        <v>1</v>
      </c>
      <c r="G77" s="213">
        <v>264</v>
      </c>
      <c r="H77" s="213">
        <v>14</v>
      </c>
      <c r="I77" s="213"/>
      <c r="J77" s="213"/>
      <c r="K77" s="211" t="s">
        <v>8294</v>
      </c>
      <c r="L77" s="218"/>
      <c r="M77" s="212">
        <v>7</v>
      </c>
      <c r="N77" s="214">
        <v>41915</v>
      </c>
      <c r="O77" s="212">
        <v>2.65</v>
      </c>
      <c r="P77" s="214">
        <v>42215</v>
      </c>
      <c r="Q77" s="215" t="s">
        <v>8294</v>
      </c>
      <c r="R77" s="215" t="s">
        <v>8294</v>
      </c>
      <c r="S77" s="215" t="s">
        <v>8294</v>
      </c>
      <c r="T77" s="215" t="s">
        <v>8294</v>
      </c>
      <c r="U77" s="209" t="e">
        <f>AD77*BS77</f>
        <v>#VALUE!</v>
      </c>
      <c r="V77" s="216">
        <v>42215</v>
      </c>
      <c r="W77" s="215">
        <v>13.5</v>
      </c>
      <c r="X77" s="215" t="s">
        <v>8294</v>
      </c>
      <c r="Y77" s="215" t="s">
        <v>8294</v>
      </c>
      <c r="Z77" s="209" t="e">
        <f>AD77*BU77</f>
        <v>#VALUE!</v>
      </c>
      <c r="AA77" s="216">
        <v>42215</v>
      </c>
      <c r="AB77" s="208" t="e">
        <f>(AD77/AH77)*10000</f>
        <v>#VALUE!</v>
      </c>
      <c r="AC77" s="216">
        <v>42215</v>
      </c>
      <c r="AD77" s="485">
        <f>(O77/W77)*(((100-CC77)/100)*((100-2)/100))*100</f>
        <v>17.890444444444444</v>
      </c>
      <c r="AE77" s="216">
        <v>42212</v>
      </c>
      <c r="AF77" s="235">
        <v>20.061050061050061</v>
      </c>
      <c r="AG77" s="216">
        <v>42212</v>
      </c>
      <c r="AH77" s="215" t="s">
        <v>8294</v>
      </c>
      <c r="AI77" s="216" t="s">
        <v>8299</v>
      </c>
      <c r="AJ77" s="212">
        <v>155</v>
      </c>
      <c r="AK77" s="216">
        <v>42145</v>
      </c>
      <c r="AL77" s="215" t="s">
        <v>8294</v>
      </c>
      <c r="AM77" s="215"/>
      <c r="AN77" s="212">
        <v>105</v>
      </c>
      <c r="AO77" s="212"/>
      <c r="AP77" s="215" t="s">
        <v>8294</v>
      </c>
      <c r="AQ77" s="215"/>
      <c r="AR77" s="215" t="s">
        <v>8294</v>
      </c>
      <c r="AS77" s="215"/>
      <c r="AT77" s="215" t="s">
        <v>8294</v>
      </c>
      <c r="AU77" s="215" t="s">
        <v>8294</v>
      </c>
      <c r="AV77" s="215"/>
      <c r="AW77" s="215" t="s">
        <v>8294</v>
      </c>
      <c r="AX77" s="215"/>
      <c r="AY77" s="215" t="s">
        <v>8294</v>
      </c>
      <c r="AZ77" s="215"/>
      <c r="BA77" s="215" t="s">
        <v>8294</v>
      </c>
      <c r="BB77" s="215"/>
      <c r="BC77" s="215" t="s">
        <v>8294</v>
      </c>
      <c r="BD77" s="215"/>
      <c r="BE77" s="212">
        <v>3</v>
      </c>
      <c r="BF77" s="217">
        <v>42279</v>
      </c>
      <c r="BG77" s="211" t="s">
        <v>8294</v>
      </c>
      <c r="BH77" s="212" t="s">
        <v>8299</v>
      </c>
      <c r="BI77" s="211" t="s">
        <v>8294</v>
      </c>
      <c r="BJ77" s="211"/>
      <c r="BK77" s="211" t="s">
        <v>8294</v>
      </c>
      <c r="BL77" s="211"/>
      <c r="BM77" s="211" t="s">
        <v>8294</v>
      </c>
      <c r="BN77" s="212" t="s">
        <v>8299</v>
      </c>
      <c r="BO77" s="211" t="s">
        <v>8294</v>
      </c>
      <c r="BP77" s="211"/>
      <c r="BQ77" s="211" t="s">
        <v>8294</v>
      </c>
      <c r="BR77" s="212" t="s">
        <v>8299</v>
      </c>
      <c r="BS77" s="211" t="s">
        <v>8294</v>
      </c>
      <c r="BT77" s="212" t="s">
        <v>8299</v>
      </c>
      <c r="BU77" s="211" t="s">
        <v>8294</v>
      </c>
      <c r="BV77" s="212" t="s">
        <v>8299</v>
      </c>
      <c r="BW77" s="211" t="s">
        <v>8294</v>
      </c>
      <c r="BX77" s="212" t="s">
        <v>8299</v>
      </c>
      <c r="BY77" s="234" t="s">
        <v>8294</v>
      </c>
      <c r="BZ77" s="214">
        <v>42215</v>
      </c>
      <c r="CA77" s="211" t="s">
        <v>8294</v>
      </c>
      <c r="CB77" s="208" t="s">
        <v>8299</v>
      </c>
      <c r="CC77" s="212">
        <v>7</v>
      </c>
      <c r="CD77" s="214">
        <v>42215</v>
      </c>
      <c r="CE77" s="208">
        <v>0</v>
      </c>
      <c r="CG77" s="215" t="s">
        <v>8294</v>
      </c>
      <c r="CH77" s="215" t="s">
        <v>8294</v>
      </c>
      <c r="CI77" s="215" t="s">
        <v>8294</v>
      </c>
      <c r="CJ77" s="215" t="s">
        <v>8294</v>
      </c>
      <c r="CK77" s="210"/>
      <c r="CL77" s="210"/>
      <c r="CM77" s="210"/>
      <c r="CN77" s="210"/>
    </row>
    <row r="78" spans="1:92" s="208" customFormat="1">
      <c r="A78" s="210" t="s">
        <v>7624</v>
      </c>
      <c r="B78" s="211" t="s">
        <v>8086</v>
      </c>
      <c r="C78" s="212" t="s">
        <v>7751</v>
      </c>
      <c r="D78" s="211" t="s">
        <v>8274</v>
      </c>
      <c r="E78" s="212">
        <v>127</v>
      </c>
      <c r="F78" s="212">
        <v>1</v>
      </c>
      <c r="G78" s="213">
        <v>264</v>
      </c>
      <c r="H78" s="213">
        <v>15</v>
      </c>
      <c r="I78" s="213"/>
      <c r="J78" s="213"/>
      <c r="K78" s="211" t="s">
        <v>8294</v>
      </c>
      <c r="L78" s="218"/>
      <c r="M78" s="212">
        <v>7</v>
      </c>
      <c r="N78" s="214">
        <v>41915</v>
      </c>
      <c r="O78" s="212">
        <v>2.4500000000000002</v>
      </c>
      <c r="P78" s="214">
        <v>42215</v>
      </c>
      <c r="Q78" s="215" t="s">
        <v>8294</v>
      </c>
      <c r="R78" s="215" t="s">
        <v>8294</v>
      </c>
      <c r="S78" s="215" t="s">
        <v>8294</v>
      </c>
      <c r="T78" s="215" t="s">
        <v>8294</v>
      </c>
      <c r="U78" s="209" t="e">
        <f>AD78*BS78</f>
        <v>#VALUE!</v>
      </c>
      <c r="V78" s="216">
        <v>42215</v>
      </c>
      <c r="W78" s="215">
        <v>13.5</v>
      </c>
      <c r="X78" s="215" t="s">
        <v>8294</v>
      </c>
      <c r="Y78" s="215" t="s">
        <v>8294</v>
      </c>
      <c r="Z78" s="209" t="e">
        <f>AD78*BU78</f>
        <v>#VALUE!</v>
      </c>
      <c r="AA78" s="216">
        <v>42215</v>
      </c>
      <c r="AB78" s="208" t="e">
        <f>(AD78/AH78)*10000</f>
        <v>#VALUE!</v>
      </c>
      <c r="AC78" s="216">
        <v>42215</v>
      </c>
      <c r="AD78" s="485">
        <f>(O78/W78)*(((100-CC78)/100)*((100-2)/100))*100</f>
        <v>16.50465185185185</v>
      </c>
      <c r="AE78" s="216">
        <v>42212</v>
      </c>
      <c r="AF78" s="235">
        <v>18.507122507122507</v>
      </c>
      <c r="AG78" s="216">
        <v>42212</v>
      </c>
      <c r="AH78" s="215" t="s">
        <v>8294</v>
      </c>
      <c r="AI78" s="216" t="s">
        <v>8299</v>
      </c>
      <c r="AJ78" s="212">
        <v>150</v>
      </c>
      <c r="AK78" s="216">
        <v>42145</v>
      </c>
      <c r="AL78" s="215" t="s">
        <v>8294</v>
      </c>
      <c r="AM78" s="215"/>
      <c r="AN78" s="212">
        <v>106</v>
      </c>
      <c r="AO78" s="212"/>
      <c r="AP78" s="215" t="s">
        <v>8294</v>
      </c>
      <c r="AQ78" s="215"/>
      <c r="AR78" s="215" t="s">
        <v>8294</v>
      </c>
      <c r="AS78" s="215"/>
      <c r="AT78" s="215" t="s">
        <v>8294</v>
      </c>
      <c r="AU78" s="215" t="s">
        <v>8294</v>
      </c>
      <c r="AV78" s="215"/>
      <c r="AW78" s="215" t="s">
        <v>8294</v>
      </c>
      <c r="AX78" s="215"/>
      <c r="AY78" s="215" t="s">
        <v>8294</v>
      </c>
      <c r="AZ78" s="215"/>
      <c r="BA78" s="215" t="s">
        <v>8294</v>
      </c>
      <c r="BB78" s="215"/>
      <c r="BC78" s="215" t="s">
        <v>8294</v>
      </c>
      <c r="BD78" s="215"/>
      <c r="BE78" s="212">
        <v>3</v>
      </c>
      <c r="BF78" s="217">
        <v>42279</v>
      </c>
      <c r="BG78" s="211" t="s">
        <v>8294</v>
      </c>
      <c r="BH78" s="212" t="s">
        <v>8299</v>
      </c>
      <c r="BI78" s="211" t="s">
        <v>8294</v>
      </c>
      <c r="BJ78" s="211"/>
      <c r="BK78" s="211" t="s">
        <v>8294</v>
      </c>
      <c r="BL78" s="211"/>
      <c r="BM78" s="211" t="s">
        <v>8294</v>
      </c>
      <c r="BN78" s="212" t="s">
        <v>8299</v>
      </c>
      <c r="BO78" s="211" t="s">
        <v>8294</v>
      </c>
      <c r="BP78" s="211"/>
      <c r="BQ78" s="211" t="s">
        <v>8294</v>
      </c>
      <c r="BR78" s="212" t="s">
        <v>8299</v>
      </c>
      <c r="BS78" s="211" t="s">
        <v>8294</v>
      </c>
      <c r="BT78" s="212" t="s">
        <v>8299</v>
      </c>
      <c r="BU78" s="211" t="s">
        <v>8294</v>
      </c>
      <c r="BV78" s="212" t="s">
        <v>8299</v>
      </c>
      <c r="BW78" s="211" t="s">
        <v>8294</v>
      </c>
      <c r="BX78" s="212" t="s">
        <v>8299</v>
      </c>
      <c r="BY78" s="234" t="s">
        <v>8294</v>
      </c>
      <c r="BZ78" s="214">
        <v>42215</v>
      </c>
      <c r="CA78" s="211" t="s">
        <v>8294</v>
      </c>
      <c r="CB78" s="208" t="s">
        <v>8299</v>
      </c>
      <c r="CC78" s="212">
        <v>7.2</v>
      </c>
      <c r="CD78" s="214">
        <v>42215</v>
      </c>
      <c r="CE78" s="208">
        <v>0</v>
      </c>
      <c r="CG78" s="215" t="s">
        <v>8294</v>
      </c>
      <c r="CH78" s="215" t="s">
        <v>8294</v>
      </c>
      <c r="CI78" s="215" t="s">
        <v>8294</v>
      </c>
      <c r="CJ78" s="215" t="s">
        <v>8294</v>
      </c>
      <c r="CK78" s="210"/>
      <c r="CL78" s="210"/>
      <c r="CM78" s="210"/>
      <c r="CN78" s="210"/>
    </row>
    <row r="79" spans="1:92" s="208" customFormat="1">
      <c r="A79" s="210" t="s">
        <v>7624</v>
      </c>
      <c r="B79" s="211" t="s">
        <v>7931</v>
      </c>
      <c r="C79" s="212" t="s">
        <v>7683</v>
      </c>
      <c r="D79" s="211" t="s">
        <v>8274</v>
      </c>
      <c r="E79" s="212">
        <v>53</v>
      </c>
      <c r="F79" s="212">
        <v>1</v>
      </c>
      <c r="G79" s="213">
        <v>264</v>
      </c>
      <c r="H79" s="213">
        <v>16</v>
      </c>
      <c r="I79" s="213"/>
      <c r="J79" s="213"/>
      <c r="K79" s="211" t="s">
        <v>8294</v>
      </c>
      <c r="L79" s="218"/>
      <c r="M79" s="212">
        <v>7</v>
      </c>
      <c r="N79" s="214">
        <v>41915</v>
      </c>
      <c r="O79" s="212">
        <v>3.4</v>
      </c>
      <c r="P79" s="214">
        <v>42215</v>
      </c>
      <c r="Q79" s="215" t="s">
        <v>8294</v>
      </c>
      <c r="R79" s="215" t="s">
        <v>8294</v>
      </c>
      <c r="S79" s="215" t="s">
        <v>8294</v>
      </c>
      <c r="T79" s="215" t="s">
        <v>8294</v>
      </c>
      <c r="U79" s="209">
        <f>AD79*BS79</f>
        <v>1094.8951999999999</v>
      </c>
      <c r="V79" s="216">
        <v>42215</v>
      </c>
      <c r="W79" s="215">
        <v>13.5</v>
      </c>
      <c r="X79" s="215" t="s">
        <v>8294</v>
      </c>
      <c r="Y79" s="215" t="s">
        <v>8294</v>
      </c>
      <c r="Z79" s="209">
        <f>AD79*BU79</f>
        <v>280.03608888888886</v>
      </c>
      <c r="AA79" s="216">
        <v>42215</v>
      </c>
      <c r="AB79" s="208" t="e">
        <f>(AD79/AH79)*10000</f>
        <v>#VALUE!</v>
      </c>
      <c r="AC79" s="216">
        <v>42215</v>
      </c>
      <c r="AD79" s="485">
        <f>(O79/W79)*(((100-CC79)/100)*((100-2)/100))*100</f>
        <v>22.953777777777777</v>
      </c>
      <c r="AE79" s="216">
        <v>42212</v>
      </c>
      <c r="AF79" s="235">
        <v>25.738705738705736</v>
      </c>
      <c r="AG79" s="216">
        <v>42212</v>
      </c>
      <c r="AH79" s="215" t="s">
        <v>8294</v>
      </c>
      <c r="AI79" s="216" t="s">
        <v>8299</v>
      </c>
      <c r="AJ79" s="212">
        <v>150</v>
      </c>
      <c r="AK79" s="216">
        <v>42145</v>
      </c>
      <c r="AL79" s="215" t="s">
        <v>8294</v>
      </c>
      <c r="AM79" s="215"/>
      <c r="AN79" s="212">
        <v>107</v>
      </c>
      <c r="AO79" s="212"/>
      <c r="AP79" s="215" t="s">
        <v>8294</v>
      </c>
      <c r="AQ79" s="215"/>
      <c r="AR79" s="215" t="s">
        <v>8294</v>
      </c>
      <c r="AS79" s="215"/>
      <c r="AT79" s="215" t="s">
        <v>8294</v>
      </c>
      <c r="AU79" s="215" t="s">
        <v>8294</v>
      </c>
      <c r="AV79" s="215"/>
      <c r="AW79" s="215" t="s">
        <v>8294</v>
      </c>
      <c r="AX79" s="215"/>
      <c r="AY79" s="215" t="s">
        <v>8294</v>
      </c>
      <c r="AZ79" s="215"/>
      <c r="BA79" s="215" t="s">
        <v>8294</v>
      </c>
      <c r="BB79" s="215"/>
      <c r="BC79" s="215" t="s">
        <v>8294</v>
      </c>
      <c r="BD79" s="215"/>
      <c r="BE79" s="212">
        <v>3</v>
      </c>
      <c r="BF79" s="217">
        <v>42279</v>
      </c>
      <c r="BG79" s="212">
        <v>-13.8</v>
      </c>
      <c r="BH79" s="212" t="s">
        <v>8299</v>
      </c>
      <c r="BI79" s="211" t="s">
        <v>8294</v>
      </c>
      <c r="BJ79" s="211"/>
      <c r="BK79" s="211" t="s">
        <v>8294</v>
      </c>
      <c r="BL79" s="211"/>
      <c r="BM79" s="212">
        <v>62.8</v>
      </c>
      <c r="BN79" s="212" t="s">
        <v>8299</v>
      </c>
      <c r="BO79" s="211" t="s">
        <v>8294</v>
      </c>
      <c r="BP79" s="211"/>
      <c r="BQ79" s="212">
        <v>9.6999999999999993</v>
      </c>
      <c r="BR79" s="212" t="s">
        <v>8299</v>
      </c>
      <c r="BS79" s="212">
        <v>47.7</v>
      </c>
      <c r="BT79" s="212" t="s">
        <v>8299</v>
      </c>
      <c r="BU79" s="212">
        <v>12.2</v>
      </c>
      <c r="BV79" s="212" t="s">
        <v>8299</v>
      </c>
      <c r="BW79" s="212">
        <v>13.4</v>
      </c>
      <c r="BX79" s="212" t="s">
        <v>8299</v>
      </c>
      <c r="BY79" s="234">
        <v>7.2522439956665039</v>
      </c>
      <c r="BZ79" s="214">
        <v>42215</v>
      </c>
      <c r="CA79" s="212">
        <v>28.2</v>
      </c>
      <c r="CB79" s="208" t="s">
        <v>8299</v>
      </c>
      <c r="CC79" s="212">
        <v>7</v>
      </c>
      <c r="CD79" s="214">
        <v>42215</v>
      </c>
      <c r="CE79" s="208">
        <v>0</v>
      </c>
      <c r="CG79" s="215" t="s">
        <v>8294</v>
      </c>
      <c r="CH79" s="215" t="s">
        <v>8294</v>
      </c>
      <c r="CI79" s="215" t="s">
        <v>8294</v>
      </c>
      <c r="CJ79" s="215" t="s">
        <v>8294</v>
      </c>
      <c r="CK79" s="210"/>
      <c r="CL79" s="210"/>
      <c r="CM79" s="210"/>
      <c r="CN79" s="210"/>
    </row>
    <row r="80" spans="1:92" s="208" customFormat="1">
      <c r="A80" s="210" t="s">
        <v>7624</v>
      </c>
      <c r="B80" s="211" t="s">
        <v>8082</v>
      </c>
      <c r="C80" s="212" t="s">
        <v>7750</v>
      </c>
      <c r="D80" s="211" t="s">
        <v>8276</v>
      </c>
      <c r="E80" s="212">
        <v>125</v>
      </c>
      <c r="F80" s="212">
        <v>1</v>
      </c>
      <c r="G80" s="213">
        <v>264</v>
      </c>
      <c r="H80" s="213">
        <v>17</v>
      </c>
      <c r="I80" s="213"/>
      <c r="J80" s="213"/>
      <c r="K80" s="211" t="s">
        <v>8294</v>
      </c>
      <c r="L80" s="218"/>
      <c r="M80" s="212">
        <v>7</v>
      </c>
      <c r="N80" s="214">
        <v>41915</v>
      </c>
      <c r="O80" s="212">
        <v>4.4000000000000004</v>
      </c>
      <c r="P80" s="214">
        <v>42215</v>
      </c>
      <c r="Q80" s="215" t="s">
        <v>8294</v>
      </c>
      <c r="R80" s="215" t="s">
        <v>8294</v>
      </c>
      <c r="S80" s="215" t="s">
        <v>8294</v>
      </c>
      <c r="T80" s="215" t="s">
        <v>8294</v>
      </c>
      <c r="U80" s="209">
        <f>AD80*BS80</f>
        <v>1341.1310162962964</v>
      </c>
      <c r="V80" s="216">
        <v>42215</v>
      </c>
      <c r="W80" s="215">
        <v>13.5</v>
      </c>
      <c r="X80" s="215" t="s">
        <v>8294</v>
      </c>
      <c r="Y80" s="215" t="s">
        <v>8294</v>
      </c>
      <c r="Z80" s="209">
        <f>AD80*BU80</f>
        <v>469.84190814814815</v>
      </c>
      <c r="AA80" s="216">
        <v>42215</v>
      </c>
      <c r="AB80" s="208" t="e">
        <f>(AD80/AH80)*10000</f>
        <v>#VALUE!</v>
      </c>
      <c r="AC80" s="216">
        <v>42215</v>
      </c>
      <c r="AD80" s="485">
        <f>(O80/W80)*(((100-CC80)/100)*((100-2)/100))*100</f>
        <v>29.736829629629629</v>
      </c>
      <c r="AE80" s="216">
        <v>42212</v>
      </c>
      <c r="AF80" s="235">
        <v>33.344729344729345</v>
      </c>
      <c r="AG80" s="216">
        <v>42212</v>
      </c>
      <c r="AH80" s="215" t="s">
        <v>8294</v>
      </c>
      <c r="AI80" s="216" t="s">
        <v>8299</v>
      </c>
      <c r="AJ80" s="212">
        <v>170</v>
      </c>
      <c r="AK80" s="216">
        <v>42145</v>
      </c>
      <c r="AL80" s="215" t="s">
        <v>8294</v>
      </c>
      <c r="AM80" s="215"/>
      <c r="AN80" s="212">
        <v>108</v>
      </c>
      <c r="AO80" s="212"/>
      <c r="AP80" s="215" t="s">
        <v>8294</v>
      </c>
      <c r="AQ80" s="215"/>
      <c r="AR80" s="215" t="s">
        <v>8294</v>
      </c>
      <c r="AS80" s="215"/>
      <c r="AT80" s="215" t="s">
        <v>8294</v>
      </c>
      <c r="AU80" s="215" t="s">
        <v>8294</v>
      </c>
      <c r="AV80" s="215"/>
      <c r="AW80" s="215" t="s">
        <v>8294</v>
      </c>
      <c r="AX80" s="215"/>
      <c r="AY80" s="215" t="s">
        <v>8294</v>
      </c>
      <c r="AZ80" s="215"/>
      <c r="BA80" s="215" t="s">
        <v>8294</v>
      </c>
      <c r="BB80" s="215"/>
      <c r="BC80" s="215" t="s">
        <v>8294</v>
      </c>
      <c r="BD80" s="215"/>
      <c r="BE80" s="212">
        <v>3</v>
      </c>
      <c r="BF80" s="217">
        <v>42279</v>
      </c>
      <c r="BG80" s="212">
        <v>-9</v>
      </c>
      <c r="BH80" s="212" t="s">
        <v>8299</v>
      </c>
      <c r="BI80" s="211" t="s">
        <v>8294</v>
      </c>
      <c r="BJ80" s="211"/>
      <c r="BK80" s="211" t="s">
        <v>8294</v>
      </c>
      <c r="BL80" s="211"/>
      <c r="BM80" s="212">
        <v>57.7</v>
      </c>
      <c r="BN80" s="212" t="s">
        <v>8299</v>
      </c>
      <c r="BO80" s="211" t="s">
        <v>8294</v>
      </c>
      <c r="BP80" s="211"/>
      <c r="BQ80" s="212">
        <v>12.2</v>
      </c>
      <c r="BR80" s="212" t="s">
        <v>8299</v>
      </c>
      <c r="BS80" s="212">
        <v>45.1</v>
      </c>
      <c r="BT80" s="212" t="s">
        <v>8299</v>
      </c>
      <c r="BU80" s="212">
        <v>15.8</v>
      </c>
      <c r="BV80" s="212" t="s">
        <v>8299</v>
      </c>
      <c r="BW80" s="212">
        <v>8.4</v>
      </c>
      <c r="BX80" s="212" t="s">
        <v>8299</v>
      </c>
      <c r="BY80" s="234">
        <v>7.4780850410461426</v>
      </c>
      <c r="BZ80" s="214">
        <v>42215</v>
      </c>
      <c r="CA80" s="212">
        <v>34.299999999999997</v>
      </c>
      <c r="CB80" s="208" t="s">
        <v>8299</v>
      </c>
      <c r="CC80" s="212">
        <v>6.9</v>
      </c>
      <c r="CD80" s="214">
        <v>42215</v>
      </c>
      <c r="CE80" s="208">
        <v>0</v>
      </c>
      <c r="CG80" s="215" t="s">
        <v>8294</v>
      </c>
      <c r="CH80" s="215" t="s">
        <v>8294</v>
      </c>
      <c r="CI80" s="215" t="s">
        <v>8294</v>
      </c>
      <c r="CJ80" s="215" t="s">
        <v>8294</v>
      </c>
      <c r="CK80" s="210"/>
      <c r="CL80" s="210"/>
      <c r="CM80" s="210"/>
      <c r="CN80" s="210"/>
    </row>
    <row r="81" spans="1:92" s="208" customFormat="1">
      <c r="A81" s="210" t="s">
        <v>7624</v>
      </c>
      <c r="B81" s="211" t="s">
        <v>8191</v>
      </c>
      <c r="C81" s="212" t="s">
        <v>7802</v>
      </c>
      <c r="D81" s="211" t="s">
        <v>8276</v>
      </c>
      <c r="E81" s="212">
        <v>179</v>
      </c>
      <c r="F81" s="212">
        <v>1</v>
      </c>
      <c r="G81" s="213">
        <v>264</v>
      </c>
      <c r="H81" s="213">
        <v>18</v>
      </c>
      <c r="I81" s="213"/>
      <c r="J81" s="213"/>
      <c r="K81" s="211" t="s">
        <v>8294</v>
      </c>
      <c r="L81" s="218"/>
      <c r="M81" s="212">
        <v>7</v>
      </c>
      <c r="N81" s="214">
        <v>41915</v>
      </c>
      <c r="O81" s="212">
        <v>5.3</v>
      </c>
      <c r="P81" s="214">
        <v>42215</v>
      </c>
      <c r="Q81" s="215" t="s">
        <v>8294</v>
      </c>
      <c r="R81" s="215" t="s">
        <v>8294</v>
      </c>
      <c r="S81" s="215" t="s">
        <v>8294</v>
      </c>
      <c r="T81" s="215" t="s">
        <v>8294</v>
      </c>
      <c r="U81" s="209">
        <f>AD81*BS81</f>
        <v>1660.2332444444442</v>
      </c>
      <c r="V81" s="216">
        <v>42215</v>
      </c>
      <c r="W81" s="215">
        <v>13.5</v>
      </c>
      <c r="X81" s="215" t="s">
        <v>8294</v>
      </c>
      <c r="Y81" s="215" t="s">
        <v>8294</v>
      </c>
      <c r="Z81" s="209">
        <f>AD81*BU81</f>
        <v>482.00319999999988</v>
      </c>
      <c r="AA81" s="216">
        <v>42215</v>
      </c>
      <c r="AB81" s="208" t="e">
        <f>(AD81/AH81)*10000</f>
        <v>#VALUE!</v>
      </c>
      <c r="AC81" s="216">
        <v>42215</v>
      </c>
      <c r="AD81" s="485">
        <f>(O81/W81)*(((100-CC81)/100)*((100-2)/100))*100</f>
        <v>35.703940740740734</v>
      </c>
      <c r="AE81" s="216">
        <v>42212</v>
      </c>
      <c r="AF81" s="235">
        <v>40.035816035816033</v>
      </c>
      <c r="AG81" s="216">
        <v>42212</v>
      </c>
      <c r="AH81" s="215" t="s">
        <v>8294</v>
      </c>
      <c r="AI81" s="216" t="s">
        <v>8299</v>
      </c>
      <c r="AJ81" s="212">
        <v>155</v>
      </c>
      <c r="AK81" s="216">
        <v>42145</v>
      </c>
      <c r="AL81" s="215" t="s">
        <v>8294</v>
      </c>
      <c r="AM81" s="215"/>
      <c r="AN81" s="212">
        <v>104</v>
      </c>
      <c r="AO81" s="212"/>
      <c r="AP81" s="215" t="s">
        <v>8294</v>
      </c>
      <c r="AQ81" s="215"/>
      <c r="AR81" s="215" t="s">
        <v>8294</v>
      </c>
      <c r="AS81" s="215"/>
      <c r="AT81" s="215" t="s">
        <v>8294</v>
      </c>
      <c r="AU81" s="215" t="s">
        <v>8294</v>
      </c>
      <c r="AV81" s="215"/>
      <c r="AW81" s="215" t="s">
        <v>8294</v>
      </c>
      <c r="AX81" s="215"/>
      <c r="AY81" s="215" t="s">
        <v>8294</v>
      </c>
      <c r="AZ81" s="215"/>
      <c r="BA81" s="215" t="s">
        <v>8294</v>
      </c>
      <c r="BB81" s="215"/>
      <c r="BC81" s="215" t="s">
        <v>8294</v>
      </c>
      <c r="BD81" s="215"/>
      <c r="BE81" s="212">
        <v>3</v>
      </c>
      <c r="BF81" s="217">
        <v>42279</v>
      </c>
      <c r="BG81" s="212">
        <v>-13.6</v>
      </c>
      <c r="BH81" s="212" t="s">
        <v>8299</v>
      </c>
      <c r="BI81" s="211" t="s">
        <v>8294</v>
      </c>
      <c r="BJ81" s="211"/>
      <c r="BK81" s="211" t="s">
        <v>8294</v>
      </c>
      <c r="BL81" s="211"/>
      <c r="BM81" s="212">
        <v>63.1</v>
      </c>
      <c r="BN81" s="212" t="s">
        <v>8299</v>
      </c>
      <c r="BO81" s="211" t="s">
        <v>8294</v>
      </c>
      <c r="BP81" s="211"/>
      <c r="BQ81" s="212">
        <v>9.6</v>
      </c>
      <c r="BR81" s="212" t="s">
        <v>8299</v>
      </c>
      <c r="BS81" s="212">
        <v>46.5</v>
      </c>
      <c r="BT81" s="212" t="s">
        <v>8299</v>
      </c>
      <c r="BU81" s="212">
        <v>13.5</v>
      </c>
      <c r="BV81" s="212" t="s">
        <v>8299</v>
      </c>
      <c r="BW81" s="212">
        <v>12.5</v>
      </c>
      <c r="BX81" s="212" t="s">
        <v>8299</v>
      </c>
      <c r="BY81" s="234">
        <v>7.0354728698730469</v>
      </c>
      <c r="BZ81" s="214">
        <v>42215</v>
      </c>
      <c r="CA81" s="212">
        <v>30.2</v>
      </c>
      <c r="CB81" s="208" t="s">
        <v>8299</v>
      </c>
      <c r="CC81" s="212">
        <v>7.2</v>
      </c>
      <c r="CD81" s="214">
        <v>42215</v>
      </c>
      <c r="CE81" s="208">
        <v>0</v>
      </c>
      <c r="CG81" s="215" t="s">
        <v>8294</v>
      </c>
      <c r="CH81" s="215" t="s">
        <v>8294</v>
      </c>
      <c r="CI81" s="215" t="s">
        <v>8294</v>
      </c>
      <c r="CJ81" s="215" t="s">
        <v>8294</v>
      </c>
      <c r="CK81" s="210"/>
      <c r="CL81" s="210"/>
      <c r="CM81" s="210"/>
      <c r="CN81" s="210"/>
    </row>
    <row r="82" spans="1:92" s="208" customFormat="1">
      <c r="A82" s="210" t="s">
        <v>7624</v>
      </c>
      <c r="B82" s="211" t="s">
        <v>7867</v>
      </c>
      <c r="C82" s="212" t="s">
        <v>7651</v>
      </c>
      <c r="D82" s="211" t="s">
        <v>8276</v>
      </c>
      <c r="E82" s="212">
        <v>21</v>
      </c>
      <c r="F82" s="212">
        <v>1</v>
      </c>
      <c r="G82" s="213">
        <v>264</v>
      </c>
      <c r="H82" s="213">
        <v>19</v>
      </c>
      <c r="I82" s="213"/>
      <c r="J82" s="213"/>
      <c r="K82" s="211" t="s">
        <v>8294</v>
      </c>
      <c r="L82" s="218"/>
      <c r="M82" s="212">
        <v>7</v>
      </c>
      <c r="N82" s="214">
        <v>41915</v>
      </c>
      <c r="O82" s="212">
        <v>3.55</v>
      </c>
      <c r="P82" s="214">
        <v>42215</v>
      </c>
      <c r="Q82" s="215" t="s">
        <v>8294</v>
      </c>
      <c r="R82" s="215" t="s">
        <v>8294</v>
      </c>
      <c r="S82" s="215" t="s">
        <v>8294</v>
      </c>
      <c r="T82" s="215" t="s">
        <v>8294</v>
      </c>
      <c r="U82" s="209">
        <f>AD82*BS82</f>
        <v>1104.8685511111109</v>
      </c>
      <c r="V82" s="216">
        <v>42215</v>
      </c>
      <c r="W82" s="215">
        <v>13.5</v>
      </c>
      <c r="X82" s="215" t="s">
        <v>8294</v>
      </c>
      <c r="Y82" s="215" t="s">
        <v>8294</v>
      </c>
      <c r="Z82" s="209">
        <f>AD82*BU82</f>
        <v>408.9448533333333</v>
      </c>
      <c r="AA82" s="216">
        <v>42215</v>
      </c>
      <c r="AB82" s="208" t="e">
        <f>(AD82/AH82)*10000</f>
        <v>#VALUE!</v>
      </c>
      <c r="AC82" s="216">
        <v>42215</v>
      </c>
      <c r="AD82" s="485">
        <f>(O82/W82)*(((100-CC82)/100)*((100-2)/100))*100</f>
        <v>23.9149037037037</v>
      </c>
      <c r="AE82" s="216">
        <v>42212</v>
      </c>
      <c r="AF82" s="235">
        <v>26.816442816442816</v>
      </c>
      <c r="AG82" s="216">
        <v>42212</v>
      </c>
      <c r="AH82" s="215" t="s">
        <v>8294</v>
      </c>
      <c r="AI82" s="216" t="s">
        <v>8299</v>
      </c>
      <c r="AJ82" s="212">
        <v>155</v>
      </c>
      <c r="AK82" s="216">
        <v>42145</v>
      </c>
      <c r="AL82" s="215" t="s">
        <v>8294</v>
      </c>
      <c r="AM82" s="215"/>
      <c r="AN82" s="212">
        <v>108</v>
      </c>
      <c r="AO82" s="212"/>
      <c r="AP82" s="215" t="s">
        <v>8294</v>
      </c>
      <c r="AQ82" s="215"/>
      <c r="AR82" s="215" t="s">
        <v>8294</v>
      </c>
      <c r="AS82" s="215"/>
      <c r="AT82" s="215" t="s">
        <v>8294</v>
      </c>
      <c r="AU82" s="215" t="s">
        <v>8294</v>
      </c>
      <c r="AV82" s="215"/>
      <c r="AW82" s="215" t="s">
        <v>8294</v>
      </c>
      <c r="AX82" s="215"/>
      <c r="AY82" s="215" t="s">
        <v>8294</v>
      </c>
      <c r="AZ82" s="215"/>
      <c r="BA82" s="215" t="s">
        <v>8294</v>
      </c>
      <c r="BB82" s="215"/>
      <c r="BC82" s="215" t="s">
        <v>8294</v>
      </c>
      <c r="BD82" s="215"/>
      <c r="BE82" s="212">
        <v>3</v>
      </c>
      <c r="BF82" s="217">
        <v>42279</v>
      </c>
      <c r="BG82" s="212">
        <v>32.799999999999997</v>
      </c>
      <c r="BH82" s="212" t="s">
        <v>8299</v>
      </c>
      <c r="BI82" s="211" t="s">
        <v>8294</v>
      </c>
      <c r="BJ82" s="211"/>
      <c r="BK82" s="211" t="s">
        <v>8294</v>
      </c>
      <c r="BL82" s="211"/>
      <c r="BM82" s="212">
        <v>70</v>
      </c>
      <c r="BN82" s="212" t="s">
        <v>8299</v>
      </c>
      <c r="BO82" s="211" t="s">
        <v>8294</v>
      </c>
      <c r="BP82" s="211"/>
      <c r="BQ82" s="212">
        <v>4.5999999999999996</v>
      </c>
      <c r="BR82" s="212" t="s">
        <v>8299</v>
      </c>
      <c r="BS82" s="212">
        <v>46.2</v>
      </c>
      <c r="BT82" s="212" t="s">
        <v>8299</v>
      </c>
      <c r="BU82" s="212">
        <v>17.100000000000001</v>
      </c>
      <c r="BV82" s="212" t="s">
        <v>8299</v>
      </c>
      <c r="BW82" s="212">
        <v>71.7</v>
      </c>
      <c r="BX82" s="212" t="s">
        <v>8299</v>
      </c>
      <c r="BY82" s="234">
        <v>7.4714670181274414</v>
      </c>
      <c r="BZ82" s="214">
        <v>42215</v>
      </c>
      <c r="CA82" s="212">
        <v>38.200000000000003</v>
      </c>
      <c r="CB82" s="208" t="s">
        <v>8299</v>
      </c>
      <c r="CC82" s="212">
        <v>7.2</v>
      </c>
      <c r="CD82" s="214">
        <v>42215</v>
      </c>
      <c r="CE82" s="208">
        <v>0</v>
      </c>
      <c r="CG82" s="215" t="s">
        <v>8294</v>
      </c>
      <c r="CH82" s="215" t="s">
        <v>8294</v>
      </c>
      <c r="CI82" s="215" t="s">
        <v>8294</v>
      </c>
      <c r="CJ82" s="215" t="s">
        <v>8294</v>
      </c>
      <c r="CK82" s="210"/>
      <c r="CL82" s="210"/>
      <c r="CM82" s="210"/>
      <c r="CN82" s="210"/>
    </row>
    <row r="83" spans="1:92" s="208" customFormat="1">
      <c r="A83" s="210" t="s">
        <v>7624</v>
      </c>
      <c r="B83" s="211" t="s">
        <v>8169</v>
      </c>
      <c r="C83" s="212" t="s">
        <v>7791</v>
      </c>
      <c r="D83" s="211" t="s">
        <v>8276</v>
      </c>
      <c r="E83" s="212">
        <v>168</v>
      </c>
      <c r="F83" s="212">
        <v>1</v>
      </c>
      <c r="G83" s="213">
        <v>264</v>
      </c>
      <c r="H83" s="213">
        <v>20</v>
      </c>
      <c r="I83" s="213"/>
      <c r="J83" s="213"/>
      <c r="K83" s="211" t="s">
        <v>8294</v>
      </c>
      <c r="L83" s="218"/>
      <c r="M83" s="212">
        <v>7</v>
      </c>
      <c r="N83" s="214">
        <v>41915</v>
      </c>
      <c r="O83" s="212">
        <v>5.85</v>
      </c>
      <c r="P83" s="214">
        <v>42215</v>
      </c>
      <c r="Q83" s="215" t="s">
        <v>8294</v>
      </c>
      <c r="R83" s="215" t="s">
        <v>8294</v>
      </c>
      <c r="S83" s="215" t="s">
        <v>8294</v>
      </c>
      <c r="T83" s="215" t="s">
        <v>8294</v>
      </c>
      <c r="U83" s="209">
        <f>AD83*BS83</f>
        <v>1909.7514799999999</v>
      </c>
      <c r="V83" s="216">
        <v>42215</v>
      </c>
      <c r="W83" s="215">
        <v>13.5</v>
      </c>
      <c r="X83" s="215" t="s">
        <v>8294</v>
      </c>
      <c r="Y83" s="215" t="s">
        <v>8294</v>
      </c>
      <c r="Z83" s="209">
        <f>AD83*BU83</f>
        <v>499.2296399999999</v>
      </c>
      <c r="AA83" s="216">
        <v>42215</v>
      </c>
      <c r="AB83" s="208" t="e">
        <f>(AD83/AH83)*10000</f>
        <v>#VALUE!</v>
      </c>
      <c r="AC83" s="216">
        <v>42215</v>
      </c>
      <c r="AD83" s="485">
        <f>(O83/W83)*(((100-CC83)/100)*((100-2)/100))*100</f>
        <v>39.621399999999994</v>
      </c>
      <c r="AE83" s="216">
        <v>42212</v>
      </c>
      <c r="AF83" s="235">
        <v>44.428571428571423</v>
      </c>
      <c r="AG83" s="216">
        <v>42212</v>
      </c>
      <c r="AH83" s="215" t="s">
        <v>8294</v>
      </c>
      <c r="AI83" s="216" t="s">
        <v>8299</v>
      </c>
      <c r="AJ83" s="212">
        <v>165</v>
      </c>
      <c r="AK83" s="216">
        <v>42145</v>
      </c>
      <c r="AL83" s="215" t="s">
        <v>8294</v>
      </c>
      <c r="AM83" s="215"/>
      <c r="AN83" s="212">
        <v>103</v>
      </c>
      <c r="AO83" s="212"/>
      <c r="AP83" s="215" t="s">
        <v>8294</v>
      </c>
      <c r="AQ83" s="215"/>
      <c r="AR83" s="215" t="s">
        <v>8294</v>
      </c>
      <c r="AS83" s="215"/>
      <c r="AT83" s="215" t="s">
        <v>8294</v>
      </c>
      <c r="AU83" s="215" t="s">
        <v>8294</v>
      </c>
      <c r="AV83" s="215"/>
      <c r="AW83" s="215" t="s">
        <v>8294</v>
      </c>
      <c r="AX83" s="215"/>
      <c r="AY83" s="215" t="s">
        <v>8294</v>
      </c>
      <c r="AZ83" s="215"/>
      <c r="BA83" s="215" t="s">
        <v>8294</v>
      </c>
      <c r="BB83" s="215"/>
      <c r="BC83" s="215" t="s">
        <v>8294</v>
      </c>
      <c r="BD83" s="215"/>
      <c r="BE83" s="212">
        <v>3</v>
      </c>
      <c r="BF83" s="217">
        <v>42279</v>
      </c>
      <c r="BG83" s="212">
        <v>-12.9</v>
      </c>
      <c r="BH83" s="212" t="s">
        <v>8299</v>
      </c>
      <c r="BI83" s="211" t="s">
        <v>8294</v>
      </c>
      <c r="BJ83" s="211"/>
      <c r="BK83" s="211" t="s">
        <v>8294</v>
      </c>
      <c r="BL83" s="211"/>
      <c r="BM83" s="212">
        <v>61.9</v>
      </c>
      <c r="BN83" s="212" t="s">
        <v>8299</v>
      </c>
      <c r="BO83" s="211" t="s">
        <v>8294</v>
      </c>
      <c r="BP83" s="211"/>
      <c r="BQ83" s="212">
        <v>9.4</v>
      </c>
      <c r="BR83" s="212" t="s">
        <v>8299</v>
      </c>
      <c r="BS83" s="212">
        <v>48.2</v>
      </c>
      <c r="BT83" s="212" t="s">
        <v>8299</v>
      </c>
      <c r="BU83" s="212">
        <v>12.6</v>
      </c>
      <c r="BV83" s="212" t="s">
        <v>8299</v>
      </c>
      <c r="BW83" s="212">
        <v>11</v>
      </c>
      <c r="BX83" s="212" t="s">
        <v>8299</v>
      </c>
      <c r="BY83" s="234">
        <v>6.8305912017822266</v>
      </c>
      <c r="BZ83" s="214">
        <v>42215</v>
      </c>
      <c r="CA83" s="212">
        <v>29.5</v>
      </c>
      <c r="CB83" s="208" t="s">
        <v>8299</v>
      </c>
      <c r="CC83" s="212">
        <v>6.7</v>
      </c>
      <c r="CD83" s="214">
        <v>42215</v>
      </c>
      <c r="CE83" s="208">
        <v>0</v>
      </c>
      <c r="CG83" s="215" t="s">
        <v>8294</v>
      </c>
      <c r="CH83" s="215" t="s">
        <v>8294</v>
      </c>
      <c r="CI83" s="215" t="s">
        <v>8294</v>
      </c>
      <c r="CJ83" s="215" t="s">
        <v>8294</v>
      </c>
      <c r="CK83" s="210"/>
      <c r="CL83" s="210"/>
      <c r="CM83" s="210"/>
      <c r="CN83" s="210"/>
    </row>
    <row r="84" spans="1:92" s="208" customFormat="1">
      <c r="A84" s="210" t="s">
        <v>7624</v>
      </c>
      <c r="B84" s="211" t="s">
        <v>8196</v>
      </c>
      <c r="C84" s="212" t="s">
        <v>7394</v>
      </c>
      <c r="D84" s="211" t="s">
        <v>8276</v>
      </c>
      <c r="E84" s="212">
        <v>186</v>
      </c>
      <c r="F84" s="212">
        <v>1</v>
      </c>
      <c r="G84" s="213">
        <v>264</v>
      </c>
      <c r="H84" s="213">
        <v>21</v>
      </c>
      <c r="I84" s="213"/>
      <c r="J84" s="213"/>
      <c r="K84" s="212">
        <v>33</v>
      </c>
      <c r="L84" s="223">
        <v>42278</v>
      </c>
      <c r="M84" s="212">
        <v>7</v>
      </c>
      <c r="N84" s="214">
        <v>41915</v>
      </c>
      <c r="O84" s="212">
        <v>5.05</v>
      </c>
      <c r="P84" s="214">
        <v>42215</v>
      </c>
      <c r="Q84" s="215" t="s">
        <v>8294</v>
      </c>
      <c r="R84" s="215" t="s">
        <v>8294</v>
      </c>
      <c r="S84" s="215" t="s">
        <v>8294</v>
      </c>
      <c r="T84" s="215" t="s">
        <v>8294</v>
      </c>
      <c r="U84" s="209">
        <f>AD84*BS84</f>
        <v>1546.1629140740738</v>
      </c>
      <c r="V84" s="216">
        <v>42215</v>
      </c>
      <c r="W84" s="215">
        <v>13.5</v>
      </c>
      <c r="X84" s="215" t="s">
        <v>8294</v>
      </c>
      <c r="Y84" s="215" t="s">
        <v>8294</v>
      </c>
      <c r="Z84" s="209">
        <f>AD84*BU84</f>
        <v>538.09193925925922</v>
      </c>
      <c r="AA84" s="216">
        <v>42215</v>
      </c>
      <c r="AB84" s="208" t="e">
        <f>(AD84/AH84)*10000</f>
        <v>#VALUE!</v>
      </c>
      <c r="AC84" s="216">
        <v>42215</v>
      </c>
      <c r="AD84" s="485">
        <f>(O84/W84)*(((100-CC84)/100)*((100-2)/100))*100</f>
        <v>34.056451851851847</v>
      </c>
      <c r="AE84" s="216">
        <v>42212</v>
      </c>
      <c r="AF84" s="235">
        <v>38.188441188441189</v>
      </c>
      <c r="AG84" s="216">
        <v>42212</v>
      </c>
      <c r="AH84" s="215" t="s">
        <v>8294</v>
      </c>
      <c r="AI84" s="216" t="s">
        <v>8299</v>
      </c>
      <c r="AJ84" s="212">
        <v>165</v>
      </c>
      <c r="AK84" s="216">
        <v>42145</v>
      </c>
      <c r="AL84" s="215" t="s">
        <v>8294</v>
      </c>
      <c r="AM84" s="215"/>
      <c r="AN84" s="212">
        <v>103</v>
      </c>
      <c r="AO84" s="212"/>
      <c r="AP84" s="215" t="s">
        <v>8294</v>
      </c>
      <c r="AQ84" s="215"/>
      <c r="AR84" s="215" t="s">
        <v>8294</v>
      </c>
      <c r="AS84" s="215"/>
      <c r="AT84" s="215" t="s">
        <v>8294</v>
      </c>
      <c r="AU84" s="215" t="s">
        <v>8294</v>
      </c>
      <c r="AV84" s="215"/>
      <c r="AW84" s="215" t="s">
        <v>8294</v>
      </c>
      <c r="AX84" s="215"/>
      <c r="AY84" s="215" t="s">
        <v>8294</v>
      </c>
      <c r="AZ84" s="215"/>
      <c r="BA84" s="215" t="s">
        <v>8294</v>
      </c>
      <c r="BB84" s="215"/>
      <c r="BC84" s="215" t="s">
        <v>8294</v>
      </c>
      <c r="BD84" s="215"/>
      <c r="BE84" s="212">
        <v>3</v>
      </c>
      <c r="BF84" s="217">
        <v>42279</v>
      </c>
      <c r="BG84" s="212">
        <v>-12</v>
      </c>
      <c r="BH84" s="212" t="s">
        <v>8299</v>
      </c>
      <c r="BI84" s="211" t="s">
        <v>8294</v>
      </c>
      <c r="BJ84" s="211"/>
      <c r="BK84" s="211" t="s">
        <v>8294</v>
      </c>
      <c r="BL84" s="211"/>
      <c r="BM84" s="212">
        <v>60.6</v>
      </c>
      <c r="BN84" s="212" t="s">
        <v>8299</v>
      </c>
      <c r="BO84" s="211" t="s">
        <v>8294</v>
      </c>
      <c r="BP84" s="211"/>
      <c r="BQ84" s="212">
        <v>10.6</v>
      </c>
      <c r="BR84" s="212" t="s">
        <v>8299</v>
      </c>
      <c r="BS84" s="212">
        <v>45.4</v>
      </c>
      <c r="BT84" s="212" t="s">
        <v>8299</v>
      </c>
      <c r="BU84" s="212">
        <v>15.8</v>
      </c>
      <c r="BV84" s="212" t="s">
        <v>8299</v>
      </c>
      <c r="BW84" s="212">
        <v>10.3</v>
      </c>
      <c r="BX84" s="212" t="s">
        <v>8299</v>
      </c>
      <c r="BY84" s="234">
        <v>7.65814208984375</v>
      </c>
      <c r="BZ84" s="214">
        <v>42215</v>
      </c>
      <c r="CA84" s="212">
        <v>34.700000000000003</v>
      </c>
      <c r="CB84" s="208" t="s">
        <v>8299</v>
      </c>
      <c r="CC84" s="212">
        <v>7.1</v>
      </c>
      <c r="CD84" s="214">
        <v>42215</v>
      </c>
      <c r="CE84" s="208">
        <v>0</v>
      </c>
      <c r="CG84" s="215" t="s">
        <v>8294</v>
      </c>
      <c r="CH84" s="215" t="s">
        <v>8294</v>
      </c>
      <c r="CI84" s="215" t="s">
        <v>8294</v>
      </c>
      <c r="CJ84" s="215" t="s">
        <v>8294</v>
      </c>
      <c r="CK84" s="210"/>
      <c r="CL84" s="210"/>
      <c r="CM84" s="210"/>
      <c r="CN84" s="210"/>
    </row>
    <row r="85" spans="1:92" s="208" customFormat="1">
      <c r="A85" s="210" t="s">
        <v>7624</v>
      </c>
      <c r="B85" s="211" t="s">
        <v>7877</v>
      </c>
      <c r="C85" s="212" t="s">
        <v>7656</v>
      </c>
      <c r="D85" s="211" t="s">
        <v>8276</v>
      </c>
      <c r="E85" s="212">
        <v>26</v>
      </c>
      <c r="F85" s="212">
        <v>1</v>
      </c>
      <c r="G85" s="213">
        <v>264</v>
      </c>
      <c r="H85" s="213">
        <v>22</v>
      </c>
      <c r="I85" s="213"/>
      <c r="J85" s="213"/>
      <c r="K85" s="211" t="s">
        <v>8294</v>
      </c>
      <c r="L85" s="218"/>
      <c r="M85" s="212">
        <v>7</v>
      </c>
      <c r="N85" s="214">
        <v>41915</v>
      </c>
      <c r="O85" s="212">
        <v>3.4</v>
      </c>
      <c r="P85" s="214">
        <v>42215</v>
      </c>
      <c r="Q85" s="215" t="s">
        <v>8294</v>
      </c>
      <c r="R85" s="215" t="s">
        <v>8294</v>
      </c>
      <c r="S85" s="215" t="s">
        <v>8294</v>
      </c>
      <c r="T85" s="215" t="s">
        <v>8294</v>
      </c>
      <c r="U85" s="209">
        <f>AD85*BS85</f>
        <v>999.40748444444432</v>
      </c>
      <c r="V85" s="216">
        <v>42215</v>
      </c>
      <c r="W85" s="215">
        <v>13.5</v>
      </c>
      <c r="X85" s="215" t="s">
        <v>8294</v>
      </c>
      <c r="Y85" s="215" t="s">
        <v>8294</v>
      </c>
      <c r="Z85" s="209">
        <f>AD85*BU85</f>
        <v>396.07854222222215</v>
      </c>
      <c r="AA85" s="216">
        <v>42215</v>
      </c>
      <c r="AB85" s="208" t="e">
        <f>(AD85/AH85)*10000</f>
        <v>#VALUE!</v>
      </c>
      <c r="AC85" s="216">
        <v>42215</v>
      </c>
      <c r="AD85" s="485">
        <f>(O85/W85)*(((100-CC85)/100)*((100-2)/100))*100</f>
        <v>23.02782222222222</v>
      </c>
      <c r="AE85" s="216">
        <v>42212</v>
      </c>
      <c r="AF85" s="235">
        <v>25.821733821733815</v>
      </c>
      <c r="AG85" s="216">
        <v>42212</v>
      </c>
      <c r="AH85" s="215" t="s">
        <v>8294</v>
      </c>
      <c r="AI85" s="216" t="s">
        <v>8299</v>
      </c>
      <c r="AJ85" s="212">
        <v>160</v>
      </c>
      <c r="AK85" s="216">
        <v>42145</v>
      </c>
      <c r="AL85" s="215" t="s">
        <v>8294</v>
      </c>
      <c r="AM85" s="215"/>
      <c r="AN85" s="212">
        <v>107</v>
      </c>
      <c r="AO85" s="212"/>
      <c r="AP85" s="215" t="s">
        <v>8294</v>
      </c>
      <c r="AQ85" s="215"/>
      <c r="AR85" s="215" t="s">
        <v>8294</v>
      </c>
      <c r="AS85" s="215"/>
      <c r="AT85" s="215" t="s">
        <v>8294</v>
      </c>
      <c r="AU85" s="215" t="s">
        <v>8294</v>
      </c>
      <c r="AV85" s="215"/>
      <c r="AW85" s="215" t="s">
        <v>8294</v>
      </c>
      <c r="AX85" s="215"/>
      <c r="AY85" s="215" t="s">
        <v>8294</v>
      </c>
      <c r="AZ85" s="215"/>
      <c r="BA85" s="215" t="s">
        <v>8294</v>
      </c>
      <c r="BB85" s="215"/>
      <c r="BC85" s="215" t="s">
        <v>8294</v>
      </c>
      <c r="BD85" s="215"/>
      <c r="BE85" s="212">
        <v>3</v>
      </c>
      <c r="BF85" s="217">
        <v>42279</v>
      </c>
      <c r="BG85" s="212">
        <v>-11.2</v>
      </c>
      <c r="BH85" s="212" t="s">
        <v>8299</v>
      </c>
      <c r="BI85" s="211" t="s">
        <v>8294</v>
      </c>
      <c r="BJ85" s="211"/>
      <c r="BK85" s="211" t="s">
        <v>8294</v>
      </c>
      <c r="BL85" s="211"/>
      <c r="BM85" s="212">
        <v>55.3</v>
      </c>
      <c r="BN85" s="212" t="s">
        <v>8299</v>
      </c>
      <c r="BO85" s="211" t="s">
        <v>8294</v>
      </c>
      <c r="BP85" s="211"/>
      <c r="BQ85" s="212">
        <v>12.9</v>
      </c>
      <c r="BR85" s="212" t="s">
        <v>8299</v>
      </c>
      <c r="BS85" s="212">
        <v>43.4</v>
      </c>
      <c r="BT85" s="212" t="s">
        <v>8299</v>
      </c>
      <c r="BU85" s="212">
        <v>17.2</v>
      </c>
      <c r="BV85" s="212" t="s">
        <v>8299</v>
      </c>
      <c r="BW85" s="212">
        <v>67</v>
      </c>
      <c r="BX85" s="212" t="s">
        <v>8299</v>
      </c>
      <c r="BY85" s="234">
        <v>6.8372230529785156</v>
      </c>
      <c r="BZ85" s="214">
        <v>42215</v>
      </c>
      <c r="CA85" s="212">
        <v>36</v>
      </c>
      <c r="CB85" s="208" t="s">
        <v>8299</v>
      </c>
      <c r="CC85" s="212">
        <v>6.7</v>
      </c>
      <c r="CD85" s="214">
        <v>42215</v>
      </c>
      <c r="CE85" s="208">
        <v>0</v>
      </c>
      <c r="CG85" s="215" t="s">
        <v>8294</v>
      </c>
      <c r="CH85" s="215" t="s">
        <v>8294</v>
      </c>
      <c r="CI85" s="215" t="s">
        <v>8294</v>
      </c>
      <c r="CJ85" s="215" t="s">
        <v>8294</v>
      </c>
      <c r="CK85" s="210"/>
      <c r="CL85" s="210"/>
      <c r="CM85" s="210"/>
      <c r="CN85" s="210"/>
    </row>
    <row r="86" spans="1:92" s="208" customFormat="1">
      <c r="A86" s="210" t="s">
        <v>7624</v>
      </c>
      <c r="B86" s="211" t="s">
        <v>7999</v>
      </c>
      <c r="C86" s="212" t="s">
        <v>7715</v>
      </c>
      <c r="D86" s="211" t="s">
        <v>8274</v>
      </c>
      <c r="E86" s="212">
        <v>87</v>
      </c>
      <c r="F86" s="212">
        <v>1</v>
      </c>
      <c r="G86" s="213">
        <v>265</v>
      </c>
      <c r="H86" s="213">
        <v>11</v>
      </c>
      <c r="I86" s="213"/>
      <c r="J86" s="213"/>
      <c r="K86" s="211" t="s">
        <v>8294</v>
      </c>
      <c r="L86" s="218"/>
      <c r="M86" s="212">
        <v>7</v>
      </c>
      <c r="N86" s="214">
        <v>41915</v>
      </c>
      <c r="O86" s="212">
        <v>2.15</v>
      </c>
      <c r="P86" s="214">
        <v>42215</v>
      </c>
      <c r="Q86" s="215" t="s">
        <v>8294</v>
      </c>
      <c r="R86" s="215" t="s">
        <v>8294</v>
      </c>
      <c r="S86" s="215" t="s">
        <v>8294</v>
      </c>
      <c r="T86" s="215" t="s">
        <v>8294</v>
      </c>
      <c r="U86" s="209" t="e">
        <f>AD86*BS86</f>
        <v>#VALUE!</v>
      </c>
      <c r="V86" s="216">
        <v>42215</v>
      </c>
      <c r="W86" s="215">
        <v>13.5</v>
      </c>
      <c r="X86" s="215" t="s">
        <v>8294</v>
      </c>
      <c r="Y86" s="215" t="s">
        <v>8294</v>
      </c>
      <c r="Z86" s="209" t="e">
        <f>AD86*BU86</f>
        <v>#VALUE!</v>
      </c>
      <c r="AA86" s="216">
        <v>42215</v>
      </c>
      <c r="AB86" s="208" t="e">
        <f>(AD86/AH86)*10000</f>
        <v>#VALUE!</v>
      </c>
      <c r="AC86" s="216">
        <v>42215</v>
      </c>
      <c r="AD86" s="485">
        <f>(O86/W86)*(((100-CC86)/100)*((100-2)/100))*100</f>
        <v>14.546103703703702</v>
      </c>
      <c r="AE86" s="216">
        <v>42212</v>
      </c>
      <c r="AF86" s="235">
        <v>16.310948310948312</v>
      </c>
      <c r="AG86" s="216">
        <v>42212</v>
      </c>
      <c r="AH86" s="215" t="s">
        <v>8294</v>
      </c>
      <c r="AI86" s="216" t="s">
        <v>8299</v>
      </c>
      <c r="AJ86" s="212">
        <v>140</v>
      </c>
      <c r="AK86" s="216">
        <v>42145</v>
      </c>
      <c r="AL86" s="215" t="s">
        <v>8294</v>
      </c>
      <c r="AM86" s="215"/>
      <c r="AN86" s="212">
        <v>106</v>
      </c>
      <c r="AO86" s="212"/>
      <c r="AP86" s="215" t="s">
        <v>8294</v>
      </c>
      <c r="AQ86" s="215"/>
      <c r="AR86" s="215" t="s">
        <v>8294</v>
      </c>
      <c r="AS86" s="215"/>
      <c r="AT86" s="215" t="s">
        <v>8294</v>
      </c>
      <c r="AU86" s="215" t="s">
        <v>8294</v>
      </c>
      <c r="AV86" s="215"/>
      <c r="AW86" s="215" t="s">
        <v>8294</v>
      </c>
      <c r="AX86" s="215"/>
      <c r="AY86" s="215" t="s">
        <v>8294</v>
      </c>
      <c r="AZ86" s="215"/>
      <c r="BA86" s="215" t="s">
        <v>8294</v>
      </c>
      <c r="BB86" s="215"/>
      <c r="BC86" s="215" t="s">
        <v>8294</v>
      </c>
      <c r="BD86" s="215"/>
      <c r="BE86" s="212">
        <v>3</v>
      </c>
      <c r="BF86" s="217">
        <v>42279</v>
      </c>
      <c r="BG86" s="211" t="s">
        <v>8294</v>
      </c>
      <c r="BH86" s="212" t="s">
        <v>8299</v>
      </c>
      <c r="BI86" s="211" t="s">
        <v>8294</v>
      </c>
      <c r="BJ86" s="211"/>
      <c r="BK86" s="211" t="s">
        <v>8294</v>
      </c>
      <c r="BL86" s="211"/>
      <c r="BM86" s="211" t="s">
        <v>8294</v>
      </c>
      <c r="BN86" s="212" t="s">
        <v>8299</v>
      </c>
      <c r="BO86" s="211" t="s">
        <v>8294</v>
      </c>
      <c r="BP86" s="211"/>
      <c r="BQ86" s="211" t="s">
        <v>8294</v>
      </c>
      <c r="BR86" s="212" t="s">
        <v>8299</v>
      </c>
      <c r="BS86" s="211" t="s">
        <v>8294</v>
      </c>
      <c r="BT86" s="212" t="s">
        <v>8299</v>
      </c>
      <c r="BU86" s="211" t="s">
        <v>8294</v>
      </c>
      <c r="BV86" s="212" t="s">
        <v>8299</v>
      </c>
      <c r="BW86" s="211" t="s">
        <v>8294</v>
      </c>
      <c r="BX86" s="212" t="s">
        <v>8299</v>
      </c>
      <c r="BY86" s="234" t="s">
        <v>8294</v>
      </c>
      <c r="BZ86" s="214">
        <v>42215</v>
      </c>
      <c r="CA86" s="211" t="s">
        <v>8294</v>
      </c>
      <c r="CB86" s="208" t="s">
        <v>8299</v>
      </c>
      <c r="CC86" s="212">
        <v>6.8</v>
      </c>
      <c r="CD86" s="214">
        <v>42215</v>
      </c>
      <c r="CE86" s="208">
        <v>0</v>
      </c>
      <c r="CG86" s="215" t="s">
        <v>8294</v>
      </c>
      <c r="CH86" s="215" t="s">
        <v>8294</v>
      </c>
      <c r="CI86" s="215" t="s">
        <v>8294</v>
      </c>
      <c r="CJ86" s="215" t="s">
        <v>8294</v>
      </c>
      <c r="CK86" s="210"/>
      <c r="CL86" s="210"/>
      <c r="CM86" s="210"/>
      <c r="CN86" s="210"/>
    </row>
    <row r="87" spans="1:92" s="208" customFormat="1">
      <c r="A87" s="210" t="s">
        <v>7624</v>
      </c>
      <c r="B87" s="211" t="s">
        <v>8098</v>
      </c>
      <c r="C87" s="212" t="s">
        <v>7756</v>
      </c>
      <c r="D87" s="211" t="s">
        <v>8274</v>
      </c>
      <c r="E87" s="212">
        <v>133</v>
      </c>
      <c r="F87" s="212">
        <v>1</v>
      </c>
      <c r="G87" s="213">
        <v>265</v>
      </c>
      <c r="H87" s="213">
        <v>12</v>
      </c>
      <c r="I87" s="213"/>
      <c r="J87" s="213"/>
      <c r="K87" s="211" t="s">
        <v>8294</v>
      </c>
      <c r="L87" s="218"/>
      <c r="M87" s="212">
        <v>7</v>
      </c>
      <c r="N87" s="214">
        <v>41915</v>
      </c>
      <c r="O87" s="212">
        <v>2.9</v>
      </c>
      <c r="P87" s="214">
        <v>42215</v>
      </c>
      <c r="Q87" s="215" t="s">
        <v>8294</v>
      </c>
      <c r="R87" s="215" t="s">
        <v>8294</v>
      </c>
      <c r="S87" s="215" t="s">
        <v>8294</v>
      </c>
      <c r="T87" s="215" t="s">
        <v>8294</v>
      </c>
      <c r="U87" s="209">
        <f>AD87*BS87</f>
        <v>897.7035925925926</v>
      </c>
      <c r="V87" s="216">
        <v>42215</v>
      </c>
      <c r="W87" s="215">
        <v>13.5</v>
      </c>
      <c r="X87" s="215" t="s">
        <v>8294</v>
      </c>
      <c r="Y87" s="215" t="s">
        <v>8294</v>
      </c>
      <c r="Z87" s="209">
        <f>AD87*BU87</f>
        <v>264.83229629629631</v>
      </c>
      <c r="AA87" s="216">
        <v>42215</v>
      </c>
      <c r="AB87" s="208" t="e">
        <f>(AD87/AH87)*10000</f>
        <v>#VALUE!</v>
      </c>
      <c r="AC87" s="216">
        <v>42215</v>
      </c>
      <c r="AD87" s="485">
        <f>(O87/W87)*(((100-CC87)/100)*((100-2)/100))*100</f>
        <v>19.472962962962963</v>
      </c>
      <c r="AE87" s="216">
        <v>42212</v>
      </c>
      <c r="AF87" s="235">
        <v>21.835571835571834</v>
      </c>
      <c r="AG87" s="216">
        <v>42212</v>
      </c>
      <c r="AH87" s="215" t="s">
        <v>8294</v>
      </c>
      <c r="AI87" s="216" t="s">
        <v>8299</v>
      </c>
      <c r="AJ87" s="212">
        <v>125</v>
      </c>
      <c r="AK87" s="216">
        <v>42145</v>
      </c>
      <c r="AL87" s="215" t="s">
        <v>8294</v>
      </c>
      <c r="AM87" s="215"/>
      <c r="AN87" s="212">
        <v>100</v>
      </c>
      <c r="AO87" s="212"/>
      <c r="AP87" s="215" t="s">
        <v>8294</v>
      </c>
      <c r="AQ87" s="215"/>
      <c r="AR87" s="215" t="s">
        <v>8294</v>
      </c>
      <c r="AS87" s="215"/>
      <c r="AT87" s="215" t="s">
        <v>8294</v>
      </c>
      <c r="AU87" s="215" t="s">
        <v>8294</v>
      </c>
      <c r="AV87" s="215"/>
      <c r="AW87" s="215" t="s">
        <v>8294</v>
      </c>
      <c r="AX87" s="215"/>
      <c r="AY87" s="215" t="s">
        <v>8294</v>
      </c>
      <c r="AZ87" s="215"/>
      <c r="BA87" s="215" t="s">
        <v>8294</v>
      </c>
      <c r="BB87" s="215"/>
      <c r="BC87" s="215" t="s">
        <v>8294</v>
      </c>
      <c r="BD87" s="215"/>
      <c r="BE87" s="212">
        <v>3</v>
      </c>
      <c r="BF87" s="217">
        <v>42279</v>
      </c>
      <c r="BG87" s="212">
        <v>-13.9</v>
      </c>
      <c r="BH87" s="212" t="s">
        <v>8299</v>
      </c>
      <c r="BI87" s="211" t="s">
        <v>8294</v>
      </c>
      <c r="BJ87" s="211"/>
      <c r="BK87" s="211" t="s">
        <v>8294</v>
      </c>
      <c r="BL87" s="211"/>
      <c r="BM87" s="212">
        <v>62.8</v>
      </c>
      <c r="BN87" s="212" t="s">
        <v>8299</v>
      </c>
      <c r="BO87" s="211" t="s">
        <v>8294</v>
      </c>
      <c r="BP87" s="211"/>
      <c r="BQ87" s="212">
        <v>10.199999999999999</v>
      </c>
      <c r="BR87" s="212" t="s">
        <v>8299</v>
      </c>
      <c r="BS87" s="212">
        <v>46.1</v>
      </c>
      <c r="BT87" s="212" t="s">
        <v>8299</v>
      </c>
      <c r="BU87" s="212">
        <v>13.6</v>
      </c>
      <c r="BV87" s="212" t="s">
        <v>8299</v>
      </c>
      <c r="BW87" s="212">
        <v>12.9</v>
      </c>
      <c r="BX87" s="212" t="s">
        <v>8299</v>
      </c>
      <c r="BY87" s="234">
        <v>6.7256240844726563</v>
      </c>
      <c r="BZ87" s="214">
        <v>42215</v>
      </c>
      <c r="CA87" s="212">
        <v>30.4</v>
      </c>
      <c r="CB87" s="208" t="s">
        <v>8299</v>
      </c>
      <c r="CC87" s="212">
        <v>7.5</v>
      </c>
      <c r="CD87" s="214">
        <v>42215</v>
      </c>
      <c r="CE87" s="208">
        <v>0</v>
      </c>
      <c r="CG87" s="215" t="s">
        <v>8294</v>
      </c>
      <c r="CH87" s="215" t="s">
        <v>8294</v>
      </c>
      <c r="CI87" s="215" t="s">
        <v>8294</v>
      </c>
      <c r="CJ87" s="215" t="s">
        <v>8294</v>
      </c>
      <c r="CK87" s="210"/>
      <c r="CL87" s="210"/>
      <c r="CM87" s="210"/>
      <c r="CN87" s="210"/>
    </row>
    <row r="88" spans="1:92" s="208" customFormat="1">
      <c r="A88" s="210" t="s">
        <v>7624</v>
      </c>
      <c r="B88" s="211" t="s">
        <v>7823</v>
      </c>
      <c r="C88" s="212" t="s">
        <v>7752</v>
      </c>
      <c r="D88" s="211" t="s">
        <v>8274</v>
      </c>
      <c r="E88" s="212">
        <v>6</v>
      </c>
      <c r="F88" s="212">
        <v>1</v>
      </c>
      <c r="G88" s="213">
        <v>265</v>
      </c>
      <c r="H88" s="213">
        <v>13</v>
      </c>
      <c r="I88" s="213"/>
      <c r="J88" s="213"/>
      <c r="K88" s="211" t="s">
        <v>8294</v>
      </c>
      <c r="L88" s="218"/>
      <c r="M88" s="212">
        <v>7</v>
      </c>
      <c r="N88" s="214">
        <v>41915</v>
      </c>
      <c r="O88" s="212">
        <v>1.7</v>
      </c>
      <c r="P88" s="214">
        <v>42215</v>
      </c>
      <c r="Q88" s="215" t="s">
        <v>8294</v>
      </c>
      <c r="R88" s="215" t="s">
        <v>8294</v>
      </c>
      <c r="S88" s="215" t="s">
        <v>8294</v>
      </c>
      <c r="T88" s="215" t="s">
        <v>8294</v>
      </c>
      <c r="U88" s="209" t="e">
        <f>AD88*BS88</f>
        <v>#VALUE!</v>
      </c>
      <c r="V88" s="216">
        <v>42215</v>
      </c>
      <c r="W88" s="215">
        <v>13.5</v>
      </c>
      <c r="X88" s="215" t="s">
        <v>8294</v>
      </c>
      <c r="Y88" s="215" t="s">
        <v>8294</v>
      </c>
      <c r="Z88" s="209" t="e">
        <f>AD88*BU88</f>
        <v>#VALUE!</v>
      </c>
      <c r="AA88" s="216">
        <v>42215</v>
      </c>
      <c r="AB88" s="208" t="e">
        <f>(AD88/AH88)*10000</f>
        <v>#VALUE!</v>
      </c>
      <c r="AC88" s="216">
        <v>42215</v>
      </c>
      <c r="AD88" s="485">
        <f>(O88/W88)*(((100-CC88)/100)*((100-2)/100))*100</f>
        <v>11.538592592592591</v>
      </c>
      <c r="AE88" s="216">
        <v>42212</v>
      </c>
      <c r="AF88" s="235">
        <v>12.938542938542936</v>
      </c>
      <c r="AG88" s="216">
        <v>42212</v>
      </c>
      <c r="AH88" s="215" t="s">
        <v>8294</v>
      </c>
      <c r="AI88" s="216" t="s">
        <v>8299</v>
      </c>
      <c r="AJ88" s="212">
        <v>160</v>
      </c>
      <c r="AK88" s="216">
        <v>42145</v>
      </c>
      <c r="AL88" s="215" t="s">
        <v>8294</v>
      </c>
      <c r="AM88" s="215"/>
      <c r="AN88" s="212">
        <v>107</v>
      </c>
      <c r="AO88" s="212"/>
      <c r="AP88" s="215" t="s">
        <v>8294</v>
      </c>
      <c r="AQ88" s="215"/>
      <c r="AR88" s="215" t="s">
        <v>8294</v>
      </c>
      <c r="AS88" s="215"/>
      <c r="AT88" s="215" t="s">
        <v>8294</v>
      </c>
      <c r="AU88" s="215" t="s">
        <v>8294</v>
      </c>
      <c r="AV88" s="215"/>
      <c r="AW88" s="215" t="s">
        <v>8294</v>
      </c>
      <c r="AX88" s="215"/>
      <c r="AY88" s="215" t="s">
        <v>8294</v>
      </c>
      <c r="AZ88" s="215"/>
      <c r="BA88" s="215" t="s">
        <v>8294</v>
      </c>
      <c r="BB88" s="215"/>
      <c r="BC88" s="215" t="s">
        <v>8294</v>
      </c>
      <c r="BD88" s="215"/>
      <c r="BE88" s="212">
        <v>3</v>
      </c>
      <c r="BF88" s="217">
        <v>42279</v>
      </c>
      <c r="BG88" s="211" t="s">
        <v>8294</v>
      </c>
      <c r="BH88" s="212" t="s">
        <v>8299</v>
      </c>
      <c r="BI88" s="211" t="s">
        <v>8294</v>
      </c>
      <c r="BJ88" s="211"/>
      <c r="BK88" s="211" t="s">
        <v>8294</v>
      </c>
      <c r="BL88" s="211"/>
      <c r="BM88" s="211" t="s">
        <v>8294</v>
      </c>
      <c r="BN88" s="212" t="s">
        <v>8299</v>
      </c>
      <c r="BO88" s="211" t="s">
        <v>8294</v>
      </c>
      <c r="BP88" s="211"/>
      <c r="BQ88" s="211" t="s">
        <v>8294</v>
      </c>
      <c r="BR88" s="212" t="s">
        <v>8299</v>
      </c>
      <c r="BS88" s="211" t="s">
        <v>8294</v>
      </c>
      <c r="BT88" s="212" t="s">
        <v>8299</v>
      </c>
      <c r="BU88" s="211" t="s">
        <v>8294</v>
      </c>
      <c r="BV88" s="212" t="s">
        <v>8299</v>
      </c>
      <c r="BW88" s="211" t="s">
        <v>8294</v>
      </c>
      <c r="BX88" s="212" t="s">
        <v>8299</v>
      </c>
      <c r="BY88" s="234" t="s">
        <v>8294</v>
      </c>
      <c r="BZ88" s="214">
        <v>42215</v>
      </c>
      <c r="CA88" s="211" t="s">
        <v>8294</v>
      </c>
      <c r="CB88" s="208" t="s">
        <v>8299</v>
      </c>
      <c r="CC88" s="212">
        <v>6.5</v>
      </c>
      <c r="CD88" s="214">
        <v>42215</v>
      </c>
      <c r="CE88" s="208">
        <v>0</v>
      </c>
      <c r="CG88" s="215" t="s">
        <v>8294</v>
      </c>
      <c r="CH88" s="215" t="s">
        <v>8294</v>
      </c>
      <c r="CI88" s="215" t="s">
        <v>8294</v>
      </c>
      <c r="CJ88" s="215" t="s">
        <v>8294</v>
      </c>
      <c r="CK88" s="210"/>
      <c r="CL88" s="210"/>
      <c r="CM88" s="210"/>
      <c r="CN88" s="210"/>
    </row>
    <row r="89" spans="1:92" s="208" customFormat="1">
      <c r="A89" s="210" t="s">
        <v>7624</v>
      </c>
      <c r="B89" s="211" t="s">
        <v>8100</v>
      </c>
      <c r="C89" s="212" t="s">
        <v>7757</v>
      </c>
      <c r="D89" s="211" t="s">
        <v>8274</v>
      </c>
      <c r="E89" s="212">
        <v>134</v>
      </c>
      <c r="F89" s="212">
        <v>1</v>
      </c>
      <c r="G89" s="213">
        <v>265</v>
      </c>
      <c r="H89" s="213">
        <v>14</v>
      </c>
      <c r="I89" s="213"/>
      <c r="J89" s="213"/>
      <c r="K89" s="211" t="s">
        <v>8294</v>
      </c>
      <c r="L89" s="218"/>
      <c r="M89" s="212">
        <v>7</v>
      </c>
      <c r="N89" s="214">
        <v>41915</v>
      </c>
      <c r="O89" s="212">
        <v>3.35</v>
      </c>
      <c r="P89" s="214">
        <v>42215</v>
      </c>
      <c r="Q89" s="215" t="s">
        <v>8294</v>
      </c>
      <c r="R89" s="215" t="s">
        <v>8294</v>
      </c>
      <c r="S89" s="215" t="s">
        <v>8294</v>
      </c>
      <c r="T89" s="215" t="s">
        <v>8294</v>
      </c>
      <c r="U89" s="209">
        <f>AD89*BS89</f>
        <v>1111.3830466666666</v>
      </c>
      <c r="V89" s="216">
        <v>42215</v>
      </c>
      <c r="W89" s="215">
        <v>13.5</v>
      </c>
      <c r="X89" s="215" t="s">
        <v>8294</v>
      </c>
      <c r="Y89" s="215" t="s">
        <v>8294</v>
      </c>
      <c r="Z89" s="209">
        <f>AD89*BU89</f>
        <v>281.79083333333335</v>
      </c>
      <c r="AA89" s="216">
        <v>42215</v>
      </c>
      <c r="AB89" s="208" t="e">
        <f>(AD89/AH89)*10000</f>
        <v>#VALUE!</v>
      </c>
      <c r="AC89" s="216">
        <v>42215</v>
      </c>
      <c r="AD89" s="485">
        <f>(O89/W89)*(((100-CC89)/100)*((100-2)/100))*100</f>
        <v>22.543266666666668</v>
      </c>
      <c r="AE89" s="216">
        <v>42212</v>
      </c>
      <c r="AF89" s="235">
        <v>25.278388278388274</v>
      </c>
      <c r="AG89" s="216">
        <v>42212</v>
      </c>
      <c r="AH89" s="215" t="s">
        <v>8294</v>
      </c>
      <c r="AI89" s="216" t="s">
        <v>8299</v>
      </c>
      <c r="AJ89" s="212">
        <v>150</v>
      </c>
      <c r="AK89" s="216">
        <v>42145</v>
      </c>
      <c r="AL89" s="215" t="s">
        <v>8294</v>
      </c>
      <c r="AM89" s="215"/>
      <c r="AN89" s="212">
        <v>103</v>
      </c>
      <c r="AO89" s="212"/>
      <c r="AP89" s="215" t="s">
        <v>8294</v>
      </c>
      <c r="AQ89" s="215"/>
      <c r="AR89" s="215" t="s">
        <v>8294</v>
      </c>
      <c r="AS89" s="215"/>
      <c r="AT89" s="215" t="s">
        <v>8294</v>
      </c>
      <c r="AU89" s="215" t="s">
        <v>8294</v>
      </c>
      <c r="AV89" s="215"/>
      <c r="AW89" s="215" t="s">
        <v>8294</v>
      </c>
      <c r="AX89" s="215"/>
      <c r="AY89" s="215" t="s">
        <v>8294</v>
      </c>
      <c r="AZ89" s="215"/>
      <c r="BA89" s="215" t="s">
        <v>8294</v>
      </c>
      <c r="BB89" s="215"/>
      <c r="BC89" s="215" t="s">
        <v>8294</v>
      </c>
      <c r="BD89" s="215"/>
      <c r="BE89" s="212">
        <v>3</v>
      </c>
      <c r="BF89" s="217">
        <v>42279</v>
      </c>
      <c r="BG89" s="212">
        <v>-6.1</v>
      </c>
      <c r="BH89" s="212" t="s">
        <v>8299</v>
      </c>
      <c r="BI89" s="211" t="s">
        <v>8294</v>
      </c>
      <c r="BJ89" s="211"/>
      <c r="BK89" s="211" t="s">
        <v>8294</v>
      </c>
      <c r="BL89" s="211"/>
      <c r="BM89" s="212">
        <v>66</v>
      </c>
      <c r="BN89" s="212" t="s">
        <v>8299</v>
      </c>
      <c r="BO89" s="211" t="s">
        <v>8294</v>
      </c>
      <c r="BP89" s="211"/>
      <c r="BQ89" s="212">
        <v>8.1999999999999993</v>
      </c>
      <c r="BR89" s="212" t="s">
        <v>8299</v>
      </c>
      <c r="BS89" s="212">
        <v>49.3</v>
      </c>
      <c r="BT89" s="212" t="s">
        <v>8299</v>
      </c>
      <c r="BU89" s="212">
        <v>12.5</v>
      </c>
      <c r="BV89" s="212" t="s">
        <v>8299</v>
      </c>
      <c r="BW89" s="212">
        <v>19.5</v>
      </c>
      <c r="BX89" s="212" t="s">
        <v>8299</v>
      </c>
      <c r="BY89" s="234">
        <v>7.1549739837646484</v>
      </c>
      <c r="BZ89" s="214">
        <v>42215</v>
      </c>
      <c r="CA89" s="212">
        <v>29.9</v>
      </c>
      <c r="CB89" s="208" t="s">
        <v>8299</v>
      </c>
      <c r="CC89" s="212">
        <v>7.3</v>
      </c>
      <c r="CD89" s="214">
        <v>42215</v>
      </c>
      <c r="CE89" s="208">
        <v>0</v>
      </c>
      <c r="CG89" s="215" t="s">
        <v>8294</v>
      </c>
      <c r="CH89" s="215" t="s">
        <v>8294</v>
      </c>
      <c r="CI89" s="215" t="s">
        <v>8294</v>
      </c>
      <c r="CJ89" s="215" t="s">
        <v>8294</v>
      </c>
      <c r="CK89" s="210"/>
      <c r="CL89" s="210"/>
      <c r="CM89" s="210"/>
      <c r="CN89" s="210"/>
    </row>
    <row r="90" spans="1:92" s="208" customFormat="1">
      <c r="A90" s="210" t="s">
        <v>7624</v>
      </c>
      <c r="B90" s="211" t="s">
        <v>7850</v>
      </c>
      <c r="C90" s="212" t="s">
        <v>7849</v>
      </c>
      <c r="D90" s="211" t="s">
        <v>8274</v>
      </c>
      <c r="E90" s="212">
        <v>15</v>
      </c>
      <c r="F90" s="212">
        <v>1</v>
      </c>
      <c r="G90" s="213">
        <v>265</v>
      </c>
      <c r="H90" s="213">
        <v>15</v>
      </c>
      <c r="I90" s="213"/>
      <c r="J90" s="213"/>
      <c r="K90" s="211" t="s">
        <v>8294</v>
      </c>
      <c r="L90" s="218"/>
      <c r="M90" s="212">
        <v>7</v>
      </c>
      <c r="N90" s="214">
        <v>41915</v>
      </c>
      <c r="O90" s="212">
        <v>1.55</v>
      </c>
      <c r="P90" s="214">
        <v>42215</v>
      </c>
      <c r="Q90" s="215" t="s">
        <v>8294</v>
      </c>
      <c r="R90" s="215" t="s">
        <v>8294</v>
      </c>
      <c r="S90" s="215" t="s">
        <v>8294</v>
      </c>
      <c r="T90" s="215" t="s">
        <v>8294</v>
      </c>
      <c r="U90" s="209" t="e">
        <f>AD90*BS90</f>
        <v>#VALUE!</v>
      </c>
      <c r="V90" s="216">
        <v>42215</v>
      </c>
      <c r="W90" s="215">
        <v>13.5</v>
      </c>
      <c r="X90" s="215" t="s">
        <v>8294</v>
      </c>
      <c r="Y90" s="215" t="s">
        <v>8294</v>
      </c>
      <c r="Z90" s="209" t="e">
        <f>AD90*BU90</f>
        <v>#VALUE!</v>
      </c>
      <c r="AA90" s="216">
        <v>42215</v>
      </c>
      <c r="AB90" s="208" t="e">
        <f>(AD90/AH90)*10000</f>
        <v>#VALUE!</v>
      </c>
      <c r="AC90" s="216">
        <v>42215</v>
      </c>
      <c r="AD90" s="485">
        <f>(O90/W90)*(((100-CC90)/100)*((100-2)/100))*100</f>
        <v>10.531733333333332</v>
      </c>
      <c r="AE90" s="216">
        <v>42212</v>
      </c>
      <c r="AF90" s="235">
        <v>11.809523809523808</v>
      </c>
      <c r="AG90" s="216">
        <v>42212</v>
      </c>
      <c r="AH90" s="215" t="s">
        <v>8294</v>
      </c>
      <c r="AI90" s="216" t="s">
        <v>8299</v>
      </c>
      <c r="AJ90" s="212">
        <v>165</v>
      </c>
      <c r="AK90" s="216">
        <v>42145</v>
      </c>
      <c r="AL90" s="215" t="s">
        <v>8294</v>
      </c>
      <c r="AM90" s="215"/>
      <c r="AN90" s="212">
        <v>110</v>
      </c>
      <c r="AO90" s="212"/>
      <c r="AP90" s="215" t="s">
        <v>8294</v>
      </c>
      <c r="AQ90" s="215"/>
      <c r="AR90" s="215" t="s">
        <v>8294</v>
      </c>
      <c r="AS90" s="215"/>
      <c r="AT90" s="215" t="s">
        <v>8294</v>
      </c>
      <c r="AU90" s="215" t="s">
        <v>8294</v>
      </c>
      <c r="AV90" s="215"/>
      <c r="AW90" s="215" t="s">
        <v>8294</v>
      </c>
      <c r="AX90" s="215"/>
      <c r="AY90" s="215" t="s">
        <v>8294</v>
      </c>
      <c r="AZ90" s="215"/>
      <c r="BA90" s="215" t="s">
        <v>8294</v>
      </c>
      <c r="BB90" s="215"/>
      <c r="BC90" s="215" t="s">
        <v>8294</v>
      </c>
      <c r="BD90" s="215"/>
      <c r="BE90" s="212">
        <v>3</v>
      </c>
      <c r="BF90" s="217">
        <v>42279</v>
      </c>
      <c r="BG90" s="211" t="s">
        <v>8294</v>
      </c>
      <c r="BH90" s="212" t="s">
        <v>8299</v>
      </c>
      <c r="BI90" s="211" t="s">
        <v>8294</v>
      </c>
      <c r="BJ90" s="211"/>
      <c r="BK90" s="211" t="s">
        <v>8294</v>
      </c>
      <c r="BL90" s="211"/>
      <c r="BM90" s="211" t="s">
        <v>8294</v>
      </c>
      <c r="BN90" s="212" t="s">
        <v>8299</v>
      </c>
      <c r="BO90" s="211" t="s">
        <v>8294</v>
      </c>
      <c r="BP90" s="211"/>
      <c r="BQ90" s="211" t="s">
        <v>8294</v>
      </c>
      <c r="BR90" s="212" t="s">
        <v>8299</v>
      </c>
      <c r="BS90" s="211" t="s">
        <v>8294</v>
      </c>
      <c r="BT90" s="212" t="s">
        <v>8299</v>
      </c>
      <c r="BU90" s="211" t="s">
        <v>8294</v>
      </c>
      <c r="BV90" s="212" t="s">
        <v>8299</v>
      </c>
      <c r="BW90" s="211" t="s">
        <v>8294</v>
      </c>
      <c r="BX90" s="212" t="s">
        <v>8299</v>
      </c>
      <c r="BY90" s="234" t="s">
        <v>8294</v>
      </c>
      <c r="BZ90" s="214">
        <v>42215</v>
      </c>
      <c r="CA90" s="211" t="s">
        <v>8294</v>
      </c>
      <c r="CB90" s="208" t="s">
        <v>8299</v>
      </c>
      <c r="CC90" s="212">
        <v>6.4</v>
      </c>
      <c r="CD90" s="214">
        <v>42215</v>
      </c>
      <c r="CE90" s="208">
        <v>0</v>
      </c>
      <c r="CG90" s="215" t="s">
        <v>8294</v>
      </c>
      <c r="CH90" s="215" t="s">
        <v>8294</v>
      </c>
      <c r="CI90" s="215" t="s">
        <v>8294</v>
      </c>
      <c r="CJ90" s="215" t="s">
        <v>8294</v>
      </c>
      <c r="CK90" s="210"/>
      <c r="CL90" s="210"/>
      <c r="CM90" s="210"/>
      <c r="CN90" s="210"/>
    </row>
    <row r="91" spans="1:92" s="208" customFormat="1">
      <c r="A91" s="210" t="s">
        <v>7624</v>
      </c>
      <c r="B91" s="211" t="s">
        <v>7961</v>
      </c>
      <c r="C91" s="212" t="s">
        <v>219</v>
      </c>
      <c r="D91" s="211" t="s">
        <v>8274</v>
      </c>
      <c r="E91" s="212">
        <v>68</v>
      </c>
      <c r="F91" s="212">
        <v>1</v>
      </c>
      <c r="G91" s="213">
        <v>265</v>
      </c>
      <c r="H91" s="213">
        <v>16</v>
      </c>
      <c r="I91" s="213"/>
      <c r="J91" s="213"/>
      <c r="K91" s="211" t="s">
        <v>8294</v>
      </c>
      <c r="L91" s="218"/>
      <c r="M91" s="212">
        <v>7</v>
      </c>
      <c r="N91" s="214">
        <v>41915</v>
      </c>
      <c r="O91" s="212">
        <v>3.7</v>
      </c>
      <c r="P91" s="214">
        <v>42215</v>
      </c>
      <c r="Q91" s="215" t="s">
        <v>8294</v>
      </c>
      <c r="R91" s="215" t="s">
        <v>8294</v>
      </c>
      <c r="S91" s="215" t="s">
        <v>8294</v>
      </c>
      <c r="T91" s="215" t="s">
        <v>8294</v>
      </c>
      <c r="U91" s="209">
        <f>AD91*BS91</f>
        <v>1208.8815407407405</v>
      </c>
      <c r="V91" s="216">
        <v>42215</v>
      </c>
      <c r="W91" s="215">
        <v>13.5</v>
      </c>
      <c r="X91" s="215" t="s">
        <v>8294</v>
      </c>
      <c r="Y91" s="215" t="s">
        <v>8294</v>
      </c>
      <c r="Z91" s="209">
        <f>AD91*BU91</f>
        <v>319.04502518518518</v>
      </c>
      <c r="AA91" s="216">
        <v>42215</v>
      </c>
      <c r="AB91" s="208" t="e">
        <f>(AD91/AH91)*10000</f>
        <v>#VALUE!</v>
      </c>
      <c r="AC91" s="216">
        <v>42215</v>
      </c>
      <c r="AD91" s="485">
        <f>(O91/W91)*(((100-CC91)/100)*((100-2)/100))*100</f>
        <v>24.925392592592591</v>
      </c>
      <c r="AE91" s="216">
        <v>42212</v>
      </c>
      <c r="AF91" s="235">
        <v>27.949531949531949</v>
      </c>
      <c r="AG91" s="216">
        <v>42212</v>
      </c>
      <c r="AH91" s="215" t="s">
        <v>8294</v>
      </c>
      <c r="AI91" s="216" t="s">
        <v>8299</v>
      </c>
      <c r="AJ91" s="212">
        <v>130</v>
      </c>
      <c r="AK91" s="216">
        <v>42145</v>
      </c>
      <c r="AL91" s="215" t="s">
        <v>8294</v>
      </c>
      <c r="AM91" s="215"/>
      <c r="AN91" s="212">
        <v>100</v>
      </c>
      <c r="AO91" s="212"/>
      <c r="AP91" s="215" t="s">
        <v>8294</v>
      </c>
      <c r="AQ91" s="215"/>
      <c r="AR91" s="215" t="s">
        <v>8294</v>
      </c>
      <c r="AS91" s="215"/>
      <c r="AT91" s="215" t="s">
        <v>8294</v>
      </c>
      <c r="AU91" s="215" t="s">
        <v>8294</v>
      </c>
      <c r="AV91" s="215"/>
      <c r="AW91" s="215" t="s">
        <v>8294</v>
      </c>
      <c r="AX91" s="215"/>
      <c r="AY91" s="215" t="s">
        <v>8294</v>
      </c>
      <c r="AZ91" s="215"/>
      <c r="BA91" s="215" t="s">
        <v>8294</v>
      </c>
      <c r="BB91" s="215"/>
      <c r="BC91" s="215" t="s">
        <v>8294</v>
      </c>
      <c r="BD91" s="215"/>
      <c r="BE91" s="212">
        <v>3</v>
      </c>
      <c r="BF91" s="217">
        <v>42279</v>
      </c>
      <c r="BG91" s="212">
        <v>-6.3</v>
      </c>
      <c r="BH91" s="212" t="s">
        <v>8299</v>
      </c>
      <c r="BI91" s="211" t="s">
        <v>8294</v>
      </c>
      <c r="BJ91" s="211"/>
      <c r="BK91" s="211" t="s">
        <v>8294</v>
      </c>
      <c r="BL91" s="211"/>
      <c r="BM91" s="212">
        <v>64.2</v>
      </c>
      <c r="BN91" s="212" t="s">
        <v>8299</v>
      </c>
      <c r="BO91" s="211" t="s">
        <v>8294</v>
      </c>
      <c r="BP91" s="211"/>
      <c r="BQ91" s="212">
        <v>8.8000000000000007</v>
      </c>
      <c r="BR91" s="212" t="s">
        <v>8299</v>
      </c>
      <c r="BS91" s="212">
        <v>48.5</v>
      </c>
      <c r="BT91" s="212" t="s">
        <v>8299</v>
      </c>
      <c r="BU91" s="212">
        <v>12.8</v>
      </c>
      <c r="BV91" s="212" t="s">
        <v>8299</v>
      </c>
      <c r="BW91" s="212">
        <v>14.7</v>
      </c>
      <c r="BX91" s="212" t="s">
        <v>8299</v>
      </c>
      <c r="BY91" s="234">
        <v>7.3089799880981445</v>
      </c>
      <c r="BZ91" s="214">
        <v>42215</v>
      </c>
      <c r="CA91" s="212">
        <v>30.2</v>
      </c>
      <c r="CB91" s="208" t="s">
        <v>8299</v>
      </c>
      <c r="CC91" s="212">
        <v>7.2</v>
      </c>
      <c r="CD91" s="214">
        <v>42215</v>
      </c>
      <c r="CE91" s="208">
        <v>0</v>
      </c>
      <c r="CG91" s="215" t="s">
        <v>8294</v>
      </c>
      <c r="CH91" s="215" t="s">
        <v>8294</v>
      </c>
      <c r="CI91" s="215" t="s">
        <v>8294</v>
      </c>
      <c r="CJ91" s="215" t="s">
        <v>8294</v>
      </c>
      <c r="CK91" s="210"/>
      <c r="CL91" s="210"/>
      <c r="CM91" s="210"/>
      <c r="CN91" s="210"/>
    </row>
    <row r="92" spans="1:92" s="208" customFormat="1">
      <c r="A92" s="210" t="s">
        <v>7624</v>
      </c>
      <c r="B92" s="211" t="s">
        <v>8041</v>
      </c>
      <c r="C92" s="212" t="s">
        <v>7395</v>
      </c>
      <c r="D92" s="211" t="s">
        <v>8276</v>
      </c>
      <c r="E92" s="212">
        <v>108</v>
      </c>
      <c r="F92" s="212">
        <v>1</v>
      </c>
      <c r="G92" s="213">
        <v>265</v>
      </c>
      <c r="H92" s="213">
        <v>17</v>
      </c>
      <c r="I92" s="213"/>
      <c r="J92" s="213"/>
      <c r="K92" s="211" t="s">
        <v>8294</v>
      </c>
      <c r="L92" s="218"/>
      <c r="M92" s="212">
        <v>7</v>
      </c>
      <c r="N92" s="214">
        <v>41915</v>
      </c>
      <c r="O92" s="212">
        <v>5.7</v>
      </c>
      <c r="P92" s="214">
        <v>42215</v>
      </c>
      <c r="Q92" s="215" t="s">
        <v>8294</v>
      </c>
      <c r="R92" s="215" t="s">
        <v>8294</v>
      </c>
      <c r="S92" s="215" t="s">
        <v>8294</v>
      </c>
      <c r="T92" s="215" t="s">
        <v>8294</v>
      </c>
      <c r="U92" s="209">
        <f>AD92*BS92</f>
        <v>1901.4247466666668</v>
      </c>
      <c r="V92" s="216">
        <v>42215</v>
      </c>
      <c r="W92" s="215">
        <v>13.5</v>
      </c>
      <c r="X92" s="215" t="s">
        <v>8294</v>
      </c>
      <c r="Y92" s="215" t="s">
        <v>8294</v>
      </c>
      <c r="Z92" s="209">
        <f>AD92*BU92</f>
        <v>510.13834666666668</v>
      </c>
      <c r="AA92" s="216">
        <v>42215</v>
      </c>
      <c r="AB92" s="208" t="e">
        <f>(AD92/AH92)*10000</f>
        <v>#VALUE!</v>
      </c>
      <c r="AC92" s="216">
        <v>42215</v>
      </c>
      <c r="AD92" s="485">
        <f>(O92/W92)*(((100-CC92)/100)*((100-2)/100))*100</f>
        <v>38.646844444444447</v>
      </c>
      <c r="AE92" s="216">
        <v>42212</v>
      </c>
      <c r="AF92" s="235">
        <v>43.335775335775338</v>
      </c>
      <c r="AG92" s="216">
        <v>42212</v>
      </c>
      <c r="AH92" s="215" t="s">
        <v>8294</v>
      </c>
      <c r="AI92" s="216" t="s">
        <v>8299</v>
      </c>
      <c r="AJ92" s="212">
        <v>165</v>
      </c>
      <c r="AK92" s="216">
        <v>42145</v>
      </c>
      <c r="AL92" s="215" t="s">
        <v>8294</v>
      </c>
      <c r="AM92" s="215"/>
      <c r="AN92" s="212">
        <v>103</v>
      </c>
      <c r="AO92" s="212"/>
      <c r="AP92" s="215" t="s">
        <v>8294</v>
      </c>
      <c r="AQ92" s="215"/>
      <c r="AR92" s="215" t="s">
        <v>8294</v>
      </c>
      <c r="AS92" s="215"/>
      <c r="AT92" s="215" t="s">
        <v>8294</v>
      </c>
      <c r="AU92" s="215" t="s">
        <v>8294</v>
      </c>
      <c r="AV92" s="215"/>
      <c r="AW92" s="215" t="s">
        <v>8294</v>
      </c>
      <c r="AX92" s="215"/>
      <c r="AY92" s="215" t="s">
        <v>8294</v>
      </c>
      <c r="AZ92" s="215"/>
      <c r="BA92" s="215" t="s">
        <v>8294</v>
      </c>
      <c r="BB92" s="215"/>
      <c r="BC92" s="215" t="s">
        <v>8294</v>
      </c>
      <c r="BD92" s="215"/>
      <c r="BE92" s="212">
        <v>3</v>
      </c>
      <c r="BF92" s="217">
        <v>42279</v>
      </c>
      <c r="BG92" s="212">
        <v>-10.7</v>
      </c>
      <c r="BH92" s="212" t="s">
        <v>8299</v>
      </c>
      <c r="BI92" s="211" t="s">
        <v>8294</v>
      </c>
      <c r="BJ92" s="211"/>
      <c r="BK92" s="211" t="s">
        <v>8294</v>
      </c>
      <c r="BL92" s="211"/>
      <c r="BM92" s="212">
        <v>61.5</v>
      </c>
      <c r="BN92" s="212" t="s">
        <v>8299</v>
      </c>
      <c r="BO92" s="211" t="s">
        <v>8294</v>
      </c>
      <c r="BP92" s="211"/>
      <c r="BQ92" s="212">
        <v>10.199999999999999</v>
      </c>
      <c r="BR92" s="212" t="s">
        <v>8299</v>
      </c>
      <c r="BS92" s="212">
        <v>49.2</v>
      </c>
      <c r="BT92" s="212" t="s">
        <v>8299</v>
      </c>
      <c r="BU92" s="212">
        <v>13.2</v>
      </c>
      <c r="BV92" s="212" t="s">
        <v>8299</v>
      </c>
      <c r="BW92" s="212">
        <v>12.9</v>
      </c>
      <c r="BX92" s="212" t="s">
        <v>8299</v>
      </c>
      <c r="BY92" s="234">
        <v>7.0176730155944824</v>
      </c>
      <c r="BZ92" s="214">
        <v>42215</v>
      </c>
      <c r="CA92" s="212">
        <v>31.5</v>
      </c>
      <c r="CB92" s="208" t="s">
        <v>8299</v>
      </c>
      <c r="CC92" s="212">
        <v>6.6</v>
      </c>
      <c r="CD92" s="214">
        <v>42215</v>
      </c>
      <c r="CE92" s="208">
        <v>0</v>
      </c>
      <c r="CG92" s="215" t="s">
        <v>8294</v>
      </c>
      <c r="CH92" s="215" t="s">
        <v>8294</v>
      </c>
      <c r="CI92" s="215" t="s">
        <v>8294</v>
      </c>
      <c r="CJ92" s="215" t="s">
        <v>8294</v>
      </c>
      <c r="CK92" s="210"/>
      <c r="CL92" s="210"/>
      <c r="CM92" s="210"/>
      <c r="CN92" s="210"/>
    </row>
    <row r="93" spans="1:92" s="208" customFormat="1">
      <c r="A93" s="210" t="s">
        <v>7624</v>
      </c>
      <c r="B93" s="211" t="s">
        <v>8167</v>
      </c>
      <c r="C93" s="212" t="s">
        <v>7790</v>
      </c>
      <c r="D93" s="211" t="s">
        <v>8276</v>
      </c>
      <c r="E93" s="212">
        <v>167</v>
      </c>
      <c r="F93" s="212">
        <v>1</v>
      </c>
      <c r="G93" s="213">
        <v>265</v>
      </c>
      <c r="H93" s="213">
        <v>18</v>
      </c>
      <c r="I93" s="213"/>
      <c r="J93" s="213"/>
      <c r="K93" s="211" t="s">
        <v>8294</v>
      </c>
      <c r="L93" s="218"/>
      <c r="M93" s="212">
        <v>7</v>
      </c>
      <c r="N93" s="214">
        <v>41915</v>
      </c>
      <c r="O93" s="212">
        <v>5.6</v>
      </c>
      <c r="P93" s="214">
        <v>42215</v>
      </c>
      <c r="Q93" s="215" t="s">
        <v>8294</v>
      </c>
      <c r="R93" s="215" t="s">
        <v>8294</v>
      </c>
      <c r="S93" s="215" t="s">
        <v>8294</v>
      </c>
      <c r="T93" s="215" t="s">
        <v>8294</v>
      </c>
      <c r="U93" s="209">
        <f>AD93*BS93</f>
        <v>1829.9675022222223</v>
      </c>
      <c r="V93" s="216">
        <v>42215</v>
      </c>
      <c r="W93" s="215">
        <v>13.5</v>
      </c>
      <c r="X93" s="215" t="s">
        <v>8294</v>
      </c>
      <c r="Y93" s="215" t="s">
        <v>8294</v>
      </c>
      <c r="Z93" s="209">
        <f>AD93*BU93</f>
        <v>500.11534222222224</v>
      </c>
      <c r="AA93" s="216">
        <v>42215</v>
      </c>
      <c r="AB93" s="208" t="e">
        <f>(AD93/AH93)*10000</f>
        <v>#VALUE!</v>
      </c>
      <c r="AC93" s="216">
        <v>42215</v>
      </c>
      <c r="AD93" s="485">
        <f>(O93/W93)*(((100-CC93)/100)*((100-2)/100))*100</f>
        <v>37.887525925925928</v>
      </c>
      <c r="AE93" s="216">
        <v>42212</v>
      </c>
      <c r="AF93" s="235">
        <v>42.484330484330492</v>
      </c>
      <c r="AG93" s="216">
        <v>42212</v>
      </c>
      <c r="AH93" s="215" t="s">
        <v>8294</v>
      </c>
      <c r="AI93" s="216" t="s">
        <v>8299</v>
      </c>
      <c r="AJ93" s="212">
        <v>165</v>
      </c>
      <c r="AK93" s="216">
        <v>42145</v>
      </c>
      <c r="AL93" s="215" t="s">
        <v>8294</v>
      </c>
      <c r="AM93" s="215"/>
      <c r="AN93" s="212">
        <v>105</v>
      </c>
      <c r="AO93" s="212"/>
      <c r="AP93" s="215" t="s">
        <v>8294</v>
      </c>
      <c r="AQ93" s="215"/>
      <c r="AR93" s="215" t="s">
        <v>8294</v>
      </c>
      <c r="AS93" s="215"/>
      <c r="AT93" s="215" t="s">
        <v>8294</v>
      </c>
      <c r="AU93" s="215" t="s">
        <v>8294</v>
      </c>
      <c r="AV93" s="215"/>
      <c r="AW93" s="215" t="s">
        <v>8294</v>
      </c>
      <c r="AX93" s="215"/>
      <c r="AY93" s="215" t="s">
        <v>8294</v>
      </c>
      <c r="AZ93" s="215"/>
      <c r="BA93" s="215" t="s">
        <v>8294</v>
      </c>
      <c r="BB93" s="215"/>
      <c r="BC93" s="215" t="s">
        <v>8294</v>
      </c>
      <c r="BD93" s="215"/>
      <c r="BE93" s="212">
        <v>3</v>
      </c>
      <c r="BF93" s="217">
        <v>42279</v>
      </c>
      <c r="BG93" s="212">
        <v>-16.600000000000001</v>
      </c>
      <c r="BH93" s="212" t="s">
        <v>8299</v>
      </c>
      <c r="BI93" s="211" t="s">
        <v>8294</v>
      </c>
      <c r="BJ93" s="211"/>
      <c r="BK93" s="211" t="s">
        <v>8294</v>
      </c>
      <c r="BL93" s="211"/>
      <c r="BM93" s="212">
        <v>60.3</v>
      </c>
      <c r="BN93" s="212" t="s">
        <v>8299</v>
      </c>
      <c r="BO93" s="211" t="s">
        <v>8294</v>
      </c>
      <c r="BP93" s="211"/>
      <c r="BQ93" s="212">
        <v>10.4</v>
      </c>
      <c r="BR93" s="212" t="s">
        <v>8299</v>
      </c>
      <c r="BS93" s="212">
        <v>48.3</v>
      </c>
      <c r="BT93" s="212" t="s">
        <v>8299</v>
      </c>
      <c r="BU93" s="212">
        <v>13.2</v>
      </c>
      <c r="BV93" s="212" t="s">
        <v>8299</v>
      </c>
      <c r="BW93" s="212">
        <v>13.1</v>
      </c>
      <c r="BX93" s="212" t="s">
        <v>8299</v>
      </c>
      <c r="BY93" s="234">
        <v>6.5467629432678223</v>
      </c>
      <c r="BZ93" s="214">
        <v>42215</v>
      </c>
      <c r="CA93" s="212">
        <v>30.9</v>
      </c>
      <c r="CB93" s="208" t="s">
        <v>8299</v>
      </c>
      <c r="CC93" s="212">
        <v>6.8</v>
      </c>
      <c r="CD93" s="214">
        <v>42215</v>
      </c>
      <c r="CE93" s="208">
        <v>0</v>
      </c>
      <c r="CG93" s="215" t="s">
        <v>8294</v>
      </c>
      <c r="CH93" s="215" t="s">
        <v>8294</v>
      </c>
      <c r="CI93" s="215" t="s">
        <v>8294</v>
      </c>
      <c r="CJ93" s="215" t="s">
        <v>8294</v>
      </c>
      <c r="CK93" s="210"/>
      <c r="CL93" s="210"/>
      <c r="CM93" s="210"/>
      <c r="CN93" s="210"/>
    </row>
    <row r="94" spans="1:92" s="208" customFormat="1">
      <c r="A94" s="210" t="s">
        <v>7624</v>
      </c>
      <c r="B94" s="211" t="s">
        <v>8003</v>
      </c>
      <c r="C94" s="212" t="s">
        <v>7394</v>
      </c>
      <c r="D94" s="211" t="s">
        <v>8276</v>
      </c>
      <c r="E94" s="212">
        <v>89</v>
      </c>
      <c r="F94" s="212">
        <v>1</v>
      </c>
      <c r="G94" s="213">
        <v>265</v>
      </c>
      <c r="H94" s="213">
        <v>19</v>
      </c>
      <c r="I94" s="213"/>
      <c r="J94" s="213"/>
      <c r="K94" s="211" t="s">
        <v>8294</v>
      </c>
      <c r="L94" s="218"/>
      <c r="M94" s="212">
        <v>7</v>
      </c>
      <c r="N94" s="214">
        <v>41915</v>
      </c>
      <c r="O94" s="212">
        <v>5.3</v>
      </c>
      <c r="P94" s="214">
        <v>42215</v>
      </c>
      <c r="Q94" s="215" t="s">
        <v>8294</v>
      </c>
      <c r="R94" s="215" t="s">
        <v>8294</v>
      </c>
      <c r="S94" s="215" t="s">
        <v>8294</v>
      </c>
      <c r="T94" s="215" t="s">
        <v>8294</v>
      </c>
      <c r="U94" s="209">
        <f>AD94*BS94</f>
        <v>1679.8934962962962</v>
      </c>
      <c r="V94" s="216">
        <v>42215</v>
      </c>
      <c r="W94" s="215">
        <v>13.5</v>
      </c>
      <c r="X94" s="215" t="s">
        <v>8294</v>
      </c>
      <c r="Y94" s="215" t="s">
        <v>8294</v>
      </c>
      <c r="Z94" s="209">
        <f>AD94*BU94</f>
        <v>532.56198074074075</v>
      </c>
      <c r="AA94" s="216">
        <v>42215</v>
      </c>
      <c r="AB94" s="208" t="e">
        <f>(AD94/AH94)*10000</f>
        <v>#VALUE!</v>
      </c>
      <c r="AC94" s="216">
        <v>42215</v>
      </c>
      <c r="AD94" s="485">
        <f>(O94/W94)*(((100-CC94)/100)*((100-2)/100))*100</f>
        <v>35.742414814814815</v>
      </c>
      <c r="AE94" s="216">
        <v>42212</v>
      </c>
      <c r="AF94" s="235">
        <v>40.078958078958088</v>
      </c>
      <c r="AG94" s="216">
        <v>42212</v>
      </c>
      <c r="AH94" s="215" t="s">
        <v>8294</v>
      </c>
      <c r="AI94" s="216" t="s">
        <v>8299</v>
      </c>
      <c r="AJ94" s="212">
        <v>145</v>
      </c>
      <c r="AK94" s="216">
        <v>42145</v>
      </c>
      <c r="AL94" s="215" t="s">
        <v>8294</v>
      </c>
      <c r="AM94" s="215"/>
      <c r="AN94" s="212">
        <v>104</v>
      </c>
      <c r="AO94" s="212"/>
      <c r="AP94" s="215" t="s">
        <v>8294</v>
      </c>
      <c r="AQ94" s="215"/>
      <c r="AR94" s="215" t="s">
        <v>8294</v>
      </c>
      <c r="AS94" s="215"/>
      <c r="AT94" s="215" t="s">
        <v>8294</v>
      </c>
      <c r="AU94" s="215" t="s">
        <v>8294</v>
      </c>
      <c r="AV94" s="215"/>
      <c r="AW94" s="215" t="s">
        <v>8294</v>
      </c>
      <c r="AX94" s="215"/>
      <c r="AY94" s="215" t="s">
        <v>8294</v>
      </c>
      <c r="AZ94" s="215"/>
      <c r="BA94" s="215" t="s">
        <v>8294</v>
      </c>
      <c r="BB94" s="215"/>
      <c r="BC94" s="215" t="s">
        <v>8294</v>
      </c>
      <c r="BD94" s="215"/>
      <c r="BE94" s="212">
        <v>3</v>
      </c>
      <c r="BF94" s="217">
        <v>42279</v>
      </c>
      <c r="BG94" s="212">
        <v>-12.7</v>
      </c>
      <c r="BH94" s="212" t="s">
        <v>8299</v>
      </c>
      <c r="BI94" s="211" t="s">
        <v>8294</v>
      </c>
      <c r="BJ94" s="211"/>
      <c r="BK94" s="211" t="s">
        <v>8294</v>
      </c>
      <c r="BL94" s="211"/>
      <c r="BM94" s="212">
        <v>61.1</v>
      </c>
      <c r="BN94" s="212" t="s">
        <v>8299</v>
      </c>
      <c r="BO94" s="211" t="s">
        <v>8294</v>
      </c>
      <c r="BP94" s="211"/>
      <c r="BQ94" s="212">
        <v>10.7</v>
      </c>
      <c r="BR94" s="212" t="s">
        <v>8299</v>
      </c>
      <c r="BS94" s="212">
        <v>47</v>
      </c>
      <c r="BT94" s="212" t="s">
        <v>8299</v>
      </c>
      <c r="BU94" s="212">
        <v>14.9</v>
      </c>
      <c r="BV94" s="212" t="s">
        <v>8299</v>
      </c>
      <c r="BW94" s="212">
        <v>11.7</v>
      </c>
      <c r="BX94" s="212" t="s">
        <v>8299</v>
      </c>
      <c r="BY94" s="234">
        <v>7.3210821151733398</v>
      </c>
      <c r="BZ94" s="214">
        <v>42215</v>
      </c>
      <c r="CA94" s="212">
        <v>33.9</v>
      </c>
      <c r="CB94" s="208" t="s">
        <v>8299</v>
      </c>
      <c r="CC94" s="212">
        <v>7.1</v>
      </c>
      <c r="CD94" s="214">
        <v>42215</v>
      </c>
      <c r="CE94" s="208">
        <v>0</v>
      </c>
      <c r="CG94" s="215" t="s">
        <v>8294</v>
      </c>
      <c r="CH94" s="215" t="s">
        <v>8294</v>
      </c>
      <c r="CI94" s="215" t="s">
        <v>8294</v>
      </c>
      <c r="CJ94" s="215" t="s">
        <v>8294</v>
      </c>
      <c r="CK94" s="210"/>
      <c r="CL94" s="210"/>
      <c r="CM94" s="210"/>
      <c r="CN94" s="210"/>
    </row>
    <row r="95" spans="1:92" s="208" customFormat="1">
      <c r="A95" s="210" t="s">
        <v>7624</v>
      </c>
      <c r="B95" s="211" t="s">
        <v>8025</v>
      </c>
      <c r="C95" s="212" t="s">
        <v>7726</v>
      </c>
      <c r="D95" s="211" t="s">
        <v>8276</v>
      </c>
      <c r="E95" s="212">
        <v>100</v>
      </c>
      <c r="F95" s="212">
        <v>1</v>
      </c>
      <c r="G95" s="213">
        <v>265</v>
      </c>
      <c r="H95" s="213">
        <v>20</v>
      </c>
      <c r="I95" s="213"/>
      <c r="J95" s="213"/>
      <c r="K95" s="211" t="s">
        <v>8294</v>
      </c>
      <c r="L95" s="218"/>
      <c r="M95" s="212">
        <v>7</v>
      </c>
      <c r="N95" s="214">
        <v>41915</v>
      </c>
      <c r="O95" s="212">
        <v>4.7</v>
      </c>
      <c r="P95" s="214">
        <v>42215</v>
      </c>
      <c r="Q95" s="215" t="s">
        <v>8294</v>
      </c>
      <c r="R95" s="215" t="s">
        <v>8294</v>
      </c>
      <c r="S95" s="215" t="s">
        <v>8294</v>
      </c>
      <c r="T95" s="215" t="s">
        <v>8294</v>
      </c>
      <c r="U95" s="209">
        <f>AD95*BS95</f>
        <v>1418.5592918518519</v>
      </c>
      <c r="V95" s="216">
        <v>42215</v>
      </c>
      <c r="W95" s="215">
        <v>13.5</v>
      </c>
      <c r="X95" s="215" t="s">
        <v>8294</v>
      </c>
      <c r="Y95" s="215" t="s">
        <v>8294</v>
      </c>
      <c r="Z95" s="209">
        <f>AD95*BU95</f>
        <v>464.42809777777774</v>
      </c>
      <c r="AA95" s="216">
        <v>42215</v>
      </c>
      <c r="AB95" s="208" t="e">
        <f>(AD95/AH95)*10000</f>
        <v>#VALUE!</v>
      </c>
      <c r="AC95" s="216">
        <v>42215</v>
      </c>
      <c r="AD95" s="485">
        <f>(O95/W95)*(((100-CC95)/100)*((100-2)/100))*100</f>
        <v>31.593748148148148</v>
      </c>
      <c r="AE95" s="216">
        <v>42212</v>
      </c>
      <c r="AF95" s="235">
        <v>35.426943426943424</v>
      </c>
      <c r="AG95" s="216">
        <v>42212</v>
      </c>
      <c r="AH95" s="215" t="s">
        <v>8294</v>
      </c>
      <c r="AI95" s="216" t="s">
        <v>8299</v>
      </c>
      <c r="AJ95" s="212">
        <v>165</v>
      </c>
      <c r="AK95" s="216">
        <v>42145</v>
      </c>
      <c r="AL95" s="215" t="s">
        <v>8294</v>
      </c>
      <c r="AM95" s="215"/>
      <c r="AN95" s="212">
        <v>105</v>
      </c>
      <c r="AO95" s="212"/>
      <c r="AP95" s="215" t="s">
        <v>8294</v>
      </c>
      <c r="AQ95" s="215"/>
      <c r="AR95" s="215" t="s">
        <v>8294</v>
      </c>
      <c r="AS95" s="215"/>
      <c r="AT95" s="215" t="s">
        <v>8294</v>
      </c>
      <c r="AU95" s="215" t="s">
        <v>8294</v>
      </c>
      <c r="AV95" s="215"/>
      <c r="AW95" s="215" t="s">
        <v>8294</v>
      </c>
      <c r="AX95" s="215"/>
      <c r="AY95" s="215" t="s">
        <v>8294</v>
      </c>
      <c r="AZ95" s="215"/>
      <c r="BA95" s="215" t="s">
        <v>8294</v>
      </c>
      <c r="BB95" s="215"/>
      <c r="BC95" s="215" t="s">
        <v>8294</v>
      </c>
      <c r="BD95" s="215"/>
      <c r="BE95" s="212">
        <v>3</v>
      </c>
      <c r="BF95" s="217">
        <v>42279</v>
      </c>
      <c r="BG95" s="212">
        <v>-11</v>
      </c>
      <c r="BH95" s="212" t="s">
        <v>8299</v>
      </c>
      <c r="BI95" s="211" t="s">
        <v>8294</v>
      </c>
      <c r="BJ95" s="211"/>
      <c r="BK95" s="211" t="s">
        <v>8294</v>
      </c>
      <c r="BL95" s="211"/>
      <c r="BM95" s="212">
        <v>63.5</v>
      </c>
      <c r="BN95" s="212" t="s">
        <v>8299</v>
      </c>
      <c r="BO95" s="211" t="s">
        <v>8294</v>
      </c>
      <c r="BP95" s="211"/>
      <c r="BQ95" s="212">
        <v>8.9</v>
      </c>
      <c r="BR95" s="212" t="s">
        <v>8299</v>
      </c>
      <c r="BS95" s="212">
        <v>44.9</v>
      </c>
      <c r="BT95" s="212" t="s">
        <v>8299</v>
      </c>
      <c r="BU95" s="212">
        <v>14.7</v>
      </c>
      <c r="BV95" s="212" t="s">
        <v>8299</v>
      </c>
      <c r="BW95" s="212">
        <v>11.1</v>
      </c>
      <c r="BX95" s="212" t="s">
        <v>8299</v>
      </c>
      <c r="BY95" s="234">
        <v>7.6719198226928711</v>
      </c>
      <c r="BZ95" s="214">
        <v>42215</v>
      </c>
      <c r="CA95" s="212">
        <v>31.8</v>
      </c>
      <c r="CB95" s="208" t="s">
        <v>8299</v>
      </c>
      <c r="CC95" s="212">
        <v>7.4</v>
      </c>
      <c r="CD95" s="214">
        <v>42215</v>
      </c>
      <c r="CE95" s="208">
        <v>0</v>
      </c>
      <c r="CG95" s="215" t="s">
        <v>8294</v>
      </c>
      <c r="CH95" s="215" t="s">
        <v>8294</v>
      </c>
      <c r="CI95" s="215" t="s">
        <v>8294</v>
      </c>
      <c r="CJ95" s="215" t="s">
        <v>8294</v>
      </c>
      <c r="CK95" s="210"/>
      <c r="CL95" s="210"/>
      <c r="CM95" s="210"/>
      <c r="CN95" s="210"/>
    </row>
    <row r="96" spans="1:92" s="208" customFormat="1">
      <c r="A96" s="210" t="s">
        <v>7624</v>
      </c>
      <c r="B96" s="211" t="s">
        <v>8080</v>
      </c>
      <c r="C96" s="212" t="s">
        <v>7749</v>
      </c>
      <c r="D96" s="211" t="s">
        <v>8276</v>
      </c>
      <c r="E96" s="212">
        <v>124</v>
      </c>
      <c r="F96" s="212">
        <v>1</v>
      </c>
      <c r="G96" s="213">
        <v>265</v>
      </c>
      <c r="H96" s="213">
        <v>21</v>
      </c>
      <c r="I96" s="213"/>
      <c r="J96" s="213"/>
      <c r="K96" s="211" t="s">
        <v>8294</v>
      </c>
      <c r="L96" s="218"/>
      <c r="M96" s="212">
        <v>7</v>
      </c>
      <c r="N96" s="214">
        <v>41915</v>
      </c>
      <c r="O96" s="212">
        <v>4.5</v>
      </c>
      <c r="P96" s="214">
        <v>42215</v>
      </c>
      <c r="Q96" s="215" t="s">
        <v>8294</v>
      </c>
      <c r="R96" s="215" t="s">
        <v>8294</v>
      </c>
      <c r="S96" s="215" t="s">
        <v>8294</v>
      </c>
      <c r="T96" s="215" t="s">
        <v>8294</v>
      </c>
      <c r="U96" s="209">
        <f>AD96*BS96</f>
        <v>1423.2899333333332</v>
      </c>
      <c r="V96" s="216">
        <v>42215</v>
      </c>
      <c r="W96" s="215">
        <v>13.5</v>
      </c>
      <c r="X96" s="215" t="s">
        <v>8294</v>
      </c>
      <c r="Y96" s="215" t="s">
        <v>8294</v>
      </c>
      <c r="Z96" s="209">
        <f>AD96*BU96</f>
        <v>440.03633333333329</v>
      </c>
      <c r="AA96" s="216">
        <v>42215</v>
      </c>
      <c r="AB96" s="208" t="e">
        <f>(AD96/AH96)*10000</f>
        <v>#VALUE!</v>
      </c>
      <c r="AC96" s="216">
        <v>42215</v>
      </c>
      <c r="AD96" s="485">
        <f>(O96/W96)*(((100-CC96)/100)*((100-2)/100))*100</f>
        <v>30.347333333333331</v>
      </c>
      <c r="AE96" s="216">
        <v>42212</v>
      </c>
      <c r="AF96" s="235">
        <v>34.029304029304029</v>
      </c>
      <c r="AG96" s="216">
        <v>42212</v>
      </c>
      <c r="AH96" s="215" t="s">
        <v>8294</v>
      </c>
      <c r="AI96" s="216" t="s">
        <v>8299</v>
      </c>
      <c r="AJ96" s="212">
        <v>150</v>
      </c>
      <c r="AK96" s="216">
        <v>42145</v>
      </c>
      <c r="AL96" s="215" t="s">
        <v>8294</v>
      </c>
      <c r="AM96" s="215"/>
      <c r="AN96" s="212">
        <v>100</v>
      </c>
      <c r="AO96" s="212"/>
      <c r="AP96" s="215" t="s">
        <v>8294</v>
      </c>
      <c r="AQ96" s="215"/>
      <c r="AR96" s="215" t="s">
        <v>8294</v>
      </c>
      <c r="AS96" s="215"/>
      <c r="AT96" s="215" t="s">
        <v>8294</v>
      </c>
      <c r="AU96" s="215" t="s">
        <v>8294</v>
      </c>
      <c r="AV96" s="215"/>
      <c r="AW96" s="215" t="s">
        <v>8294</v>
      </c>
      <c r="AX96" s="215"/>
      <c r="AY96" s="215" t="s">
        <v>8294</v>
      </c>
      <c r="AZ96" s="215"/>
      <c r="BA96" s="215" t="s">
        <v>8294</v>
      </c>
      <c r="BB96" s="215"/>
      <c r="BC96" s="215" t="s">
        <v>8294</v>
      </c>
      <c r="BD96" s="215"/>
      <c r="BE96" s="212">
        <v>3</v>
      </c>
      <c r="BF96" s="217">
        <v>42279</v>
      </c>
      <c r="BG96" s="212">
        <v>-11.1</v>
      </c>
      <c r="BH96" s="212" t="s">
        <v>8299</v>
      </c>
      <c r="BI96" s="211" t="s">
        <v>8294</v>
      </c>
      <c r="BJ96" s="211"/>
      <c r="BK96" s="211" t="s">
        <v>8294</v>
      </c>
      <c r="BL96" s="211"/>
      <c r="BM96" s="212">
        <v>62.7</v>
      </c>
      <c r="BN96" s="212" t="s">
        <v>8299</v>
      </c>
      <c r="BO96" s="211" t="s">
        <v>8294</v>
      </c>
      <c r="BP96" s="211"/>
      <c r="BQ96" s="212">
        <v>9.9</v>
      </c>
      <c r="BR96" s="212" t="s">
        <v>8299</v>
      </c>
      <c r="BS96" s="212">
        <v>46.9</v>
      </c>
      <c r="BT96" s="212" t="s">
        <v>8299</v>
      </c>
      <c r="BU96" s="212">
        <v>14.5</v>
      </c>
      <c r="BV96" s="212" t="s">
        <v>8299</v>
      </c>
      <c r="BW96" s="212">
        <v>15.6</v>
      </c>
      <c r="BX96" s="212" t="s">
        <v>8299</v>
      </c>
      <c r="BY96" s="234">
        <v>7.3505468368530273</v>
      </c>
      <c r="BZ96" s="214">
        <v>42215</v>
      </c>
      <c r="CA96" s="212">
        <v>32.799999999999997</v>
      </c>
      <c r="CB96" s="208" t="s">
        <v>8299</v>
      </c>
      <c r="CC96" s="212">
        <v>7.1</v>
      </c>
      <c r="CD96" s="214">
        <v>42215</v>
      </c>
      <c r="CE96" s="208">
        <v>0</v>
      </c>
      <c r="CG96" s="215" t="s">
        <v>8294</v>
      </c>
      <c r="CH96" s="215" t="s">
        <v>8294</v>
      </c>
      <c r="CI96" s="215" t="s">
        <v>8294</v>
      </c>
      <c r="CJ96" s="215" t="s">
        <v>8294</v>
      </c>
      <c r="CK96" s="210"/>
      <c r="CL96" s="210"/>
      <c r="CM96" s="210"/>
      <c r="CN96" s="210"/>
    </row>
    <row r="97" spans="1:92" s="208" customFormat="1">
      <c r="A97" s="210" t="s">
        <v>7624</v>
      </c>
      <c r="B97" s="211" t="s">
        <v>8121</v>
      </c>
      <c r="C97" s="212" t="s">
        <v>7767</v>
      </c>
      <c r="D97" s="211" t="s">
        <v>8276</v>
      </c>
      <c r="E97" s="212">
        <v>144</v>
      </c>
      <c r="F97" s="212">
        <v>1</v>
      </c>
      <c r="G97" s="213">
        <v>265</v>
      </c>
      <c r="H97" s="213">
        <v>22</v>
      </c>
      <c r="I97" s="213"/>
      <c r="J97" s="213"/>
      <c r="K97" s="211" t="s">
        <v>8294</v>
      </c>
      <c r="L97" s="218"/>
      <c r="M97" s="212">
        <v>7</v>
      </c>
      <c r="N97" s="214">
        <v>41915</v>
      </c>
      <c r="O97" s="212">
        <v>5.5</v>
      </c>
      <c r="P97" s="214">
        <v>42215</v>
      </c>
      <c r="Q97" s="215" t="s">
        <v>8294</v>
      </c>
      <c r="R97" s="215" t="s">
        <v>8294</v>
      </c>
      <c r="S97" s="215" t="s">
        <v>8294</v>
      </c>
      <c r="T97" s="215" t="s">
        <v>8294</v>
      </c>
      <c r="U97" s="209">
        <f>AD97*BS97</f>
        <v>1763.8555407407407</v>
      </c>
      <c r="V97" s="216">
        <v>42215</v>
      </c>
      <c r="W97" s="215">
        <v>13.5</v>
      </c>
      <c r="X97" s="215" t="s">
        <v>8294</v>
      </c>
      <c r="Y97" s="215" t="s">
        <v>8294</v>
      </c>
      <c r="Z97" s="209">
        <f>AD97*BU97</f>
        <v>507.15508148148149</v>
      </c>
      <c r="AA97" s="216">
        <v>42215</v>
      </c>
      <c r="AB97" s="208" t="e">
        <f>(AD97/AH97)*10000</f>
        <v>#VALUE!</v>
      </c>
      <c r="AC97" s="216">
        <v>42215</v>
      </c>
      <c r="AD97" s="485">
        <f>(O97/W97)*(((100-CC97)/100)*((100-2)/100))*100</f>
        <v>37.290814814814816</v>
      </c>
      <c r="AE97" s="216">
        <v>42212</v>
      </c>
      <c r="AF97" s="235">
        <v>41.815221815221818</v>
      </c>
      <c r="AG97" s="216">
        <v>42212</v>
      </c>
      <c r="AH97" s="215" t="s">
        <v>8294</v>
      </c>
      <c r="AI97" s="216" t="s">
        <v>8299</v>
      </c>
      <c r="AJ97" s="212">
        <v>160</v>
      </c>
      <c r="AK97" s="216">
        <v>42145</v>
      </c>
      <c r="AL97" s="215" t="s">
        <v>8294</v>
      </c>
      <c r="AM97" s="215"/>
      <c r="AN97" s="212">
        <v>105</v>
      </c>
      <c r="AO97" s="212"/>
      <c r="AP97" s="215" t="s">
        <v>8294</v>
      </c>
      <c r="AQ97" s="215"/>
      <c r="AR97" s="215" t="s">
        <v>8294</v>
      </c>
      <c r="AS97" s="215"/>
      <c r="AT97" s="215" t="s">
        <v>8294</v>
      </c>
      <c r="AU97" s="215" t="s">
        <v>8294</v>
      </c>
      <c r="AV97" s="215"/>
      <c r="AW97" s="215" t="s">
        <v>8294</v>
      </c>
      <c r="AX97" s="215"/>
      <c r="AY97" s="215" t="s">
        <v>8294</v>
      </c>
      <c r="AZ97" s="215"/>
      <c r="BA97" s="215" t="s">
        <v>8294</v>
      </c>
      <c r="BB97" s="215"/>
      <c r="BC97" s="215" t="s">
        <v>8294</v>
      </c>
      <c r="BD97" s="215"/>
      <c r="BE97" s="212">
        <v>3</v>
      </c>
      <c r="BF97" s="217">
        <v>42279</v>
      </c>
      <c r="BG97" s="212">
        <v>-12.9</v>
      </c>
      <c r="BH97" s="212" t="s">
        <v>8299</v>
      </c>
      <c r="BI97" s="211" t="s">
        <v>8294</v>
      </c>
      <c r="BJ97" s="211"/>
      <c r="BK97" s="211" t="s">
        <v>8294</v>
      </c>
      <c r="BL97" s="211"/>
      <c r="BM97" s="212">
        <v>59.7</v>
      </c>
      <c r="BN97" s="212" t="s">
        <v>8299</v>
      </c>
      <c r="BO97" s="211" t="s">
        <v>8294</v>
      </c>
      <c r="BP97" s="211"/>
      <c r="BQ97" s="212">
        <v>10.6</v>
      </c>
      <c r="BR97" s="212" t="s">
        <v>8299</v>
      </c>
      <c r="BS97" s="212">
        <v>47.3</v>
      </c>
      <c r="BT97" s="212" t="s">
        <v>8299</v>
      </c>
      <c r="BU97" s="212">
        <v>13.6</v>
      </c>
      <c r="BV97" s="212" t="s">
        <v>8299</v>
      </c>
      <c r="BW97" s="212">
        <v>7.6</v>
      </c>
      <c r="BX97" s="212" t="s">
        <v>8299</v>
      </c>
      <c r="BY97" s="234">
        <v>6.8566160202026367</v>
      </c>
      <c r="BZ97" s="214">
        <v>42215</v>
      </c>
      <c r="CA97" s="212">
        <v>31.2</v>
      </c>
      <c r="CB97" s="208" t="s">
        <v>8299</v>
      </c>
      <c r="CC97" s="212">
        <v>6.6</v>
      </c>
      <c r="CD97" s="214">
        <v>42215</v>
      </c>
      <c r="CE97" s="208">
        <v>0</v>
      </c>
      <c r="CG97" s="215" t="s">
        <v>8294</v>
      </c>
      <c r="CH97" s="215" t="s">
        <v>8294</v>
      </c>
      <c r="CI97" s="215" t="s">
        <v>8294</v>
      </c>
      <c r="CJ97" s="215" t="s">
        <v>8294</v>
      </c>
      <c r="CK97" s="210"/>
      <c r="CL97" s="210"/>
      <c r="CM97" s="210"/>
      <c r="CN97" s="210"/>
    </row>
    <row r="98" spans="1:92" s="610" customFormat="1">
      <c r="A98" s="210" t="s">
        <v>7624</v>
      </c>
      <c r="B98" s="211" t="s">
        <v>7889</v>
      </c>
      <c r="C98" s="212" t="s">
        <v>7662</v>
      </c>
      <c r="D98" s="211" t="s">
        <v>8274</v>
      </c>
      <c r="E98" s="212">
        <v>32</v>
      </c>
      <c r="F98" s="212">
        <v>1</v>
      </c>
      <c r="G98" s="213">
        <v>266</v>
      </c>
      <c r="H98" s="213">
        <v>11</v>
      </c>
      <c r="I98" s="213"/>
      <c r="J98" s="213"/>
      <c r="K98" s="211" t="s">
        <v>8294</v>
      </c>
      <c r="L98" s="218"/>
      <c r="M98" s="212">
        <v>7</v>
      </c>
      <c r="N98" s="214">
        <v>41915</v>
      </c>
      <c r="O98" s="212">
        <v>2.1</v>
      </c>
      <c r="P98" s="214">
        <v>42215</v>
      </c>
      <c r="Q98" s="215" t="s">
        <v>8294</v>
      </c>
      <c r="R98" s="215" t="s">
        <v>8294</v>
      </c>
      <c r="S98" s="215" t="s">
        <v>8294</v>
      </c>
      <c r="T98" s="215" t="s">
        <v>8294</v>
      </c>
      <c r="U98" s="209" t="e">
        <f>AD98*BS98</f>
        <v>#VALUE!</v>
      </c>
      <c r="V98" s="216">
        <v>42215</v>
      </c>
      <c r="W98" s="215">
        <v>13.5</v>
      </c>
      <c r="X98" s="215" t="s">
        <v>8294</v>
      </c>
      <c r="Y98" s="215" t="s">
        <v>8294</v>
      </c>
      <c r="Z98" s="209" t="e">
        <f>AD98*BU98</f>
        <v>#VALUE!</v>
      </c>
      <c r="AA98" s="216">
        <v>42215</v>
      </c>
      <c r="AB98" s="208" t="e">
        <f>(AD98/AH98)*10000</f>
        <v>#VALUE!</v>
      </c>
      <c r="AC98" s="216">
        <v>42215</v>
      </c>
      <c r="AD98" s="485">
        <f>(O98/W98)*(((100-CC98)/100)*((100-2)/100))*100</f>
        <v>14.146844444444442</v>
      </c>
      <c r="AE98" s="216">
        <v>42212</v>
      </c>
      <c r="AF98" s="235">
        <v>15.863247863247862</v>
      </c>
      <c r="AG98" s="216">
        <v>42212</v>
      </c>
      <c r="AH98" s="215" t="s">
        <v>8294</v>
      </c>
      <c r="AI98" s="216" t="s">
        <v>8299</v>
      </c>
      <c r="AJ98" s="212">
        <v>160</v>
      </c>
      <c r="AK98" s="216">
        <v>42145</v>
      </c>
      <c r="AL98" s="215" t="s">
        <v>8294</v>
      </c>
      <c r="AM98" s="215"/>
      <c r="AN98" s="212">
        <v>106</v>
      </c>
      <c r="AO98" s="212"/>
      <c r="AP98" s="215" t="s">
        <v>8294</v>
      </c>
      <c r="AQ98" s="215"/>
      <c r="AR98" s="215" t="s">
        <v>8294</v>
      </c>
      <c r="AS98" s="215"/>
      <c r="AT98" s="215" t="s">
        <v>8294</v>
      </c>
      <c r="AU98" s="215" t="s">
        <v>8294</v>
      </c>
      <c r="AV98" s="215"/>
      <c r="AW98" s="215" t="s">
        <v>8294</v>
      </c>
      <c r="AX98" s="215"/>
      <c r="AY98" s="215" t="s">
        <v>8294</v>
      </c>
      <c r="AZ98" s="215"/>
      <c r="BA98" s="215" t="s">
        <v>8294</v>
      </c>
      <c r="BB98" s="215"/>
      <c r="BC98" s="215" t="s">
        <v>8294</v>
      </c>
      <c r="BD98" s="215"/>
      <c r="BE98" s="212">
        <v>3</v>
      </c>
      <c r="BF98" s="217">
        <v>42279</v>
      </c>
      <c r="BG98" s="211" t="s">
        <v>8294</v>
      </c>
      <c r="BH98" s="212" t="s">
        <v>8299</v>
      </c>
      <c r="BI98" s="211" t="s">
        <v>8294</v>
      </c>
      <c r="BJ98" s="211"/>
      <c r="BK98" s="211" t="s">
        <v>8294</v>
      </c>
      <c r="BL98" s="211"/>
      <c r="BM98" s="211" t="s">
        <v>8294</v>
      </c>
      <c r="BN98" s="212" t="s">
        <v>8299</v>
      </c>
      <c r="BO98" s="211" t="s">
        <v>8294</v>
      </c>
      <c r="BP98" s="211"/>
      <c r="BQ98" s="211" t="s">
        <v>8294</v>
      </c>
      <c r="BR98" s="212" t="s">
        <v>8299</v>
      </c>
      <c r="BS98" s="211" t="s">
        <v>8294</v>
      </c>
      <c r="BT98" s="212" t="s">
        <v>8299</v>
      </c>
      <c r="BU98" s="211" t="s">
        <v>8294</v>
      </c>
      <c r="BV98" s="212" t="s">
        <v>8299</v>
      </c>
      <c r="BW98" s="211" t="s">
        <v>8294</v>
      </c>
      <c r="BX98" s="212" t="s">
        <v>8299</v>
      </c>
      <c r="BY98" s="234" t="s">
        <v>8294</v>
      </c>
      <c r="BZ98" s="214">
        <v>42215</v>
      </c>
      <c r="CA98" s="211" t="s">
        <v>8294</v>
      </c>
      <c r="CB98" s="208" t="s">
        <v>8299</v>
      </c>
      <c r="CC98" s="212">
        <v>7.2</v>
      </c>
      <c r="CD98" s="214">
        <v>42215</v>
      </c>
      <c r="CE98" s="208">
        <v>0</v>
      </c>
      <c r="CF98" s="208"/>
      <c r="CG98" s="215" t="s">
        <v>8294</v>
      </c>
      <c r="CH98" s="215" t="s">
        <v>8294</v>
      </c>
      <c r="CI98" s="215" t="s">
        <v>8294</v>
      </c>
      <c r="CJ98" s="215" t="s">
        <v>8294</v>
      </c>
      <c r="CK98" s="210"/>
      <c r="CL98" s="210"/>
      <c r="CM98" s="210"/>
      <c r="CN98" s="210"/>
    </row>
    <row r="99" spans="1:92" s="610" customFormat="1">
      <c r="A99" s="210" t="s">
        <v>7624</v>
      </c>
      <c r="B99" s="211" t="s">
        <v>7979</v>
      </c>
      <c r="C99" s="212" t="s">
        <v>7705</v>
      </c>
      <c r="D99" s="211" t="s">
        <v>8274</v>
      </c>
      <c r="E99" s="212">
        <v>77</v>
      </c>
      <c r="F99" s="212">
        <v>1</v>
      </c>
      <c r="G99" s="213">
        <v>266</v>
      </c>
      <c r="H99" s="213">
        <v>12</v>
      </c>
      <c r="I99" s="213"/>
      <c r="J99" s="213"/>
      <c r="K99" s="211" t="s">
        <v>8294</v>
      </c>
      <c r="L99" s="218"/>
      <c r="M99" s="212">
        <v>7</v>
      </c>
      <c r="N99" s="214">
        <v>41915</v>
      </c>
      <c r="O99" s="212">
        <v>3.2</v>
      </c>
      <c r="P99" s="214">
        <v>42215</v>
      </c>
      <c r="Q99" s="215" t="s">
        <v>8294</v>
      </c>
      <c r="R99" s="215" t="s">
        <v>8294</v>
      </c>
      <c r="S99" s="215" t="s">
        <v>8294</v>
      </c>
      <c r="T99" s="215" t="s">
        <v>8294</v>
      </c>
      <c r="U99" s="209">
        <f>AD99*BS99</f>
        <v>1059.329185185185</v>
      </c>
      <c r="V99" s="216">
        <v>42215</v>
      </c>
      <c r="W99" s="215">
        <v>13.5</v>
      </c>
      <c r="X99" s="215" t="s">
        <v>8294</v>
      </c>
      <c r="Y99" s="215" t="s">
        <v>8294</v>
      </c>
      <c r="Z99" s="209">
        <f>AD99*BU99</f>
        <v>253.55140740740742</v>
      </c>
      <c r="AA99" s="216">
        <v>42215</v>
      </c>
      <c r="AB99" s="208" t="e">
        <f>(AD99/AH99)*10000</f>
        <v>#VALUE!</v>
      </c>
      <c r="AC99" s="216">
        <v>42215</v>
      </c>
      <c r="AD99" s="485">
        <f>(O99/W99)*(((100-CC99)/100)*((100-2)/100))*100</f>
        <v>21.487407407407407</v>
      </c>
      <c r="AE99" s="216">
        <v>42212</v>
      </c>
      <c r="AF99" s="235">
        <v>24.094424094424095</v>
      </c>
      <c r="AG99" s="216">
        <v>42212</v>
      </c>
      <c r="AH99" s="215" t="s">
        <v>8294</v>
      </c>
      <c r="AI99" s="216" t="s">
        <v>8299</v>
      </c>
      <c r="AJ99" s="212">
        <v>135</v>
      </c>
      <c r="AK99" s="216">
        <v>42145</v>
      </c>
      <c r="AL99" s="215" t="s">
        <v>8294</v>
      </c>
      <c r="AM99" s="215"/>
      <c r="AN99" s="212">
        <v>107</v>
      </c>
      <c r="AO99" s="212"/>
      <c r="AP99" s="215" t="s">
        <v>8294</v>
      </c>
      <c r="AQ99" s="215"/>
      <c r="AR99" s="215" t="s">
        <v>8294</v>
      </c>
      <c r="AS99" s="215"/>
      <c r="AT99" s="215" t="s">
        <v>8294</v>
      </c>
      <c r="AU99" s="215" t="s">
        <v>8294</v>
      </c>
      <c r="AV99" s="215"/>
      <c r="AW99" s="215" t="s">
        <v>8294</v>
      </c>
      <c r="AX99" s="215"/>
      <c r="AY99" s="215" t="s">
        <v>8294</v>
      </c>
      <c r="AZ99" s="215"/>
      <c r="BA99" s="215" t="s">
        <v>8294</v>
      </c>
      <c r="BB99" s="215"/>
      <c r="BC99" s="215" t="s">
        <v>8294</v>
      </c>
      <c r="BD99" s="215"/>
      <c r="BE99" s="212">
        <v>3</v>
      </c>
      <c r="BF99" s="217">
        <v>42279</v>
      </c>
      <c r="BG99" s="212">
        <v>-12.3</v>
      </c>
      <c r="BH99" s="212" t="s">
        <v>8299</v>
      </c>
      <c r="BI99" s="211" t="s">
        <v>8294</v>
      </c>
      <c r="BJ99" s="211"/>
      <c r="BK99" s="211" t="s">
        <v>8294</v>
      </c>
      <c r="BL99" s="211"/>
      <c r="BM99" s="212">
        <v>62.4</v>
      </c>
      <c r="BN99" s="212" t="s">
        <v>8299</v>
      </c>
      <c r="BO99" s="211" t="s">
        <v>8294</v>
      </c>
      <c r="BP99" s="211"/>
      <c r="BQ99" s="212">
        <v>8.9</v>
      </c>
      <c r="BR99" s="212" t="s">
        <v>8299</v>
      </c>
      <c r="BS99" s="212">
        <v>49.3</v>
      </c>
      <c r="BT99" s="212" t="s">
        <v>8299</v>
      </c>
      <c r="BU99" s="212">
        <v>11.8</v>
      </c>
      <c r="BV99" s="212" t="s">
        <v>8299</v>
      </c>
      <c r="BW99" s="212">
        <v>9.6999999999999993</v>
      </c>
      <c r="BX99" s="212" t="s">
        <v>8299</v>
      </c>
      <c r="BY99" s="234">
        <v>7.028900146484375</v>
      </c>
      <c r="BZ99" s="214">
        <v>42215</v>
      </c>
      <c r="CA99" s="212">
        <v>28.3</v>
      </c>
      <c r="CB99" s="208" t="s">
        <v>8299</v>
      </c>
      <c r="CC99" s="212">
        <v>7.5</v>
      </c>
      <c r="CD99" s="214">
        <v>42215</v>
      </c>
      <c r="CE99" s="208">
        <v>0</v>
      </c>
      <c r="CF99" s="208"/>
      <c r="CG99" s="215" t="s">
        <v>8294</v>
      </c>
      <c r="CH99" s="215" t="s">
        <v>8294</v>
      </c>
      <c r="CI99" s="215" t="s">
        <v>8294</v>
      </c>
      <c r="CJ99" s="215" t="s">
        <v>8294</v>
      </c>
      <c r="CK99" s="210"/>
      <c r="CL99" s="210"/>
      <c r="CM99" s="210"/>
      <c r="CN99" s="210"/>
    </row>
    <row r="100" spans="1:92">
      <c r="A100" s="210" t="s">
        <v>7624</v>
      </c>
      <c r="B100" s="211" t="s">
        <v>8177</v>
      </c>
      <c r="C100" s="212" t="s">
        <v>7795</v>
      </c>
      <c r="D100" s="211" t="s">
        <v>8274</v>
      </c>
      <c r="E100" s="212">
        <v>172</v>
      </c>
      <c r="F100" s="212">
        <v>1</v>
      </c>
      <c r="G100" s="213">
        <v>266</v>
      </c>
      <c r="H100" s="213">
        <v>13</v>
      </c>
      <c r="I100" s="213"/>
      <c r="J100" s="213"/>
      <c r="K100" s="211" t="s">
        <v>8294</v>
      </c>
      <c r="M100" s="212">
        <v>7</v>
      </c>
      <c r="N100" s="214">
        <v>41915</v>
      </c>
      <c r="O100" s="212">
        <v>3.2</v>
      </c>
      <c r="P100" s="214">
        <v>42215</v>
      </c>
      <c r="Q100" s="215" t="s">
        <v>8294</v>
      </c>
      <c r="R100" s="215" t="s">
        <v>8294</v>
      </c>
      <c r="S100" s="215" t="s">
        <v>8294</v>
      </c>
      <c r="T100" s="215" t="s">
        <v>8294</v>
      </c>
      <c r="U100" s="209">
        <f>AD100*BS100</f>
        <v>1088.8191999999999</v>
      </c>
      <c r="V100" s="216">
        <v>42215</v>
      </c>
      <c r="W100" s="215">
        <v>13.5</v>
      </c>
      <c r="X100" s="215" t="s">
        <v>8294</v>
      </c>
      <c r="Y100" s="215" t="s">
        <v>8294</v>
      </c>
      <c r="Z100" s="209">
        <f>AD100*BU100</f>
        <v>235.47875555555555</v>
      </c>
      <c r="AA100" s="216">
        <v>42215</v>
      </c>
      <c r="AB100" s="208" t="e">
        <f>(AD100/AH100)*10000</f>
        <v>#VALUE!</v>
      </c>
      <c r="AC100" s="216">
        <v>42215</v>
      </c>
      <c r="AD100" s="485">
        <f>(O100/W100)*(((100-CC100)/100)*((100-2)/100))*100</f>
        <v>21.603555555555555</v>
      </c>
      <c r="AE100" s="216">
        <v>42212</v>
      </c>
      <c r="AF100" s="235">
        <v>24.224664224664224</v>
      </c>
      <c r="AG100" s="216">
        <v>42212</v>
      </c>
      <c r="AH100" s="215" t="s">
        <v>8294</v>
      </c>
      <c r="AI100" s="216" t="s">
        <v>8299</v>
      </c>
      <c r="AJ100" s="212">
        <v>145</v>
      </c>
      <c r="AK100" s="216">
        <v>42145</v>
      </c>
      <c r="AL100" s="215" t="s">
        <v>8294</v>
      </c>
      <c r="AM100" s="215"/>
      <c r="AN100" s="212">
        <v>107</v>
      </c>
      <c r="AO100" s="212"/>
      <c r="AP100" s="215" t="s">
        <v>8294</v>
      </c>
      <c r="AQ100" s="215"/>
      <c r="AR100" s="215" t="s">
        <v>8294</v>
      </c>
      <c r="AS100" s="215"/>
      <c r="AT100" s="215" t="s">
        <v>8294</v>
      </c>
      <c r="AU100" s="215" t="s">
        <v>8294</v>
      </c>
      <c r="AV100" s="215"/>
      <c r="AW100" s="215" t="s">
        <v>8294</v>
      </c>
      <c r="AX100" s="215"/>
      <c r="AY100" s="215" t="s">
        <v>8294</v>
      </c>
      <c r="AZ100" s="215"/>
      <c r="BA100" s="215" t="s">
        <v>8294</v>
      </c>
      <c r="BB100" s="215"/>
      <c r="BC100" s="215" t="s">
        <v>8294</v>
      </c>
      <c r="BD100" s="215"/>
      <c r="BE100" s="212">
        <v>3</v>
      </c>
      <c r="BF100" s="217">
        <v>42279</v>
      </c>
      <c r="BG100" s="212">
        <v>-18.3</v>
      </c>
      <c r="BH100" s="212" t="s">
        <v>8299</v>
      </c>
      <c r="BI100" s="211" t="s">
        <v>8294</v>
      </c>
      <c r="BJ100" s="211"/>
      <c r="BK100" s="211" t="s">
        <v>8294</v>
      </c>
      <c r="BL100" s="211"/>
      <c r="BM100" s="212">
        <v>61.4</v>
      </c>
      <c r="BN100" s="212" t="s">
        <v>8299</v>
      </c>
      <c r="BO100" s="211" t="s">
        <v>8294</v>
      </c>
      <c r="BP100" s="211"/>
      <c r="BQ100" s="212">
        <v>9.1999999999999993</v>
      </c>
      <c r="BR100" s="212" t="s">
        <v>8299</v>
      </c>
      <c r="BS100" s="212">
        <v>50.4</v>
      </c>
      <c r="BT100" s="212" t="s">
        <v>8299</v>
      </c>
      <c r="BU100" s="212">
        <v>10.9</v>
      </c>
      <c r="BV100" s="212" t="s">
        <v>8299</v>
      </c>
      <c r="BW100" s="212">
        <v>10.199999999999999</v>
      </c>
      <c r="BX100" s="212" t="s">
        <v>8299</v>
      </c>
      <c r="BY100" s="234">
        <v>6.5724601745605469</v>
      </c>
      <c r="BZ100" s="214">
        <v>42215</v>
      </c>
      <c r="CA100" s="212">
        <v>26.8</v>
      </c>
      <c r="CB100" s="208" t="s">
        <v>8299</v>
      </c>
      <c r="CC100" s="212">
        <v>7</v>
      </c>
      <c r="CD100" s="214">
        <v>42215</v>
      </c>
      <c r="CE100" s="208">
        <v>0</v>
      </c>
      <c r="CG100" s="215" t="s">
        <v>8294</v>
      </c>
      <c r="CH100" s="215" t="s">
        <v>8294</v>
      </c>
      <c r="CI100" s="215" t="s">
        <v>8294</v>
      </c>
      <c r="CJ100" s="215" t="s">
        <v>8294</v>
      </c>
    </row>
    <row r="101" spans="1:92">
      <c r="A101" s="210" t="s">
        <v>7624</v>
      </c>
      <c r="B101" s="211" t="s">
        <v>7971</v>
      </c>
      <c r="C101" s="212" t="s">
        <v>7701</v>
      </c>
      <c r="D101" s="211" t="s">
        <v>8274</v>
      </c>
      <c r="E101" s="212">
        <v>73</v>
      </c>
      <c r="F101" s="212">
        <v>1</v>
      </c>
      <c r="G101" s="213">
        <v>266</v>
      </c>
      <c r="H101" s="213">
        <v>14</v>
      </c>
      <c r="I101" s="213"/>
      <c r="J101" s="213"/>
      <c r="K101" s="211" t="s">
        <v>8294</v>
      </c>
      <c r="M101" s="212">
        <v>7</v>
      </c>
      <c r="N101" s="214">
        <v>41915</v>
      </c>
      <c r="O101" s="212">
        <v>2.8</v>
      </c>
      <c r="P101" s="214">
        <v>42215</v>
      </c>
      <c r="Q101" s="215" t="s">
        <v>8294</v>
      </c>
      <c r="R101" s="215" t="s">
        <v>8294</v>
      </c>
      <c r="S101" s="215" t="s">
        <v>8294</v>
      </c>
      <c r="T101" s="215" t="s">
        <v>8294</v>
      </c>
      <c r="U101" s="209">
        <f>AD101*BS101</f>
        <v>979.18115555555539</v>
      </c>
      <c r="V101" s="216">
        <v>42215</v>
      </c>
      <c r="W101" s="215">
        <v>13.5</v>
      </c>
      <c r="X101" s="215" t="s">
        <v>8294</v>
      </c>
      <c r="Y101" s="215" t="s">
        <v>8294</v>
      </c>
      <c r="Z101" s="209">
        <f>AD101*BU101</f>
        <v>236.28888888888886</v>
      </c>
      <c r="AA101" s="216">
        <v>42215</v>
      </c>
      <c r="AB101" s="208" t="e">
        <f>(AD101/AH101)*10000</f>
        <v>#VALUE!</v>
      </c>
      <c r="AC101" s="216">
        <v>42215</v>
      </c>
      <c r="AD101" s="485">
        <f>(O101/W101)*(((100-CC101)/100)*((100-2)/100))*100</f>
        <v>18.903111111111109</v>
      </c>
      <c r="AE101" s="216">
        <v>42212</v>
      </c>
      <c r="AF101" s="235">
        <v>21.196581196581192</v>
      </c>
      <c r="AG101" s="216">
        <v>42212</v>
      </c>
      <c r="AH101" s="215" t="s">
        <v>8294</v>
      </c>
      <c r="AI101" s="216" t="s">
        <v>8299</v>
      </c>
      <c r="AJ101" s="212">
        <v>155</v>
      </c>
      <c r="AK101" s="216">
        <v>42145</v>
      </c>
      <c r="AL101" s="215" t="s">
        <v>8294</v>
      </c>
      <c r="AM101" s="215"/>
      <c r="AN101" s="212">
        <v>107</v>
      </c>
      <c r="AO101" s="212"/>
      <c r="AP101" s="215" t="s">
        <v>8294</v>
      </c>
      <c r="AQ101" s="215"/>
      <c r="AR101" s="215" t="s">
        <v>8294</v>
      </c>
      <c r="AS101" s="215"/>
      <c r="AT101" s="215" t="s">
        <v>8294</v>
      </c>
      <c r="AU101" s="215" t="s">
        <v>8294</v>
      </c>
      <c r="AV101" s="215"/>
      <c r="AW101" s="215" t="s">
        <v>8294</v>
      </c>
      <c r="AX101" s="215"/>
      <c r="AY101" s="215" t="s">
        <v>8294</v>
      </c>
      <c r="AZ101" s="215"/>
      <c r="BA101" s="215" t="s">
        <v>8294</v>
      </c>
      <c r="BB101" s="215"/>
      <c r="BC101" s="215" t="s">
        <v>8294</v>
      </c>
      <c r="BD101" s="215"/>
      <c r="BE101" s="212">
        <v>3</v>
      </c>
      <c r="BF101" s="217">
        <v>42279</v>
      </c>
      <c r="BG101" s="212">
        <v>11</v>
      </c>
      <c r="BH101" s="212" t="s">
        <v>8299</v>
      </c>
      <c r="BI101" s="211" t="s">
        <v>8294</v>
      </c>
      <c r="BJ101" s="211"/>
      <c r="BK101" s="211" t="s">
        <v>8294</v>
      </c>
      <c r="BL101" s="211"/>
      <c r="BM101" s="212">
        <v>68.5</v>
      </c>
      <c r="BN101" s="212" t="s">
        <v>8299</v>
      </c>
      <c r="BO101" s="211" t="s">
        <v>8294</v>
      </c>
      <c r="BP101" s="211"/>
      <c r="BQ101" s="212">
        <v>4.4000000000000004</v>
      </c>
      <c r="BR101" s="212" t="s">
        <v>8299</v>
      </c>
      <c r="BS101" s="212">
        <v>51.8</v>
      </c>
      <c r="BT101" s="212" t="s">
        <v>8299</v>
      </c>
      <c r="BU101" s="212">
        <v>12.5</v>
      </c>
      <c r="BV101" s="212" t="s">
        <v>8299</v>
      </c>
      <c r="BW101" s="212">
        <v>11.9</v>
      </c>
      <c r="BX101" s="212" t="s">
        <v>8299</v>
      </c>
      <c r="BY101" s="234">
        <v>6.3821902275085449</v>
      </c>
      <c r="BZ101" s="214">
        <v>42215</v>
      </c>
      <c r="CA101" s="212">
        <v>31.8</v>
      </c>
      <c r="CB101" s="208" t="s">
        <v>8299</v>
      </c>
      <c r="CC101" s="212">
        <v>7</v>
      </c>
      <c r="CD101" s="214">
        <v>42215</v>
      </c>
      <c r="CE101" s="208">
        <v>0</v>
      </c>
      <c r="CG101" s="215" t="s">
        <v>8294</v>
      </c>
      <c r="CH101" s="215" t="s">
        <v>8294</v>
      </c>
      <c r="CI101" s="215" t="s">
        <v>8294</v>
      </c>
      <c r="CJ101" s="215" t="s">
        <v>8294</v>
      </c>
    </row>
    <row r="102" spans="1:92">
      <c r="A102" s="210" t="s">
        <v>7624</v>
      </c>
      <c r="B102" s="211" t="s">
        <v>7951</v>
      </c>
      <c r="C102" s="212" t="s">
        <v>7693</v>
      </c>
      <c r="D102" s="211" t="s">
        <v>8274</v>
      </c>
      <c r="E102" s="212">
        <v>63</v>
      </c>
      <c r="F102" s="212">
        <v>1</v>
      </c>
      <c r="G102" s="213">
        <v>266</v>
      </c>
      <c r="H102" s="213">
        <v>15</v>
      </c>
      <c r="I102" s="213"/>
      <c r="J102" s="213"/>
      <c r="K102" s="211" t="s">
        <v>8294</v>
      </c>
      <c r="M102" s="212">
        <v>7</v>
      </c>
      <c r="N102" s="214">
        <v>41915</v>
      </c>
      <c r="O102" s="212">
        <v>3.2</v>
      </c>
      <c r="P102" s="214">
        <v>42215</v>
      </c>
      <c r="Q102" s="215" t="s">
        <v>8294</v>
      </c>
      <c r="R102" s="215" t="s">
        <v>8294</v>
      </c>
      <c r="S102" s="215" t="s">
        <v>8294</v>
      </c>
      <c r="T102" s="215" t="s">
        <v>8294</v>
      </c>
      <c r="U102" s="209">
        <f>AD102*BS102</f>
        <v>1087.9968711111112</v>
      </c>
      <c r="V102" s="216">
        <v>42215</v>
      </c>
      <c r="W102" s="215">
        <v>13.5</v>
      </c>
      <c r="X102" s="215" t="s">
        <v>8294</v>
      </c>
      <c r="Y102" s="215" t="s">
        <v>8294</v>
      </c>
      <c r="Z102" s="209">
        <f>AD102*BU102</f>
        <v>255.74428444444447</v>
      </c>
      <c r="AA102" s="216">
        <v>42215</v>
      </c>
      <c r="AB102" s="208" t="e">
        <f>(AD102/AH102)*10000</f>
        <v>#VALUE!</v>
      </c>
      <c r="AC102" s="216">
        <v>42215</v>
      </c>
      <c r="AD102" s="485">
        <f>(O102/W102)*(((100-CC102)/100)*((100-2)/100))*100</f>
        <v>21.673244444444446</v>
      </c>
      <c r="AE102" s="216">
        <v>42212</v>
      </c>
      <c r="AF102" s="235">
        <v>24.302808302808302</v>
      </c>
      <c r="AG102" s="216">
        <v>42212</v>
      </c>
      <c r="AH102" s="215" t="s">
        <v>8294</v>
      </c>
      <c r="AI102" s="216" t="s">
        <v>8299</v>
      </c>
      <c r="AJ102" s="212">
        <v>150</v>
      </c>
      <c r="AK102" s="216">
        <v>42145</v>
      </c>
      <c r="AL102" s="215" t="s">
        <v>8294</v>
      </c>
      <c r="AM102" s="215"/>
      <c r="AN102" s="212">
        <v>104</v>
      </c>
      <c r="AO102" s="212"/>
      <c r="AP102" s="215" t="s">
        <v>8294</v>
      </c>
      <c r="AQ102" s="215"/>
      <c r="AR102" s="215" t="s">
        <v>8294</v>
      </c>
      <c r="AS102" s="215"/>
      <c r="AT102" s="215" t="s">
        <v>8294</v>
      </c>
      <c r="AU102" s="215" t="s">
        <v>8294</v>
      </c>
      <c r="AV102" s="215"/>
      <c r="AW102" s="215" t="s">
        <v>8294</v>
      </c>
      <c r="AX102" s="215"/>
      <c r="AY102" s="215" t="s">
        <v>8294</v>
      </c>
      <c r="AZ102" s="215"/>
      <c r="BA102" s="215" t="s">
        <v>8294</v>
      </c>
      <c r="BB102" s="215"/>
      <c r="BC102" s="215" t="s">
        <v>8294</v>
      </c>
      <c r="BD102" s="215"/>
      <c r="BE102" s="212">
        <v>3</v>
      </c>
      <c r="BF102" s="217">
        <v>42279</v>
      </c>
      <c r="BG102" s="212">
        <v>-8.8000000000000007</v>
      </c>
      <c r="BH102" s="212" t="s">
        <v>8299</v>
      </c>
      <c r="BI102" s="211" t="s">
        <v>8294</v>
      </c>
      <c r="BJ102" s="211"/>
      <c r="BK102" s="211" t="s">
        <v>8294</v>
      </c>
      <c r="BL102" s="211"/>
      <c r="BM102" s="212">
        <v>63.7</v>
      </c>
      <c r="BN102" s="212" t="s">
        <v>8299</v>
      </c>
      <c r="BO102" s="211" t="s">
        <v>8294</v>
      </c>
      <c r="BP102" s="211"/>
      <c r="BQ102" s="212">
        <v>9.4</v>
      </c>
      <c r="BR102" s="212" t="s">
        <v>8299</v>
      </c>
      <c r="BS102" s="212">
        <v>50.2</v>
      </c>
      <c r="BT102" s="212" t="s">
        <v>8299</v>
      </c>
      <c r="BU102" s="212">
        <v>11.8</v>
      </c>
      <c r="BV102" s="212" t="s">
        <v>8299</v>
      </c>
      <c r="BW102" s="212">
        <v>11.6</v>
      </c>
      <c r="BX102" s="212" t="s">
        <v>8299</v>
      </c>
      <c r="BY102" s="234">
        <v>6.7812361717224121</v>
      </c>
      <c r="BZ102" s="214">
        <v>42215</v>
      </c>
      <c r="CA102" s="212">
        <v>28.9</v>
      </c>
      <c r="CB102" s="208" t="s">
        <v>8299</v>
      </c>
      <c r="CC102" s="212">
        <v>6.7</v>
      </c>
      <c r="CD102" s="214">
        <v>42215</v>
      </c>
      <c r="CE102" s="208">
        <v>0</v>
      </c>
      <c r="CG102" s="215" t="s">
        <v>8294</v>
      </c>
      <c r="CH102" s="215" t="s">
        <v>8294</v>
      </c>
      <c r="CI102" s="215" t="s">
        <v>8294</v>
      </c>
      <c r="CJ102" s="215" t="s">
        <v>8294</v>
      </c>
    </row>
    <row r="103" spans="1:92">
      <c r="A103" s="210" t="s">
        <v>7624</v>
      </c>
      <c r="B103" s="211" t="s">
        <v>7881</v>
      </c>
      <c r="C103" s="212" t="s">
        <v>7658</v>
      </c>
      <c r="D103" s="211" t="s">
        <v>8274</v>
      </c>
      <c r="E103" s="212">
        <v>28</v>
      </c>
      <c r="F103" s="212">
        <v>1</v>
      </c>
      <c r="G103" s="213">
        <v>266</v>
      </c>
      <c r="H103" s="213">
        <v>16</v>
      </c>
      <c r="I103" s="213"/>
      <c r="J103" s="213"/>
      <c r="K103" s="211" t="s">
        <v>8294</v>
      </c>
      <c r="M103" s="212">
        <v>7</v>
      </c>
      <c r="N103" s="214">
        <v>41915</v>
      </c>
      <c r="O103" s="212">
        <v>2.5499999999999998</v>
      </c>
      <c r="P103" s="214">
        <v>42215</v>
      </c>
      <c r="Q103" s="215" t="s">
        <v>8294</v>
      </c>
      <c r="R103" s="215" t="s">
        <v>8294</v>
      </c>
      <c r="S103" s="215" t="s">
        <v>8294</v>
      </c>
      <c r="T103" s="215" t="s">
        <v>8294</v>
      </c>
      <c r="U103" s="209" t="e">
        <f>AD103*BS103</f>
        <v>#VALUE!</v>
      </c>
      <c r="V103" s="216">
        <v>42215</v>
      </c>
      <c r="W103" s="215">
        <v>13.5</v>
      </c>
      <c r="X103" s="215" t="s">
        <v>8294</v>
      </c>
      <c r="Y103" s="215" t="s">
        <v>8294</v>
      </c>
      <c r="Z103" s="209" t="e">
        <f>AD103*BU103</f>
        <v>#VALUE!</v>
      </c>
      <c r="AA103" s="216">
        <v>42215</v>
      </c>
      <c r="AB103" s="208" t="e">
        <f>(AD103/AH103)*10000</f>
        <v>#VALUE!</v>
      </c>
      <c r="AC103" s="216">
        <v>42215</v>
      </c>
      <c r="AD103" s="485">
        <f>(O103/W103)*(((100-CC103)/100)*((100-2)/100))*100</f>
        <v>17.215333333333334</v>
      </c>
      <c r="AE103" s="216">
        <v>42212</v>
      </c>
      <c r="AF103" s="235">
        <v>19.304029304029303</v>
      </c>
      <c r="AG103" s="216">
        <v>42212</v>
      </c>
      <c r="AH103" s="215" t="s">
        <v>8294</v>
      </c>
      <c r="AI103" s="216" t="s">
        <v>8299</v>
      </c>
      <c r="AJ103" s="212">
        <v>130</v>
      </c>
      <c r="AK103" s="216">
        <v>42145</v>
      </c>
      <c r="AL103" s="215" t="s">
        <v>8294</v>
      </c>
      <c r="AM103" s="215"/>
      <c r="AN103" s="212">
        <v>102</v>
      </c>
      <c r="AO103" s="212"/>
      <c r="AP103" s="215" t="s">
        <v>8294</v>
      </c>
      <c r="AQ103" s="215"/>
      <c r="AR103" s="215" t="s">
        <v>8294</v>
      </c>
      <c r="AS103" s="215"/>
      <c r="AT103" s="215" t="s">
        <v>8294</v>
      </c>
      <c r="AU103" s="215" t="s">
        <v>8294</v>
      </c>
      <c r="AV103" s="215"/>
      <c r="AW103" s="215" t="s">
        <v>8294</v>
      </c>
      <c r="AX103" s="215"/>
      <c r="AY103" s="215" t="s">
        <v>8294</v>
      </c>
      <c r="AZ103" s="215"/>
      <c r="BA103" s="215" t="s">
        <v>8294</v>
      </c>
      <c r="BB103" s="215"/>
      <c r="BC103" s="215" t="s">
        <v>8294</v>
      </c>
      <c r="BD103" s="215"/>
      <c r="BE103" s="212">
        <v>3</v>
      </c>
      <c r="BF103" s="217">
        <v>42279</v>
      </c>
      <c r="BG103" s="211" t="s">
        <v>8294</v>
      </c>
      <c r="BH103" s="212" t="s">
        <v>8299</v>
      </c>
      <c r="BI103" s="211" t="s">
        <v>8294</v>
      </c>
      <c r="BJ103" s="211"/>
      <c r="BK103" s="211" t="s">
        <v>8294</v>
      </c>
      <c r="BL103" s="211"/>
      <c r="BM103" s="211" t="s">
        <v>8294</v>
      </c>
      <c r="BN103" s="212" t="s">
        <v>8299</v>
      </c>
      <c r="BO103" s="211" t="s">
        <v>8294</v>
      </c>
      <c r="BP103" s="211"/>
      <c r="BQ103" s="211" t="s">
        <v>8294</v>
      </c>
      <c r="BR103" s="212" t="s">
        <v>8299</v>
      </c>
      <c r="BS103" s="211" t="s">
        <v>8294</v>
      </c>
      <c r="BT103" s="212" t="s">
        <v>8299</v>
      </c>
      <c r="BU103" s="211" t="s">
        <v>8294</v>
      </c>
      <c r="BV103" s="212" t="s">
        <v>8299</v>
      </c>
      <c r="BW103" s="211" t="s">
        <v>8294</v>
      </c>
      <c r="BX103" s="212" t="s">
        <v>8299</v>
      </c>
      <c r="BY103" s="234" t="s">
        <v>8294</v>
      </c>
      <c r="BZ103" s="214">
        <v>42215</v>
      </c>
      <c r="CA103" s="211" t="s">
        <v>8294</v>
      </c>
      <c r="CB103" s="208" t="s">
        <v>8299</v>
      </c>
      <c r="CC103" s="212">
        <v>7</v>
      </c>
      <c r="CD103" s="214">
        <v>42215</v>
      </c>
      <c r="CE103" s="208">
        <v>0</v>
      </c>
      <c r="CG103" s="215" t="s">
        <v>8294</v>
      </c>
      <c r="CH103" s="215" t="s">
        <v>8294</v>
      </c>
      <c r="CI103" s="215" t="s">
        <v>8294</v>
      </c>
      <c r="CJ103" s="215" t="s">
        <v>8294</v>
      </c>
    </row>
    <row r="104" spans="1:92" s="610" customFormat="1">
      <c r="A104" s="210" t="s">
        <v>7624</v>
      </c>
      <c r="B104" s="211" t="s">
        <v>7957</v>
      </c>
      <c r="C104" s="212" t="s">
        <v>7696</v>
      </c>
      <c r="D104" s="211" t="s">
        <v>8276</v>
      </c>
      <c r="E104" s="212">
        <v>66</v>
      </c>
      <c r="F104" s="212">
        <v>1</v>
      </c>
      <c r="G104" s="213">
        <v>266</v>
      </c>
      <c r="H104" s="213">
        <v>17</v>
      </c>
      <c r="I104" s="213"/>
      <c r="J104" s="213"/>
      <c r="K104" s="211" t="s">
        <v>8294</v>
      </c>
      <c r="L104" s="218"/>
      <c r="M104" s="212">
        <v>7</v>
      </c>
      <c r="N104" s="214">
        <v>41915</v>
      </c>
      <c r="O104" s="212">
        <v>5.25</v>
      </c>
      <c r="P104" s="214">
        <v>42215</v>
      </c>
      <c r="Q104" s="215" t="s">
        <v>8294</v>
      </c>
      <c r="R104" s="215" t="s">
        <v>8294</v>
      </c>
      <c r="S104" s="215" t="s">
        <v>8294</v>
      </c>
      <c r="T104" s="215" t="s">
        <v>8294</v>
      </c>
      <c r="U104" s="209">
        <f>AD104*BS104</f>
        <v>1587.8613333333333</v>
      </c>
      <c r="V104" s="216">
        <v>42215</v>
      </c>
      <c r="W104" s="215">
        <v>13.5</v>
      </c>
      <c r="X104" s="215" t="s">
        <v>8294</v>
      </c>
      <c r="Y104" s="215" t="s">
        <v>8294</v>
      </c>
      <c r="Z104" s="209">
        <f>AD104*BU104</f>
        <v>542.28300000000002</v>
      </c>
      <c r="AA104" s="216">
        <v>42215</v>
      </c>
      <c r="AB104" s="208" t="e">
        <f>(AD104/AH104)*10000</f>
        <v>#VALUE!</v>
      </c>
      <c r="AC104" s="216">
        <v>42215</v>
      </c>
      <c r="AD104" s="485">
        <f>(O104/W104)*(((100-CC104)/100)*((100-2)/100))*100</f>
        <v>35.443333333333335</v>
      </c>
      <c r="AE104" s="216">
        <v>42212</v>
      </c>
      <c r="AF104" s="235">
        <v>39.743589743589745</v>
      </c>
      <c r="AG104" s="216">
        <v>42212</v>
      </c>
      <c r="AH104" s="215" t="s">
        <v>8294</v>
      </c>
      <c r="AI104" s="216" t="s">
        <v>8299</v>
      </c>
      <c r="AJ104" s="212">
        <v>165</v>
      </c>
      <c r="AK104" s="216">
        <v>42145</v>
      </c>
      <c r="AL104" s="215" t="s">
        <v>8294</v>
      </c>
      <c r="AM104" s="215"/>
      <c r="AN104" s="212">
        <v>105</v>
      </c>
      <c r="AO104" s="212"/>
      <c r="AP104" s="215" t="s">
        <v>8294</v>
      </c>
      <c r="AQ104" s="215"/>
      <c r="AR104" s="215" t="s">
        <v>8294</v>
      </c>
      <c r="AS104" s="215"/>
      <c r="AT104" s="215" t="s">
        <v>8294</v>
      </c>
      <c r="AU104" s="215" t="s">
        <v>8294</v>
      </c>
      <c r="AV104" s="215"/>
      <c r="AW104" s="215" t="s">
        <v>8294</v>
      </c>
      <c r="AX104" s="215"/>
      <c r="AY104" s="215" t="s">
        <v>8294</v>
      </c>
      <c r="AZ104" s="215"/>
      <c r="BA104" s="215" t="s">
        <v>8294</v>
      </c>
      <c r="BB104" s="215"/>
      <c r="BC104" s="215" t="s">
        <v>8294</v>
      </c>
      <c r="BD104" s="215"/>
      <c r="BE104" s="212">
        <v>3</v>
      </c>
      <c r="BF104" s="217">
        <v>42279</v>
      </c>
      <c r="BG104" s="212">
        <v>-9.9</v>
      </c>
      <c r="BH104" s="212" t="s">
        <v>8299</v>
      </c>
      <c r="BI104" s="211" t="s">
        <v>8294</v>
      </c>
      <c r="BJ104" s="211"/>
      <c r="BK104" s="211" t="s">
        <v>8294</v>
      </c>
      <c r="BL104" s="211"/>
      <c r="BM104" s="212">
        <v>59.3</v>
      </c>
      <c r="BN104" s="212" t="s">
        <v>8299</v>
      </c>
      <c r="BO104" s="211" t="s">
        <v>8294</v>
      </c>
      <c r="BP104" s="211"/>
      <c r="BQ104" s="212">
        <v>10.9</v>
      </c>
      <c r="BR104" s="212" t="s">
        <v>8299</v>
      </c>
      <c r="BS104" s="212">
        <v>44.8</v>
      </c>
      <c r="BT104" s="212" t="s">
        <v>8299</v>
      </c>
      <c r="BU104" s="212">
        <v>15.3</v>
      </c>
      <c r="BV104" s="212" t="s">
        <v>8299</v>
      </c>
      <c r="BW104" s="212">
        <v>12.4</v>
      </c>
      <c r="BX104" s="212" t="s">
        <v>8299</v>
      </c>
      <c r="BY104" s="234">
        <v>7.3634262084960937</v>
      </c>
      <c r="BZ104" s="214">
        <v>42215</v>
      </c>
      <c r="CA104" s="212">
        <v>33.1</v>
      </c>
      <c r="CB104" s="208" t="s">
        <v>8299</v>
      </c>
      <c r="CC104" s="212">
        <v>7</v>
      </c>
      <c r="CD104" s="214">
        <v>42215</v>
      </c>
      <c r="CE104" s="208">
        <v>0</v>
      </c>
      <c r="CF104" s="208"/>
      <c r="CG104" s="215" t="s">
        <v>8294</v>
      </c>
      <c r="CH104" s="215" t="s">
        <v>8294</v>
      </c>
      <c r="CI104" s="215" t="s">
        <v>8294</v>
      </c>
      <c r="CJ104" s="215" t="s">
        <v>8294</v>
      </c>
      <c r="CK104" s="210"/>
      <c r="CL104" s="210"/>
      <c r="CM104" s="210"/>
      <c r="CN104" s="210"/>
    </row>
    <row r="105" spans="1:92" s="610" customFormat="1">
      <c r="A105" s="210" t="s">
        <v>7624</v>
      </c>
      <c r="B105" s="211" t="s">
        <v>8185</v>
      </c>
      <c r="C105" s="212" t="s">
        <v>7799</v>
      </c>
      <c r="D105" s="211" t="s">
        <v>8276</v>
      </c>
      <c r="E105" s="212">
        <v>176</v>
      </c>
      <c r="F105" s="212">
        <v>1</v>
      </c>
      <c r="G105" s="213">
        <v>266</v>
      </c>
      <c r="H105" s="213">
        <v>18</v>
      </c>
      <c r="I105" s="213"/>
      <c r="J105" s="213"/>
      <c r="K105" s="211" t="s">
        <v>8294</v>
      </c>
      <c r="L105" s="218"/>
      <c r="M105" s="212">
        <v>7</v>
      </c>
      <c r="N105" s="214">
        <v>41915</v>
      </c>
      <c r="O105" s="212">
        <v>6.5</v>
      </c>
      <c r="P105" s="214">
        <v>42215</v>
      </c>
      <c r="Q105" s="215" t="s">
        <v>8294</v>
      </c>
      <c r="R105" s="215" t="s">
        <v>8294</v>
      </c>
      <c r="S105" s="215" t="s">
        <v>8294</v>
      </c>
      <c r="T105" s="215" t="s">
        <v>8294</v>
      </c>
      <c r="U105" s="209">
        <f>AD105*BS105</f>
        <v>2044.8926814814813</v>
      </c>
      <c r="V105" s="216">
        <v>42215</v>
      </c>
      <c r="W105" s="215">
        <v>13.5</v>
      </c>
      <c r="X105" s="215" t="s">
        <v>8294</v>
      </c>
      <c r="Y105" s="215" t="s">
        <v>8294</v>
      </c>
      <c r="Z105" s="209">
        <f>AD105*BU105</f>
        <v>586.7572148148148</v>
      </c>
      <c r="AA105" s="216">
        <v>42215</v>
      </c>
      <c r="AB105" s="208" t="e">
        <f>(AD105/AH105)*10000</f>
        <v>#VALUE!</v>
      </c>
      <c r="AC105" s="216">
        <v>42215</v>
      </c>
      <c r="AD105" s="485">
        <f>(O105/W105)*(((100-CC105)/100)*((100-2)/100))*100</f>
        <v>43.787851851851848</v>
      </c>
      <c r="AE105" s="216">
        <v>42212</v>
      </c>
      <c r="AF105" s="235">
        <v>49.100529100529094</v>
      </c>
      <c r="AG105" s="216">
        <v>42212</v>
      </c>
      <c r="AH105" s="215" t="s">
        <v>8294</v>
      </c>
      <c r="AI105" s="216" t="s">
        <v>8299</v>
      </c>
      <c r="AJ105" s="212">
        <v>155</v>
      </c>
      <c r="AK105" s="216">
        <v>42145</v>
      </c>
      <c r="AL105" s="215" t="s">
        <v>8294</v>
      </c>
      <c r="AM105" s="215"/>
      <c r="AN105" s="212">
        <v>103</v>
      </c>
      <c r="AO105" s="212"/>
      <c r="AP105" s="215" t="s">
        <v>8294</v>
      </c>
      <c r="AQ105" s="215"/>
      <c r="AR105" s="215" t="s">
        <v>8294</v>
      </c>
      <c r="AS105" s="215"/>
      <c r="AT105" s="215" t="s">
        <v>8294</v>
      </c>
      <c r="AU105" s="215" t="s">
        <v>8294</v>
      </c>
      <c r="AV105" s="215"/>
      <c r="AW105" s="215" t="s">
        <v>8294</v>
      </c>
      <c r="AX105" s="215"/>
      <c r="AY105" s="215" t="s">
        <v>8294</v>
      </c>
      <c r="AZ105" s="215"/>
      <c r="BA105" s="215" t="s">
        <v>8294</v>
      </c>
      <c r="BB105" s="215"/>
      <c r="BC105" s="215" t="s">
        <v>8294</v>
      </c>
      <c r="BD105" s="215"/>
      <c r="BE105" s="212">
        <v>3</v>
      </c>
      <c r="BF105" s="217">
        <v>42279</v>
      </c>
      <c r="BG105" s="212">
        <v>-10.199999999999999</v>
      </c>
      <c r="BH105" s="212" t="s">
        <v>8299</v>
      </c>
      <c r="BI105" s="211" t="s">
        <v>8294</v>
      </c>
      <c r="BJ105" s="211"/>
      <c r="BK105" s="211" t="s">
        <v>8294</v>
      </c>
      <c r="BL105" s="211"/>
      <c r="BM105" s="212">
        <v>60.5</v>
      </c>
      <c r="BN105" s="212" t="s">
        <v>8299</v>
      </c>
      <c r="BO105" s="211" t="s">
        <v>8294</v>
      </c>
      <c r="BP105" s="211"/>
      <c r="BQ105" s="212">
        <v>9.1</v>
      </c>
      <c r="BR105" s="212" t="s">
        <v>8299</v>
      </c>
      <c r="BS105" s="212">
        <v>46.7</v>
      </c>
      <c r="BT105" s="212" t="s">
        <v>8299</v>
      </c>
      <c r="BU105" s="212">
        <v>13.4</v>
      </c>
      <c r="BV105" s="212" t="s">
        <v>8299</v>
      </c>
      <c r="BW105" s="212">
        <v>8.3000000000000007</v>
      </c>
      <c r="BX105" s="212" t="s">
        <v>8299</v>
      </c>
      <c r="BY105" s="234">
        <v>7.309107780456543</v>
      </c>
      <c r="BZ105" s="214">
        <v>42215</v>
      </c>
      <c r="CA105" s="212">
        <v>30.2</v>
      </c>
      <c r="CB105" s="208" t="s">
        <v>8299</v>
      </c>
      <c r="CC105" s="212">
        <v>7.2</v>
      </c>
      <c r="CD105" s="214">
        <v>42215</v>
      </c>
      <c r="CE105" s="208">
        <v>0</v>
      </c>
      <c r="CF105" s="208"/>
      <c r="CG105" s="215" t="s">
        <v>8294</v>
      </c>
      <c r="CH105" s="215" t="s">
        <v>8294</v>
      </c>
      <c r="CI105" s="215" t="s">
        <v>8294</v>
      </c>
      <c r="CJ105" s="215" t="s">
        <v>8294</v>
      </c>
      <c r="CK105" s="210"/>
      <c r="CL105" s="210"/>
      <c r="CM105" s="210"/>
      <c r="CN105" s="210"/>
    </row>
    <row r="106" spans="1:92" s="610" customFormat="1">
      <c r="A106" s="210" t="s">
        <v>7624</v>
      </c>
      <c r="B106" s="211" t="s">
        <v>8005</v>
      </c>
      <c r="C106" s="212" t="s">
        <v>7717</v>
      </c>
      <c r="D106" s="211" t="s">
        <v>8276</v>
      </c>
      <c r="E106" s="212">
        <v>90</v>
      </c>
      <c r="F106" s="212">
        <v>1</v>
      </c>
      <c r="G106" s="213">
        <v>266</v>
      </c>
      <c r="H106" s="213">
        <v>19</v>
      </c>
      <c r="I106" s="213"/>
      <c r="J106" s="213"/>
      <c r="K106" s="211" t="s">
        <v>8294</v>
      </c>
      <c r="L106" s="218"/>
      <c r="M106" s="212">
        <v>7</v>
      </c>
      <c r="N106" s="214">
        <v>41915</v>
      </c>
      <c r="O106" s="212">
        <v>6.05</v>
      </c>
      <c r="P106" s="214">
        <v>42215</v>
      </c>
      <c r="Q106" s="215" t="s">
        <v>8294</v>
      </c>
      <c r="R106" s="215" t="s">
        <v>8294</v>
      </c>
      <c r="S106" s="215" t="s">
        <v>8294</v>
      </c>
      <c r="T106" s="215" t="s">
        <v>8294</v>
      </c>
      <c r="U106" s="209">
        <f>AD106*BS106</f>
        <v>1880.8940007407405</v>
      </c>
      <c r="V106" s="216">
        <v>42215</v>
      </c>
      <c r="W106" s="215">
        <v>13.5</v>
      </c>
      <c r="X106" s="215" t="s">
        <v>8294</v>
      </c>
      <c r="Y106" s="215" t="s">
        <v>8294</v>
      </c>
      <c r="Z106" s="209">
        <f>AD106*BU106</f>
        <v>546.72406962962953</v>
      </c>
      <c r="AA106" s="216">
        <v>42215</v>
      </c>
      <c r="AB106" s="208" t="e">
        <f>(AD106/AH106)*10000</f>
        <v>#VALUE!</v>
      </c>
      <c r="AC106" s="216">
        <v>42215</v>
      </c>
      <c r="AD106" s="485">
        <f>(O106/W106)*(((100-CC106)/100)*((100-2)/100))*100</f>
        <v>40.800303703703698</v>
      </c>
      <c r="AE106" s="216">
        <v>42212</v>
      </c>
      <c r="AF106" s="235">
        <v>45.750508750508757</v>
      </c>
      <c r="AG106" s="216">
        <v>42212</v>
      </c>
      <c r="AH106" s="215" t="s">
        <v>8294</v>
      </c>
      <c r="AI106" s="216" t="s">
        <v>8299</v>
      </c>
      <c r="AJ106" s="212">
        <v>155</v>
      </c>
      <c r="AK106" s="216">
        <v>42145</v>
      </c>
      <c r="AL106" s="215" t="s">
        <v>8294</v>
      </c>
      <c r="AM106" s="215"/>
      <c r="AN106" s="212">
        <v>105</v>
      </c>
      <c r="AO106" s="212"/>
      <c r="AP106" s="215" t="s">
        <v>8294</v>
      </c>
      <c r="AQ106" s="215"/>
      <c r="AR106" s="215" t="s">
        <v>8294</v>
      </c>
      <c r="AS106" s="215"/>
      <c r="AT106" s="215" t="s">
        <v>8294</v>
      </c>
      <c r="AU106" s="215" t="s">
        <v>8294</v>
      </c>
      <c r="AV106" s="215"/>
      <c r="AW106" s="215" t="s">
        <v>8294</v>
      </c>
      <c r="AX106" s="215"/>
      <c r="AY106" s="215" t="s">
        <v>8294</v>
      </c>
      <c r="AZ106" s="215"/>
      <c r="BA106" s="215" t="s">
        <v>8294</v>
      </c>
      <c r="BB106" s="215"/>
      <c r="BC106" s="215" t="s">
        <v>8294</v>
      </c>
      <c r="BD106" s="215"/>
      <c r="BE106" s="212">
        <v>3</v>
      </c>
      <c r="BF106" s="217">
        <v>42279</v>
      </c>
      <c r="BG106" s="212">
        <v>-12</v>
      </c>
      <c r="BH106" s="212" t="s">
        <v>8299</v>
      </c>
      <c r="BI106" s="211" t="s">
        <v>8294</v>
      </c>
      <c r="BJ106" s="211"/>
      <c r="BK106" s="211" t="s">
        <v>8294</v>
      </c>
      <c r="BL106" s="211"/>
      <c r="BM106" s="212">
        <v>61.9</v>
      </c>
      <c r="BN106" s="212" t="s">
        <v>8299</v>
      </c>
      <c r="BO106" s="211" t="s">
        <v>8294</v>
      </c>
      <c r="BP106" s="211"/>
      <c r="BQ106" s="212">
        <v>10.5</v>
      </c>
      <c r="BR106" s="212" t="s">
        <v>8299</v>
      </c>
      <c r="BS106" s="212">
        <v>46.1</v>
      </c>
      <c r="BT106" s="212" t="s">
        <v>8299</v>
      </c>
      <c r="BU106" s="212">
        <v>13.4</v>
      </c>
      <c r="BV106" s="212" t="s">
        <v>8299</v>
      </c>
      <c r="BW106" s="212">
        <v>6.7</v>
      </c>
      <c r="BX106" s="212" t="s">
        <v>8299</v>
      </c>
      <c r="BY106" s="234">
        <v>7.5612621307373047</v>
      </c>
      <c r="BZ106" s="214">
        <v>42215</v>
      </c>
      <c r="CA106" s="212">
        <v>29.8</v>
      </c>
      <c r="CB106" s="208" t="s">
        <v>8299</v>
      </c>
      <c r="CC106" s="212">
        <v>7.1</v>
      </c>
      <c r="CD106" s="214">
        <v>42215</v>
      </c>
      <c r="CE106" s="208">
        <v>0</v>
      </c>
      <c r="CF106" s="208"/>
      <c r="CG106" s="215" t="s">
        <v>8294</v>
      </c>
      <c r="CH106" s="215" t="s">
        <v>8294</v>
      </c>
      <c r="CI106" s="215" t="s">
        <v>8294</v>
      </c>
      <c r="CJ106" s="215" t="s">
        <v>8294</v>
      </c>
      <c r="CK106" s="210"/>
      <c r="CL106" s="210"/>
      <c r="CM106" s="210"/>
      <c r="CN106" s="210"/>
    </row>
    <row r="107" spans="1:92" s="610" customFormat="1">
      <c r="A107" s="210" t="s">
        <v>7624</v>
      </c>
      <c r="B107" s="211" t="s">
        <v>8076</v>
      </c>
      <c r="C107" s="212" t="s">
        <v>7747</v>
      </c>
      <c r="D107" s="211" t="s">
        <v>8276</v>
      </c>
      <c r="E107" s="212">
        <v>122</v>
      </c>
      <c r="F107" s="212">
        <v>1</v>
      </c>
      <c r="G107" s="213">
        <v>266</v>
      </c>
      <c r="H107" s="213">
        <v>20</v>
      </c>
      <c r="I107" s="213"/>
      <c r="J107" s="213"/>
      <c r="K107" s="211" t="s">
        <v>8294</v>
      </c>
      <c r="L107" s="218"/>
      <c r="M107" s="212">
        <v>7</v>
      </c>
      <c r="N107" s="214">
        <v>41915</v>
      </c>
      <c r="O107" s="212">
        <v>3.35</v>
      </c>
      <c r="P107" s="214">
        <v>42215</v>
      </c>
      <c r="Q107" s="215" t="s">
        <v>8294</v>
      </c>
      <c r="R107" s="215" t="s">
        <v>8294</v>
      </c>
      <c r="S107" s="215" t="s">
        <v>8294</v>
      </c>
      <c r="T107" s="215" t="s">
        <v>8294</v>
      </c>
      <c r="U107" s="209">
        <f>AD107*BS107</f>
        <v>1046.0075733333333</v>
      </c>
      <c r="V107" s="216">
        <v>42215</v>
      </c>
      <c r="W107" s="215">
        <v>13.5</v>
      </c>
      <c r="X107" s="215" t="s">
        <v>8294</v>
      </c>
      <c r="Y107" s="215" t="s">
        <v>8294</v>
      </c>
      <c r="Z107" s="209">
        <f>AD107*BU107</f>
        <v>378.72688000000005</v>
      </c>
      <c r="AA107" s="216">
        <v>42215</v>
      </c>
      <c r="AB107" s="208" t="e">
        <f>(AD107/AH107)*10000</f>
        <v>#VALUE!</v>
      </c>
      <c r="AC107" s="216">
        <v>42215</v>
      </c>
      <c r="AD107" s="485">
        <f>(O107/W107)*(((100-CC107)/100)*((100-2)/100))*100</f>
        <v>22.543266666666668</v>
      </c>
      <c r="AE107" s="216">
        <v>42212</v>
      </c>
      <c r="AF107" s="235">
        <v>25.278388278388274</v>
      </c>
      <c r="AG107" s="216">
        <v>42212</v>
      </c>
      <c r="AH107" s="215" t="s">
        <v>8294</v>
      </c>
      <c r="AI107" s="216" t="s">
        <v>8299</v>
      </c>
      <c r="AJ107" s="212">
        <v>175</v>
      </c>
      <c r="AK107" s="216">
        <v>42145</v>
      </c>
      <c r="AL107" s="215" t="s">
        <v>8294</v>
      </c>
      <c r="AM107" s="215"/>
      <c r="AN107" s="212">
        <v>110</v>
      </c>
      <c r="AO107" s="212"/>
      <c r="AP107" s="215" t="s">
        <v>8294</v>
      </c>
      <c r="AQ107" s="215"/>
      <c r="AR107" s="215" t="s">
        <v>8294</v>
      </c>
      <c r="AS107" s="215"/>
      <c r="AT107" s="215" t="s">
        <v>8294</v>
      </c>
      <c r="AU107" s="215" t="s">
        <v>8294</v>
      </c>
      <c r="AV107" s="215"/>
      <c r="AW107" s="215" t="s">
        <v>8294</v>
      </c>
      <c r="AX107" s="215"/>
      <c r="AY107" s="215" t="s">
        <v>8294</v>
      </c>
      <c r="AZ107" s="215"/>
      <c r="BA107" s="215" t="s">
        <v>8294</v>
      </c>
      <c r="BB107" s="215"/>
      <c r="BC107" s="215" t="s">
        <v>8294</v>
      </c>
      <c r="BD107" s="215"/>
      <c r="BE107" s="212">
        <v>3</v>
      </c>
      <c r="BF107" s="217">
        <v>42279</v>
      </c>
      <c r="BG107" s="212">
        <v>29.3</v>
      </c>
      <c r="BH107" s="212" t="s">
        <v>8299</v>
      </c>
      <c r="BI107" s="211" t="s">
        <v>8294</v>
      </c>
      <c r="BJ107" s="211"/>
      <c r="BK107" s="211" t="s">
        <v>8294</v>
      </c>
      <c r="BL107" s="211"/>
      <c r="BM107" s="212">
        <v>67</v>
      </c>
      <c r="BN107" s="212" t="s">
        <v>8299</v>
      </c>
      <c r="BO107" s="211" t="s">
        <v>8294</v>
      </c>
      <c r="BP107" s="211"/>
      <c r="BQ107" s="212">
        <v>5.7</v>
      </c>
      <c r="BR107" s="212" t="s">
        <v>8299</v>
      </c>
      <c r="BS107" s="212">
        <v>46.4</v>
      </c>
      <c r="BT107" s="212" t="s">
        <v>8299</v>
      </c>
      <c r="BU107" s="212">
        <v>16.8</v>
      </c>
      <c r="BV107" s="212" t="s">
        <v>8299</v>
      </c>
      <c r="BW107" s="212">
        <v>60.8</v>
      </c>
      <c r="BX107" s="212" t="s">
        <v>8299</v>
      </c>
      <c r="BY107" s="234">
        <v>7.5361590385437012</v>
      </c>
      <c r="BZ107" s="214">
        <v>42215</v>
      </c>
      <c r="CA107" s="212">
        <v>37.5</v>
      </c>
      <c r="CB107" s="208" t="s">
        <v>8299</v>
      </c>
      <c r="CC107" s="212">
        <v>7.3</v>
      </c>
      <c r="CD107" s="214">
        <v>42215</v>
      </c>
      <c r="CE107" s="208">
        <v>0</v>
      </c>
      <c r="CF107" s="208"/>
      <c r="CG107" s="215" t="s">
        <v>8294</v>
      </c>
      <c r="CH107" s="215" t="s">
        <v>8294</v>
      </c>
      <c r="CI107" s="215" t="s">
        <v>8294</v>
      </c>
      <c r="CJ107" s="215" t="s">
        <v>8294</v>
      </c>
      <c r="CK107" s="210"/>
      <c r="CL107" s="210"/>
      <c r="CM107" s="210"/>
      <c r="CN107" s="210"/>
    </row>
    <row r="108" spans="1:92">
      <c r="A108" s="210" t="s">
        <v>7624</v>
      </c>
      <c r="B108" s="211" t="s">
        <v>8073</v>
      </c>
      <c r="C108" s="212" t="s">
        <v>7746</v>
      </c>
      <c r="D108" s="211" t="s">
        <v>8276</v>
      </c>
      <c r="E108" s="212">
        <v>121</v>
      </c>
      <c r="F108" s="212">
        <v>1</v>
      </c>
      <c r="G108" s="213">
        <v>266</v>
      </c>
      <c r="H108" s="213">
        <v>21</v>
      </c>
      <c r="I108" s="213"/>
      <c r="J108" s="213"/>
      <c r="K108" s="211" t="s">
        <v>8294</v>
      </c>
      <c r="M108" s="212">
        <v>7</v>
      </c>
      <c r="N108" s="214">
        <v>41915</v>
      </c>
      <c r="O108" s="212">
        <v>3.1</v>
      </c>
      <c r="P108" s="214">
        <v>42215</v>
      </c>
      <c r="Q108" s="215" t="s">
        <v>8294</v>
      </c>
      <c r="R108" s="215" t="s">
        <v>8294</v>
      </c>
      <c r="S108" s="215" t="s">
        <v>8294</v>
      </c>
      <c r="T108" s="215" t="s">
        <v>8294</v>
      </c>
      <c r="U108" s="209">
        <f>AD108*BS108</f>
        <v>987.78657185185159</v>
      </c>
      <c r="V108" s="216">
        <v>42215</v>
      </c>
      <c r="W108" s="215">
        <v>13.5</v>
      </c>
      <c r="X108" s="215" t="s">
        <v>8294</v>
      </c>
      <c r="Y108" s="215" t="s">
        <v>8294</v>
      </c>
      <c r="Z108" s="209">
        <f>AD108*BU108</f>
        <v>361.28346074074068</v>
      </c>
      <c r="AA108" s="216">
        <v>42215</v>
      </c>
      <c r="AB108" s="208" t="e">
        <f>(AD108/AH108)*10000</f>
        <v>#VALUE!</v>
      </c>
      <c r="AC108" s="216">
        <v>42215</v>
      </c>
      <c r="AD108" s="485">
        <f>(O108/W108)*(((100-CC108)/100)*((100-2)/100))*100</f>
        <v>20.883437037037034</v>
      </c>
      <c r="AE108" s="216">
        <v>42212</v>
      </c>
      <c r="AF108" s="235">
        <v>23.417175417175415</v>
      </c>
      <c r="AG108" s="216">
        <v>42212</v>
      </c>
      <c r="AH108" s="215" t="s">
        <v>8294</v>
      </c>
      <c r="AI108" s="216" t="s">
        <v>8299</v>
      </c>
      <c r="AJ108" s="212">
        <v>160</v>
      </c>
      <c r="AK108" s="216">
        <v>42145</v>
      </c>
      <c r="AL108" s="215" t="s">
        <v>8294</v>
      </c>
      <c r="AM108" s="215"/>
      <c r="AN108" s="212">
        <v>108</v>
      </c>
      <c r="AO108" s="212"/>
      <c r="AP108" s="215" t="s">
        <v>8294</v>
      </c>
      <c r="AQ108" s="215"/>
      <c r="AR108" s="215" t="s">
        <v>8294</v>
      </c>
      <c r="AS108" s="215"/>
      <c r="AT108" s="215" t="s">
        <v>8294</v>
      </c>
      <c r="AU108" s="215" t="s">
        <v>8294</v>
      </c>
      <c r="AV108" s="215"/>
      <c r="AW108" s="215" t="s">
        <v>8294</v>
      </c>
      <c r="AX108" s="215"/>
      <c r="AY108" s="215" t="s">
        <v>8294</v>
      </c>
      <c r="AZ108" s="215"/>
      <c r="BA108" s="215" t="s">
        <v>8294</v>
      </c>
      <c r="BB108" s="215"/>
      <c r="BC108" s="215" t="s">
        <v>8294</v>
      </c>
      <c r="BD108" s="215"/>
      <c r="BE108" s="212">
        <v>3</v>
      </c>
      <c r="BF108" s="217">
        <v>42279</v>
      </c>
      <c r="BG108" s="212">
        <v>34.299999999999997</v>
      </c>
      <c r="BH108" s="212" t="s">
        <v>8299</v>
      </c>
      <c r="BI108" s="211" t="s">
        <v>8294</v>
      </c>
      <c r="BJ108" s="211"/>
      <c r="BK108" s="211" t="s">
        <v>8294</v>
      </c>
      <c r="BL108" s="211"/>
      <c r="BM108" s="212">
        <v>66.900000000000006</v>
      </c>
      <c r="BN108" s="212" t="s">
        <v>8299</v>
      </c>
      <c r="BO108" s="211" t="s">
        <v>8294</v>
      </c>
      <c r="BP108" s="211"/>
      <c r="BQ108" s="212">
        <v>4.3</v>
      </c>
      <c r="BR108" s="212" t="s">
        <v>8299</v>
      </c>
      <c r="BS108" s="212">
        <v>47.3</v>
      </c>
      <c r="BT108" s="212" t="s">
        <v>8299</v>
      </c>
      <c r="BU108" s="212">
        <v>17.3</v>
      </c>
      <c r="BV108" s="212" t="s">
        <v>8299</v>
      </c>
      <c r="BW108" s="212">
        <v>81.099999999999994</v>
      </c>
      <c r="BX108" s="212" t="s">
        <v>8299</v>
      </c>
      <c r="BY108" s="234">
        <v>6.8993039131164551</v>
      </c>
      <c r="BZ108" s="214">
        <v>42215</v>
      </c>
      <c r="CA108" s="212">
        <v>39.700000000000003</v>
      </c>
      <c r="CB108" s="208" t="s">
        <v>8299</v>
      </c>
      <c r="CC108" s="212">
        <v>7.2</v>
      </c>
      <c r="CD108" s="214">
        <v>42215</v>
      </c>
      <c r="CE108" s="208">
        <v>0</v>
      </c>
      <c r="CG108" s="215" t="s">
        <v>8294</v>
      </c>
      <c r="CH108" s="215" t="s">
        <v>8294</v>
      </c>
      <c r="CI108" s="215" t="s">
        <v>8294</v>
      </c>
      <c r="CJ108" s="215" t="s">
        <v>8294</v>
      </c>
    </row>
    <row r="109" spans="1:92">
      <c r="A109" s="210" t="s">
        <v>7624</v>
      </c>
      <c r="B109" s="211" t="s">
        <v>8031</v>
      </c>
      <c r="C109" s="212" t="s">
        <v>7729</v>
      </c>
      <c r="D109" s="211" t="s">
        <v>8276</v>
      </c>
      <c r="E109" s="212">
        <v>103</v>
      </c>
      <c r="F109" s="212">
        <v>1</v>
      </c>
      <c r="G109" s="213">
        <v>266</v>
      </c>
      <c r="H109" s="213">
        <v>22</v>
      </c>
      <c r="I109" s="213"/>
      <c r="J109" s="213"/>
      <c r="K109" s="211" t="s">
        <v>8294</v>
      </c>
      <c r="M109" s="212">
        <v>7</v>
      </c>
      <c r="N109" s="214">
        <v>41915</v>
      </c>
      <c r="O109" s="212">
        <v>5.45</v>
      </c>
      <c r="P109" s="214">
        <v>42215</v>
      </c>
      <c r="Q109" s="215" t="s">
        <v>8294</v>
      </c>
      <c r="R109" s="215" t="s">
        <v>8294</v>
      </c>
      <c r="S109" s="215" t="s">
        <v>8294</v>
      </c>
      <c r="T109" s="215" t="s">
        <v>8294</v>
      </c>
      <c r="U109" s="209">
        <f>AD109*BS109</f>
        <v>1731.1130511111114</v>
      </c>
      <c r="V109" s="216">
        <v>42215</v>
      </c>
      <c r="W109" s="215">
        <v>13.5</v>
      </c>
      <c r="X109" s="215" t="s">
        <v>8294</v>
      </c>
      <c r="Y109" s="215" t="s">
        <v>8294</v>
      </c>
      <c r="Z109" s="209">
        <f>AD109*BU109</f>
        <v>521.90669481481484</v>
      </c>
      <c r="AA109" s="216">
        <v>42215</v>
      </c>
      <c r="AB109" s="208" t="e">
        <f>(AD109/AH109)*10000</f>
        <v>#VALUE!</v>
      </c>
      <c r="AC109" s="216">
        <v>42215</v>
      </c>
      <c r="AD109" s="485">
        <f>(O109/W109)*(((100-CC109)/100)*((100-2)/100))*100</f>
        <v>36.753992592592596</v>
      </c>
      <c r="AE109" s="216">
        <v>42212</v>
      </c>
      <c r="AF109" s="235">
        <v>41.213268213268222</v>
      </c>
      <c r="AG109" s="216">
        <v>42212</v>
      </c>
      <c r="AH109" s="215" t="s">
        <v>8294</v>
      </c>
      <c r="AI109" s="216" t="s">
        <v>8299</v>
      </c>
      <c r="AJ109" s="212">
        <v>160</v>
      </c>
      <c r="AK109" s="216">
        <v>42145</v>
      </c>
      <c r="AL109" s="215" t="s">
        <v>8294</v>
      </c>
      <c r="AM109" s="215"/>
      <c r="AN109" s="212">
        <v>103</v>
      </c>
      <c r="AO109" s="212"/>
      <c r="AP109" s="215" t="s">
        <v>8294</v>
      </c>
      <c r="AQ109" s="215"/>
      <c r="AR109" s="215" t="s">
        <v>8294</v>
      </c>
      <c r="AS109" s="215"/>
      <c r="AT109" s="215" t="s">
        <v>8294</v>
      </c>
      <c r="AU109" s="215" t="s">
        <v>8294</v>
      </c>
      <c r="AV109" s="215"/>
      <c r="AW109" s="215" t="s">
        <v>8294</v>
      </c>
      <c r="AX109" s="215"/>
      <c r="AY109" s="215" t="s">
        <v>8294</v>
      </c>
      <c r="AZ109" s="215"/>
      <c r="BA109" s="215" t="s">
        <v>8294</v>
      </c>
      <c r="BB109" s="215"/>
      <c r="BC109" s="215" t="s">
        <v>8294</v>
      </c>
      <c r="BD109" s="215"/>
      <c r="BE109" s="212">
        <v>3</v>
      </c>
      <c r="BF109" s="217">
        <v>42279</v>
      </c>
      <c r="BG109" s="212">
        <v>-10.9</v>
      </c>
      <c r="BH109" s="212" t="s">
        <v>8299</v>
      </c>
      <c r="BI109" s="211" t="s">
        <v>8294</v>
      </c>
      <c r="BJ109" s="211"/>
      <c r="BK109" s="211" t="s">
        <v>8294</v>
      </c>
      <c r="BL109" s="211"/>
      <c r="BM109" s="212">
        <v>63.1</v>
      </c>
      <c r="BN109" s="212" t="s">
        <v>8299</v>
      </c>
      <c r="BO109" s="211" t="s">
        <v>8294</v>
      </c>
      <c r="BP109" s="211"/>
      <c r="BQ109" s="212">
        <v>10.5</v>
      </c>
      <c r="BR109" s="212" t="s">
        <v>8299</v>
      </c>
      <c r="BS109" s="212">
        <v>47.1</v>
      </c>
      <c r="BT109" s="212" t="s">
        <v>8299</v>
      </c>
      <c r="BU109" s="212">
        <v>14.2</v>
      </c>
      <c r="BV109" s="212" t="s">
        <v>8299</v>
      </c>
      <c r="BW109" s="212">
        <v>10.1</v>
      </c>
      <c r="BX109" s="212" t="s">
        <v>8299</v>
      </c>
      <c r="BY109" s="234">
        <v>7.2886438369750977</v>
      </c>
      <c r="BZ109" s="214">
        <v>42215</v>
      </c>
      <c r="CA109" s="212">
        <v>32.299999999999997</v>
      </c>
      <c r="CB109" s="208" t="s">
        <v>8299</v>
      </c>
      <c r="CC109" s="212">
        <v>7.1</v>
      </c>
      <c r="CD109" s="214">
        <v>42215</v>
      </c>
      <c r="CE109" s="208">
        <v>0</v>
      </c>
      <c r="CG109" s="215" t="s">
        <v>8294</v>
      </c>
      <c r="CH109" s="215" t="s">
        <v>8294</v>
      </c>
      <c r="CI109" s="215" t="s">
        <v>8294</v>
      </c>
      <c r="CJ109" s="215" t="s">
        <v>8294</v>
      </c>
    </row>
    <row r="110" spans="1:92">
      <c r="A110" s="210" t="s">
        <v>7624</v>
      </c>
      <c r="B110" s="211" t="s">
        <v>7812</v>
      </c>
      <c r="C110" s="212" t="s">
        <v>7811</v>
      </c>
      <c r="D110" s="211" t="s">
        <v>8274</v>
      </c>
      <c r="E110" s="212">
        <v>2</v>
      </c>
      <c r="F110" s="212">
        <v>1</v>
      </c>
      <c r="G110" s="213">
        <v>267</v>
      </c>
      <c r="H110" s="213">
        <v>11</v>
      </c>
      <c r="I110" s="213"/>
      <c r="J110" s="213"/>
      <c r="K110" s="211" t="s">
        <v>8294</v>
      </c>
      <c r="M110" s="212">
        <v>7</v>
      </c>
      <c r="N110" s="214">
        <v>41915</v>
      </c>
      <c r="O110" s="212">
        <v>1.75</v>
      </c>
      <c r="P110" s="214">
        <v>42215</v>
      </c>
      <c r="Q110" s="215" t="s">
        <v>8294</v>
      </c>
      <c r="R110" s="215" t="s">
        <v>8294</v>
      </c>
      <c r="S110" s="215" t="s">
        <v>8294</v>
      </c>
      <c r="T110" s="215" t="s">
        <v>8294</v>
      </c>
      <c r="U110" s="209" t="e">
        <f>AD110*BS110</f>
        <v>#VALUE!</v>
      </c>
      <c r="V110" s="216">
        <v>42215</v>
      </c>
      <c r="W110" s="215">
        <v>13.5</v>
      </c>
      <c r="X110" s="215" t="s">
        <v>8294</v>
      </c>
      <c r="Y110" s="215" t="s">
        <v>8294</v>
      </c>
      <c r="Z110" s="209" t="e">
        <f>AD110*BU110</f>
        <v>#VALUE!</v>
      </c>
      <c r="AA110" s="216">
        <v>42215</v>
      </c>
      <c r="AB110" s="208" t="e">
        <f>(AD110/AH110)*10000</f>
        <v>#VALUE!</v>
      </c>
      <c r="AC110" s="216">
        <v>42215</v>
      </c>
      <c r="AD110" s="485">
        <f>(O110/W110)*(((100-CC110)/100)*((100-2)/100))*100</f>
        <v>11.573074074074071</v>
      </c>
      <c r="AE110" s="216">
        <v>42212</v>
      </c>
      <c r="AF110" s="235">
        <v>12.977207977207977</v>
      </c>
      <c r="AG110" s="216">
        <v>42212</v>
      </c>
      <c r="AH110" s="215" t="s">
        <v>8294</v>
      </c>
      <c r="AI110" s="216" t="s">
        <v>8299</v>
      </c>
      <c r="AJ110" s="212">
        <v>150</v>
      </c>
      <c r="AK110" s="216">
        <v>42145</v>
      </c>
      <c r="AL110" s="215" t="s">
        <v>8294</v>
      </c>
      <c r="AM110" s="215"/>
      <c r="AN110" s="212">
        <v>107</v>
      </c>
      <c r="AO110" s="212"/>
      <c r="AP110" s="215" t="s">
        <v>8294</v>
      </c>
      <c r="AQ110" s="215"/>
      <c r="AR110" s="215" t="s">
        <v>8294</v>
      </c>
      <c r="AS110" s="215"/>
      <c r="AT110" s="215" t="s">
        <v>8294</v>
      </c>
      <c r="AU110" s="215" t="s">
        <v>8294</v>
      </c>
      <c r="AV110" s="215"/>
      <c r="AW110" s="215" t="s">
        <v>8294</v>
      </c>
      <c r="AX110" s="215"/>
      <c r="AY110" s="215" t="s">
        <v>8294</v>
      </c>
      <c r="AZ110" s="215"/>
      <c r="BA110" s="215" t="s">
        <v>8294</v>
      </c>
      <c r="BB110" s="215"/>
      <c r="BC110" s="215" t="s">
        <v>8294</v>
      </c>
      <c r="BD110" s="215"/>
      <c r="BE110" s="212">
        <v>3</v>
      </c>
      <c r="BF110" s="217">
        <v>42279</v>
      </c>
      <c r="BG110" s="211" t="s">
        <v>8294</v>
      </c>
      <c r="BH110" s="212" t="s">
        <v>8299</v>
      </c>
      <c r="BI110" s="211" t="s">
        <v>8294</v>
      </c>
      <c r="BJ110" s="211"/>
      <c r="BK110" s="211" t="s">
        <v>8294</v>
      </c>
      <c r="BL110" s="211"/>
      <c r="BM110" s="211" t="s">
        <v>8294</v>
      </c>
      <c r="BN110" s="212" t="s">
        <v>8299</v>
      </c>
      <c r="BO110" s="211" t="s">
        <v>8294</v>
      </c>
      <c r="BP110" s="211"/>
      <c r="BQ110" s="211" t="s">
        <v>8294</v>
      </c>
      <c r="BR110" s="212" t="s">
        <v>8299</v>
      </c>
      <c r="BS110" s="211" t="s">
        <v>8294</v>
      </c>
      <c r="BT110" s="212" t="s">
        <v>8299</v>
      </c>
      <c r="BU110" s="211" t="s">
        <v>8294</v>
      </c>
      <c r="BV110" s="212" t="s">
        <v>8299</v>
      </c>
      <c r="BW110" s="211" t="s">
        <v>8294</v>
      </c>
      <c r="BX110" s="212" t="s">
        <v>8299</v>
      </c>
      <c r="BY110" s="234" t="s">
        <v>8294</v>
      </c>
      <c r="BZ110" s="214">
        <v>42215</v>
      </c>
      <c r="CA110" s="211" t="s">
        <v>8294</v>
      </c>
      <c r="CB110" s="208" t="s">
        <v>8299</v>
      </c>
      <c r="CC110" s="212">
        <v>8.9</v>
      </c>
      <c r="CD110" s="214">
        <v>42215</v>
      </c>
      <c r="CE110" s="208">
        <v>0</v>
      </c>
      <c r="CG110" s="215" t="s">
        <v>8294</v>
      </c>
      <c r="CH110" s="215" t="s">
        <v>8294</v>
      </c>
      <c r="CI110" s="215" t="s">
        <v>8294</v>
      </c>
      <c r="CJ110" s="215" t="s">
        <v>8294</v>
      </c>
    </row>
    <row r="111" spans="1:92">
      <c r="A111" s="210" t="s">
        <v>7624</v>
      </c>
      <c r="B111" s="211" t="s">
        <v>8104</v>
      </c>
      <c r="C111" s="212" t="s">
        <v>7759</v>
      </c>
      <c r="D111" s="211" t="s">
        <v>8274</v>
      </c>
      <c r="E111" s="212">
        <v>136</v>
      </c>
      <c r="F111" s="212">
        <v>1</v>
      </c>
      <c r="G111" s="213">
        <v>267</v>
      </c>
      <c r="H111" s="213">
        <v>12</v>
      </c>
      <c r="I111" s="213"/>
      <c r="J111" s="213"/>
      <c r="K111" s="211" t="s">
        <v>8294</v>
      </c>
      <c r="M111" s="212">
        <v>7</v>
      </c>
      <c r="N111" s="214">
        <v>41915</v>
      </c>
      <c r="O111" s="212">
        <v>3.55</v>
      </c>
      <c r="P111" s="214">
        <v>42215</v>
      </c>
      <c r="Q111" s="215" t="s">
        <v>8294</v>
      </c>
      <c r="R111" s="215" t="s">
        <v>8294</v>
      </c>
      <c r="S111" s="215" t="s">
        <v>8294</v>
      </c>
      <c r="T111" s="215" t="s">
        <v>8294</v>
      </c>
      <c r="U111" s="209">
        <f>AD111*BS111</f>
        <v>1136.1254333333334</v>
      </c>
      <c r="V111" s="216">
        <v>42215</v>
      </c>
      <c r="W111" s="215">
        <v>13.5</v>
      </c>
      <c r="X111" s="215" t="s">
        <v>8294</v>
      </c>
      <c r="Y111" s="215" t="s">
        <v>8294</v>
      </c>
      <c r="Z111" s="209">
        <f>AD111*BU111</f>
        <v>271.73309333333333</v>
      </c>
      <c r="AA111" s="216">
        <v>42215</v>
      </c>
      <c r="AB111" s="208" t="e">
        <f>(AD111/AH111)*10000</f>
        <v>#VALUE!</v>
      </c>
      <c r="AC111" s="216">
        <v>42215</v>
      </c>
      <c r="AD111" s="485">
        <f>(O111/W111)*(((100-CC111)/100)*((100-2)/100))*100</f>
        <v>23.425266666666666</v>
      </c>
      <c r="AE111" s="216">
        <v>42212</v>
      </c>
      <c r="AF111" s="235">
        <v>26.26739926739927</v>
      </c>
      <c r="AG111" s="216">
        <v>42212</v>
      </c>
      <c r="AH111" s="215" t="s">
        <v>8294</v>
      </c>
      <c r="AI111" s="216" t="s">
        <v>8299</v>
      </c>
      <c r="AJ111" s="212">
        <v>135</v>
      </c>
      <c r="AK111" s="216">
        <v>42145</v>
      </c>
      <c r="AL111" s="215" t="s">
        <v>8294</v>
      </c>
      <c r="AM111" s="215"/>
      <c r="AN111" s="212">
        <v>108</v>
      </c>
      <c r="AO111" s="212"/>
      <c r="AP111" s="215" t="s">
        <v>8294</v>
      </c>
      <c r="AQ111" s="215"/>
      <c r="AR111" s="215" t="s">
        <v>8294</v>
      </c>
      <c r="AS111" s="215"/>
      <c r="AT111" s="215" t="s">
        <v>8294</v>
      </c>
      <c r="AU111" s="215" t="s">
        <v>8294</v>
      </c>
      <c r="AV111" s="215"/>
      <c r="AW111" s="215" t="s">
        <v>8294</v>
      </c>
      <c r="AX111" s="215"/>
      <c r="AY111" s="215" t="s">
        <v>8294</v>
      </c>
      <c r="AZ111" s="215"/>
      <c r="BA111" s="215" t="s">
        <v>8294</v>
      </c>
      <c r="BB111" s="215"/>
      <c r="BC111" s="215" t="s">
        <v>8294</v>
      </c>
      <c r="BD111" s="215"/>
      <c r="BE111" s="212">
        <v>3</v>
      </c>
      <c r="BF111" s="217">
        <v>42279</v>
      </c>
      <c r="BG111" s="212">
        <v>-12.8</v>
      </c>
      <c r="BH111" s="212" t="s">
        <v>8299</v>
      </c>
      <c r="BI111" s="211" t="s">
        <v>8294</v>
      </c>
      <c r="BJ111" s="211"/>
      <c r="BK111" s="211" t="s">
        <v>8294</v>
      </c>
      <c r="BL111" s="211"/>
      <c r="BM111" s="212">
        <v>64.599999999999994</v>
      </c>
      <c r="BN111" s="212" t="s">
        <v>8299</v>
      </c>
      <c r="BO111" s="211" t="s">
        <v>8294</v>
      </c>
      <c r="BP111" s="211"/>
      <c r="BQ111" s="212">
        <v>7.9</v>
      </c>
      <c r="BR111" s="212" t="s">
        <v>8299</v>
      </c>
      <c r="BS111" s="212">
        <v>48.5</v>
      </c>
      <c r="BT111" s="212" t="s">
        <v>8299</v>
      </c>
      <c r="BU111" s="212">
        <v>11.6</v>
      </c>
      <c r="BV111" s="212" t="s">
        <v>8299</v>
      </c>
      <c r="BW111" s="212">
        <v>14.8</v>
      </c>
      <c r="BX111" s="212" t="s">
        <v>8299</v>
      </c>
      <c r="BY111" s="234">
        <v>7.6222329139709473</v>
      </c>
      <c r="BZ111" s="214">
        <v>42215</v>
      </c>
      <c r="CA111" s="212">
        <v>27.3</v>
      </c>
      <c r="CB111" s="208" t="s">
        <v>8299</v>
      </c>
      <c r="CC111" s="212">
        <v>9.1</v>
      </c>
      <c r="CD111" s="214">
        <v>42215</v>
      </c>
      <c r="CE111" s="208">
        <v>0</v>
      </c>
      <c r="CG111" s="215" t="s">
        <v>8294</v>
      </c>
      <c r="CH111" s="215" t="s">
        <v>8294</v>
      </c>
      <c r="CI111" s="215" t="s">
        <v>8294</v>
      </c>
      <c r="CJ111" s="215" t="s">
        <v>8294</v>
      </c>
    </row>
    <row r="112" spans="1:92" s="610" customFormat="1">
      <c r="A112" s="210" t="s">
        <v>7624</v>
      </c>
      <c r="B112" s="211" t="s">
        <v>7935</v>
      </c>
      <c r="C112" s="212" t="s">
        <v>7685</v>
      </c>
      <c r="D112" s="211" t="s">
        <v>8274</v>
      </c>
      <c r="E112" s="212">
        <v>55</v>
      </c>
      <c r="F112" s="212">
        <v>1</v>
      </c>
      <c r="G112" s="213">
        <v>267</v>
      </c>
      <c r="H112" s="213">
        <v>13</v>
      </c>
      <c r="I112" s="213"/>
      <c r="J112" s="213"/>
      <c r="K112" s="211" t="s">
        <v>8294</v>
      </c>
      <c r="L112" s="218"/>
      <c r="M112" s="212">
        <v>7</v>
      </c>
      <c r="N112" s="214">
        <v>41915</v>
      </c>
      <c r="O112" s="212">
        <v>3.2</v>
      </c>
      <c r="P112" s="214">
        <v>42215</v>
      </c>
      <c r="Q112" s="215" t="s">
        <v>8294</v>
      </c>
      <c r="R112" s="215" t="s">
        <v>8294</v>
      </c>
      <c r="S112" s="215" t="s">
        <v>8294</v>
      </c>
      <c r="T112" s="215" t="s">
        <v>8294</v>
      </c>
      <c r="U112" s="209">
        <f>AD112*BS112</f>
        <v>1013.8060800000003</v>
      </c>
      <c r="V112" s="216">
        <v>42215</v>
      </c>
      <c r="W112" s="215">
        <v>13.5</v>
      </c>
      <c r="X112" s="215" t="s">
        <v>8294</v>
      </c>
      <c r="Y112" s="215" t="s">
        <v>8294</v>
      </c>
      <c r="Z112" s="209">
        <f>AD112*BU112</f>
        <v>262.8386133333334</v>
      </c>
      <c r="AA112" s="216">
        <v>42215</v>
      </c>
      <c r="AB112" s="208" t="e">
        <f>(AD112/AH112)*10000</f>
        <v>#VALUE!</v>
      </c>
      <c r="AC112" s="216">
        <v>42215</v>
      </c>
      <c r="AD112" s="485">
        <f>(O112/W112)*(((100-CC112)/100)*((100-2)/100))*100</f>
        <v>20.860207407407412</v>
      </c>
      <c r="AE112" s="216">
        <v>42212</v>
      </c>
      <c r="AF112" s="235">
        <v>23.391127391127391</v>
      </c>
      <c r="AG112" s="216">
        <v>42212</v>
      </c>
      <c r="AH112" s="215" t="s">
        <v>8294</v>
      </c>
      <c r="AI112" s="216" t="s">
        <v>8299</v>
      </c>
      <c r="AJ112" s="212">
        <v>140</v>
      </c>
      <c r="AK112" s="216">
        <v>42145</v>
      </c>
      <c r="AL112" s="215" t="s">
        <v>8294</v>
      </c>
      <c r="AM112" s="215"/>
      <c r="AN112" s="212">
        <v>107</v>
      </c>
      <c r="AO112" s="212"/>
      <c r="AP112" s="215" t="s">
        <v>8294</v>
      </c>
      <c r="AQ112" s="215"/>
      <c r="AR112" s="215" t="s">
        <v>8294</v>
      </c>
      <c r="AS112" s="215"/>
      <c r="AT112" s="215" t="s">
        <v>8294</v>
      </c>
      <c r="AU112" s="215" t="s">
        <v>8294</v>
      </c>
      <c r="AV112" s="215"/>
      <c r="AW112" s="215" t="s">
        <v>8294</v>
      </c>
      <c r="AX112" s="215"/>
      <c r="AY112" s="215" t="s">
        <v>8294</v>
      </c>
      <c r="AZ112" s="215"/>
      <c r="BA112" s="215" t="s">
        <v>8294</v>
      </c>
      <c r="BB112" s="215"/>
      <c r="BC112" s="215" t="s">
        <v>8294</v>
      </c>
      <c r="BD112" s="215"/>
      <c r="BE112" s="212">
        <v>3</v>
      </c>
      <c r="BF112" s="217">
        <v>42279</v>
      </c>
      <c r="BG112" s="212">
        <v>-16.2</v>
      </c>
      <c r="BH112" s="212" t="s">
        <v>8299</v>
      </c>
      <c r="BI112" s="211" t="s">
        <v>8294</v>
      </c>
      <c r="BJ112" s="211"/>
      <c r="BK112" s="211" t="s">
        <v>8294</v>
      </c>
      <c r="BL112" s="211"/>
      <c r="BM112" s="212">
        <v>63.2</v>
      </c>
      <c r="BN112" s="212" t="s">
        <v>8299</v>
      </c>
      <c r="BO112" s="211" t="s">
        <v>8294</v>
      </c>
      <c r="BP112" s="211"/>
      <c r="BQ112" s="212">
        <v>8.9</v>
      </c>
      <c r="BR112" s="212" t="s">
        <v>8299</v>
      </c>
      <c r="BS112" s="212">
        <v>48.6</v>
      </c>
      <c r="BT112" s="212" t="s">
        <v>8299</v>
      </c>
      <c r="BU112" s="212">
        <v>12.6</v>
      </c>
      <c r="BV112" s="212" t="s">
        <v>8299</v>
      </c>
      <c r="BW112" s="212">
        <v>12.2</v>
      </c>
      <c r="BX112" s="212" t="s">
        <v>8299</v>
      </c>
      <c r="BY112" s="234">
        <v>7.1558480262756348</v>
      </c>
      <c r="BZ112" s="214">
        <v>42215</v>
      </c>
      <c r="CA112" s="212">
        <v>29.7</v>
      </c>
      <c r="CB112" s="208" t="s">
        <v>8299</v>
      </c>
      <c r="CC112" s="212">
        <v>10.199999999999999</v>
      </c>
      <c r="CD112" s="214">
        <v>42215</v>
      </c>
      <c r="CE112" s="208">
        <v>0</v>
      </c>
      <c r="CF112" s="208"/>
      <c r="CG112" s="215" t="s">
        <v>8294</v>
      </c>
      <c r="CH112" s="215" t="s">
        <v>8294</v>
      </c>
      <c r="CI112" s="215" t="s">
        <v>8294</v>
      </c>
      <c r="CJ112" s="215" t="s">
        <v>8294</v>
      </c>
      <c r="CK112" s="210"/>
      <c r="CL112" s="210"/>
      <c r="CM112" s="210"/>
      <c r="CN112" s="210"/>
    </row>
    <row r="113" spans="1:92" s="610" customFormat="1">
      <c r="A113" s="210" t="s">
        <v>7624</v>
      </c>
      <c r="B113" s="211" t="s">
        <v>7818</v>
      </c>
      <c r="C113" s="212" t="s">
        <v>7817</v>
      </c>
      <c r="D113" s="211" t="s">
        <v>8274</v>
      </c>
      <c r="E113" s="212">
        <v>4</v>
      </c>
      <c r="F113" s="212">
        <v>1</v>
      </c>
      <c r="G113" s="213">
        <v>267</v>
      </c>
      <c r="H113" s="213">
        <v>14</v>
      </c>
      <c r="I113" s="213"/>
      <c r="J113" s="213"/>
      <c r="K113" s="211" t="s">
        <v>8294</v>
      </c>
      <c r="L113" s="218"/>
      <c r="M113" s="212">
        <v>3</v>
      </c>
      <c r="N113" s="214">
        <v>41915</v>
      </c>
      <c r="O113" s="212">
        <v>1.4</v>
      </c>
      <c r="P113" s="214">
        <v>42215</v>
      </c>
      <c r="Q113" s="215" t="s">
        <v>8294</v>
      </c>
      <c r="R113" s="215" t="s">
        <v>8294</v>
      </c>
      <c r="S113" s="215" t="s">
        <v>8294</v>
      </c>
      <c r="T113" s="215" t="s">
        <v>8294</v>
      </c>
      <c r="U113" s="209" t="e">
        <f>AD113*BS113</f>
        <v>#VALUE!</v>
      </c>
      <c r="V113" s="216">
        <v>42215</v>
      </c>
      <c r="W113" s="215">
        <v>13.5</v>
      </c>
      <c r="X113" s="215" t="s">
        <v>8294</v>
      </c>
      <c r="Y113" s="215" t="s">
        <v>8294</v>
      </c>
      <c r="Z113" s="209" t="e">
        <f>AD113*BU113</f>
        <v>#VALUE!</v>
      </c>
      <c r="AA113" s="216">
        <v>42215</v>
      </c>
      <c r="AB113" s="208" t="e">
        <f>(AD113/AH113)*10000</f>
        <v>#VALUE!</v>
      </c>
      <c r="AC113" s="216">
        <v>42215</v>
      </c>
      <c r="AD113" s="485">
        <f>(O113/W113)*(((100-CC113)/100)*((100-2)/100))*100</f>
        <v>9.3702518518518509</v>
      </c>
      <c r="AE113" s="216">
        <v>42212</v>
      </c>
      <c r="AF113" s="235">
        <v>10.507122507122507</v>
      </c>
      <c r="AG113" s="216">
        <v>42212</v>
      </c>
      <c r="AH113" s="215" t="s">
        <v>8294</v>
      </c>
      <c r="AI113" s="216" t="s">
        <v>8299</v>
      </c>
      <c r="AJ113" s="212">
        <v>165</v>
      </c>
      <c r="AK113" s="216">
        <v>42145</v>
      </c>
      <c r="AL113" s="215" t="s">
        <v>8294</v>
      </c>
      <c r="AM113" s="215"/>
      <c r="AN113" s="212">
        <v>106</v>
      </c>
      <c r="AO113" s="212"/>
      <c r="AP113" s="215" t="s">
        <v>8294</v>
      </c>
      <c r="AQ113" s="215"/>
      <c r="AR113" s="215" t="s">
        <v>8294</v>
      </c>
      <c r="AS113" s="215"/>
      <c r="AT113" s="215" t="s">
        <v>8294</v>
      </c>
      <c r="AU113" s="215" t="s">
        <v>8294</v>
      </c>
      <c r="AV113" s="215"/>
      <c r="AW113" s="215" t="s">
        <v>8294</v>
      </c>
      <c r="AX113" s="215"/>
      <c r="AY113" s="215" t="s">
        <v>8294</v>
      </c>
      <c r="AZ113" s="215"/>
      <c r="BA113" s="215" t="s">
        <v>8294</v>
      </c>
      <c r="BB113" s="215"/>
      <c r="BC113" s="215" t="s">
        <v>8294</v>
      </c>
      <c r="BD113" s="215"/>
      <c r="BE113" s="212">
        <v>7</v>
      </c>
      <c r="BF113" s="217">
        <v>42279</v>
      </c>
      <c r="BG113" s="211" t="s">
        <v>8294</v>
      </c>
      <c r="BH113" s="212" t="s">
        <v>8299</v>
      </c>
      <c r="BI113" s="211" t="s">
        <v>8294</v>
      </c>
      <c r="BJ113" s="211"/>
      <c r="BK113" s="211" t="s">
        <v>8294</v>
      </c>
      <c r="BL113" s="211"/>
      <c r="BM113" s="211" t="s">
        <v>8294</v>
      </c>
      <c r="BN113" s="212" t="s">
        <v>8299</v>
      </c>
      <c r="BO113" s="211" t="s">
        <v>8294</v>
      </c>
      <c r="BP113" s="211"/>
      <c r="BQ113" s="211" t="s">
        <v>8294</v>
      </c>
      <c r="BR113" s="212" t="s">
        <v>8299</v>
      </c>
      <c r="BS113" s="211" t="s">
        <v>8294</v>
      </c>
      <c r="BT113" s="212" t="s">
        <v>8299</v>
      </c>
      <c r="BU113" s="211" t="s">
        <v>8294</v>
      </c>
      <c r="BV113" s="212" t="s">
        <v>8299</v>
      </c>
      <c r="BW113" s="211" t="s">
        <v>8294</v>
      </c>
      <c r="BX113" s="212" t="s">
        <v>8299</v>
      </c>
      <c r="BY113" s="234" t="s">
        <v>8294</v>
      </c>
      <c r="BZ113" s="214">
        <v>42215</v>
      </c>
      <c r="CA113" s="211" t="s">
        <v>8294</v>
      </c>
      <c r="CB113" s="208" t="s">
        <v>8299</v>
      </c>
      <c r="CC113" s="212">
        <v>7.8</v>
      </c>
      <c r="CD113" s="214">
        <v>42215</v>
      </c>
      <c r="CE113" s="208">
        <v>0</v>
      </c>
      <c r="CF113" s="208"/>
      <c r="CG113" s="215" t="s">
        <v>8294</v>
      </c>
      <c r="CH113" s="215" t="s">
        <v>8294</v>
      </c>
      <c r="CI113" s="215" t="s">
        <v>8294</v>
      </c>
      <c r="CJ113" s="215" t="s">
        <v>8294</v>
      </c>
      <c r="CK113" s="210"/>
      <c r="CL113" s="210"/>
      <c r="CM113" s="210"/>
      <c r="CN113" s="210"/>
    </row>
    <row r="114" spans="1:92" s="610" customFormat="1">
      <c r="A114" s="210" t="s">
        <v>7624</v>
      </c>
      <c r="B114" s="211" t="s">
        <v>8094</v>
      </c>
      <c r="C114" s="212" t="s">
        <v>7754</v>
      </c>
      <c r="D114" s="211" t="s">
        <v>8274</v>
      </c>
      <c r="E114" s="212">
        <v>131</v>
      </c>
      <c r="F114" s="212">
        <v>1</v>
      </c>
      <c r="G114" s="213">
        <v>267</v>
      </c>
      <c r="H114" s="213">
        <v>15</v>
      </c>
      <c r="I114" s="213"/>
      <c r="J114" s="213"/>
      <c r="K114" s="211" t="s">
        <v>8294</v>
      </c>
      <c r="L114" s="218"/>
      <c r="M114" s="212">
        <v>7</v>
      </c>
      <c r="N114" s="214">
        <v>41915</v>
      </c>
      <c r="O114" s="212">
        <v>3.85</v>
      </c>
      <c r="P114" s="214">
        <v>42215</v>
      </c>
      <c r="Q114" s="215" t="s">
        <v>8294</v>
      </c>
      <c r="R114" s="215" t="s">
        <v>8294</v>
      </c>
      <c r="S114" s="215" t="s">
        <v>8294</v>
      </c>
      <c r="T114" s="215" t="s">
        <v>8294</v>
      </c>
      <c r="U114" s="209">
        <f>AD114*BS114</f>
        <v>1235.2913792592594</v>
      </c>
      <c r="V114" s="216">
        <v>42215</v>
      </c>
      <c r="W114" s="215">
        <v>13.5</v>
      </c>
      <c r="X114" s="215" t="s">
        <v>8294</v>
      </c>
      <c r="Y114" s="215" t="s">
        <v>8294</v>
      </c>
      <c r="Z114" s="209">
        <f>AD114*BU114</f>
        <v>297.29004148148147</v>
      </c>
      <c r="AA114" s="216">
        <v>42215</v>
      </c>
      <c r="AB114" s="208" t="e">
        <f>(AD114/AH114)*10000</f>
        <v>#VALUE!</v>
      </c>
      <c r="AC114" s="216">
        <v>42215</v>
      </c>
      <c r="AD114" s="485">
        <f>(O114/W114)*(((100-CC114)/100)*((100-2)/100))*100</f>
        <v>25.628451851851853</v>
      </c>
      <c r="AE114" s="216">
        <v>42212</v>
      </c>
      <c r="AF114" s="235">
        <v>28.73789173789174</v>
      </c>
      <c r="AG114" s="216">
        <v>42212</v>
      </c>
      <c r="AH114" s="215" t="s">
        <v>8294</v>
      </c>
      <c r="AI114" s="216" t="s">
        <v>8299</v>
      </c>
      <c r="AJ114" s="212">
        <v>150</v>
      </c>
      <c r="AK114" s="216">
        <v>42145</v>
      </c>
      <c r="AL114" s="215" t="s">
        <v>8294</v>
      </c>
      <c r="AM114" s="215"/>
      <c r="AN114" s="212">
        <v>105</v>
      </c>
      <c r="AO114" s="212"/>
      <c r="AP114" s="215" t="s">
        <v>8294</v>
      </c>
      <c r="AQ114" s="215"/>
      <c r="AR114" s="215" t="s">
        <v>8294</v>
      </c>
      <c r="AS114" s="215"/>
      <c r="AT114" s="215" t="s">
        <v>8294</v>
      </c>
      <c r="AU114" s="215" t="s">
        <v>8294</v>
      </c>
      <c r="AV114" s="215"/>
      <c r="AW114" s="215" t="s">
        <v>8294</v>
      </c>
      <c r="AX114" s="215"/>
      <c r="AY114" s="215" t="s">
        <v>8294</v>
      </c>
      <c r="AZ114" s="215"/>
      <c r="BA114" s="215" t="s">
        <v>8294</v>
      </c>
      <c r="BB114" s="215"/>
      <c r="BC114" s="215" t="s">
        <v>8294</v>
      </c>
      <c r="BD114" s="215"/>
      <c r="BE114" s="212">
        <v>3</v>
      </c>
      <c r="BF114" s="217">
        <v>42279</v>
      </c>
      <c r="BG114" s="212">
        <v>-11.4</v>
      </c>
      <c r="BH114" s="212" t="s">
        <v>8299</v>
      </c>
      <c r="BI114" s="211" t="s">
        <v>8294</v>
      </c>
      <c r="BJ114" s="211"/>
      <c r="BK114" s="211" t="s">
        <v>8294</v>
      </c>
      <c r="BL114" s="211"/>
      <c r="BM114" s="212">
        <v>66.400000000000006</v>
      </c>
      <c r="BN114" s="212" t="s">
        <v>8299</v>
      </c>
      <c r="BO114" s="211" t="s">
        <v>8294</v>
      </c>
      <c r="BP114" s="211"/>
      <c r="BQ114" s="212">
        <v>8.6</v>
      </c>
      <c r="BR114" s="212" t="s">
        <v>8299</v>
      </c>
      <c r="BS114" s="212">
        <v>48.2</v>
      </c>
      <c r="BT114" s="212" t="s">
        <v>8299</v>
      </c>
      <c r="BU114" s="212">
        <v>11.6</v>
      </c>
      <c r="BV114" s="212" t="s">
        <v>8299</v>
      </c>
      <c r="BW114" s="212">
        <v>14.2</v>
      </c>
      <c r="BX114" s="212" t="s">
        <v>8299</v>
      </c>
      <c r="BY114" s="234">
        <v>7.3769707679748535</v>
      </c>
      <c r="BZ114" s="214">
        <v>42215</v>
      </c>
      <c r="CA114" s="212">
        <v>27</v>
      </c>
      <c r="CB114" s="208" t="s">
        <v>8299</v>
      </c>
      <c r="CC114" s="212">
        <v>8.3000000000000007</v>
      </c>
      <c r="CD114" s="214">
        <v>42215</v>
      </c>
      <c r="CE114" s="208">
        <v>0</v>
      </c>
      <c r="CF114" s="208"/>
      <c r="CG114" s="215" t="s">
        <v>8294</v>
      </c>
      <c r="CH114" s="215" t="s">
        <v>8294</v>
      </c>
      <c r="CI114" s="215" t="s">
        <v>8294</v>
      </c>
      <c r="CJ114" s="215" t="s">
        <v>8294</v>
      </c>
      <c r="CK114" s="210"/>
      <c r="CL114" s="210"/>
      <c r="CM114" s="210"/>
      <c r="CN114" s="210"/>
    </row>
    <row r="115" spans="1:92" s="610" customFormat="1">
      <c r="A115" s="210" t="s">
        <v>7624</v>
      </c>
      <c r="B115" s="211" t="s">
        <v>8110</v>
      </c>
      <c r="C115" s="212" t="s">
        <v>7762</v>
      </c>
      <c r="D115" s="211" t="s">
        <v>8274</v>
      </c>
      <c r="E115" s="212">
        <v>139</v>
      </c>
      <c r="F115" s="212">
        <v>1</v>
      </c>
      <c r="G115" s="213">
        <v>267</v>
      </c>
      <c r="H115" s="213">
        <v>16</v>
      </c>
      <c r="I115" s="213"/>
      <c r="J115" s="213"/>
      <c r="K115" s="211" t="s">
        <v>8294</v>
      </c>
      <c r="L115" s="218"/>
      <c r="M115" s="212">
        <v>7</v>
      </c>
      <c r="N115" s="214">
        <v>41915</v>
      </c>
      <c r="O115" s="212">
        <v>4.1500000000000004</v>
      </c>
      <c r="P115" s="214">
        <v>42215</v>
      </c>
      <c r="Q115" s="215" t="s">
        <v>8294</v>
      </c>
      <c r="R115" s="215" t="s">
        <v>8294</v>
      </c>
      <c r="S115" s="215" t="s">
        <v>8294</v>
      </c>
      <c r="T115" s="215" t="s">
        <v>8294</v>
      </c>
      <c r="U115" s="209">
        <f>AD115*BS115</f>
        <v>1324.4381318518519</v>
      </c>
      <c r="V115" s="216">
        <v>42215</v>
      </c>
      <c r="W115" s="215">
        <v>13.5</v>
      </c>
      <c r="X115" s="215" t="s">
        <v>8294</v>
      </c>
      <c r="Y115" s="215" t="s">
        <v>8294</v>
      </c>
      <c r="Z115" s="209">
        <f>AD115*BU115</f>
        <v>346.94221333333331</v>
      </c>
      <c r="AA115" s="216">
        <v>42215</v>
      </c>
      <c r="AB115" s="208" t="e">
        <f>(AD115/AH115)*10000</f>
        <v>#VALUE!</v>
      </c>
      <c r="AC115" s="216">
        <v>42215</v>
      </c>
      <c r="AD115" s="485">
        <f>(O115/W115)*(((100-CC115)/100)*((100-2)/100))*100</f>
        <v>27.535096296296295</v>
      </c>
      <c r="AE115" s="216">
        <v>42212</v>
      </c>
      <c r="AF115" s="235">
        <v>30.875864875864877</v>
      </c>
      <c r="AG115" s="216">
        <v>42212</v>
      </c>
      <c r="AH115" s="215" t="s">
        <v>8294</v>
      </c>
      <c r="AI115" s="216" t="s">
        <v>8299</v>
      </c>
      <c r="AJ115" s="212">
        <v>155</v>
      </c>
      <c r="AK115" s="216">
        <v>42145</v>
      </c>
      <c r="AL115" s="215" t="s">
        <v>8294</v>
      </c>
      <c r="AM115" s="215"/>
      <c r="AN115" s="212">
        <v>107</v>
      </c>
      <c r="AO115" s="212"/>
      <c r="AP115" s="215" t="s">
        <v>8294</v>
      </c>
      <c r="AQ115" s="215"/>
      <c r="AR115" s="215" t="s">
        <v>8294</v>
      </c>
      <c r="AS115" s="215"/>
      <c r="AT115" s="215" t="s">
        <v>8294</v>
      </c>
      <c r="AU115" s="215" t="s">
        <v>8294</v>
      </c>
      <c r="AV115" s="215"/>
      <c r="AW115" s="215" t="s">
        <v>8294</v>
      </c>
      <c r="AX115" s="215"/>
      <c r="AY115" s="215" t="s">
        <v>8294</v>
      </c>
      <c r="AZ115" s="215"/>
      <c r="BA115" s="215" t="s">
        <v>8294</v>
      </c>
      <c r="BB115" s="215"/>
      <c r="BC115" s="215" t="s">
        <v>8294</v>
      </c>
      <c r="BD115" s="215"/>
      <c r="BE115" s="212">
        <v>3</v>
      </c>
      <c r="BF115" s="217">
        <v>42279</v>
      </c>
      <c r="BG115" s="212">
        <v>-13.7</v>
      </c>
      <c r="BH115" s="212" t="s">
        <v>8299</v>
      </c>
      <c r="BI115" s="211" t="s">
        <v>8294</v>
      </c>
      <c r="BJ115" s="211"/>
      <c r="BK115" s="211" t="s">
        <v>8294</v>
      </c>
      <c r="BL115" s="211"/>
      <c r="BM115" s="212">
        <v>62.1</v>
      </c>
      <c r="BN115" s="212" t="s">
        <v>8299</v>
      </c>
      <c r="BO115" s="211" t="s">
        <v>8294</v>
      </c>
      <c r="BP115" s="211"/>
      <c r="BQ115" s="212">
        <v>9.1</v>
      </c>
      <c r="BR115" s="212" t="s">
        <v>8299</v>
      </c>
      <c r="BS115" s="212">
        <v>48.1</v>
      </c>
      <c r="BT115" s="212" t="s">
        <v>8299</v>
      </c>
      <c r="BU115" s="212">
        <v>12.6</v>
      </c>
      <c r="BV115" s="212" t="s">
        <v>8299</v>
      </c>
      <c r="BW115" s="212">
        <v>13.5</v>
      </c>
      <c r="BX115" s="212" t="s">
        <v>8299</v>
      </c>
      <c r="BY115" s="234">
        <v>7.8858728408813477</v>
      </c>
      <c r="BZ115" s="214">
        <v>42215</v>
      </c>
      <c r="CA115" s="212">
        <v>29.3</v>
      </c>
      <c r="CB115" s="208" t="s">
        <v>8299</v>
      </c>
      <c r="CC115" s="212">
        <v>8.6</v>
      </c>
      <c r="CD115" s="214">
        <v>42215</v>
      </c>
      <c r="CE115" s="208">
        <v>0</v>
      </c>
      <c r="CF115" s="208"/>
      <c r="CG115" s="215" t="s">
        <v>8294</v>
      </c>
      <c r="CH115" s="215" t="s">
        <v>8294</v>
      </c>
      <c r="CI115" s="215" t="s">
        <v>8294</v>
      </c>
      <c r="CJ115" s="215" t="s">
        <v>8294</v>
      </c>
      <c r="CK115" s="210"/>
      <c r="CL115" s="210"/>
      <c r="CM115" s="210"/>
      <c r="CN115" s="210"/>
    </row>
    <row r="116" spans="1:92">
      <c r="A116" s="210" t="s">
        <v>7624</v>
      </c>
      <c r="B116" s="211" t="s">
        <v>8106</v>
      </c>
      <c r="C116" s="212" t="s">
        <v>7760</v>
      </c>
      <c r="D116" s="211" t="s">
        <v>8276</v>
      </c>
      <c r="E116" s="212">
        <v>137</v>
      </c>
      <c r="F116" s="212">
        <v>1</v>
      </c>
      <c r="G116" s="213">
        <v>267</v>
      </c>
      <c r="H116" s="213">
        <v>17</v>
      </c>
      <c r="I116" s="213"/>
      <c r="J116" s="213"/>
      <c r="K116" s="211" t="s">
        <v>8294</v>
      </c>
      <c r="M116" s="212">
        <v>7</v>
      </c>
      <c r="N116" s="214">
        <v>41915</v>
      </c>
      <c r="O116" s="212">
        <v>5.6</v>
      </c>
      <c r="P116" s="214">
        <v>42215</v>
      </c>
      <c r="Q116" s="215" t="s">
        <v>8294</v>
      </c>
      <c r="R116" s="215" t="s">
        <v>8294</v>
      </c>
      <c r="S116" s="215" t="s">
        <v>8294</v>
      </c>
      <c r="T116" s="215" t="s">
        <v>8294</v>
      </c>
      <c r="U116" s="209">
        <f>AD116*BS116</f>
        <v>1772.3313066666669</v>
      </c>
      <c r="V116" s="216">
        <v>42215</v>
      </c>
      <c r="W116" s="215">
        <v>13.5</v>
      </c>
      <c r="X116" s="215" t="s">
        <v>8294</v>
      </c>
      <c r="Y116" s="215" t="s">
        <v>8294</v>
      </c>
      <c r="Z116" s="209">
        <f>AD116*BU116</f>
        <v>509.03435851851856</v>
      </c>
      <c r="AA116" s="216">
        <v>42215</v>
      </c>
      <c r="AB116" s="208" t="e">
        <f>(AD116/AH116)*10000</f>
        <v>#VALUE!</v>
      </c>
      <c r="AC116" s="216">
        <v>42215</v>
      </c>
      <c r="AD116" s="485">
        <f>(O116/W116)*(((100-CC116)/100)*((100-2)/100))*100</f>
        <v>37.155792592592597</v>
      </c>
      <c r="AE116" s="216">
        <v>42212</v>
      </c>
      <c r="AF116" s="235">
        <v>41.66381766381766</v>
      </c>
      <c r="AG116" s="216">
        <v>42212</v>
      </c>
      <c r="AH116" s="215" t="s">
        <v>8294</v>
      </c>
      <c r="AI116" s="216" t="s">
        <v>8299</v>
      </c>
      <c r="AJ116" s="212">
        <v>160</v>
      </c>
      <c r="AK116" s="216">
        <v>42145</v>
      </c>
      <c r="AL116" s="215" t="s">
        <v>8294</v>
      </c>
      <c r="AM116" s="215"/>
      <c r="AN116" s="212">
        <v>101</v>
      </c>
      <c r="AO116" s="212"/>
      <c r="AP116" s="215" t="s">
        <v>8294</v>
      </c>
      <c r="AQ116" s="215"/>
      <c r="AR116" s="215" t="s">
        <v>8294</v>
      </c>
      <c r="AS116" s="215"/>
      <c r="AT116" s="215" t="s">
        <v>8294</v>
      </c>
      <c r="AU116" s="215" t="s">
        <v>8294</v>
      </c>
      <c r="AV116" s="215"/>
      <c r="AW116" s="215" t="s">
        <v>8294</v>
      </c>
      <c r="AX116" s="215"/>
      <c r="AY116" s="215" t="s">
        <v>8294</v>
      </c>
      <c r="AZ116" s="215"/>
      <c r="BA116" s="215" t="s">
        <v>8294</v>
      </c>
      <c r="BB116" s="215"/>
      <c r="BC116" s="215" t="s">
        <v>8294</v>
      </c>
      <c r="BD116" s="215"/>
      <c r="BE116" s="212">
        <v>3</v>
      </c>
      <c r="BF116" s="217">
        <v>42279</v>
      </c>
      <c r="BG116" s="212">
        <v>-11.5</v>
      </c>
      <c r="BH116" s="212" t="s">
        <v>8299</v>
      </c>
      <c r="BI116" s="211" t="s">
        <v>8294</v>
      </c>
      <c r="BJ116" s="211"/>
      <c r="BK116" s="211" t="s">
        <v>8294</v>
      </c>
      <c r="BL116" s="211"/>
      <c r="BM116" s="212">
        <v>57.7</v>
      </c>
      <c r="BN116" s="212" t="s">
        <v>8299</v>
      </c>
      <c r="BO116" s="211" t="s">
        <v>8294</v>
      </c>
      <c r="BP116" s="211"/>
      <c r="BQ116" s="212">
        <v>11.1</v>
      </c>
      <c r="BR116" s="212" t="s">
        <v>8299</v>
      </c>
      <c r="BS116" s="212">
        <v>47.7</v>
      </c>
      <c r="BT116" s="212" t="s">
        <v>8299</v>
      </c>
      <c r="BU116" s="212">
        <v>13.7</v>
      </c>
      <c r="BV116" s="212" t="s">
        <v>8299</v>
      </c>
      <c r="BW116" s="212">
        <v>8.6999999999999993</v>
      </c>
      <c r="BX116" s="212" t="s">
        <v>8299</v>
      </c>
      <c r="BY116" s="234">
        <v>7.4516730308532715</v>
      </c>
      <c r="BZ116" s="214">
        <v>42215</v>
      </c>
      <c r="CA116" s="212">
        <v>31.6</v>
      </c>
      <c r="CB116" s="208" t="s">
        <v>8299</v>
      </c>
      <c r="CC116" s="212">
        <v>8.6</v>
      </c>
      <c r="CD116" s="214">
        <v>42215</v>
      </c>
      <c r="CE116" s="208">
        <v>0</v>
      </c>
      <c r="CG116" s="215" t="s">
        <v>8294</v>
      </c>
      <c r="CH116" s="215" t="s">
        <v>8294</v>
      </c>
      <c r="CI116" s="215" t="s">
        <v>8294</v>
      </c>
      <c r="CJ116" s="215" t="s">
        <v>8294</v>
      </c>
    </row>
    <row r="117" spans="1:92">
      <c r="A117" s="210" t="s">
        <v>7624</v>
      </c>
      <c r="B117" s="211" t="s">
        <v>7927</v>
      </c>
      <c r="C117" s="212" t="s">
        <v>7681</v>
      </c>
      <c r="D117" s="211" t="s">
        <v>8276</v>
      </c>
      <c r="E117" s="212">
        <v>51</v>
      </c>
      <c r="F117" s="212">
        <v>1</v>
      </c>
      <c r="G117" s="213">
        <v>267</v>
      </c>
      <c r="H117" s="213">
        <v>18</v>
      </c>
      <c r="I117" s="213"/>
      <c r="J117" s="213"/>
      <c r="K117" s="211" t="s">
        <v>8294</v>
      </c>
      <c r="M117" s="212">
        <v>7</v>
      </c>
      <c r="N117" s="214">
        <v>41915</v>
      </c>
      <c r="O117" s="212">
        <v>4.7</v>
      </c>
      <c r="P117" s="214">
        <v>42215</v>
      </c>
      <c r="Q117" s="215" t="s">
        <v>8294</v>
      </c>
      <c r="R117" s="215" t="s">
        <v>8294</v>
      </c>
      <c r="S117" s="215" t="s">
        <v>8294</v>
      </c>
      <c r="T117" s="215" t="s">
        <v>8294</v>
      </c>
      <c r="U117" s="209">
        <f>AD117*BS117</f>
        <v>1452.8347555555554</v>
      </c>
      <c r="V117" s="216">
        <v>42215</v>
      </c>
      <c r="W117" s="215">
        <v>13.5</v>
      </c>
      <c r="X117" s="215" t="s">
        <v>8294</v>
      </c>
      <c r="Y117" s="215" t="s">
        <v>8294</v>
      </c>
      <c r="Z117" s="209">
        <f>AD117*BU117</f>
        <v>445.12383999999997</v>
      </c>
      <c r="AA117" s="216">
        <v>42215</v>
      </c>
      <c r="AB117" s="208" t="e">
        <f>(AD117/AH117)*10000</f>
        <v>#VALUE!</v>
      </c>
      <c r="AC117" s="216">
        <v>42215</v>
      </c>
      <c r="AD117" s="485">
        <f>(O117/W117)*(((100-CC117)/100)*((100-2)/100))*100</f>
        <v>30.911377777777776</v>
      </c>
      <c r="AE117" s="216">
        <v>42212</v>
      </c>
      <c r="AF117" s="235">
        <v>34.661782661782659</v>
      </c>
      <c r="AG117" s="216">
        <v>42212</v>
      </c>
      <c r="AH117" s="215" t="s">
        <v>8294</v>
      </c>
      <c r="AI117" s="216" t="s">
        <v>8299</v>
      </c>
      <c r="AJ117" s="212">
        <v>155</v>
      </c>
      <c r="AK117" s="216">
        <v>42145</v>
      </c>
      <c r="AL117" s="215" t="s">
        <v>8294</v>
      </c>
      <c r="AM117" s="215"/>
      <c r="AN117" s="212">
        <v>104</v>
      </c>
      <c r="AO117" s="212"/>
      <c r="AP117" s="215" t="s">
        <v>8294</v>
      </c>
      <c r="AQ117" s="215"/>
      <c r="AR117" s="215" t="s">
        <v>8294</v>
      </c>
      <c r="AS117" s="215"/>
      <c r="AT117" s="215" t="s">
        <v>8294</v>
      </c>
      <c r="AU117" s="215" t="s">
        <v>8294</v>
      </c>
      <c r="AV117" s="215"/>
      <c r="AW117" s="215" t="s">
        <v>8294</v>
      </c>
      <c r="AX117" s="215"/>
      <c r="AY117" s="215" t="s">
        <v>8294</v>
      </c>
      <c r="AZ117" s="215"/>
      <c r="BA117" s="215" t="s">
        <v>8294</v>
      </c>
      <c r="BB117" s="215"/>
      <c r="BC117" s="215" t="s">
        <v>8294</v>
      </c>
      <c r="BD117" s="215"/>
      <c r="BE117" s="212">
        <v>3</v>
      </c>
      <c r="BF117" s="217">
        <v>42279</v>
      </c>
      <c r="BG117" s="212">
        <v>-13.2</v>
      </c>
      <c r="BH117" s="212" t="s">
        <v>8299</v>
      </c>
      <c r="BI117" s="211" t="s">
        <v>8294</v>
      </c>
      <c r="BJ117" s="211"/>
      <c r="BK117" s="211" t="s">
        <v>8294</v>
      </c>
      <c r="BL117" s="211"/>
      <c r="BM117" s="212">
        <v>62.4</v>
      </c>
      <c r="BN117" s="212" t="s">
        <v>8299</v>
      </c>
      <c r="BO117" s="211" t="s">
        <v>8294</v>
      </c>
      <c r="BP117" s="211"/>
      <c r="BQ117" s="212">
        <v>9.5</v>
      </c>
      <c r="BR117" s="212" t="s">
        <v>8299</v>
      </c>
      <c r="BS117" s="212">
        <v>47</v>
      </c>
      <c r="BT117" s="212" t="s">
        <v>8299</v>
      </c>
      <c r="BU117" s="212">
        <v>14.4</v>
      </c>
      <c r="BV117" s="212" t="s">
        <v>8299</v>
      </c>
      <c r="BW117" s="212">
        <v>9.6</v>
      </c>
      <c r="BX117" s="212" t="s">
        <v>8299</v>
      </c>
      <c r="BY117" s="234">
        <v>7.8083009719848633</v>
      </c>
      <c r="BZ117" s="214">
        <v>42215</v>
      </c>
      <c r="CA117" s="212">
        <v>32.700000000000003</v>
      </c>
      <c r="CB117" s="208" t="s">
        <v>8299</v>
      </c>
      <c r="CC117" s="212">
        <v>9.4</v>
      </c>
      <c r="CD117" s="214">
        <v>42215</v>
      </c>
      <c r="CE117" s="208">
        <v>0</v>
      </c>
      <c r="CG117" s="215" t="s">
        <v>8294</v>
      </c>
      <c r="CH117" s="215" t="s">
        <v>8294</v>
      </c>
      <c r="CI117" s="215" t="s">
        <v>8294</v>
      </c>
      <c r="CJ117" s="215" t="s">
        <v>8294</v>
      </c>
    </row>
    <row r="118" spans="1:92">
      <c r="A118" s="210" t="s">
        <v>7624</v>
      </c>
      <c r="B118" s="211" t="s">
        <v>7856</v>
      </c>
      <c r="C118" s="212" t="s">
        <v>7855</v>
      </c>
      <c r="D118" s="211" t="s">
        <v>8276</v>
      </c>
      <c r="E118" s="212">
        <v>17</v>
      </c>
      <c r="F118" s="212">
        <v>1</v>
      </c>
      <c r="G118" s="213">
        <v>267</v>
      </c>
      <c r="H118" s="213">
        <v>19</v>
      </c>
      <c r="I118" s="213"/>
      <c r="J118" s="213"/>
      <c r="K118" s="211" t="s">
        <v>8294</v>
      </c>
      <c r="M118" s="212">
        <v>7</v>
      </c>
      <c r="N118" s="214">
        <v>41915</v>
      </c>
      <c r="O118" s="212">
        <v>3.35</v>
      </c>
      <c r="P118" s="214">
        <v>42215</v>
      </c>
      <c r="Q118" s="215" t="s">
        <v>8294</v>
      </c>
      <c r="R118" s="215" t="s">
        <v>8294</v>
      </c>
      <c r="S118" s="215" t="s">
        <v>8294</v>
      </c>
      <c r="T118" s="215" t="s">
        <v>8294</v>
      </c>
      <c r="U118" s="209">
        <f>AD118*BS118</f>
        <v>1028.9213822222221</v>
      </c>
      <c r="V118" s="216">
        <v>42215</v>
      </c>
      <c r="W118" s="215">
        <v>13.5</v>
      </c>
      <c r="X118" s="215" t="s">
        <v>8294</v>
      </c>
      <c r="Y118" s="215" t="s">
        <v>8294</v>
      </c>
      <c r="Z118" s="209">
        <f>AD118*BU118</f>
        <v>352.52124444444439</v>
      </c>
      <c r="AA118" s="216">
        <v>42215</v>
      </c>
      <c r="AB118" s="208" t="e">
        <f>(AD118/AH118)*10000</f>
        <v>#VALUE!</v>
      </c>
      <c r="AC118" s="216">
        <v>42215</v>
      </c>
      <c r="AD118" s="485">
        <f>(O118/W118)*(((100-CC118)/100)*((100-2)/100))*100</f>
        <v>22.032577777777774</v>
      </c>
      <c r="AE118" s="216">
        <v>42212</v>
      </c>
      <c r="AF118" s="235">
        <v>24.705738705738703</v>
      </c>
      <c r="AG118" s="216">
        <v>42212</v>
      </c>
      <c r="AH118" s="215" t="s">
        <v>8294</v>
      </c>
      <c r="AI118" s="216" t="s">
        <v>8299</v>
      </c>
      <c r="AJ118" s="212">
        <v>165</v>
      </c>
      <c r="AK118" s="216">
        <v>42145</v>
      </c>
      <c r="AL118" s="215" t="s">
        <v>8294</v>
      </c>
      <c r="AM118" s="215"/>
      <c r="AN118" s="212">
        <v>107</v>
      </c>
      <c r="AO118" s="212"/>
      <c r="AP118" s="215" t="s">
        <v>8294</v>
      </c>
      <c r="AQ118" s="215"/>
      <c r="AR118" s="215" t="s">
        <v>8294</v>
      </c>
      <c r="AS118" s="215"/>
      <c r="AT118" s="215" t="s">
        <v>8294</v>
      </c>
      <c r="AU118" s="215" t="s">
        <v>8294</v>
      </c>
      <c r="AV118" s="215"/>
      <c r="AW118" s="215" t="s">
        <v>8294</v>
      </c>
      <c r="AX118" s="215"/>
      <c r="AY118" s="215" t="s">
        <v>8294</v>
      </c>
      <c r="AZ118" s="215"/>
      <c r="BA118" s="215" t="s">
        <v>8294</v>
      </c>
      <c r="BB118" s="215"/>
      <c r="BC118" s="215" t="s">
        <v>8294</v>
      </c>
      <c r="BD118" s="215"/>
      <c r="BE118" s="212">
        <v>3</v>
      </c>
      <c r="BF118" s="217">
        <v>42279</v>
      </c>
      <c r="BG118" s="212">
        <v>23.9</v>
      </c>
      <c r="BH118" s="212" t="s">
        <v>8299</v>
      </c>
      <c r="BI118" s="211" t="s">
        <v>8294</v>
      </c>
      <c r="BJ118" s="211"/>
      <c r="BK118" s="211" t="s">
        <v>8294</v>
      </c>
      <c r="BL118" s="211"/>
      <c r="BM118" s="212">
        <v>68</v>
      </c>
      <c r="BN118" s="212" t="s">
        <v>8299</v>
      </c>
      <c r="BO118" s="211" t="s">
        <v>8294</v>
      </c>
      <c r="BP118" s="211"/>
      <c r="BQ118" s="212">
        <v>4.7</v>
      </c>
      <c r="BR118" s="212" t="s">
        <v>8299</v>
      </c>
      <c r="BS118" s="212">
        <v>46.7</v>
      </c>
      <c r="BT118" s="212" t="s">
        <v>8299</v>
      </c>
      <c r="BU118" s="212">
        <v>16</v>
      </c>
      <c r="BV118" s="212" t="s">
        <v>8299</v>
      </c>
      <c r="BW118" s="212">
        <v>60.2</v>
      </c>
      <c r="BX118" s="212" t="s">
        <v>8299</v>
      </c>
      <c r="BY118" s="234">
        <v>7.7047700881958008</v>
      </c>
      <c r="BZ118" s="214">
        <v>42215</v>
      </c>
      <c r="CA118" s="212">
        <v>36.200000000000003</v>
      </c>
      <c r="CB118" s="208" t="s">
        <v>8299</v>
      </c>
      <c r="CC118" s="212">
        <v>9.4</v>
      </c>
      <c r="CD118" s="214">
        <v>42215</v>
      </c>
      <c r="CE118" s="208">
        <v>0</v>
      </c>
      <c r="CG118" s="215" t="s">
        <v>8294</v>
      </c>
      <c r="CH118" s="215" t="s">
        <v>8294</v>
      </c>
      <c r="CI118" s="215" t="s">
        <v>8294</v>
      </c>
      <c r="CJ118" s="215" t="s">
        <v>8294</v>
      </c>
    </row>
    <row r="119" spans="1:92">
      <c r="A119" s="210" t="s">
        <v>7624</v>
      </c>
      <c r="B119" s="211" t="s">
        <v>7897</v>
      </c>
      <c r="C119" s="212" t="s">
        <v>7666</v>
      </c>
      <c r="D119" s="211" t="s">
        <v>8276</v>
      </c>
      <c r="E119" s="212">
        <v>36</v>
      </c>
      <c r="F119" s="212">
        <v>1</v>
      </c>
      <c r="G119" s="213">
        <v>267</v>
      </c>
      <c r="H119" s="213">
        <v>20</v>
      </c>
      <c r="I119" s="213"/>
      <c r="J119" s="213"/>
      <c r="K119" s="211" t="s">
        <v>8294</v>
      </c>
      <c r="M119" s="212">
        <v>7</v>
      </c>
      <c r="N119" s="214">
        <v>41915</v>
      </c>
      <c r="O119" s="212">
        <v>4.5999999999999996</v>
      </c>
      <c r="P119" s="214">
        <v>42215</v>
      </c>
      <c r="Q119" s="215" t="s">
        <v>8294</v>
      </c>
      <c r="R119" s="215" t="s">
        <v>8294</v>
      </c>
      <c r="S119" s="215" t="s">
        <v>8294</v>
      </c>
      <c r="T119" s="215" t="s">
        <v>8294</v>
      </c>
      <c r="U119" s="209">
        <f>AD119*BS119</f>
        <v>1329.2522548148145</v>
      </c>
      <c r="V119" s="216">
        <v>42215</v>
      </c>
      <c r="W119" s="215">
        <v>13.5</v>
      </c>
      <c r="X119" s="215" t="s">
        <v>8294</v>
      </c>
      <c r="Y119" s="215" t="s">
        <v>8294</v>
      </c>
      <c r="Z119" s="209">
        <f>AD119*BU119</f>
        <v>499.99396740740724</v>
      </c>
      <c r="AA119" s="216">
        <v>42215</v>
      </c>
      <c r="AB119" s="208" t="e">
        <f>(AD119/AH119)*10000</f>
        <v>#VALUE!</v>
      </c>
      <c r="AC119" s="216">
        <v>42215</v>
      </c>
      <c r="AD119" s="485">
        <f>(O119/W119)*(((100-CC119)/100)*((100-2)/100))*100</f>
        <v>30.487437037037029</v>
      </c>
      <c r="AE119" s="216">
        <v>42212</v>
      </c>
      <c r="AF119" s="235">
        <v>34.186406186406188</v>
      </c>
      <c r="AG119" s="216">
        <v>42212</v>
      </c>
      <c r="AH119" s="215" t="s">
        <v>8294</v>
      </c>
      <c r="AI119" s="216" t="s">
        <v>8299</v>
      </c>
      <c r="AJ119" s="212">
        <v>155</v>
      </c>
      <c r="AK119" s="216">
        <v>42145</v>
      </c>
      <c r="AL119" s="215" t="s">
        <v>8294</v>
      </c>
      <c r="AM119" s="215"/>
      <c r="AN119" s="212">
        <v>105</v>
      </c>
      <c r="AO119" s="212"/>
      <c r="AP119" s="215" t="s">
        <v>8294</v>
      </c>
      <c r="AQ119" s="215"/>
      <c r="AR119" s="215" t="s">
        <v>8294</v>
      </c>
      <c r="AS119" s="215"/>
      <c r="AT119" s="215" t="s">
        <v>8294</v>
      </c>
      <c r="AU119" s="215" t="s">
        <v>8294</v>
      </c>
      <c r="AV119" s="215"/>
      <c r="AW119" s="215" t="s">
        <v>8294</v>
      </c>
      <c r="AX119" s="215"/>
      <c r="AY119" s="215" t="s">
        <v>8294</v>
      </c>
      <c r="AZ119" s="215"/>
      <c r="BA119" s="215" t="s">
        <v>8294</v>
      </c>
      <c r="BB119" s="215"/>
      <c r="BC119" s="215" t="s">
        <v>8294</v>
      </c>
      <c r="BD119" s="215"/>
      <c r="BE119" s="212">
        <v>3</v>
      </c>
      <c r="BF119" s="217">
        <v>42279</v>
      </c>
      <c r="BG119" s="212">
        <v>-5.2</v>
      </c>
      <c r="BH119" s="212" t="s">
        <v>8299</v>
      </c>
      <c r="BI119" s="211" t="s">
        <v>8294</v>
      </c>
      <c r="BJ119" s="211"/>
      <c r="BK119" s="211" t="s">
        <v>8294</v>
      </c>
      <c r="BL119" s="211"/>
      <c r="BM119" s="212">
        <v>61.8</v>
      </c>
      <c r="BN119" s="212" t="s">
        <v>8299</v>
      </c>
      <c r="BO119" s="211" t="s">
        <v>8294</v>
      </c>
      <c r="BP119" s="211"/>
      <c r="BQ119" s="212">
        <v>8.8000000000000007</v>
      </c>
      <c r="BR119" s="212" t="s">
        <v>8299</v>
      </c>
      <c r="BS119" s="212">
        <v>43.6</v>
      </c>
      <c r="BT119" s="212" t="s">
        <v>8299</v>
      </c>
      <c r="BU119" s="212">
        <v>16.399999999999999</v>
      </c>
      <c r="BV119" s="212" t="s">
        <v>8299</v>
      </c>
      <c r="BW119" s="212">
        <v>61.1</v>
      </c>
      <c r="BX119" s="212" t="s">
        <v>8299</v>
      </c>
      <c r="BY119" s="234">
        <v>7.7204828262329102</v>
      </c>
      <c r="BZ119" s="214">
        <v>42215</v>
      </c>
      <c r="CA119" s="212">
        <v>34.5</v>
      </c>
      <c r="CB119" s="208" t="s">
        <v>8299</v>
      </c>
      <c r="CC119" s="212">
        <v>8.6999999999999993</v>
      </c>
      <c r="CD119" s="214">
        <v>42215</v>
      </c>
      <c r="CE119" s="208">
        <v>0</v>
      </c>
      <c r="CG119" s="215" t="s">
        <v>8294</v>
      </c>
      <c r="CH119" s="215" t="s">
        <v>8294</v>
      </c>
      <c r="CI119" s="215" t="s">
        <v>8294</v>
      </c>
      <c r="CJ119" s="215" t="s">
        <v>8294</v>
      </c>
    </row>
    <row r="120" spans="1:92" s="610" customFormat="1">
      <c r="A120" s="210" t="s">
        <v>7624</v>
      </c>
      <c r="B120" s="211" t="s">
        <v>8196</v>
      </c>
      <c r="C120" s="212" t="s">
        <v>7394</v>
      </c>
      <c r="D120" s="211" t="s">
        <v>8276</v>
      </c>
      <c r="E120" s="212">
        <v>188</v>
      </c>
      <c r="F120" s="212">
        <v>1</v>
      </c>
      <c r="G120" s="213">
        <v>267</v>
      </c>
      <c r="H120" s="213">
        <v>21</v>
      </c>
      <c r="I120" s="213"/>
      <c r="J120" s="213"/>
      <c r="K120" s="212">
        <v>19</v>
      </c>
      <c r="L120" s="223">
        <v>42278</v>
      </c>
      <c r="M120" s="212">
        <v>7</v>
      </c>
      <c r="N120" s="214">
        <v>41915</v>
      </c>
      <c r="O120" s="212">
        <v>5.0999999999999996</v>
      </c>
      <c r="P120" s="214">
        <v>42215</v>
      </c>
      <c r="Q120" s="215" t="s">
        <v>8294</v>
      </c>
      <c r="R120" s="215" t="s">
        <v>8294</v>
      </c>
      <c r="S120" s="215" t="s">
        <v>8294</v>
      </c>
      <c r="T120" s="215" t="s">
        <v>8294</v>
      </c>
      <c r="U120" s="209">
        <f>AD120*BS120</f>
        <v>1542.9825599999997</v>
      </c>
      <c r="V120" s="216">
        <v>42215</v>
      </c>
      <c r="W120" s="215">
        <v>13.5</v>
      </c>
      <c r="X120" s="215" t="s">
        <v>8294</v>
      </c>
      <c r="Y120" s="215" t="s">
        <v>8294</v>
      </c>
      <c r="Z120" s="209">
        <f>AD120*BU120</f>
        <v>527.77399111111094</v>
      </c>
      <c r="AA120" s="216">
        <v>42215</v>
      </c>
      <c r="AB120" s="208" t="e">
        <f>(AD120/AH120)*10000</f>
        <v>#VALUE!</v>
      </c>
      <c r="AC120" s="216">
        <v>42215</v>
      </c>
      <c r="AD120" s="485">
        <f>(O120/W120)*(((100-CC120)/100)*((100-2)/100))*100</f>
        <v>33.616177777777771</v>
      </c>
      <c r="AE120" s="216">
        <v>42212</v>
      </c>
      <c r="AF120" s="235">
        <v>37.694749694749696</v>
      </c>
      <c r="AG120" s="216">
        <v>42212</v>
      </c>
      <c r="AH120" s="215" t="s">
        <v>8294</v>
      </c>
      <c r="AI120" s="216" t="s">
        <v>8299</v>
      </c>
      <c r="AJ120" s="212">
        <v>170</v>
      </c>
      <c r="AK120" s="216">
        <v>42145</v>
      </c>
      <c r="AL120" s="215" t="s">
        <v>8294</v>
      </c>
      <c r="AM120" s="215"/>
      <c r="AN120" s="212">
        <v>102</v>
      </c>
      <c r="AO120" s="212"/>
      <c r="AP120" s="215" t="s">
        <v>8294</v>
      </c>
      <c r="AQ120" s="215"/>
      <c r="AR120" s="215" t="s">
        <v>8294</v>
      </c>
      <c r="AS120" s="215"/>
      <c r="AT120" s="215" t="s">
        <v>8294</v>
      </c>
      <c r="AU120" s="215" t="s">
        <v>8294</v>
      </c>
      <c r="AV120" s="215"/>
      <c r="AW120" s="215" t="s">
        <v>8294</v>
      </c>
      <c r="AX120" s="215"/>
      <c r="AY120" s="215" t="s">
        <v>8294</v>
      </c>
      <c r="AZ120" s="215"/>
      <c r="BA120" s="215" t="s">
        <v>8294</v>
      </c>
      <c r="BB120" s="215"/>
      <c r="BC120" s="215" t="s">
        <v>8294</v>
      </c>
      <c r="BD120" s="215"/>
      <c r="BE120" s="212">
        <v>3</v>
      </c>
      <c r="BF120" s="217">
        <v>42279</v>
      </c>
      <c r="BG120" s="212">
        <v>-11.7</v>
      </c>
      <c r="BH120" s="212" t="s">
        <v>8299</v>
      </c>
      <c r="BI120" s="211" t="s">
        <v>8294</v>
      </c>
      <c r="BJ120" s="211"/>
      <c r="BK120" s="211" t="s">
        <v>8294</v>
      </c>
      <c r="BL120" s="211"/>
      <c r="BM120" s="212">
        <v>61.1</v>
      </c>
      <c r="BN120" s="212" t="s">
        <v>8299</v>
      </c>
      <c r="BO120" s="211" t="s">
        <v>8294</v>
      </c>
      <c r="BP120" s="211"/>
      <c r="BQ120" s="212">
        <v>10.9</v>
      </c>
      <c r="BR120" s="212" t="s">
        <v>8299</v>
      </c>
      <c r="BS120" s="212">
        <v>45.9</v>
      </c>
      <c r="BT120" s="212" t="s">
        <v>8299</v>
      </c>
      <c r="BU120" s="212">
        <v>15.7</v>
      </c>
      <c r="BV120" s="212" t="s">
        <v>8299</v>
      </c>
      <c r="BW120" s="212">
        <v>12.4</v>
      </c>
      <c r="BX120" s="212" t="s">
        <v>8299</v>
      </c>
      <c r="BY120" s="234">
        <v>7.8941469192504883</v>
      </c>
      <c r="BZ120" s="214">
        <v>42215</v>
      </c>
      <c r="CA120" s="212">
        <v>34.9</v>
      </c>
      <c r="CB120" s="208" t="s">
        <v>8299</v>
      </c>
      <c r="CC120" s="212">
        <v>9.1999999999999993</v>
      </c>
      <c r="CD120" s="214">
        <v>42215</v>
      </c>
      <c r="CE120" s="208">
        <v>0</v>
      </c>
      <c r="CF120" s="208"/>
      <c r="CG120" s="215" t="s">
        <v>8294</v>
      </c>
      <c r="CH120" s="215" t="s">
        <v>8294</v>
      </c>
      <c r="CI120" s="215" t="s">
        <v>8294</v>
      </c>
      <c r="CJ120" s="215" t="s">
        <v>8294</v>
      </c>
      <c r="CK120" s="210"/>
      <c r="CL120" s="210"/>
      <c r="CM120" s="210"/>
      <c r="CN120" s="210"/>
    </row>
    <row r="121" spans="1:92" s="610" customFormat="1">
      <c r="A121" s="210" t="s">
        <v>7624</v>
      </c>
      <c r="B121" s="211" t="s">
        <v>8017</v>
      </c>
      <c r="C121" s="212" t="s">
        <v>7722</v>
      </c>
      <c r="D121" s="211" t="s">
        <v>8276</v>
      </c>
      <c r="E121" s="212">
        <v>96</v>
      </c>
      <c r="F121" s="212">
        <v>1</v>
      </c>
      <c r="G121" s="213">
        <v>267</v>
      </c>
      <c r="H121" s="213">
        <v>22</v>
      </c>
      <c r="I121" s="213"/>
      <c r="J121" s="213"/>
      <c r="K121" s="211" t="s">
        <v>8294</v>
      </c>
      <c r="L121" s="218"/>
      <c r="M121" s="212">
        <v>7</v>
      </c>
      <c r="N121" s="214">
        <v>41915</v>
      </c>
      <c r="O121" s="212">
        <v>4.8</v>
      </c>
      <c r="P121" s="214">
        <v>42215</v>
      </c>
      <c r="Q121" s="215" t="s">
        <v>8294</v>
      </c>
      <c r="R121" s="215" t="s">
        <v>8294</v>
      </c>
      <c r="S121" s="215" t="s">
        <v>8294</v>
      </c>
      <c r="T121" s="215" t="s">
        <v>8294</v>
      </c>
      <c r="U121" s="209">
        <f>AD121*BS121</f>
        <v>1447.3023288888887</v>
      </c>
      <c r="V121" s="216">
        <v>42215</v>
      </c>
      <c r="W121" s="215">
        <v>13.5</v>
      </c>
      <c r="X121" s="215" t="s">
        <v>8294</v>
      </c>
      <c r="Y121" s="215" t="s">
        <v>8294</v>
      </c>
      <c r="Z121" s="209">
        <f>AD121*BU121</f>
        <v>461.50421333333327</v>
      </c>
      <c r="AA121" s="216">
        <v>42215</v>
      </c>
      <c r="AB121" s="208" t="e">
        <f>(AD121/AH121)*10000</f>
        <v>#VALUE!</v>
      </c>
      <c r="AC121" s="216">
        <v>42215</v>
      </c>
      <c r="AD121" s="485">
        <f>(O121/W121)*(((100-CC121)/100)*((100-2)/100))*100</f>
        <v>31.394844444444441</v>
      </c>
      <c r="AE121" s="216">
        <v>42212</v>
      </c>
      <c r="AF121" s="235">
        <v>35.203907203907207</v>
      </c>
      <c r="AG121" s="216">
        <v>42212</v>
      </c>
      <c r="AH121" s="215" t="s">
        <v>8294</v>
      </c>
      <c r="AI121" s="216" t="s">
        <v>8299</v>
      </c>
      <c r="AJ121" s="212">
        <v>150</v>
      </c>
      <c r="AK121" s="216">
        <v>42145</v>
      </c>
      <c r="AL121" s="215" t="s">
        <v>8294</v>
      </c>
      <c r="AM121" s="215"/>
      <c r="AN121" s="212">
        <v>105</v>
      </c>
      <c r="AO121" s="212"/>
      <c r="AP121" s="215" t="s">
        <v>8294</v>
      </c>
      <c r="AQ121" s="215"/>
      <c r="AR121" s="215" t="s">
        <v>8294</v>
      </c>
      <c r="AS121" s="215"/>
      <c r="AT121" s="215" t="s">
        <v>8294</v>
      </c>
      <c r="AU121" s="215" t="s">
        <v>8294</v>
      </c>
      <c r="AV121" s="215"/>
      <c r="AW121" s="215" t="s">
        <v>8294</v>
      </c>
      <c r="AX121" s="215"/>
      <c r="AY121" s="215" t="s">
        <v>8294</v>
      </c>
      <c r="AZ121" s="215"/>
      <c r="BA121" s="215" t="s">
        <v>8294</v>
      </c>
      <c r="BB121" s="215"/>
      <c r="BC121" s="215" t="s">
        <v>8294</v>
      </c>
      <c r="BD121" s="215"/>
      <c r="BE121" s="212">
        <v>3</v>
      </c>
      <c r="BF121" s="217">
        <v>42279</v>
      </c>
      <c r="BG121" s="212">
        <v>-10.7</v>
      </c>
      <c r="BH121" s="212" t="s">
        <v>8299</v>
      </c>
      <c r="BI121" s="211" t="s">
        <v>8294</v>
      </c>
      <c r="BJ121" s="211"/>
      <c r="BK121" s="211" t="s">
        <v>8294</v>
      </c>
      <c r="BL121" s="211"/>
      <c r="BM121" s="212">
        <v>63.1</v>
      </c>
      <c r="BN121" s="212" t="s">
        <v>8299</v>
      </c>
      <c r="BO121" s="211" t="s">
        <v>8294</v>
      </c>
      <c r="BP121" s="211"/>
      <c r="BQ121" s="212">
        <v>9.1999999999999993</v>
      </c>
      <c r="BR121" s="212" t="s">
        <v>8299</v>
      </c>
      <c r="BS121" s="212">
        <v>46.1</v>
      </c>
      <c r="BT121" s="212" t="s">
        <v>8299</v>
      </c>
      <c r="BU121" s="212">
        <v>14.7</v>
      </c>
      <c r="BV121" s="212" t="s">
        <v>8299</v>
      </c>
      <c r="BW121" s="212">
        <v>16.3</v>
      </c>
      <c r="BX121" s="212" t="s">
        <v>8299</v>
      </c>
      <c r="BY121" s="234">
        <v>8.0327005386352539</v>
      </c>
      <c r="BZ121" s="214">
        <v>42215</v>
      </c>
      <c r="CA121" s="212">
        <v>32.6</v>
      </c>
      <c r="CB121" s="208" t="s">
        <v>8299</v>
      </c>
      <c r="CC121" s="212">
        <v>9.9</v>
      </c>
      <c r="CD121" s="214">
        <v>42215</v>
      </c>
      <c r="CE121" s="208">
        <v>0</v>
      </c>
      <c r="CF121" s="208"/>
      <c r="CG121" s="215" t="s">
        <v>8294</v>
      </c>
      <c r="CH121" s="215" t="s">
        <v>8294</v>
      </c>
      <c r="CI121" s="215" t="s">
        <v>8294</v>
      </c>
      <c r="CJ121" s="215" t="s">
        <v>8294</v>
      </c>
      <c r="CK121" s="210"/>
      <c r="CL121" s="210"/>
      <c r="CM121" s="210"/>
      <c r="CN121" s="210"/>
    </row>
    <row r="122" spans="1:92" s="610" customFormat="1">
      <c r="A122" s="210" t="s">
        <v>7624</v>
      </c>
      <c r="B122" s="211" t="s">
        <v>7989</v>
      </c>
      <c r="C122" s="212" t="s">
        <v>7710</v>
      </c>
      <c r="D122" s="211" t="s">
        <v>8274</v>
      </c>
      <c r="E122" s="212">
        <v>82</v>
      </c>
      <c r="F122" s="212">
        <v>1</v>
      </c>
      <c r="G122" s="213">
        <v>268</v>
      </c>
      <c r="H122" s="213">
        <v>11</v>
      </c>
      <c r="I122" s="213"/>
      <c r="J122" s="213"/>
      <c r="K122" s="211" t="s">
        <v>8294</v>
      </c>
      <c r="L122" s="218"/>
      <c r="M122" s="212">
        <v>7</v>
      </c>
      <c r="N122" s="214">
        <v>41915</v>
      </c>
      <c r="O122" s="212">
        <v>3</v>
      </c>
      <c r="P122" s="214">
        <v>42215</v>
      </c>
      <c r="Q122" s="215" t="s">
        <v>8294</v>
      </c>
      <c r="R122" s="215" t="s">
        <v>8294</v>
      </c>
      <c r="S122" s="215" t="s">
        <v>8294</v>
      </c>
      <c r="T122" s="215" t="s">
        <v>8294</v>
      </c>
      <c r="U122" s="209">
        <f>AD122*BS122</f>
        <v>933.34328888888876</v>
      </c>
      <c r="V122" s="216">
        <v>42215</v>
      </c>
      <c r="W122" s="215">
        <v>13.5</v>
      </c>
      <c r="X122" s="215" t="s">
        <v>8294</v>
      </c>
      <c r="Y122" s="215" t="s">
        <v>8294</v>
      </c>
      <c r="Z122" s="209">
        <f>AD122*BU122</f>
        <v>261.01973333333325</v>
      </c>
      <c r="AA122" s="216">
        <v>42215</v>
      </c>
      <c r="AB122" s="208" t="e">
        <f>(AD122/AH122)*10000</f>
        <v>#VALUE!</v>
      </c>
      <c r="AC122" s="216">
        <v>42215</v>
      </c>
      <c r="AD122" s="485">
        <f>(O122/W122)*(((100-CC122)/100)*((100-2)/100))*100</f>
        <v>19.774222222222217</v>
      </c>
      <c r="AE122" s="216">
        <v>42212</v>
      </c>
      <c r="AF122" s="235">
        <v>22.173382173382173</v>
      </c>
      <c r="AG122" s="216">
        <v>42212</v>
      </c>
      <c r="AH122" s="215" t="s">
        <v>8294</v>
      </c>
      <c r="AI122" s="216" t="s">
        <v>8299</v>
      </c>
      <c r="AJ122" s="212">
        <v>150</v>
      </c>
      <c r="AK122" s="216">
        <v>42145</v>
      </c>
      <c r="AL122" s="215" t="s">
        <v>8294</v>
      </c>
      <c r="AM122" s="215"/>
      <c r="AN122" s="212">
        <v>107</v>
      </c>
      <c r="AO122" s="212"/>
      <c r="AP122" s="215" t="s">
        <v>8294</v>
      </c>
      <c r="AQ122" s="215"/>
      <c r="AR122" s="215" t="s">
        <v>8294</v>
      </c>
      <c r="AS122" s="215"/>
      <c r="AT122" s="215" t="s">
        <v>8294</v>
      </c>
      <c r="AU122" s="215" t="s">
        <v>8294</v>
      </c>
      <c r="AV122" s="215"/>
      <c r="AW122" s="215" t="s">
        <v>8294</v>
      </c>
      <c r="AX122" s="215"/>
      <c r="AY122" s="215" t="s">
        <v>8294</v>
      </c>
      <c r="AZ122" s="215"/>
      <c r="BA122" s="215" t="s">
        <v>8294</v>
      </c>
      <c r="BB122" s="215"/>
      <c r="BC122" s="215" t="s">
        <v>8294</v>
      </c>
      <c r="BD122" s="215"/>
      <c r="BE122" s="212">
        <v>3</v>
      </c>
      <c r="BF122" s="217">
        <v>42279</v>
      </c>
      <c r="BG122" s="212">
        <v>-11.6</v>
      </c>
      <c r="BH122" s="212" t="s">
        <v>8299</v>
      </c>
      <c r="BI122" s="211" t="s">
        <v>8294</v>
      </c>
      <c r="BJ122" s="211"/>
      <c r="BK122" s="211" t="s">
        <v>8294</v>
      </c>
      <c r="BL122" s="211"/>
      <c r="BM122" s="212">
        <v>62.7</v>
      </c>
      <c r="BN122" s="212" t="s">
        <v>8299</v>
      </c>
      <c r="BO122" s="211" t="s">
        <v>8294</v>
      </c>
      <c r="BP122" s="211"/>
      <c r="BQ122" s="212">
        <v>9.8000000000000007</v>
      </c>
      <c r="BR122" s="212" t="s">
        <v>8299</v>
      </c>
      <c r="BS122" s="212">
        <v>47.2</v>
      </c>
      <c r="BT122" s="212" t="s">
        <v>8299</v>
      </c>
      <c r="BU122" s="212">
        <v>13.2</v>
      </c>
      <c r="BV122" s="212" t="s">
        <v>8299</v>
      </c>
      <c r="BW122" s="212">
        <v>10</v>
      </c>
      <c r="BX122" s="212" t="s">
        <v>8299</v>
      </c>
      <c r="BY122" s="234">
        <v>7.9213309288024902</v>
      </c>
      <c r="BZ122" s="214">
        <v>42215</v>
      </c>
      <c r="CA122" s="212">
        <v>30.1</v>
      </c>
      <c r="CB122" s="208" t="s">
        <v>8299</v>
      </c>
      <c r="CC122" s="212">
        <v>9.1999999999999993</v>
      </c>
      <c r="CD122" s="214">
        <v>42215</v>
      </c>
      <c r="CE122" s="208">
        <v>0</v>
      </c>
      <c r="CF122" s="208"/>
      <c r="CG122" s="215" t="s">
        <v>8294</v>
      </c>
      <c r="CH122" s="215" t="s">
        <v>8294</v>
      </c>
      <c r="CI122" s="215" t="s">
        <v>8294</v>
      </c>
      <c r="CJ122" s="215" t="s">
        <v>8294</v>
      </c>
      <c r="CK122" s="210"/>
      <c r="CL122" s="210"/>
      <c r="CM122" s="210"/>
      <c r="CN122" s="210"/>
    </row>
    <row r="123" spans="1:92" s="610" customFormat="1">
      <c r="A123" s="210" t="s">
        <v>7624</v>
      </c>
      <c r="B123" s="211" t="s">
        <v>7985</v>
      </c>
      <c r="C123" s="212" t="s">
        <v>7708</v>
      </c>
      <c r="D123" s="211" t="s">
        <v>8274</v>
      </c>
      <c r="E123" s="212">
        <v>80</v>
      </c>
      <c r="F123" s="212">
        <v>1</v>
      </c>
      <c r="G123" s="213">
        <v>268</v>
      </c>
      <c r="H123" s="213">
        <v>12</v>
      </c>
      <c r="I123" s="213"/>
      <c r="J123" s="213"/>
      <c r="K123" s="211" t="s">
        <v>8294</v>
      </c>
      <c r="L123" s="218"/>
      <c r="M123" s="212">
        <v>7</v>
      </c>
      <c r="N123" s="214">
        <v>41915</v>
      </c>
      <c r="O123" s="212">
        <v>2.95</v>
      </c>
      <c r="P123" s="214">
        <v>42215</v>
      </c>
      <c r="Q123" s="215" t="s">
        <v>8294</v>
      </c>
      <c r="R123" s="215" t="s">
        <v>8294</v>
      </c>
      <c r="S123" s="215" t="s">
        <v>8294</v>
      </c>
      <c r="T123" s="215" t="s">
        <v>8294</v>
      </c>
      <c r="U123" s="209" t="e">
        <f>AD123*BS123</f>
        <v>#VALUE!</v>
      </c>
      <c r="V123" s="216">
        <v>42215</v>
      </c>
      <c r="W123" s="215">
        <v>13.5</v>
      </c>
      <c r="X123" s="215" t="s">
        <v>8294</v>
      </c>
      <c r="Y123" s="215" t="s">
        <v>8294</v>
      </c>
      <c r="Z123" s="209" t="e">
        <f>AD123*BU123</f>
        <v>#VALUE!</v>
      </c>
      <c r="AA123" s="216">
        <v>42215</v>
      </c>
      <c r="AB123" s="208" t="e">
        <f>(AD123/AH123)*10000</f>
        <v>#VALUE!</v>
      </c>
      <c r="AC123" s="216">
        <v>42215</v>
      </c>
      <c r="AD123" s="485">
        <f>(O123/W123)*(((100-CC123)/100)*((100-2)/100))*100</f>
        <v>19.358992592592593</v>
      </c>
      <c r="AE123" s="216">
        <v>42212</v>
      </c>
      <c r="AF123" s="235">
        <v>21.707773707773708</v>
      </c>
      <c r="AG123" s="216">
        <v>42212</v>
      </c>
      <c r="AH123" s="215" t="s">
        <v>8294</v>
      </c>
      <c r="AI123" s="216" t="s">
        <v>8299</v>
      </c>
      <c r="AJ123" s="212">
        <v>145</v>
      </c>
      <c r="AK123" s="216">
        <v>42145</v>
      </c>
      <c r="AL123" s="215" t="s">
        <v>8294</v>
      </c>
      <c r="AM123" s="215"/>
      <c r="AN123" s="212">
        <v>111</v>
      </c>
      <c r="AO123" s="212"/>
      <c r="AP123" s="215" t="s">
        <v>8294</v>
      </c>
      <c r="AQ123" s="215"/>
      <c r="AR123" s="215" t="s">
        <v>8294</v>
      </c>
      <c r="AS123" s="215"/>
      <c r="AT123" s="215" t="s">
        <v>8294</v>
      </c>
      <c r="AU123" s="215" t="s">
        <v>8294</v>
      </c>
      <c r="AV123" s="215"/>
      <c r="AW123" s="215" t="s">
        <v>8294</v>
      </c>
      <c r="AX123" s="215"/>
      <c r="AY123" s="215" t="s">
        <v>8294</v>
      </c>
      <c r="AZ123" s="215"/>
      <c r="BA123" s="215" t="s">
        <v>8294</v>
      </c>
      <c r="BB123" s="215"/>
      <c r="BC123" s="215" t="s">
        <v>8294</v>
      </c>
      <c r="BD123" s="215"/>
      <c r="BE123" s="212">
        <v>3</v>
      </c>
      <c r="BF123" s="217">
        <v>42279</v>
      </c>
      <c r="BG123" s="211" t="s">
        <v>8294</v>
      </c>
      <c r="BH123" s="212" t="s">
        <v>8299</v>
      </c>
      <c r="BI123" s="211" t="s">
        <v>8294</v>
      </c>
      <c r="BJ123" s="211"/>
      <c r="BK123" s="211" t="s">
        <v>8294</v>
      </c>
      <c r="BL123" s="211"/>
      <c r="BM123" s="211" t="s">
        <v>8294</v>
      </c>
      <c r="BN123" s="212" t="s">
        <v>8299</v>
      </c>
      <c r="BO123" s="211" t="s">
        <v>8294</v>
      </c>
      <c r="BP123" s="211"/>
      <c r="BQ123" s="211" t="s">
        <v>8294</v>
      </c>
      <c r="BR123" s="212" t="s">
        <v>8299</v>
      </c>
      <c r="BS123" s="211" t="s">
        <v>8294</v>
      </c>
      <c r="BT123" s="212" t="s">
        <v>8299</v>
      </c>
      <c r="BU123" s="211" t="s">
        <v>8294</v>
      </c>
      <c r="BV123" s="212" t="s">
        <v>8299</v>
      </c>
      <c r="BW123" s="211" t="s">
        <v>8294</v>
      </c>
      <c r="BX123" s="212" t="s">
        <v>8299</v>
      </c>
      <c r="BY123" s="234" t="s">
        <v>8294</v>
      </c>
      <c r="BZ123" s="214">
        <v>42215</v>
      </c>
      <c r="CA123" s="211" t="s">
        <v>8294</v>
      </c>
      <c r="CB123" s="208" t="s">
        <v>8299</v>
      </c>
      <c r="CC123" s="212">
        <v>9.6</v>
      </c>
      <c r="CD123" s="214">
        <v>42215</v>
      </c>
      <c r="CE123" s="208">
        <v>0</v>
      </c>
      <c r="CF123" s="208"/>
      <c r="CG123" s="215" t="s">
        <v>8294</v>
      </c>
      <c r="CH123" s="215" t="s">
        <v>8294</v>
      </c>
      <c r="CI123" s="215" t="s">
        <v>8294</v>
      </c>
      <c r="CJ123" s="215" t="s">
        <v>8294</v>
      </c>
      <c r="CK123" s="210"/>
      <c r="CL123" s="210"/>
      <c r="CM123" s="210"/>
      <c r="CN123" s="210"/>
    </row>
    <row r="124" spans="1:92">
      <c r="A124" s="210" t="s">
        <v>7624</v>
      </c>
      <c r="B124" s="211" t="s">
        <v>8133</v>
      </c>
      <c r="C124" s="212" t="s">
        <v>7772</v>
      </c>
      <c r="D124" s="211" t="s">
        <v>8274</v>
      </c>
      <c r="E124" s="212">
        <v>149</v>
      </c>
      <c r="F124" s="212">
        <v>1</v>
      </c>
      <c r="G124" s="213">
        <v>268</v>
      </c>
      <c r="H124" s="213">
        <v>13</v>
      </c>
      <c r="I124" s="213"/>
      <c r="J124" s="213"/>
      <c r="K124" s="211" t="s">
        <v>8294</v>
      </c>
      <c r="M124" s="212">
        <v>7</v>
      </c>
      <c r="N124" s="214">
        <v>41915</v>
      </c>
      <c r="O124" s="212">
        <v>3.55</v>
      </c>
      <c r="P124" s="214">
        <v>42215</v>
      </c>
      <c r="Q124" s="215" t="s">
        <v>8294</v>
      </c>
      <c r="R124" s="215" t="s">
        <v>8294</v>
      </c>
      <c r="S124" s="215" t="s">
        <v>8294</v>
      </c>
      <c r="T124" s="215" t="s">
        <v>8294</v>
      </c>
      <c r="U124" s="209">
        <f>AD124*BS124</f>
        <v>1135.1745066666665</v>
      </c>
      <c r="V124" s="216">
        <v>42215</v>
      </c>
      <c r="W124" s="215">
        <v>13.5</v>
      </c>
      <c r="X124" s="215" t="s">
        <v>8294</v>
      </c>
      <c r="Y124" s="215" t="s">
        <v>8294</v>
      </c>
      <c r="Z124" s="209">
        <f>AD124*BU124</f>
        <v>270.27964444444444</v>
      </c>
      <c r="AA124" s="216">
        <v>42215</v>
      </c>
      <c r="AB124" s="208" t="e">
        <f>(AD124/AH124)*10000</f>
        <v>#VALUE!</v>
      </c>
      <c r="AC124" s="216">
        <v>42215</v>
      </c>
      <c r="AD124" s="485">
        <f>(O124/W124)*(((100-CC124)/100)*((100-2)/100))*100</f>
        <v>23.502577777777777</v>
      </c>
      <c r="AE124" s="216">
        <v>42212</v>
      </c>
      <c r="AF124" s="235">
        <v>26.354090354090353</v>
      </c>
      <c r="AG124" s="216">
        <v>42212</v>
      </c>
      <c r="AH124" s="215" t="s">
        <v>8294</v>
      </c>
      <c r="AI124" s="216" t="s">
        <v>8299</v>
      </c>
      <c r="AJ124" s="212">
        <v>140</v>
      </c>
      <c r="AK124" s="216">
        <v>42145</v>
      </c>
      <c r="AL124" s="215" t="s">
        <v>8294</v>
      </c>
      <c r="AM124" s="215"/>
      <c r="AN124" s="212">
        <v>103</v>
      </c>
      <c r="AO124" s="212"/>
      <c r="AP124" s="215" t="s">
        <v>8294</v>
      </c>
      <c r="AQ124" s="215"/>
      <c r="AR124" s="215" t="s">
        <v>8294</v>
      </c>
      <c r="AS124" s="215"/>
      <c r="AT124" s="215" t="s">
        <v>8294</v>
      </c>
      <c r="AU124" s="215" t="s">
        <v>8294</v>
      </c>
      <c r="AV124" s="215"/>
      <c r="AW124" s="215" t="s">
        <v>8294</v>
      </c>
      <c r="AX124" s="215"/>
      <c r="AY124" s="215" t="s">
        <v>8294</v>
      </c>
      <c r="AZ124" s="215"/>
      <c r="BA124" s="215" t="s">
        <v>8294</v>
      </c>
      <c r="BB124" s="215"/>
      <c r="BC124" s="215" t="s">
        <v>8294</v>
      </c>
      <c r="BD124" s="215"/>
      <c r="BE124" s="212">
        <v>3</v>
      </c>
      <c r="BF124" s="217">
        <v>42279</v>
      </c>
      <c r="BG124" s="212">
        <v>-14.1</v>
      </c>
      <c r="BH124" s="212" t="s">
        <v>8299</v>
      </c>
      <c r="BI124" s="211" t="s">
        <v>8294</v>
      </c>
      <c r="BJ124" s="211"/>
      <c r="BK124" s="211" t="s">
        <v>8294</v>
      </c>
      <c r="BL124" s="211"/>
      <c r="BM124" s="212">
        <v>64.8</v>
      </c>
      <c r="BN124" s="212" t="s">
        <v>8299</v>
      </c>
      <c r="BO124" s="211" t="s">
        <v>8294</v>
      </c>
      <c r="BP124" s="211"/>
      <c r="BQ124" s="212">
        <v>8.4</v>
      </c>
      <c r="BR124" s="212" t="s">
        <v>8299</v>
      </c>
      <c r="BS124" s="212">
        <v>48.3</v>
      </c>
      <c r="BT124" s="212" t="s">
        <v>8299</v>
      </c>
      <c r="BU124" s="212">
        <v>11.5</v>
      </c>
      <c r="BV124" s="212" t="s">
        <v>8299</v>
      </c>
      <c r="BW124" s="212">
        <v>11.6</v>
      </c>
      <c r="BX124" s="212" t="s">
        <v>8299</v>
      </c>
      <c r="BY124" s="234">
        <v>7.7426118850708008</v>
      </c>
      <c r="BZ124" s="214">
        <v>42215</v>
      </c>
      <c r="CA124" s="212">
        <v>26.9</v>
      </c>
      <c r="CB124" s="208" t="s">
        <v>8299</v>
      </c>
      <c r="CC124" s="212">
        <v>8.8000000000000007</v>
      </c>
      <c r="CD124" s="214">
        <v>42215</v>
      </c>
      <c r="CE124" s="208">
        <v>0</v>
      </c>
      <c r="CG124" s="215" t="s">
        <v>8294</v>
      </c>
      <c r="CH124" s="215" t="s">
        <v>8294</v>
      </c>
      <c r="CI124" s="215" t="s">
        <v>8294</v>
      </c>
      <c r="CJ124" s="215" t="s">
        <v>8294</v>
      </c>
    </row>
    <row r="125" spans="1:92">
      <c r="A125" s="210" t="s">
        <v>7624</v>
      </c>
      <c r="B125" s="211" t="s">
        <v>8153</v>
      </c>
      <c r="C125" s="212" t="s">
        <v>7782</v>
      </c>
      <c r="D125" s="211" t="s">
        <v>8274</v>
      </c>
      <c r="E125" s="212">
        <v>159</v>
      </c>
      <c r="F125" s="212">
        <v>1</v>
      </c>
      <c r="G125" s="213">
        <v>268</v>
      </c>
      <c r="H125" s="213">
        <v>14</v>
      </c>
      <c r="I125" s="213"/>
      <c r="J125" s="213"/>
      <c r="K125" s="211" t="s">
        <v>8294</v>
      </c>
      <c r="M125" s="212">
        <v>7</v>
      </c>
      <c r="N125" s="214">
        <v>41915</v>
      </c>
      <c r="O125" s="212">
        <v>3.4</v>
      </c>
      <c r="P125" s="214">
        <v>42215</v>
      </c>
      <c r="Q125" s="215" t="s">
        <v>8294</v>
      </c>
      <c r="R125" s="215" t="s">
        <v>8294</v>
      </c>
      <c r="S125" s="215" t="s">
        <v>8294</v>
      </c>
      <c r="T125" s="215" t="s">
        <v>8294</v>
      </c>
      <c r="U125" s="209">
        <f>AD125*BS125</f>
        <v>1077.8205511111112</v>
      </c>
      <c r="V125" s="216">
        <v>42215</v>
      </c>
      <c r="W125" s="215">
        <v>13.5</v>
      </c>
      <c r="X125" s="215" t="s">
        <v>8294</v>
      </c>
      <c r="Y125" s="215" t="s">
        <v>8294</v>
      </c>
      <c r="Z125" s="209">
        <f>AD125*BU125</f>
        <v>268.33706666666666</v>
      </c>
      <c r="AA125" s="216">
        <v>42215</v>
      </c>
      <c r="AB125" s="208" t="e">
        <f>(AD125/AH125)*10000</f>
        <v>#VALUE!</v>
      </c>
      <c r="AC125" s="216">
        <v>42215</v>
      </c>
      <c r="AD125" s="485">
        <f>(O125/W125)*(((100-CC125)/100)*((100-2)/100))*100</f>
        <v>22.36142222222222</v>
      </c>
      <c r="AE125" s="216">
        <v>42212</v>
      </c>
      <c r="AF125" s="235">
        <v>25.074481074481071</v>
      </c>
      <c r="AG125" s="216">
        <v>42212</v>
      </c>
      <c r="AH125" s="215" t="s">
        <v>8294</v>
      </c>
      <c r="AI125" s="216" t="s">
        <v>8299</v>
      </c>
      <c r="AJ125" s="212">
        <v>145</v>
      </c>
      <c r="AK125" s="216">
        <v>42145</v>
      </c>
      <c r="AL125" s="215" t="s">
        <v>8294</v>
      </c>
      <c r="AM125" s="215"/>
      <c r="AN125" s="212">
        <v>106</v>
      </c>
      <c r="AO125" s="212"/>
      <c r="AP125" s="215" t="s">
        <v>8294</v>
      </c>
      <c r="AQ125" s="215"/>
      <c r="AR125" s="215" t="s">
        <v>8294</v>
      </c>
      <c r="AS125" s="215"/>
      <c r="AT125" s="215" t="s">
        <v>8294</v>
      </c>
      <c r="AU125" s="215" t="s">
        <v>8294</v>
      </c>
      <c r="AV125" s="215"/>
      <c r="AW125" s="215" t="s">
        <v>8294</v>
      </c>
      <c r="AX125" s="215"/>
      <c r="AY125" s="215" t="s">
        <v>8294</v>
      </c>
      <c r="AZ125" s="215"/>
      <c r="BA125" s="215" t="s">
        <v>8294</v>
      </c>
      <c r="BB125" s="215"/>
      <c r="BC125" s="215" t="s">
        <v>8294</v>
      </c>
      <c r="BD125" s="215"/>
      <c r="BE125" s="212">
        <v>3</v>
      </c>
      <c r="BF125" s="217">
        <v>42279</v>
      </c>
      <c r="BG125" s="212">
        <v>-15.7</v>
      </c>
      <c r="BH125" s="212" t="s">
        <v>8299</v>
      </c>
      <c r="BI125" s="211" t="s">
        <v>8294</v>
      </c>
      <c r="BJ125" s="211"/>
      <c r="BK125" s="211" t="s">
        <v>8294</v>
      </c>
      <c r="BL125" s="211"/>
      <c r="BM125" s="212">
        <v>63.4</v>
      </c>
      <c r="BN125" s="212" t="s">
        <v>8299</v>
      </c>
      <c r="BO125" s="211" t="s">
        <v>8294</v>
      </c>
      <c r="BP125" s="211"/>
      <c r="BQ125" s="212">
        <v>9</v>
      </c>
      <c r="BR125" s="212" t="s">
        <v>8299</v>
      </c>
      <c r="BS125" s="212">
        <v>48.2</v>
      </c>
      <c r="BT125" s="212" t="s">
        <v>8299</v>
      </c>
      <c r="BU125" s="212">
        <v>12</v>
      </c>
      <c r="BV125" s="212" t="s">
        <v>8299</v>
      </c>
      <c r="BW125" s="212">
        <v>11.2</v>
      </c>
      <c r="BX125" s="212" t="s">
        <v>8299</v>
      </c>
      <c r="BY125" s="234">
        <v>7.1910610198974609</v>
      </c>
      <c r="BZ125" s="214">
        <v>42215</v>
      </c>
      <c r="CA125" s="212">
        <v>27.9</v>
      </c>
      <c r="CB125" s="208" t="s">
        <v>8299</v>
      </c>
      <c r="CC125" s="212">
        <v>9.4</v>
      </c>
      <c r="CD125" s="214">
        <v>42215</v>
      </c>
      <c r="CE125" s="208">
        <v>0</v>
      </c>
      <c r="CG125" s="215" t="s">
        <v>8294</v>
      </c>
      <c r="CH125" s="215" t="s">
        <v>8294</v>
      </c>
      <c r="CI125" s="215" t="s">
        <v>8294</v>
      </c>
      <c r="CJ125" s="215" t="s">
        <v>8294</v>
      </c>
    </row>
    <row r="126" spans="1:92">
      <c r="A126" s="210" t="s">
        <v>7624</v>
      </c>
      <c r="B126" s="211" t="s">
        <v>8001</v>
      </c>
      <c r="C126" s="212" t="s">
        <v>7716</v>
      </c>
      <c r="D126" s="211" t="s">
        <v>8274</v>
      </c>
      <c r="E126" s="212">
        <v>88</v>
      </c>
      <c r="F126" s="212">
        <v>1</v>
      </c>
      <c r="G126" s="213">
        <v>268</v>
      </c>
      <c r="H126" s="213">
        <v>15</v>
      </c>
      <c r="I126" s="213"/>
      <c r="J126" s="213"/>
      <c r="K126" s="211" t="s">
        <v>8294</v>
      </c>
      <c r="M126" s="212">
        <v>7</v>
      </c>
      <c r="N126" s="214">
        <v>41915</v>
      </c>
      <c r="O126" s="212">
        <v>3.5</v>
      </c>
      <c r="P126" s="214">
        <v>42215</v>
      </c>
      <c r="Q126" s="215" t="s">
        <v>8294</v>
      </c>
      <c r="R126" s="215" t="s">
        <v>8294</v>
      </c>
      <c r="S126" s="215" t="s">
        <v>8294</v>
      </c>
      <c r="T126" s="215" t="s">
        <v>8294</v>
      </c>
      <c r="U126" s="209">
        <f>AD126*BS126</f>
        <v>1124.9027999999998</v>
      </c>
      <c r="V126" s="216">
        <v>42215</v>
      </c>
      <c r="W126" s="215">
        <v>13.5</v>
      </c>
      <c r="X126" s="215" t="s">
        <v>8294</v>
      </c>
      <c r="Y126" s="215" t="s">
        <v>8294</v>
      </c>
      <c r="Z126" s="209">
        <f>AD126*BU126</f>
        <v>284.69762222222215</v>
      </c>
      <c r="AA126" s="216">
        <v>42215</v>
      </c>
      <c r="AB126" s="208" t="e">
        <f>(AD126/AH126)*10000</f>
        <v>#VALUE!</v>
      </c>
      <c r="AC126" s="216">
        <v>42215</v>
      </c>
      <c r="AD126" s="485">
        <f>(O126/W126)*(((100-CC126)/100)*((100-2)/100))*100</f>
        <v>23.146148148148143</v>
      </c>
      <c r="AE126" s="216">
        <v>42212</v>
      </c>
      <c r="AF126" s="235">
        <v>25.954415954415953</v>
      </c>
      <c r="AG126" s="216">
        <v>42212</v>
      </c>
      <c r="AH126" s="215" t="s">
        <v>8294</v>
      </c>
      <c r="AI126" s="216" t="s">
        <v>8299</v>
      </c>
      <c r="AJ126" s="212">
        <v>150</v>
      </c>
      <c r="AK126" s="216">
        <v>42145</v>
      </c>
      <c r="AL126" s="215" t="s">
        <v>8294</v>
      </c>
      <c r="AM126" s="215"/>
      <c r="AN126" s="212">
        <v>104</v>
      </c>
      <c r="AO126" s="212"/>
      <c r="AP126" s="215" t="s">
        <v>8294</v>
      </c>
      <c r="AQ126" s="215"/>
      <c r="AR126" s="215" t="s">
        <v>8294</v>
      </c>
      <c r="AS126" s="215"/>
      <c r="AT126" s="215" t="s">
        <v>8294</v>
      </c>
      <c r="AU126" s="215" t="s">
        <v>8294</v>
      </c>
      <c r="AV126" s="215"/>
      <c r="AW126" s="215" t="s">
        <v>8294</v>
      </c>
      <c r="AX126" s="215"/>
      <c r="AY126" s="215" t="s">
        <v>8294</v>
      </c>
      <c r="AZ126" s="215"/>
      <c r="BA126" s="215" t="s">
        <v>8294</v>
      </c>
      <c r="BB126" s="215"/>
      <c r="BC126" s="215" t="s">
        <v>8294</v>
      </c>
      <c r="BD126" s="215"/>
      <c r="BE126" s="212">
        <v>3</v>
      </c>
      <c r="BF126" s="217">
        <v>42279</v>
      </c>
      <c r="BG126" s="212">
        <v>-14.1</v>
      </c>
      <c r="BH126" s="212" t="s">
        <v>8299</v>
      </c>
      <c r="BI126" s="211" t="s">
        <v>8294</v>
      </c>
      <c r="BJ126" s="211"/>
      <c r="BK126" s="211" t="s">
        <v>8294</v>
      </c>
      <c r="BL126" s="211"/>
      <c r="BM126" s="212">
        <v>62.1</v>
      </c>
      <c r="BN126" s="212" t="s">
        <v>8299</v>
      </c>
      <c r="BO126" s="211" t="s">
        <v>8294</v>
      </c>
      <c r="BP126" s="211"/>
      <c r="BQ126" s="212">
        <v>9.8000000000000007</v>
      </c>
      <c r="BR126" s="212" t="s">
        <v>8299</v>
      </c>
      <c r="BS126" s="212">
        <v>48.6</v>
      </c>
      <c r="BT126" s="212" t="s">
        <v>8299</v>
      </c>
      <c r="BU126" s="212">
        <v>12.3</v>
      </c>
      <c r="BV126" s="212" t="s">
        <v>8299</v>
      </c>
      <c r="BW126" s="212">
        <v>10.3</v>
      </c>
      <c r="BX126" s="212" t="s">
        <v>8299</v>
      </c>
      <c r="BY126" s="234">
        <v>7.4932889938354492</v>
      </c>
      <c r="BZ126" s="214">
        <v>42215</v>
      </c>
      <c r="CA126" s="212">
        <v>29.1</v>
      </c>
      <c r="CB126" s="208" t="s">
        <v>8299</v>
      </c>
      <c r="CC126" s="212">
        <v>8.9</v>
      </c>
      <c r="CD126" s="214">
        <v>42215</v>
      </c>
      <c r="CE126" s="208">
        <v>0</v>
      </c>
      <c r="CG126" s="215" t="s">
        <v>8294</v>
      </c>
      <c r="CH126" s="215" t="s">
        <v>8294</v>
      </c>
      <c r="CI126" s="215" t="s">
        <v>8294</v>
      </c>
      <c r="CJ126" s="215" t="s">
        <v>8294</v>
      </c>
    </row>
    <row r="127" spans="1:92">
      <c r="A127" s="210" t="s">
        <v>7624</v>
      </c>
      <c r="B127" s="211" t="s">
        <v>7847</v>
      </c>
      <c r="C127" s="212" t="s">
        <v>7846</v>
      </c>
      <c r="D127" s="211" t="s">
        <v>8274</v>
      </c>
      <c r="E127" s="212">
        <v>14</v>
      </c>
      <c r="F127" s="212">
        <v>1</v>
      </c>
      <c r="G127" s="213">
        <v>268</v>
      </c>
      <c r="H127" s="213">
        <v>16</v>
      </c>
      <c r="I127" s="213"/>
      <c r="J127" s="213"/>
      <c r="K127" s="211" t="s">
        <v>8294</v>
      </c>
      <c r="M127" s="212">
        <v>7</v>
      </c>
      <c r="N127" s="214">
        <v>41915</v>
      </c>
      <c r="O127" s="212">
        <v>2.65</v>
      </c>
      <c r="P127" s="214">
        <v>42215</v>
      </c>
      <c r="Q127" s="215" t="s">
        <v>8294</v>
      </c>
      <c r="R127" s="215" t="s">
        <v>8294</v>
      </c>
      <c r="S127" s="215" t="s">
        <v>8294</v>
      </c>
      <c r="T127" s="215" t="s">
        <v>8294</v>
      </c>
      <c r="U127" s="209" t="e">
        <f>AD127*BS127</f>
        <v>#VALUE!</v>
      </c>
      <c r="V127" s="216">
        <v>42215</v>
      </c>
      <c r="W127" s="215">
        <v>13.5</v>
      </c>
      <c r="X127" s="215" t="s">
        <v>8294</v>
      </c>
      <c r="Y127" s="215" t="s">
        <v>8294</v>
      </c>
      <c r="Z127" s="209" t="e">
        <f>AD127*BU127</f>
        <v>#VALUE!</v>
      </c>
      <c r="AA127" s="216">
        <v>42215</v>
      </c>
      <c r="AB127" s="208" t="e">
        <f>(AD127/AH127)*10000</f>
        <v>#VALUE!</v>
      </c>
      <c r="AC127" s="216">
        <v>42215</v>
      </c>
      <c r="AD127" s="485">
        <f>(O127/W127)*(((100-CC127)/100)*((100-2)/100))*100</f>
        <v>17.640362962962964</v>
      </c>
      <c r="AE127" s="216">
        <v>42212</v>
      </c>
      <c r="AF127" s="235">
        <v>19.780626780626783</v>
      </c>
      <c r="AG127" s="216">
        <v>42212</v>
      </c>
      <c r="AH127" s="215" t="s">
        <v>8294</v>
      </c>
      <c r="AI127" s="216" t="s">
        <v>8299</v>
      </c>
      <c r="AJ127" s="212">
        <v>140</v>
      </c>
      <c r="AK127" s="216">
        <v>42145</v>
      </c>
      <c r="AL127" s="215" t="s">
        <v>8294</v>
      </c>
      <c r="AM127" s="215"/>
      <c r="AN127" s="212">
        <v>104</v>
      </c>
      <c r="AO127" s="212"/>
      <c r="AP127" s="215" t="s">
        <v>8294</v>
      </c>
      <c r="AQ127" s="215"/>
      <c r="AR127" s="215" t="s">
        <v>8294</v>
      </c>
      <c r="AS127" s="215"/>
      <c r="AT127" s="215" t="s">
        <v>8294</v>
      </c>
      <c r="AU127" s="215" t="s">
        <v>8294</v>
      </c>
      <c r="AV127" s="215"/>
      <c r="AW127" s="215" t="s">
        <v>8294</v>
      </c>
      <c r="AX127" s="215"/>
      <c r="AY127" s="215" t="s">
        <v>8294</v>
      </c>
      <c r="AZ127" s="215"/>
      <c r="BA127" s="215" t="s">
        <v>8294</v>
      </c>
      <c r="BB127" s="215"/>
      <c r="BC127" s="215" t="s">
        <v>8294</v>
      </c>
      <c r="BD127" s="215"/>
      <c r="BE127" s="212">
        <v>3</v>
      </c>
      <c r="BF127" s="217">
        <v>42279</v>
      </c>
      <c r="BG127" s="211" t="s">
        <v>8294</v>
      </c>
      <c r="BH127" s="212" t="s">
        <v>8299</v>
      </c>
      <c r="BI127" s="211" t="s">
        <v>8294</v>
      </c>
      <c r="BJ127" s="211"/>
      <c r="BK127" s="211" t="s">
        <v>8294</v>
      </c>
      <c r="BL127" s="211"/>
      <c r="BM127" s="211" t="s">
        <v>8294</v>
      </c>
      <c r="BN127" s="212" t="s">
        <v>8299</v>
      </c>
      <c r="BO127" s="211" t="s">
        <v>8294</v>
      </c>
      <c r="BP127" s="211"/>
      <c r="BQ127" s="211" t="s">
        <v>8294</v>
      </c>
      <c r="BR127" s="212" t="s">
        <v>8299</v>
      </c>
      <c r="BS127" s="211" t="s">
        <v>8294</v>
      </c>
      <c r="BT127" s="212" t="s">
        <v>8299</v>
      </c>
      <c r="BU127" s="211" t="s">
        <v>8294</v>
      </c>
      <c r="BV127" s="212" t="s">
        <v>8299</v>
      </c>
      <c r="BW127" s="211" t="s">
        <v>8294</v>
      </c>
      <c r="BX127" s="212" t="s">
        <v>8299</v>
      </c>
      <c r="BY127" s="234" t="s">
        <v>8294</v>
      </c>
      <c r="BZ127" s="214">
        <v>42215</v>
      </c>
      <c r="CA127" s="211" t="s">
        <v>8294</v>
      </c>
      <c r="CB127" s="208" t="s">
        <v>8299</v>
      </c>
      <c r="CC127" s="212">
        <v>8.3000000000000007</v>
      </c>
      <c r="CD127" s="214">
        <v>42215</v>
      </c>
      <c r="CE127" s="208">
        <v>0</v>
      </c>
      <c r="CG127" s="215" t="s">
        <v>8294</v>
      </c>
      <c r="CH127" s="215" t="s">
        <v>8294</v>
      </c>
      <c r="CI127" s="215" t="s">
        <v>8294</v>
      </c>
      <c r="CJ127" s="215" t="s">
        <v>8294</v>
      </c>
    </row>
    <row r="128" spans="1:92" s="610" customFormat="1">
      <c r="A128" s="210" t="s">
        <v>7624</v>
      </c>
      <c r="B128" s="211" t="s">
        <v>8173</v>
      </c>
      <c r="C128" s="212" t="s">
        <v>7793</v>
      </c>
      <c r="D128" s="211" t="s">
        <v>8276</v>
      </c>
      <c r="E128" s="212">
        <v>170</v>
      </c>
      <c r="F128" s="212">
        <v>1</v>
      </c>
      <c r="G128" s="213">
        <v>268</v>
      </c>
      <c r="H128" s="213">
        <v>17</v>
      </c>
      <c r="I128" s="213"/>
      <c r="J128" s="213"/>
      <c r="K128" s="211" t="s">
        <v>8294</v>
      </c>
      <c r="L128" s="218"/>
      <c r="M128" s="212">
        <v>7</v>
      </c>
      <c r="N128" s="214">
        <v>41915</v>
      </c>
      <c r="O128" s="212">
        <v>5.0999999999999996</v>
      </c>
      <c r="P128" s="214">
        <v>42215</v>
      </c>
      <c r="Q128" s="215" t="s">
        <v>8294</v>
      </c>
      <c r="R128" s="215" t="s">
        <v>8294</v>
      </c>
      <c r="S128" s="215" t="s">
        <v>8294</v>
      </c>
      <c r="T128" s="215" t="s">
        <v>8294</v>
      </c>
      <c r="U128" s="209">
        <f>AD128*BS128</f>
        <v>1595.4208355555554</v>
      </c>
      <c r="V128" s="216">
        <v>42215</v>
      </c>
      <c r="W128" s="215">
        <v>13.5</v>
      </c>
      <c r="X128" s="215" t="s">
        <v>8294</v>
      </c>
      <c r="Y128" s="215" t="s">
        <v>8294</v>
      </c>
      <c r="Z128" s="209">
        <f>AD128*BU128</f>
        <v>466.45778666666661</v>
      </c>
      <c r="AA128" s="216">
        <v>42215</v>
      </c>
      <c r="AB128" s="208" t="e">
        <f>(AD128/AH128)*10000</f>
        <v>#VALUE!</v>
      </c>
      <c r="AC128" s="216">
        <v>42215</v>
      </c>
      <c r="AD128" s="485">
        <f>(O128/W128)*(((100-CC128)/100)*((100-2)/100))*100</f>
        <v>33.801288888888884</v>
      </c>
      <c r="AE128" s="216">
        <v>42212</v>
      </c>
      <c r="AF128" s="235">
        <v>37.902319902319903</v>
      </c>
      <c r="AG128" s="216">
        <v>42212</v>
      </c>
      <c r="AH128" s="215" t="s">
        <v>8294</v>
      </c>
      <c r="AI128" s="216" t="s">
        <v>8299</v>
      </c>
      <c r="AJ128" s="212">
        <v>160</v>
      </c>
      <c r="AK128" s="216">
        <v>42145</v>
      </c>
      <c r="AL128" s="215" t="s">
        <v>8294</v>
      </c>
      <c r="AM128" s="215"/>
      <c r="AN128" s="212">
        <v>100</v>
      </c>
      <c r="AO128" s="212"/>
      <c r="AP128" s="215" t="s">
        <v>8294</v>
      </c>
      <c r="AQ128" s="215"/>
      <c r="AR128" s="215" t="s">
        <v>8294</v>
      </c>
      <c r="AS128" s="215"/>
      <c r="AT128" s="215" t="s">
        <v>8294</v>
      </c>
      <c r="AU128" s="215" t="s">
        <v>8294</v>
      </c>
      <c r="AV128" s="215"/>
      <c r="AW128" s="215" t="s">
        <v>8294</v>
      </c>
      <c r="AX128" s="215"/>
      <c r="AY128" s="215" t="s">
        <v>8294</v>
      </c>
      <c r="AZ128" s="215"/>
      <c r="BA128" s="215" t="s">
        <v>8294</v>
      </c>
      <c r="BB128" s="215"/>
      <c r="BC128" s="215" t="s">
        <v>8294</v>
      </c>
      <c r="BD128" s="215"/>
      <c r="BE128" s="212">
        <v>3</v>
      </c>
      <c r="BF128" s="217">
        <v>42279</v>
      </c>
      <c r="BG128" s="212">
        <v>-9.8000000000000007</v>
      </c>
      <c r="BH128" s="212" t="s">
        <v>8299</v>
      </c>
      <c r="BI128" s="211" t="s">
        <v>8294</v>
      </c>
      <c r="BJ128" s="211"/>
      <c r="BK128" s="211" t="s">
        <v>8294</v>
      </c>
      <c r="BL128" s="211"/>
      <c r="BM128" s="212">
        <v>62.7</v>
      </c>
      <c r="BN128" s="212" t="s">
        <v>8299</v>
      </c>
      <c r="BO128" s="211" t="s">
        <v>8294</v>
      </c>
      <c r="BP128" s="211"/>
      <c r="BQ128" s="212">
        <v>9.6999999999999993</v>
      </c>
      <c r="BR128" s="212" t="s">
        <v>8299</v>
      </c>
      <c r="BS128" s="212">
        <v>47.2</v>
      </c>
      <c r="BT128" s="212" t="s">
        <v>8299</v>
      </c>
      <c r="BU128" s="212">
        <v>13.8</v>
      </c>
      <c r="BV128" s="212" t="s">
        <v>8299</v>
      </c>
      <c r="BW128" s="212">
        <v>8.5</v>
      </c>
      <c r="BX128" s="212" t="s">
        <v>8299</v>
      </c>
      <c r="BY128" s="234">
        <v>7.4584388732910156</v>
      </c>
      <c r="BZ128" s="214">
        <v>42215</v>
      </c>
      <c r="CA128" s="212">
        <v>31.4</v>
      </c>
      <c r="CB128" s="208" t="s">
        <v>8299</v>
      </c>
      <c r="CC128" s="212">
        <v>8.6999999999999993</v>
      </c>
      <c r="CD128" s="214">
        <v>42215</v>
      </c>
      <c r="CE128" s="208">
        <v>0</v>
      </c>
      <c r="CF128" s="208"/>
      <c r="CG128" s="215" t="s">
        <v>8294</v>
      </c>
      <c r="CH128" s="215" t="s">
        <v>8294</v>
      </c>
      <c r="CI128" s="215" t="s">
        <v>8294</v>
      </c>
      <c r="CJ128" s="215" t="s">
        <v>8294</v>
      </c>
      <c r="CK128" s="210"/>
      <c r="CL128" s="210"/>
      <c r="CM128" s="210"/>
      <c r="CN128" s="210"/>
    </row>
    <row r="129" spans="1:92" s="610" customFormat="1">
      <c r="A129" s="210" t="s">
        <v>7624</v>
      </c>
      <c r="B129" s="211" t="s">
        <v>8118</v>
      </c>
      <c r="C129" s="212" t="s">
        <v>7766</v>
      </c>
      <c r="D129" s="211" t="s">
        <v>8276</v>
      </c>
      <c r="E129" s="212">
        <v>143</v>
      </c>
      <c r="F129" s="212">
        <v>1</v>
      </c>
      <c r="G129" s="213">
        <v>268</v>
      </c>
      <c r="H129" s="213">
        <v>18</v>
      </c>
      <c r="I129" s="213"/>
      <c r="J129" s="213"/>
      <c r="K129" s="211" t="s">
        <v>8294</v>
      </c>
      <c r="L129" s="218"/>
      <c r="M129" s="212">
        <v>7</v>
      </c>
      <c r="N129" s="214">
        <v>41915</v>
      </c>
      <c r="O129" s="212">
        <v>5.2</v>
      </c>
      <c r="P129" s="214">
        <v>42215</v>
      </c>
      <c r="Q129" s="215" t="s">
        <v>8294</v>
      </c>
      <c r="R129" s="215" t="s">
        <v>8294</v>
      </c>
      <c r="S129" s="215" t="s">
        <v>8294</v>
      </c>
      <c r="T129" s="215" t="s">
        <v>8294</v>
      </c>
      <c r="U129" s="209">
        <f>AD129*BS129</f>
        <v>1626.5790281481477</v>
      </c>
      <c r="V129" s="216">
        <v>42215</v>
      </c>
      <c r="W129" s="215">
        <v>13.5</v>
      </c>
      <c r="X129" s="215" t="s">
        <v>8294</v>
      </c>
      <c r="Y129" s="215" t="s">
        <v>8294</v>
      </c>
      <c r="Z129" s="209">
        <f>AD129*BU129</f>
        <v>478.00102518518514</v>
      </c>
      <c r="AA129" s="216">
        <v>42215</v>
      </c>
      <c r="AB129" s="208" t="e">
        <f>(AD129/AH129)*10000</f>
        <v>#VALUE!</v>
      </c>
      <c r="AC129" s="216">
        <v>42215</v>
      </c>
      <c r="AD129" s="485">
        <f>(O129/W129)*(((100-CC129)/100)*((100-2)/100))*100</f>
        <v>34.388562962962958</v>
      </c>
      <c r="AE129" s="216">
        <v>42212</v>
      </c>
      <c r="AF129" s="235">
        <v>38.560846560846564</v>
      </c>
      <c r="AG129" s="216">
        <v>42212</v>
      </c>
      <c r="AH129" s="215" t="s">
        <v>8294</v>
      </c>
      <c r="AI129" s="216" t="s">
        <v>8299</v>
      </c>
      <c r="AJ129" s="212">
        <v>160</v>
      </c>
      <c r="AK129" s="216">
        <v>42145</v>
      </c>
      <c r="AL129" s="215" t="s">
        <v>8294</v>
      </c>
      <c r="AM129" s="215"/>
      <c r="AN129" s="212">
        <v>106</v>
      </c>
      <c r="AO129" s="212"/>
      <c r="AP129" s="215" t="s">
        <v>8294</v>
      </c>
      <c r="AQ129" s="215"/>
      <c r="AR129" s="215" t="s">
        <v>8294</v>
      </c>
      <c r="AS129" s="215"/>
      <c r="AT129" s="215" t="s">
        <v>8294</v>
      </c>
      <c r="AU129" s="215" t="s">
        <v>8294</v>
      </c>
      <c r="AV129" s="215"/>
      <c r="AW129" s="215" t="s">
        <v>8294</v>
      </c>
      <c r="AX129" s="215"/>
      <c r="AY129" s="215" t="s">
        <v>8294</v>
      </c>
      <c r="AZ129" s="215"/>
      <c r="BA129" s="215" t="s">
        <v>8294</v>
      </c>
      <c r="BB129" s="215"/>
      <c r="BC129" s="215" t="s">
        <v>8294</v>
      </c>
      <c r="BD129" s="215"/>
      <c r="BE129" s="212">
        <v>3</v>
      </c>
      <c r="BF129" s="217">
        <v>42279</v>
      </c>
      <c r="BG129" s="212">
        <v>-15</v>
      </c>
      <c r="BH129" s="212" t="s">
        <v>8299</v>
      </c>
      <c r="BI129" s="211" t="s">
        <v>8294</v>
      </c>
      <c r="BJ129" s="211"/>
      <c r="BK129" s="211" t="s">
        <v>8294</v>
      </c>
      <c r="BL129" s="211"/>
      <c r="BM129" s="212">
        <v>62</v>
      </c>
      <c r="BN129" s="212" t="s">
        <v>8299</v>
      </c>
      <c r="BO129" s="211" t="s">
        <v>8294</v>
      </c>
      <c r="BP129" s="211"/>
      <c r="BQ129" s="212">
        <v>10.199999999999999</v>
      </c>
      <c r="BR129" s="212" t="s">
        <v>8299</v>
      </c>
      <c r="BS129" s="212">
        <v>47.3</v>
      </c>
      <c r="BT129" s="212" t="s">
        <v>8299</v>
      </c>
      <c r="BU129" s="212">
        <v>13.9</v>
      </c>
      <c r="BV129" s="212" t="s">
        <v>8299</v>
      </c>
      <c r="BW129" s="212">
        <v>11.6</v>
      </c>
      <c r="BX129" s="212" t="s">
        <v>8299</v>
      </c>
      <c r="BY129" s="234">
        <v>7.482029914855957</v>
      </c>
      <c r="BZ129" s="214">
        <v>42215</v>
      </c>
      <c r="CA129" s="212">
        <v>31.9</v>
      </c>
      <c r="CB129" s="208" t="s">
        <v>8299</v>
      </c>
      <c r="CC129" s="212">
        <v>8.9</v>
      </c>
      <c r="CD129" s="214">
        <v>42215</v>
      </c>
      <c r="CE129" s="208">
        <v>0</v>
      </c>
      <c r="CF129" s="208"/>
      <c r="CG129" s="215" t="s">
        <v>8294</v>
      </c>
      <c r="CH129" s="215" t="s">
        <v>8294</v>
      </c>
      <c r="CI129" s="215" t="s">
        <v>8294</v>
      </c>
      <c r="CJ129" s="215" t="s">
        <v>8294</v>
      </c>
      <c r="CK129" s="210"/>
      <c r="CL129" s="210"/>
      <c r="CM129" s="210"/>
      <c r="CN129" s="210"/>
    </row>
    <row r="130" spans="1:92" s="610" customFormat="1">
      <c r="A130" s="210" t="s">
        <v>7624</v>
      </c>
      <c r="B130" s="211" t="s">
        <v>8053</v>
      </c>
      <c r="C130" s="212" t="s">
        <v>7739</v>
      </c>
      <c r="D130" s="211" t="s">
        <v>8276</v>
      </c>
      <c r="E130" s="212">
        <v>114</v>
      </c>
      <c r="F130" s="212">
        <v>1</v>
      </c>
      <c r="G130" s="213">
        <v>268</v>
      </c>
      <c r="H130" s="213">
        <v>19</v>
      </c>
      <c r="I130" s="213"/>
      <c r="J130" s="213"/>
      <c r="K130" s="211" t="s">
        <v>8294</v>
      </c>
      <c r="L130" s="218"/>
      <c r="M130" s="212">
        <v>7</v>
      </c>
      <c r="N130" s="214">
        <v>41915</v>
      </c>
      <c r="O130" s="212">
        <v>5.3</v>
      </c>
      <c r="P130" s="214">
        <v>42215</v>
      </c>
      <c r="Q130" s="215" t="s">
        <v>8294</v>
      </c>
      <c r="R130" s="215" t="s">
        <v>8294</v>
      </c>
      <c r="S130" s="215" t="s">
        <v>8294</v>
      </c>
      <c r="T130" s="215" t="s">
        <v>8294</v>
      </c>
      <c r="U130" s="209">
        <f>AD130*BS130</f>
        <v>1594.7696074074072</v>
      </c>
      <c r="V130" s="216">
        <v>42215</v>
      </c>
      <c r="W130" s="215">
        <v>13.5</v>
      </c>
      <c r="X130" s="215" t="s">
        <v>8294</v>
      </c>
      <c r="Y130" s="215" t="s">
        <v>8294</v>
      </c>
      <c r="Z130" s="209">
        <f>AD130*BU130</f>
        <v>494.20332888888885</v>
      </c>
      <c r="AA130" s="216">
        <v>42215</v>
      </c>
      <c r="AB130" s="208" t="e">
        <f>(AD130/AH130)*10000</f>
        <v>#VALUE!</v>
      </c>
      <c r="AC130" s="216">
        <v>42215</v>
      </c>
      <c r="AD130" s="485">
        <f>(O130/W130)*(((100-CC130)/100)*((100-2)/100))*100</f>
        <v>35.049881481481478</v>
      </c>
      <c r="AE130" s="216">
        <v>42212</v>
      </c>
      <c r="AF130" s="235">
        <v>39.3024013024013</v>
      </c>
      <c r="AG130" s="216">
        <v>42212</v>
      </c>
      <c r="AH130" s="215" t="s">
        <v>8294</v>
      </c>
      <c r="AI130" s="216" t="s">
        <v>8299</v>
      </c>
      <c r="AJ130" s="212">
        <v>150</v>
      </c>
      <c r="AK130" s="216">
        <v>42145</v>
      </c>
      <c r="AL130" s="215" t="s">
        <v>8294</v>
      </c>
      <c r="AM130" s="215"/>
      <c r="AN130" s="212">
        <v>106</v>
      </c>
      <c r="AO130" s="212"/>
      <c r="AP130" s="215" t="s">
        <v>8294</v>
      </c>
      <c r="AQ130" s="215"/>
      <c r="AR130" s="215" t="s">
        <v>8294</v>
      </c>
      <c r="AS130" s="215"/>
      <c r="AT130" s="215" t="s">
        <v>8294</v>
      </c>
      <c r="AU130" s="215" t="s">
        <v>8294</v>
      </c>
      <c r="AV130" s="215"/>
      <c r="AW130" s="215" t="s">
        <v>8294</v>
      </c>
      <c r="AX130" s="215"/>
      <c r="AY130" s="215" t="s">
        <v>8294</v>
      </c>
      <c r="AZ130" s="215"/>
      <c r="BA130" s="215" t="s">
        <v>8294</v>
      </c>
      <c r="BB130" s="215"/>
      <c r="BC130" s="215" t="s">
        <v>8294</v>
      </c>
      <c r="BD130" s="215"/>
      <c r="BE130" s="212">
        <v>3</v>
      </c>
      <c r="BF130" s="217">
        <v>42279</v>
      </c>
      <c r="BG130" s="212">
        <v>-13.4</v>
      </c>
      <c r="BH130" s="212" t="s">
        <v>8299</v>
      </c>
      <c r="BI130" s="211" t="s">
        <v>8294</v>
      </c>
      <c r="BJ130" s="211"/>
      <c r="BK130" s="211" t="s">
        <v>8294</v>
      </c>
      <c r="BL130" s="211"/>
      <c r="BM130" s="212">
        <v>58.8</v>
      </c>
      <c r="BN130" s="212" t="s">
        <v>8299</v>
      </c>
      <c r="BO130" s="211" t="s">
        <v>8294</v>
      </c>
      <c r="BP130" s="211"/>
      <c r="BQ130" s="212">
        <v>11.2</v>
      </c>
      <c r="BR130" s="212" t="s">
        <v>8299</v>
      </c>
      <c r="BS130" s="212">
        <v>45.5</v>
      </c>
      <c r="BT130" s="212" t="s">
        <v>8299</v>
      </c>
      <c r="BU130" s="212">
        <v>14.1</v>
      </c>
      <c r="BV130" s="212" t="s">
        <v>8299</v>
      </c>
      <c r="BW130" s="212">
        <v>14.2</v>
      </c>
      <c r="BX130" s="212" t="s">
        <v>8299</v>
      </c>
      <c r="BY130" s="234">
        <v>7.5659379959106445</v>
      </c>
      <c r="BZ130" s="214">
        <v>42215</v>
      </c>
      <c r="CA130" s="212">
        <v>31</v>
      </c>
      <c r="CB130" s="208" t="s">
        <v>8299</v>
      </c>
      <c r="CC130" s="212">
        <v>8.9</v>
      </c>
      <c r="CD130" s="214">
        <v>42215</v>
      </c>
      <c r="CE130" s="208">
        <v>0</v>
      </c>
      <c r="CF130" s="208"/>
      <c r="CG130" s="215" t="s">
        <v>8294</v>
      </c>
      <c r="CH130" s="215" t="s">
        <v>8294</v>
      </c>
      <c r="CI130" s="215" t="s">
        <v>8294</v>
      </c>
      <c r="CJ130" s="215" t="s">
        <v>8294</v>
      </c>
      <c r="CK130" s="210"/>
      <c r="CL130" s="210"/>
      <c r="CM130" s="210"/>
      <c r="CN130" s="210"/>
    </row>
    <row r="131" spans="1:92" s="610" customFormat="1">
      <c r="A131" s="210" t="s">
        <v>7624</v>
      </c>
      <c r="B131" s="211" t="s">
        <v>8115</v>
      </c>
      <c r="C131" s="212" t="s">
        <v>7765</v>
      </c>
      <c r="D131" s="211" t="s">
        <v>8276</v>
      </c>
      <c r="E131" s="212">
        <v>142</v>
      </c>
      <c r="F131" s="212">
        <v>1</v>
      </c>
      <c r="G131" s="213">
        <v>268</v>
      </c>
      <c r="H131" s="213">
        <v>20</v>
      </c>
      <c r="I131" s="213"/>
      <c r="J131" s="213"/>
      <c r="K131" s="211" t="s">
        <v>8294</v>
      </c>
      <c r="L131" s="218"/>
      <c r="M131" s="212">
        <v>7</v>
      </c>
      <c r="N131" s="214">
        <v>41915</v>
      </c>
      <c r="O131" s="212">
        <v>6.2</v>
      </c>
      <c r="P131" s="214">
        <v>42215</v>
      </c>
      <c r="Q131" s="215" t="s">
        <v>8294</v>
      </c>
      <c r="R131" s="215" t="s">
        <v>8294</v>
      </c>
      <c r="S131" s="215" t="s">
        <v>8294</v>
      </c>
      <c r="T131" s="215" t="s">
        <v>8294</v>
      </c>
      <c r="U131" s="209">
        <f>AD131*BS131</f>
        <v>1962.394974814815</v>
      </c>
      <c r="V131" s="216">
        <v>42215</v>
      </c>
      <c r="W131" s="215">
        <v>13.5</v>
      </c>
      <c r="X131" s="215" t="s">
        <v>8294</v>
      </c>
      <c r="Y131" s="215" t="s">
        <v>8294</v>
      </c>
      <c r="Z131" s="209">
        <f>AD131*BU131</f>
        <v>568.92963555555559</v>
      </c>
      <c r="AA131" s="216">
        <v>42215</v>
      </c>
      <c r="AB131" s="208" t="e">
        <f>(AD131/AH131)*10000</f>
        <v>#VALUE!</v>
      </c>
      <c r="AC131" s="216">
        <v>42215</v>
      </c>
      <c r="AD131" s="485">
        <f>(O131/W131)*(((100-CC131)/100)*((100-2)/100))*100</f>
        <v>41.226785185185186</v>
      </c>
      <c r="AE131" s="216">
        <v>42212</v>
      </c>
      <c r="AF131" s="235">
        <v>46.228734228734226</v>
      </c>
      <c r="AG131" s="216">
        <v>42212</v>
      </c>
      <c r="AH131" s="215" t="s">
        <v>8294</v>
      </c>
      <c r="AI131" s="216" t="s">
        <v>8299</v>
      </c>
      <c r="AJ131" s="212">
        <v>165</v>
      </c>
      <c r="AK131" s="216">
        <v>42145</v>
      </c>
      <c r="AL131" s="215" t="s">
        <v>8294</v>
      </c>
      <c r="AM131" s="215"/>
      <c r="AN131" s="212">
        <v>100</v>
      </c>
      <c r="AO131" s="212"/>
      <c r="AP131" s="215" t="s">
        <v>8294</v>
      </c>
      <c r="AQ131" s="215"/>
      <c r="AR131" s="215" t="s">
        <v>8294</v>
      </c>
      <c r="AS131" s="215"/>
      <c r="AT131" s="215" t="s">
        <v>8294</v>
      </c>
      <c r="AU131" s="215" t="s">
        <v>8294</v>
      </c>
      <c r="AV131" s="215"/>
      <c r="AW131" s="215" t="s">
        <v>8294</v>
      </c>
      <c r="AX131" s="215"/>
      <c r="AY131" s="215" t="s">
        <v>8294</v>
      </c>
      <c r="AZ131" s="215"/>
      <c r="BA131" s="215" t="s">
        <v>8294</v>
      </c>
      <c r="BB131" s="215"/>
      <c r="BC131" s="215" t="s">
        <v>8294</v>
      </c>
      <c r="BD131" s="215"/>
      <c r="BE131" s="212">
        <v>3</v>
      </c>
      <c r="BF131" s="217">
        <v>42279</v>
      </c>
      <c r="BG131" s="212">
        <v>-13.8</v>
      </c>
      <c r="BH131" s="212" t="s">
        <v>8299</v>
      </c>
      <c r="BI131" s="211" t="s">
        <v>8294</v>
      </c>
      <c r="BJ131" s="211"/>
      <c r="BK131" s="211" t="s">
        <v>8294</v>
      </c>
      <c r="BL131" s="211"/>
      <c r="BM131" s="212">
        <v>60.6</v>
      </c>
      <c r="BN131" s="212" t="s">
        <v>8299</v>
      </c>
      <c r="BO131" s="211" t="s">
        <v>8294</v>
      </c>
      <c r="BP131" s="211"/>
      <c r="BQ131" s="212">
        <v>10.4</v>
      </c>
      <c r="BR131" s="212" t="s">
        <v>8299</v>
      </c>
      <c r="BS131" s="212">
        <v>47.6</v>
      </c>
      <c r="BT131" s="212" t="s">
        <v>8299</v>
      </c>
      <c r="BU131" s="212">
        <v>13.8</v>
      </c>
      <c r="BV131" s="212" t="s">
        <v>8299</v>
      </c>
      <c r="BW131" s="212">
        <v>9.6999999999999993</v>
      </c>
      <c r="BX131" s="212" t="s">
        <v>8299</v>
      </c>
      <c r="BY131" s="234">
        <v>7.6727299690246582</v>
      </c>
      <c r="BZ131" s="214">
        <v>42215</v>
      </c>
      <c r="CA131" s="212">
        <v>31.7</v>
      </c>
      <c r="CB131" s="208" t="s">
        <v>8299</v>
      </c>
      <c r="CC131" s="212">
        <v>8.4</v>
      </c>
      <c r="CD131" s="214">
        <v>42215</v>
      </c>
      <c r="CE131" s="208">
        <v>0</v>
      </c>
      <c r="CF131" s="208"/>
      <c r="CG131" s="215" t="s">
        <v>8294</v>
      </c>
      <c r="CH131" s="215" t="s">
        <v>8294</v>
      </c>
      <c r="CI131" s="215" t="s">
        <v>8294</v>
      </c>
      <c r="CJ131" s="215" t="s">
        <v>8294</v>
      </c>
      <c r="CK131" s="210"/>
      <c r="CL131" s="210"/>
      <c r="CM131" s="210"/>
      <c r="CN131" s="210"/>
    </row>
    <row r="132" spans="1:92">
      <c r="A132" s="210" t="s">
        <v>7624</v>
      </c>
      <c r="B132" s="211" t="s">
        <v>7893</v>
      </c>
      <c r="C132" s="212" t="s">
        <v>7664</v>
      </c>
      <c r="D132" s="211" t="s">
        <v>8276</v>
      </c>
      <c r="E132" s="212">
        <v>34</v>
      </c>
      <c r="F132" s="212">
        <v>1</v>
      </c>
      <c r="G132" s="213">
        <v>268</v>
      </c>
      <c r="H132" s="213">
        <v>21</v>
      </c>
      <c r="I132" s="213"/>
      <c r="J132" s="213"/>
      <c r="K132" s="211" t="s">
        <v>8294</v>
      </c>
      <c r="M132" s="212">
        <v>7</v>
      </c>
      <c r="N132" s="214">
        <v>41915</v>
      </c>
      <c r="O132" s="212">
        <v>4.6500000000000004</v>
      </c>
      <c r="P132" s="214">
        <v>42215</v>
      </c>
      <c r="Q132" s="215" t="s">
        <v>8294</v>
      </c>
      <c r="R132" s="215" t="s">
        <v>8294</v>
      </c>
      <c r="S132" s="215" t="s">
        <v>8294</v>
      </c>
      <c r="T132" s="215" t="s">
        <v>8294</v>
      </c>
      <c r="U132" s="209">
        <f>AD132*BS132</f>
        <v>1345.1723911111114</v>
      </c>
      <c r="V132" s="216">
        <v>42215</v>
      </c>
      <c r="W132" s="215">
        <v>13.5</v>
      </c>
      <c r="X132" s="215" t="s">
        <v>8294</v>
      </c>
      <c r="Y132" s="215" t="s">
        <v>8294</v>
      </c>
      <c r="Z132" s="209">
        <f>AD132*BU132</f>
        <v>499.81176000000011</v>
      </c>
      <c r="AA132" s="216">
        <v>42215</v>
      </c>
      <c r="AB132" s="208" t="e">
        <f>(AD132/AH132)*10000</f>
        <v>#VALUE!</v>
      </c>
      <c r="AC132" s="216">
        <v>42215</v>
      </c>
      <c r="AD132" s="485">
        <f>(O132/W132)*(((100-CC132)/100)*((100-2)/100))*100</f>
        <v>30.852577777777785</v>
      </c>
      <c r="AE132" s="216">
        <v>42212</v>
      </c>
      <c r="AF132" s="235">
        <v>34.595848595848601</v>
      </c>
      <c r="AG132" s="216">
        <v>42212</v>
      </c>
      <c r="AH132" s="215" t="s">
        <v>8294</v>
      </c>
      <c r="AI132" s="216" t="s">
        <v>8299</v>
      </c>
      <c r="AJ132" s="212">
        <v>150</v>
      </c>
      <c r="AK132" s="216">
        <v>42145</v>
      </c>
      <c r="AL132" s="215" t="s">
        <v>8294</v>
      </c>
      <c r="AM132" s="215"/>
      <c r="AN132" s="212">
        <v>105</v>
      </c>
      <c r="AO132" s="212"/>
      <c r="AP132" s="215" t="s">
        <v>8294</v>
      </c>
      <c r="AQ132" s="215"/>
      <c r="AR132" s="215" t="s">
        <v>8294</v>
      </c>
      <c r="AS132" s="215"/>
      <c r="AT132" s="215" t="s">
        <v>8294</v>
      </c>
      <c r="AU132" s="215" t="s">
        <v>8294</v>
      </c>
      <c r="AV132" s="215"/>
      <c r="AW132" s="215" t="s">
        <v>8294</v>
      </c>
      <c r="AX132" s="215"/>
      <c r="AY132" s="215" t="s">
        <v>8294</v>
      </c>
      <c r="AZ132" s="215"/>
      <c r="BA132" s="215" t="s">
        <v>8294</v>
      </c>
      <c r="BB132" s="215"/>
      <c r="BC132" s="215" t="s">
        <v>8294</v>
      </c>
      <c r="BD132" s="215"/>
      <c r="BE132" s="212">
        <v>3</v>
      </c>
      <c r="BF132" s="217">
        <v>42279</v>
      </c>
      <c r="BG132" s="212">
        <v>-8.9</v>
      </c>
      <c r="BH132" s="212" t="s">
        <v>8299</v>
      </c>
      <c r="BI132" s="211" t="s">
        <v>8294</v>
      </c>
      <c r="BJ132" s="211"/>
      <c r="BK132" s="211" t="s">
        <v>8294</v>
      </c>
      <c r="BL132" s="211"/>
      <c r="BM132" s="212">
        <v>59.4</v>
      </c>
      <c r="BN132" s="212" t="s">
        <v>8299</v>
      </c>
      <c r="BO132" s="211" t="s">
        <v>8294</v>
      </c>
      <c r="BP132" s="211"/>
      <c r="BQ132" s="212">
        <v>10.199999999999999</v>
      </c>
      <c r="BR132" s="212" t="s">
        <v>8299</v>
      </c>
      <c r="BS132" s="212">
        <v>43.6</v>
      </c>
      <c r="BT132" s="212" t="s">
        <v>8299</v>
      </c>
      <c r="BU132" s="212">
        <v>16.2</v>
      </c>
      <c r="BV132" s="212" t="s">
        <v>8299</v>
      </c>
      <c r="BW132" s="212">
        <v>67.599999999999994</v>
      </c>
      <c r="BX132" s="212" t="s">
        <v>8299</v>
      </c>
      <c r="BY132" s="234">
        <v>7.7456049919128418</v>
      </c>
      <c r="BZ132" s="214">
        <v>42215</v>
      </c>
      <c r="CA132" s="212">
        <v>34.200000000000003</v>
      </c>
      <c r="CB132" s="208" t="s">
        <v>8299</v>
      </c>
      <c r="CC132" s="212">
        <v>8.6</v>
      </c>
      <c r="CD132" s="214">
        <v>42215</v>
      </c>
      <c r="CE132" s="208">
        <v>0</v>
      </c>
      <c r="CG132" s="215" t="s">
        <v>8294</v>
      </c>
      <c r="CH132" s="215" t="s">
        <v>8294</v>
      </c>
      <c r="CI132" s="215" t="s">
        <v>8294</v>
      </c>
      <c r="CJ132" s="215" t="s">
        <v>8294</v>
      </c>
    </row>
    <row r="133" spans="1:92">
      <c r="A133" s="210" t="s">
        <v>7624</v>
      </c>
      <c r="B133" s="211" t="s">
        <v>8196</v>
      </c>
      <c r="C133" s="212" t="s">
        <v>7394</v>
      </c>
      <c r="D133" s="211" t="s">
        <v>8276</v>
      </c>
      <c r="E133" s="212">
        <v>187</v>
      </c>
      <c r="F133" s="212">
        <v>1</v>
      </c>
      <c r="G133" s="213">
        <v>268</v>
      </c>
      <c r="H133" s="213">
        <v>22</v>
      </c>
      <c r="I133" s="213"/>
      <c r="J133" s="213"/>
      <c r="K133" s="212">
        <v>15</v>
      </c>
      <c r="L133" s="223">
        <v>42278</v>
      </c>
      <c r="M133" s="212">
        <v>7</v>
      </c>
      <c r="N133" s="214">
        <v>41915</v>
      </c>
      <c r="O133" s="212">
        <v>5.25</v>
      </c>
      <c r="P133" s="214">
        <v>42215</v>
      </c>
      <c r="Q133" s="215" t="s">
        <v>8294</v>
      </c>
      <c r="R133" s="215" t="s">
        <v>8294</v>
      </c>
      <c r="S133" s="215" t="s">
        <v>8294</v>
      </c>
      <c r="T133" s="215" t="s">
        <v>8294</v>
      </c>
      <c r="U133" s="209">
        <f>AD133*BS133</f>
        <v>1619.6917333333336</v>
      </c>
      <c r="V133" s="216">
        <v>42215</v>
      </c>
      <c r="W133" s="215">
        <v>13.5</v>
      </c>
      <c r="X133" s="215" t="s">
        <v>8294</v>
      </c>
      <c r="Y133" s="215" t="s">
        <v>8294</v>
      </c>
      <c r="Z133" s="209">
        <f>AD133*BU133</f>
        <v>524.83573333333334</v>
      </c>
      <c r="AA133" s="216">
        <v>42215</v>
      </c>
      <c r="AB133" s="208" t="e">
        <f>(AD133/AH133)*10000</f>
        <v>#VALUE!</v>
      </c>
      <c r="AC133" s="216">
        <v>42215</v>
      </c>
      <c r="AD133" s="485">
        <f>(O133/W133)*(((100-CC133)/100)*((100-2)/100))*100</f>
        <v>34.757333333333335</v>
      </c>
      <c r="AE133" s="216">
        <v>42212</v>
      </c>
      <c r="AF133" s="235">
        <v>38.974358974358978</v>
      </c>
      <c r="AG133" s="216">
        <v>42212</v>
      </c>
      <c r="AH133" s="215" t="s">
        <v>8294</v>
      </c>
      <c r="AI133" s="216" t="s">
        <v>8299</v>
      </c>
      <c r="AJ133" s="212">
        <v>145</v>
      </c>
      <c r="AK133" s="216">
        <v>42145</v>
      </c>
      <c r="AL133" s="215" t="s">
        <v>8294</v>
      </c>
      <c r="AM133" s="215"/>
      <c r="AN133" s="212">
        <v>103</v>
      </c>
      <c r="AO133" s="212"/>
      <c r="AP133" s="215" t="s">
        <v>8294</v>
      </c>
      <c r="AQ133" s="215"/>
      <c r="AR133" s="215" t="s">
        <v>8294</v>
      </c>
      <c r="AS133" s="215"/>
      <c r="AT133" s="215" t="s">
        <v>8294</v>
      </c>
      <c r="AU133" s="215" t="s">
        <v>8294</v>
      </c>
      <c r="AV133" s="215"/>
      <c r="AW133" s="215" t="s">
        <v>8294</v>
      </c>
      <c r="AX133" s="215"/>
      <c r="AY133" s="215" t="s">
        <v>8294</v>
      </c>
      <c r="AZ133" s="215"/>
      <c r="BA133" s="215" t="s">
        <v>8294</v>
      </c>
      <c r="BB133" s="215"/>
      <c r="BC133" s="215" t="s">
        <v>8294</v>
      </c>
      <c r="BD133" s="215"/>
      <c r="BE133" s="212">
        <v>3</v>
      </c>
      <c r="BF133" s="217">
        <v>42279</v>
      </c>
      <c r="BG133" s="212">
        <v>-13.2</v>
      </c>
      <c r="BH133" s="212" t="s">
        <v>8299</v>
      </c>
      <c r="BI133" s="211" t="s">
        <v>8294</v>
      </c>
      <c r="BJ133" s="211"/>
      <c r="BK133" s="211" t="s">
        <v>8294</v>
      </c>
      <c r="BL133" s="211"/>
      <c r="BM133" s="212">
        <v>61.2</v>
      </c>
      <c r="BN133" s="212" t="s">
        <v>8299</v>
      </c>
      <c r="BO133" s="211" t="s">
        <v>8294</v>
      </c>
      <c r="BP133" s="211"/>
      <c r="BQ133" s="212">
        <v>10.7</v>
      </c>
      <c r="BR133" s="212" t="s">
        <v>8299</v>
      </c>
      <c r="BS133" s="212">
        <v>46.6</v>
      </c>
      <c r="BT133" s="212" t="s">
        <v>8299</v>
      </c>
      <c r="BU133" s="212">
        <v>15.1</v>
      </c>
      <c r="BV133" s="212" t="s">
        <v>8299</v>
      </c>
      <c r="BW133" s="212">
        <v>10.7</v>
      </c>
      <c r="BX133" s="212" t="s">
        <v>8299</v>
      </c>
      <c r="BY133" s="234">
        <v>7.9150910377502441</v>
      </c>
      <c r="BZ133" s="214">
        <v>42215</v>
      </c>
      <c r="CA133" s="212">
        <v>33.9</v>
      </c>
      <c r="CB133" s="208" t="s">
        <v>8299</v>
      </c>
      <c r="CC133" s="212">
        <v>8.8000000000000007</v>
      </c>
      <c r="CD133" s="214">
        <v>42215</v>
      </c>
      <c r="CE133" s="208">
        <v>0</v>
      </c>
      <c r="CG133" s="215" t="s">
        <v>8294</v>
      </c>
      <c r="CH133" s="215" t="s">
        <v>8294</v>
      </c>
      <c r="CI133" s="215" t="s">
        <v>8294</v>
      </c>
      <c r="CJ133" s="215" t="s">
        <v>8294</v>
      </c>
    </row>
    <row r="134" spans="1:92">
      <c r="A134" s="210" t="s">
        <v>7624</v>
      </c>
      <c r="B134" s="211" t="s">
        <v>7869</v>
      </c>
      <c r="C134" s="212" t="s">
        <v>7652</v>
      </c>
      <c r="D134" s="211" t="s">
        <v>8274</v>
      </c>
      <c r="E134" s="212">
        <v>22</v>
      </c>
      <c r="F134" s="212">
        <v>1</v>
      </c>
      <c r="G134" s="213">
        <v>269</v>
      </c>
      <c r="H134" s="213">
        <v>11</v>
      </c>
      <c r="I134" s="213"/>
      <c r="J134" s="213"/>
      <c r="K134" s="211" t="s">
        <v>8294</v>
      </c>
      <c r="M134" s="212">
        <v>7</v>
      </c>
      <c r="N134" s="214">
        <v>41915</v>
      </c>
      <c r="O134" s="212">
        <v>3.2</v>
      </c>
      <c r="P134" s="214">
        <v>42215</v>
      </c>
      <c r="Q134" s="215" t="s">
        <v>8294</v>
      </c>
      <c r="R134" s="215" t="s">
        <v>8294</v>
      </c>
      <c r="S134" s="215" t="s">
        <v>8294</v>
      </c>
      <c r="T134" s="215" t="s">
        <v>8294</v>
      </c>
      <c r="U134" s="209">
        <f>AD134*BS134</f>
        <v>1144.398411851852</v>
      </c>
      <c r="V134" s="216">
        <v>42215</v>
      </c>
      <c r="W134" s="215">
        <v>13.5</v>
      </c>
      <c r="X134" s="215" t="s">
        <v>8294</v>
      </c>
      <c r="Y134" s="215" t="s">
        <v>8294</v>
      </c>
      <c r="Z134" s="209">
        <f>AD134*BU134</f>
        <v>254.78257777777782</v>
      </c>
      <c r="AA134" s="216">
        <v>42215</v>
      </c>
      <c r="AB134" s="208" t="e">
        <f>(AD134/AH134)*10000</f>
        <v>#VALUE!</v>
      </c>
      <c r="AC134" s="216">
        <v>42215</v>
      </c>
      <c r="AD134" s="485">
        <f>(O134/W134)*(((100-CC134)/100)*((100-2)/100))*100</f>
        <v>21.231881481481484</v>
      </c>
      <c r="AE134" s="216">
        <v>42212</v>
      </c>
      <c r="AF134" s="235">
        <v>23.807895807895811</v>
      </c>
      <c r="AG134" s="216">
        <v>42212</v>
      </c>
      <c r="AH134" s="215" t="s">
        <v>8294</v>
      </c>
      <c r="AI134" s="216" t="s">
        <v>8299</v>
      </c>
      <c r="AJ134" s="212">
        <v>150</v>
      </c>
      <c r="AK134" s="216">
        <v>42145</v>
      </c>
      <c r="AL134" s="215" t="s">
        <v>8294</v>
      </c>
      <c r="AM134" s="215"/>
      <c r="AN134" s="212">
        <v>105</v>
      </c>
      <c r="AO134" s="212"/>
      <c r="AP134" s="215" t="s">
        <v>8294</v>
      </c>
      <c r="AQ134" s="215"/>
      <c r="AR134" s="215" t="s">
        <v>8294</v>
      </c>
      <c r="AS134" s="215"/>
      <c r="AT134" s="215" t="s">
        <v>8294</v>
      </c>
      <c r="AU134" s="215" t="s">
        <v>8294</v>
      </c>
      <c r="AV134" s="215"/>
      <c r="AW134" s="215" t="s">
        <v>8294</v>
      </c>
      <c r="AX134" s="215"/>
      <c r="AY134" s="215" t="s">
        <v>8294</v>
      </c>
      <c r="AZ134" s="215"/>
      <c r="BA134" s="215" t="s">
        <v>8294</v>
      </c>
      <c r="BB134" s="215"/>
      <c r="BC134" s="215" t="s">
        <v>8294</v>
      </c>
      <c r="BD134" s="215"/>
      <c r="BE134" s="212">
        <v>3</v>
      </c>
      <c r="BF134" s="217">
        <v>42279</v>
      </c>
      <c r="BG134" s="212">
        <v>34.4</v>
      </c>
      <c r="BH134" s="212" t="s">
        <v>8299</v>
      </c>
      <c r="BI134" s="211" t="s">
        <v>8294</v>
      </c>
      <c r="BJ134" s="211"/>
      <c r="BK134" s="211" t="s">
        <v>8294</v>
      </c>
      <c r="BL134" s="211"/>
      <c r="BM134" s="212">
        <v>72.599999999999994</v>
      </c>
      <c r="BN134" s="212" t="s">
        <v>8299</v>
      </c>
      <c r="BO134" s="211" t="s">
        <v>8294</v>
      </c>
      <c r="BP134" s="211"/>
      <c r="BQ134" s="212">
        <v>2</v>
      </c>
      <c r="BR134" s="212" t="s">
        <v>8299</v>
      </c>
      <c r="BS134" s="212">
        <v>53.9</v>
      </c>
      <c r="BT134" s="212" t="s">
        <v>8299</v>
      </c>
      <c r="BU134" s="212">
        <v>12</v>
      </c>
      <c r="BV134" s="212" t="s">
        <v>8299</v>
      </c>
      <c r="BW134" s="212">
        <v>9.1</v>
      </c>
      <c r="BX134" s="212" t="s">
        <v>8299</v>
      </c>
      <c r="BY134" s="234">
        <v>6.8101887702941895</v>
      </c>
      <c r="BZ134" s="214">
        <v>42215</v>
      </c>
      <c r="CA134" s="212">
        <v>32.299999999999997</v>
      </c>
      <c r="CB134" s="208" t="s">
        <v>8299</v>
      </c>
      <c r="CC134" s="212">
        <v>8.6</v>
      </c>
      <c r="CD134" s="214">
        <v>42215</v>
      </c>
      <c r="CE134" s="208">
        <v>0</v>
      </c>
      <c r="CG134" s="215" t="s">
        <v>8294</v>
      </c>
      <c r="CH134" s="215" t="s">
        <v>8294</v>
      </c>
      <c r="CI134" s="215" t="s">
        <v>8294</v>
      </c>
      <c r="CJ134" s="215" t="s">
        <v>8294</v>
      </c>
    </row>
    <row r="135" spans="1:92">
      <c r="A135" s="210" t="s">
        <v>7624</v>
      </c>
      <c r="B135" s="211" t="s">
        <v>7853</v>
      </c>
      <c r="C135" s="212" t="s">
        <v>7852</v>
      </c>
      <c r="D135" s="211" t="s">
        <v>8274</v>
      </c>
      <c r="E135" s="212">
        <v>16</v>
      </c>
      <c r="F135" s="212">
        <v>1</v>
      </c>
      <c r="G135" s="213">
        <v>269</v>
      </c>
      <c r="H135" s="213">
        <v>12</v>
      </c>
      <c r="I135" s="213"/>
      <c r="J135" s="213"/>
      <c r="K135" s="211" t="s">
        <v>8294</v>
      </c>
      <c r="M135" s="212">
        <v>7</v>
      </c>
      <c r="N135" s="214">
        <v>41915</v>
      </c>
      <c r="O135" s="212">
        <v>2.7</v>
      </c>
      <c r="P135" s="214">
        <v>42215</v>
      </c>
      <c r="Q135" s="215" t="s">
        <v>8294</v>
      </c>
      <c r="R135" s="215" t="s">
        <v>8294</v>
      </c>
      <c r="S135" s="215" t="s">
        <v>8294</v>
      </c>
      <c r="T135" s="215" t="s">
        <v>8294</v>
      </c>
      <c r="U135" s="209">
        <f>AD135*BS135</f>
        <v>838.92312000000004</v>
      </c>
      <c r="V135" s="216">
        <v>42215</v>
      </c>
      <c r="W135" s="215">
        <v>13.5</v>
      </c>
      <c r="X135" s="215" t="s">
        <v>8294</v>
      </c>
      <c r="Y135" s="215" t="s">
        <v>8294</v>
      </c>
      <c r="Z135" s="209">
        <f>AD135*BU135</f>
        <v>270.79164000000003</v>
      </c>
      <c r="AA135" s="216">
        <v>42215</v>
      </c>
      <c r="AB135" s="208" t="e">
        <f>(AD135/AH135)*10000</f>
        <v>#VALUE!</v>
      </c>
      <c r="AC135" s="216">
        <v>42215</v>
      </c>
      <c r="AD135" s="485">
        <f>(O135/W135)*(((100-CC135)/100)*((100-2)/100))*100</f>
        <v>17.698800000000002</v>
      </c>
      <c r="AE135" s="216">
        <v>42212</v>
      </c>
      <c r="AF135" s="235">
        <v>19.846153846153847</v>
      </c>
      <c r="AG135" s="216">
        <v>42212</v>
      </c>
      <c r="AH135" s="215" t="s">
        <v>8294</v>
      </c>
      <c r="AI135" s="216" t="s">
        <v>8299</v>
      </c>
      <c r="AJ135" s="212">
        <v>145</v>
      </c>
      <c r="AK135" s="216">
        <v>42145</v>
      </c>
      <c r="AL135" s="215" t="s">
        <v>8294</v>
      </c>
      <c r="AM135" s="215"/>
      <c r="AN135" s="212">
        <v>100</v>
      </c>
      <c r="AO135" s="212"/>
      <c r="AP135" s="215" t="s">
        <v>8294</v>
      </c>
      <c r="AQ135" s="215"/>
      <c r="AR135" s="215" t="s">
        <v>8294</v>
      </c>
      <c r="AS135" s="215"/>
      <c r="AT135" s="215" t="s">
        <v>8294</v>
      </c>
      <c r="AU135" s="215" t="s">
        <v>8294</v>
      </c>
      <c r="AV135" s="215"/>
      <c r="AW135" s="215" t="s">
        <v>8294</v>
      </c>
      <c r="AX135" s="215"/>
      <c r="AY135" s="215" t="s">
        <v>8294</v>
      </c>
      <c r="AZ135" s="215"/>
      <c r="BA135" s="215" t="s">
        <v>8294</v>
      </c>
      <c r="BB135" s="215"/>
      <c r="BC135" s="215" t="s">
        <v>8294</v>
      </c>
      <c r="BD135" s="215"/>
      <c r="BE135" s="212">
        <v>3</v>
      </c>
      <c r="BF135" s="217">
        <v>42279</v>
      </c>
      <c r="BG135" s="212">
        <v>23.6</v>
      </c>
      <c r="BH135" s="212" t="s">
        <v>8299</v>
      </c>
      <c r="BI135" s="211" t="s">
        <v>8294</v>
      </c>
      <c r="BJ135" s="211"/>
      <c r="BK135" s="211" t="s">
        <v>8294</v>
      </c>
      <c r="BL135" s="211"/>
      <c r="BM135" s="212">
        <v>69</v>
      </c>
      <c r="BN135" s="212" t="s">
        <v>8299</v>
      </c>
      <c r="BO135" s="211" t="s">
        <v>8294</v>
      </c>
      <c r="BP135" s="211"/>
      <c r="BQ135" s="212">
        <v>4.5</v>
      </c>
      <c r="BR135" s="212" t="s">
        <v>8299</v>
      </c>
      <c r="BS135" s="212">
        <v>47.4</v>
      </c>
      <c r="BT135" s="212" t="s">
        <v>8299</v>
      </c>
      <c r="BU135" s="212">
        <v>15.3</v>
      </c>
      <c r="BV135" s="212" t="s">
        <v>8299</v>
      </c>
      <c r="BW135" s="212">
        <v>66.2</v>
      </c>
      <c r="BX135" s="212" t="s">
        <v>8299</v>
      </c>
      <c r="BY135" s="234">
        <v>7.5040249824523926</v>
      </c>
      <c r="BZ135" s="214">
        <v>42215</v>
      </c>
      <c r="CA135" s="212">
        <v>35</v>
      </c>
      <c r="CB135" s="208" t="s">
        <v>8299</v>
      </c>
      <c r="CC135" s="212">
        <v>9.6999999999999993</v>
      </c>
      <c r="CD135" s="214">
        <v>42215</v>
      </c>
      <c r="CE135" s="208">
        <v>0</v>
      </c>
      <c r="CG135" s="215" t="s">
        <v>8294</v>
      </c>
      <c r="CH135" s="215" t="s">
        <v>8294</v>
      </c>
      <c r="CI135" s="215" t="s">
        <v>8294</v>
      </c>
      <c r="CJ135" s="215" t="s">
        <v>8294</v>
      </c>
    </row>
    <row r="136" spans="1:92" s="610" customFormat="1">
      <c r="A136" s="210" t="s">
        <v>7624</v>
      </c>
      <c r="B136" s="211" t="s">
        <v>8078</v>
      </c>
      <c r="C136" s="212" t="s">
        <v>7748</v>
      </c>
      <c r="D136" s="211" t="s">
        <v>8274</v>
      </c>
      <c r="E136" s="212">
        <v>123</v>
      </c>
      <c r="F136" s="212">
        <v>1</v>
      </c>
      <c r="G136" s="213">
        <v>269</v>
      </c>
      <c r="H136" s="213">
        <v>13</v>
      </c>
      <c r="I136" s="213"/>
      <c r="J136" s="213"/>
      <c r="K136" s="211" t="s">
        <v>8294</v>
      </c>
      <c r="L136" s="218"/>
      <c r="M136" s="212">
        <v>7</v>
      </c>
      <c r="N136" s="214">
        <v>41915</v>
      </c>
      <c r="O136" s="212">
        <v>2.4500000000000002</v>
      </c>
      <c r="P136" s="214">
        <v>42215</v>
      </c>
      <c r="Q136" s="215" t="s">
        <v>8294</v>
      </c>
      <c r="R136" s="215" t="s">
        <v>8294</v>
      </c>
      <c r="S136" s="215" t="s">
        <v>8294</v>
      </c>
      <c r="T136" s="215" t="s">
        <v>8294</v>
      </c>
      <c r="U136" s="209">
        <f>AD136*BS136</f>
        <v>839.70973333333347</v>
      </c>
      <c r="V136" s="216">
        <v>42215</v>
      </c>
      <c r="W136" s="215">
        <v>13.5</v>
      </c>
      <c r="X136" s="215" t="s">
        <v>8294</v>
      </c>
      <c r="Y136" s="215" t="s">
        <v>8294</v>
      </c>
      <c r="Z136" s="209">
        <f>AD136*BU136</f>
        <v>219.69150000000005</v>
      </c>
      <c r="AA136" s="216">
        <v>42215</v>
      </c>
      <c r="AB136" s="208" t="e">
        <f>(AD136/AH136)*10000</f>
        <v>#VALUE!</v>
      </c>
      <c r="AC136" s="216">
        <v>42215</v>
      </c>
      <c r="AD136" s="485">
        <f>(O136/W136)*(((100-CC136)/100)*((100-2)/100))*100</f>
        <v>16.273444444444447</v>
      </c>
      <c r="AE136" s="216">
        <v>42212</v>
      </c>
      <c r="AF136" s="235">
        <v>18.247863247863251</v>
      </c>
      <c r="AG136" s="216">
        <v>42212</v>
      </c>
      <c r="AH136" s="215" t="s">
        <v>8294</v>
      </c>
      <c r="AI136" s="216" t="s">
        <v>8299</v>
      </c>
      <c r="AJ136" s="212">
        <v>140</v>
      </c>
      <c r="AK136" s="216">
        <v>42145</v>
      </c>
      <c r="AL136" s="215" t="s">
        <v>8294</v>
      </c>
      <c r="AM136" s="215"/>
      <c r="AN136" s="212">
        <v>108</v>
      </c>
      <c r="AO136" s="212"/>
      <c r="AP136" s="215" t="s">
        <v>8294</v>
      </c>
      <c r="AQ136" s="215"/>
      <c r="AR136" s="215" t="s">
        <v>8294</v>
      </c>
      <c r="AS136" s="215"/>
      <c r="AT136" s="215" t="s">
        <v>8294</v>
      </c>
      <c r="AU136" s="215" t="s">
        <v>8294</v>
      </c>
      <c r="AV136" s="215"/>
      <c r="AW136" s="215" t="s">
        <v>8294</v>
      </c>
      <c r="AX136" s="215"/>
      <c r="AY136" s="215" t="s">
        <v>8294</v>
      </c>
      <c r="AZ136" s="215"/>
      <c r="BA136" s="215" t="s">
        <v>8294</v>
      </c>
      <c r="BB136" s="215"/>
      <c r="BC136" s="215" t="s">
        <v>8294</v>
      </c>
      <c r="BD136" s="215"/>
      <c r="BE136" s="212">
        <v>3</v>
      </c>
      <c r="BF136" s="217">
        <v>42279</v>
      </c>
      <c r="BG136" s="212">
        <v>37.700000000000003</v>
      </c>
      <c r="BH136" s="212" t="s">
        <v>8299</v>
      </c>
      <c r="BI136" s="211" t="s">
        <v>8294</v>
      </c>
      <c r="BJ136" s="211"/>
      <c r="BK136" s="211" t="s">
        <v>8294</v>
      </c>
      <c r="BL136" s="211"/>
      <c r="BM136" s="212">
        <v>67.599999999999994</v>
      </c>
      <c r="BN136" s="212" t="s">
        <v>8299</v>
      </c>
      <c r="BO136" s="211" t="s">
        <v>8294</v>
      </c>
      <c r="BP136" s="211"/>
      <c r="BQ136" s="212">
        <v>2.2000000000000002</v>
      </c>
      <c r="BR136" s="212" t="s">
        <v>8299</v>
      </c>
      <c r="BS136" s="212">
        <v>51.6</v>
      </c>
      <c r="BT136" s="212" t="s">
        <v>8299</v>
      </c>
      <c r="BU136" s="212">
        <v>13.5</v>
      </c>
      <c r="BV136" s="212" t="s">
        <v>8299</v>
      </c>
      <c r="BW136" s="212">
        <v>44.3</v>
      </c>
      <c r="BX136" s="212" t="s">
        <v>8299</v>
      </c>
      <c r="BY136" s="234">
        <v>6.9360060691833496</v>
      </c>
      <c r="BZ136" s="214">
        <v>42215</v>
      </c>
      <c r="CA136" s="212">
        <v>34.299999999999997</v>
      </c>
      <c r="CB136" s="208" t="s">
        <v>8299</v>
      </c>
      <c r="CC136" s="212">
        <v>8.5</v>
      </c>
      <c r="CD136" s="214">
        <v>42215</v>
      </c>
      <c r="CE136" s="208">
        <v>0</v>
      </c>
      <c r="CF136" s="208"/>
      <c r="CG136" s="215" t="s">
        <v>8294</v>
      </c>
      <c r="CH136" s="215" t="s">
        <v>8294</v>
      </c>
      <c r="CI136" s="215" t="s">
        <v>8294</v>
      </c>
      <c r="CJ136" s="215" t="s">
        <v>8294</v>
      </c>
      <c r="CK136" s="210"/>
      <c r="CL136" s="210"/>
      <c r="CM136" s="210"/>
      <c r="CN136" s="210"/>
    </row>
    <row r="137" spans="1:92" s="610" customFormat="1">
      <c r="A137" s="210" t="s">
        <v>7624</v>
      </c>
      <c r="B137" s="211" t="s">
        <v>8049</v>
      </c>
      <c r="C137" s="212" t="s">
        <v>7737</v>
      </c>
      <c r="D137" s="211" t="s">
        <v>8274</v>
      </c>
      <c r="E137" s="212">
        <v>112</v>
      </c>
      <c r="F137" s="212">
        <v>1</v>
      </c>
      <c r="G137" s="213">
        <v>269</v>
      </c>
      <c r="H137" s="213">
        <v>14</v>
      </c>
      <c r="I137" s="213"/>
      <c r="J137" s="213"/>
      <c r="K137" s="211" t="s">
        <v>8294</v>
      </c>
      <c r="L137" s="218"/>
      <c r="M137" s="212">
        <v>7</v>
      </c>
      <c r="N137" s="214">
        <v>41915</v>
      </c>
      <c r="O137" s="212">
        <v>3.2</v>
      </c>
      <c r="P137" s="214">
        <v>42215</v>
      </c>
      <c r="Q137" s="215" t="s">
        <v>8294</v>
      </c>
      <c r="R137" s="215" t="s">
        <v>8294</v>
      </c>
      <c r="S137" s="215" t="s">
        <v>8294</v>
      </c>
      <c r="T137" s="215" t="s">
        <v>8294</v>
      </c>
      <c r="U137" s="209">
        <f>AD137*BS137</f>
        <v>1025.3744355555555</v>
      </c>
      <c r="V137" s="216">
        <v>42215</v>
      </c>
      <c r="W137" s="215">
        <v>13.5</v>
      </c>
      <c r="X137" s="215" t="s">
        <v>8294</v>
      </c>
      <c r="Y137" s="215" t="s">
        <v>8294</v>
      </c>
      <c r="Z137" s="209">
        <f>AD137*BU137</f>
        <v>266.93631999999997</v>
      </c>
      <c r="AA137" s="216">
        <v>42215</v>
      </c>
      <c r="AB137" s="208" t="e">
        <f>(AD137/AH137)*10000</f>
        <v>#VALUE!</v>
      </c>
      <c r="AC137" s="216">
        <v>42215</v>
      </c>
      <c r="AD137" s="485">
        <f>(O137/W137)*(((100-CC137)/100)*((100-2)/100))*100</f>
        <v>21.185422222222222</v>
      </c>
      <c r="AE137" s="216">
        <v>42212</v>
      </c>
      <c r="AF137" s="235">
        <v>23.755799755799757</v>
      </c>
      <c r="AG137" s="216">
        <v>42212</v>
      </c>
      <c r="AH137" s="215" t="s">
        <v>8294</v>
      </c>
      <c r="AI137" s="216" t="s">
        <v>8299</v>
      </c>
      <c r="AJ137" s="212">
        <v>145</v>
      </c>
      <c r="AK137" s="216">
        <v>42145</v>
      </c>
      <c r="AL137" s="215" t="s">
        <v>8294</v>
      </c>
      <c r="AM137" s="215"/>
      <c r="AN137" s="212">
        <v>105</v>
      </c>
      <c r="AO137" s="212"/>
      <c r="AP137" s="215" t="s">
        <v>8294</v>
      </c>
      <c r="AQ137" s="215"/>
      <c r="AR137" s="215" t="s">
        <v>8294</v>
      </c>
      <c r="AS137" s="215"/>
      <c r="AT137" s="215" t="s">
        <v>8294</v>
      </c>
      <c r="AU137" s="215" t="s">
        <v>8294</v>
      </c>
      <c r="AV137" s="215"/>
      <c r="AW137" s="215" t="s">
        <v>8294</v>
      </c>
      <c r="AX137" s="215"/>
      <c r="AY137" s="215" t="s">
        <v>8294</v>
      </c>
      <c r="AZ137" s="215"/>
      <c r="BA137" s="215" t="s">
        <v>8294</v>
      </c>
      <c r="BB137" s="215"/>
      <c r="BC137" s="215" t="s">
        <v>8294</v>
      </c>
      <c r="BD137" s="215"/>
      <c r="BE137" s="212">
        <v>3</v>
      </c>
      <c r="BF137" s="217">
        <v>42279</v>
      </c>
      <c r="BG137" s="212">
        <v>-10.4</v>
      </c>
      <c r="BH137" s="212" t="s">
        <v>8299</v>
      </c>
      <c r="BI137" s="211" t="s">
        <v>8294</v>
      </c>
      <c r="BJ137" s="211"/>
      <c r="BK137" s="211" t="s">
        <v>8294</v>
      </c>
      <c r="BL137" s="211"/>
      <c r="BM137" s="212">
        <v>61.1</v>
      </c>
      <c r="BN137" s="212" t="s">
        <v>8299</v>
      </c>
      <c r="BO137" s="211" t="s">
        <v>8294</v>
      </c>
      <c r="BP137" s="211"/>
      <c r="BQ137" s="212">
        <v>9.3000000000000007</v>
      </c>
      <c r="BR137" s="212" t="s">
        <v>8299</v>
      </c>
      <c r="BS137" s="212">
        <v>48.4</v>
      </c>
      <c r="BT137" s="212" t="s">
        <v>8299</v>
      </c>
      <c r="BU137" s="212">
        <v>12.6</v>
      </c>
      <c r="BV137" s="212" t="s">
        <v>8299</v>
      </c>
      <c r="BW137" s="212">
        <v>13.2</v>
      </c>
      <c r="BX137" s="212" t="s">
        <v>8299</v>
      </c>
      <c r="BY137" s="234">
        <v>7.4544558525085449</v>
      </c>
      <c r="BZ137" s="214">
        <v>42215</v>
      </c>
      <c r="CA137" s="212">
        <v>29.5</v>
      </c>
      <c r="CB137" s="208" t="s">
        <v>8299</v>
      </c>
      <c r="CC137" s="212">
        <v>8.8000000000000007</v>
      </c>
      <c r="CD137" s="214">
        <v>42215</v>
      </c>
      <c r="CE137" s="208">
        <v>0</v>
      </c>
      <c r="CF137" s="208"/>
      <c r="CG137" s="215" t="s">
        <v>8294</v>
      </c>
      <c r="CH137" s="215" t="s">
        <v>8294</v>
      </c>
      <c r="CI137" s="215" t="s">
        <v>8294</v>
      </c>
      <c r="CJ137" s="215" t="s">
        <v>8294</v>
      </c>
      <c r="CK137" s="210"/>
      <c r="CL137" s="210"/>
      <c r="CM137" s="210"/>
      <c r="CN137" s="210"/>
    </row>
    <row r="138" spans="1:92" s="610" customFormat="1">
      <c r="A138" s="210" t="s">
        <v>7624</v>
      </c>
      <c r="B138" s="211" t="s">
        <v>8196</v>
      </c>
      <c r="C138" s="212" t="s">
        <v>7394</v>
      </c>
      <c r="D138" s="211" t="s">
        <v>8274</v>
      </c>
      <c r="E138" s="212">
        <v>185</v>
      </c>
      <c r="F138" s="212">
        <v>1</v>
      </c>
      <c r="G138" s="213">
        <v>269</v>
      </c>
      <c r="H138" s="213">
        <v>15</v>
      </c>
      <c r="I138" s="213"/>
      <c r="J138" s="213"/>
      <c r="K138" s="211" t="s">
        <v>8294</v>
      </c>
      <c r="L138" s="218"/>
      <c r="M138" s="212">
        <v>7</v>
      </c>
      <c r="N138" s="214">
        <v>41915</v>
      </c>
      <c r="O138" s="212">
        <v>3.6</v>
      </c>
      <c r="P138" s="214">
        <v>42215</v>
      </c>
      <c r="Q138" s="215" t="s">
        <v>8294</v>
      </c>
      <c r="R138" s="215" t="s">
        <v>8294</v>
      </c>
      <c r="S138" s="215" t="s">
        <v>8294</v>
      </c>
      <c r="T138" s="215" t="s">
        <v>8294</v>
      </c>
      <c r="U138" s="209">
        <f>AD138*BS138</f>
        <v>1161.4437333333333</v>
      </c>
      <c r="V138" s="216">
        <v>42215</v>
      </c>
      <c r="W138" s="215">
        <v>13.5</v>
      </c>
      <c r="X138" s="215" t="s">
        <v>8294</v>
      </c>
      <c r="Y138" s="215" t="s">
        <v>8294</v>
      </c>
      <c r="Z138" s="209">
        <f>AD138*BU138</f>
        <v>301.02725333333331</v>
      </c>
      <c r="AA138" s="216">
        <v>42215</v>
      </c>
      <c r="AB138" s="208" t="e">
        <f>(AD138/AH138)*10000</f>
        <v>#VALUE!</v>
      </c>
      <c r="AC138" s="216">
        <v>42215</v>
      </c>
      <c r="AD138" s="485">
        <f>(O138/W138)*(((100-CC138)/100)*((100-2)/100))*100</f>
        <v>23.702933333333331</v>
      </c>
      <c r="AE138" s="216">
        <v>42212</v>
      </c>
      <c r="AF138" s="235">
        <v>26.578754578754577</v>
      </c>
      <c r="AG138" s="216">
        <v>42212</v>
      </c>
      <c r="AH138" s="215" t="s">
        <v>8294</v>
      </c>
      <c r="AI138" s="216" t="s">
        <v>8299</v>
      </c>
      <c r="AJ138" s="212">
        <v>130</v>
      </c>
      <c r="AK138" s="216">
        <v>42145</v>
      </c>
      <c r="AL138" s="215" t="s">
        <v>8294</v>
      </c>
      <c r="AM138" s="215"/>
      <c r="AN138" s="212">
        <v>103</v>
      </c>
      <c r="AO138" s="212"/>
      <c r="AP138" s="215" t="s">
        <v>8294</v>
      </c>
      <c r="AQ138" s="215"/>
      <c r="AR138" s="215" t="s">
        <v>8294</v>
      </c>
      <c r="AS138" s="215"/>
      <c r="AT138" s="215" t="s">
        <v>8294</v>
      </c>
      <c r="AU138" s="215" t="s">
        <v>8294</v>
      </c>
      <c r="AV138" s="215"/>
      <c r="AW138" s="215" t="s">
        <v>8294</v>
      </c>
      <c r="AX138" s="215"/>
      <c r="AY138" s="215" t="s">
        <v>8294</v>
      </c>
      <c r="AZ138" s="215"/>
      <c r="BA138" s="215" t="s">
        <v>8294</v>
      </c>
      <c r="BB138" s="215"/>
      <c r="BC138" s="215" t="s">
        <v>8294</v>
      </c>
      <c r="BD138" s="215"/>
      <c r="BE138" s="212">
        <v>3</v>
      </c>
      <c r="BF138" s="217">
        <v>42279</v>
      </c>
      <c r="BG138" s="212">
        <v>-11.5</v>
      </c>
      <c r="BH138" s="212" t="s">
        <v>8299</v>
      </c>
      <c r="BI138" s="211" t="s">
        <v>8294</v>
      </c>
      <c r="BJ138" s="211"/>
      <c r="BK138" s="211" t="s">
        <v>8294</v>
      </c>
      <c r="BL138" s="211"/>
      <c r="BM138" s="212">
        <v>62.6</v>
      </c>
      <c r="BN138" s="212" t="s">
        <v>8299</v>
      </c>
      <c r="BO138" s="211" t="s">
        <v>8294</v>
      </c>
      <c r="BP138" s="211"/>
      <c r="BQ138" s="212">
        <v>9.4</v>
      </c>
      <c r="BR138" s="212" t="s">
        <v>8299</v>
      </c>
      <c r="BS138" s="212">
        <v>49</v>
      </c>
      <c r="BT138" s="212" t="s">
        <v>8299</v>
      </c>
      <c r="BU138" s="212">
        <v>12.7</v>
      </c>
      <c r="BV138" s="212" t="s">
        <v>8299</v>
      </c>
      <c r="BW138" s="212">
        <v>10.199999999999999</v>
      </c>
      <c r="BX138" s="212" t="s">
        <v>8299</v>
      </c>
      <c r="BY138" s="234">
        <v>7.4622321128845215</v>
      </c>
      <c r="BZ138" s="214">
        <v>42215</v>
      </c>
      <c r="CA138" s="212">
        <v>30.3</v>
      </c>
      <c r="CB138" s="208" t="s">
        <v>8299</v>
      </c>
      <c r="CC138" s="212">
        <v>9.3000000000000007</v>
      </c>
      <c r="CD138" s="214">
        <v>42215</v>
      </c>
      <c r="CE138" s="208">
        <v>0</v>
      </c>
      <c r="CF138" s="208"/>
      <c r="CG138" s="215" t="s">
        <v>8294</v>
      </c>
      <c r="CH138" s="215" t="s">
        <v>8294</v>
      </c>
      <c r="CI138" s="215" t="s">
        <v>8294</v>
      </c>
      <c r="CJ138" s="215" t="s">
        <v>8294</v>
      </c>
      <c r="CK138" s="210"/>
      <c r="CL138" s="210"/>
      <c r="CM138" s="210"/>
      <c r="CN138" s="210"/>
    </row>
    <row r="139" spans="1:92" s="610" customFormat="1">
      <c r="A139" s="210" t="s">
        <v>7624</v>
      </c>
      <c r="B139" s="211" t="s">
        <v>8143</v>
      </c>
      <c r="C139" s="212" t="s">
        <v>7777</v>
      </c>
      <c r="D139" s="211" t="s">
        <v>8274</v>
      </c>
      <c r="E139" s="212">
        <v>154</v>
      </c>
      <c r="F139" s="212">
        <v>1</v>
      </c>
      <c r="G139" s="213">
        <v>269</v>
      </c>
      <c r="H139" s="213">
        <v>16</v>
      </c>
      <c r="I139" s="213"/>
      <c r="J139" s="213"/>
      <c r="K139" s="211" t="s">
        <v>8294</v>
      </c>
      <c r="L139" s="218"/>
      <c r="M139" s="212">
        <v>7</v>
      </c>
      <c r="N139" s="214">
        <v>41915</v>
      </c>
      <c r="O139" s="212">
        <v>5.05</v>
      </c>
      <c r="P139" s="214">
        <v>42215</v>
      </c>
      <c r="Q139" s="215" t="s">
        <v>8294</v>
      </c>
      <c r="R139" s="215" t="s">
        <v>8294</v>
      </c>
      <c r="S139" s="215" t="s">
        <v>8294</v>
      </c>
      <c r="T139" s="215" t="s">
        <v>8294</v>
      </c>
      <c r="U139" s="209">
        <f>AD139*BS139</f>
        <v>1643.3722718518513</v>
      </c>
      <c r="V139" s="216">
        <v>42215</v>
      </c>
      <c r="W139" s="215">
        <v>13.5</v>
      </c>
      <c r="X139" s="215" t="s">
        <v>8294</v>
      </c>
      <c r="Y139" s="215" t="s">
        <v>8294</v>
      </c>
      <c r="Z139" s="209">
        <f>AD139*BU139</f>
        <v>361.4749599999999</v>
      </c>
      <c r="AA139" s="216">
        <v>42215</v>
      </c>
      <c r="AB139" s="208" t="e">
        <f>(AD139/AH139)*10000</f>
        <v>#VALUE!</v>
      </c>
      <c r="AC139" s="216">
        <v>42215</v>
      </c>
      <c r="AD139" s="485">
        <f>(O139/W139)*(((100-CC139)/100)*((100-2)/100))*100</f>
        <v>33.469903703703693</v>
      </c>
      <c r="AE139" s="216">
        <v>42212</v>
      </c>
      <c r="AF139" s="235">
        <v>37.530728530728531</v>
      </c>
      <c r="AG139" s="216">
        <v>42212</v>
      </c>
      <c r="AH139" s="215" t="s">
        <v>8294</v>
      </c>
      <c r="AI139" s="216" t="s">
        <v>8299</v>
      </c>
      <c r="AJ139" s="212">
        <v>160</v>
      </c>
      <c r="AK139" s="216">
        <v>42145</v>
      </c>
      <c r="AL139" s="215" t="s">
        <v>8294</v>
      </c>
      <c r="AM139" s="215"/>
      <c r="AN139" s="212">
        <v>105</v>
      </c>
      <c r="AO139" s="212"/>
      <c r="AP139" s="215" t="s">
        <v>8294</v>
      </c>
      <c r="AQ139" s="215"/>
      <c r="AR139" s="215" t="s">
        <v>8294</v>
      </c>
      <c r="AS139" s="215"/>
      <c r="AT139" s="215" t="s">
        <v>8294</v>
      </c>
      <c r="AU139" s="215" t="s">
        <v>8294</v>
      </c>
      <c r="AV139" s="215"/>
      <c r="AW139" s="215" t="s">
        <v>8294</v>
      </c>
      <c r="AX139" s="215"/>
      <c r="AY139" s="215" t="s">
        <v>8294</v>
      </c>
      <c r="AZ139" s="215"/>
      <c r="BA139" s="215" t="s">
        <v>8294</v>
      </c>
      <c r="BB139" s="215"/>
      <c r="BC139" s="215" t="s">
        <v>8294</v>
      </c>
      <c r="BD139" s="215"/>
      <c r="BE139" s="212">
        <v>3</v>
      </c>
      <c r="BF139" s="217">
        <v>42279</v>
      </c>
      <c r="BG139" s="212">
        <v>-17</v>
      </c>
      <c r="BH139" s="212" t="s">
        <v>8299</v>
      </c>
      <c r="BI139" s="211" t="s">
        <v>8294</v>
      </c>
      <c r="BJ139" s="211"/>
      <c r="BK139" s="211" t="s">
        <v>8294</v>
      </c>
      <c r="BL139" s="211"/>
      <c r="BM139" s="212">
        <v>63.7</v>
      </c>
      <c r="BN139" s="212" t="s">
        <v>8299</v>
      </c>
      <c r="BO139" s="211" t="s">
        <v>8294</v>
      </c>
      <c r="BP139" s="211"/>
      <c r="BQ139" s="212">
        <v>8.5</v>
      </c>
      <c r="BR139" s="212" t="s">
        <v>8299</v>
      </c>
      <c r="BS139" s="212">
        <v>49.1</v>
      </c>
      <c r="BT139" s="212" t="s">
        <v>8299</v>
      </c>
      <c r="BU139" s="212">
        <v>10.8</v>
      </c>
      <c r="BV139" s="212" t="s">
        <v>8299</v>
      </c>
      <c r="BW139" s="212">
        <v>10.7</v>
      </c>
      <c r="BX139" s="212" t="s">
        <v>8299</v>
      </c>
      <c r="BY139" s="234">
        <v>6.7039790153503418</v>
      </c>
      <c r="BZ139" s="214">
        <v>42215</v>
      </c>
      <c r="CA139" s="212">
        <v>25.8</v>
      </c>
      <c r="CB139" s="208" t="s">
        <v>8299</v>
      </c>
      <c r="CC139" s="212">
        <v>8.6999999999999993</v>
      </c>
      <c r="CD139" s="214">
        <v>42215</v>
      </c>
      <c r="CE139" s="208">
        <v>0</v>
      </c>
      <c r="CF139" s="208"/>
      <c r="CG139" s="215" t="s">
        <v>8294</v>
      </c>
      <c r="CH139" s="215" t="s">
        <v>8294</v>
      </c>
      <c r="CI139" s="215" t="s">
        <v>8294</v>
      </c>
      <c r="CJ139" s="215" t="s">
        <v>8294</v>
      </c>
      <c r="CK139" s="210"/>
      <c r="CL139" s="210"/>
      <c r="CM139" s="210"/>
      <c r="CN139" s="210"/>
    </row>
    <row r="140" spans="1:92">
      <c r="A140" s="210" t="s">
        <v>7624</v>
      </c>
      <c r="B140" s="211" t="s">
        <v>7947</v>
      </c>
      <c r="C140" s="212" t="s">
        <v>7691</v>
      </c>
      <c r="D140" s="211" t="s">
        <v>8276</v>
      </c>
      <c r="E140" s="212">
        <v>61</v>
      </c>
      <c r="F140" s="212">
        <v>1</v>
      </c>
      <c r="G140" s="213">
        <v>269</v>
      </c>
      <c r="H140" s="213">
        <v>17</v>
      </c>
      <c r="I140" s="213"/>
      <c r="J140" s="213"/>
      <c r="K140" s="211" t="s">
        <v>8294</v>
      </c>
      <c r="M140" s="212">
        <v>7</v>
      </c>
      <c r="N140" s="214">
        <v>41915</v>
      </c>
      <c r="O140" s="212">
        <v>5.4</v>
      </c>
      <c r="P140" s="214">
        <v>42215</v>
      </c>
      <c r="Q140" s="215" t="s">
        <v>8294</v>
      </c>
      <c r="R140" s="215" t="s">
        <v>8294</v>
      </c>
      <c r="S140" s="215" t="s">
        <v>8294</v>
      </c>
      <c r="T140" s="215" t="s">
        <v>8294</v>
      </c>
      <c r="U140" s="209">
        <f>AD140*BS140</f>
        <v>1694.7022400000003</v>
      </c>
      <c r="V140" s="216">
        <v>42215</v>
      </c>
      <c r="W140" s="215">
        <v>13.5</v>
      </c>
      <c r="X140" s="215" t="s">
        <v>8294</v>
      </c>
      <c r="Y140" s="215" t="s">
        <v>8294</v>
      </c>
      <c r="Z140" s="209">
        <f>AD140*BU140</f>
        <v>512.35184000000015</v>
      </c>
      <c r="AA140" s="216">
        <v>42215</v>
      </c>
      <c r="AB140" s="208" t="e">
        <f>(AD140/AH140)*10000</f>
        <v>#VALUE!</v>
      </c>
      <c r="AC140" s="216">
        <v>42215</v>
      </c>
      <c r="AD140" s="485">
        <f>(O140/W140)*(((100-CC140)/100)*((100-2)/100))*100</f>
        <v>35.828800000000008</v>
      </c>
      <c r="AE140" s="216">
        <v>42212</v>
      </c>
      <c r="AF140" s="235">
        <v>40.175824175824175</v>
      </c>
      <c r="AG140" s="216">
        <v>42212</v>
      </c>
      <c r="AH140" s="215" t="s">
        <v>8294</v>
      </c>
      <c r="AI140" s="216" t="s">
        <v>8299</v>
      </c>
      <c r="AJ140" s="212">
        <v>165</v>
      </c>
      <c r="AK140" s="216">
        <v>42145</v>
      </c>
      <c r="AL140" s="215" t="s">
        <v>8294</v>
      </c>
      <c r="AM140" s="215"/>
      <c r="AN140" s="212">
        <v>105</v>
      </c>
      <c r="AO140" s="212"/>
      <c r="AP140" s="215" t="s">
        <v>8294</v>
      </c>
      <c r="AQ140" s="215"/>
      <c r="AR140" s="215" t="s">
        <v>8294</v>
      </c>
      <c r="AS140" s="215"/>
      <c r="AT140" s="215" t="s">
        <v>8294</v>
      </c>
      <c r="AU140" s="215" t="s">
        <v>8294</v>
      </c>
      <c r="AV140" s="215"/>
      <c r="AW140" s="215" t="s">
        <v>8294</v>
      </c>
      <c r="AX140" s="215"/>
      <c r="AY140" s="215" t="s">
        <v>8294</v>
      </c>
      <c r="AZ140" s="215"/>
      <c r="BA140" s="215" t="s">
        <v>8294</v>
      </c>
      <c r="BB140" s="215"/>
      <c r="BC140" s="215" t="s">
        <v>8294</v>
      </c>
      <c r="BD140" s="215"/>
      <c r="BE140" s="212">
        <v>3</v>
      </c>
      <c r="BF140" s="217">
        <v>42279</v>
      </c>
      <c r="BG140" s="212">
        <v>-14</v>
      </c>
      <c r="BH140" s="212" t="s">
        <v>8299</v>
      </c>
      <c r="BI140" s="211" t="s">
        <v>8294</v>
      </c>
      <c r="BJ140" s="211"/>
      <c r="BK140" s="211" t="s">
        <v>8294</v>
      </c>
      <c r="BL140" s="211"/>
      <c r="BM140" s="212">
        <v>62.1</v>
      </c>
      <c r="BN140" s="212" t="s">
        <v>8299</v>
      </c>
      <c r="BO140" s="211" t="s">
        <v>8294</v>
      </c>
      <c r="BP140" s="211"/>
      <c r="BQ140" s="212">
        <v>9.6</v>
      </c>
      <c r="BR140" s="212" t="s">
        <v>8299</v>
      </c>
      <c r="BS140" s="212">
        <v>47.3</v>
      </c>
      <c r="BT140" s="212" t="s">
        <v>8299</v>
      </c>
      <c r="BU140" s="212">
        <v>14.3</v>
      </c>
      <c r="BV140" s="212" t="s">
        <v>8299</v>
      </c>
      <c r="BW140" s="212">
        <v>13.6</v>
      </c>
      <c r="BX140" s="212" t="s">
        <v>8299</v>
      </c>
      <c r="BY140" s="234">
        <v>7.7155718803405762</v>
      </c>
      <c r="BZ140" s="214">
        <v>42215</v>
      </c>
      <c r="CA140" s="212">
        <v>32.700000000000003</v>
      </c>
      <c r="CB140" s="208" t="s">
        <v>8299</v>
      </c>
      <c r="CC140" s="212">
        <v>8.6</v>
      </c>
      <c r="CD140" s="214">
        <v>42215</v>
      </c>
      <c r="CE140" s="208">
        <v>0</v>
      </c>
      <c r="CG140" s="215" t="s">
        <v>8294</v>
      </c>
      <c r="CH140" s="215" t="s">
        <v>8294</v>
      </c>
      <c r="CI140" s="215" t="s">
        <v>8294</v>
      </c>
      <c r="CJ140" s="215" t="s">
        <v>8294</v>
      </c>
    </row>
    <row r="141" spans="1:92">
      <c r="A141" s="210" t="s">
        <v>7624</v>
      </c>
      <c r="B141" s="211" t="s">
        <v>8015</v>
      </c>
      <c r="C141" s="212" t="s">
        <v>7721</v>
      </c>
      <c r="D141" s="211" t="s">
        <v>8276</v>
      </c>
      <c r="E141" s="212">
        <v>95</v>
      </c>
      <c r="F141" s="212">
        <v>1</v>
      </c>
      <c r="G141" s="213">
        <v>269</v>
      </c>
      <c r="H141" s="213">
        <v>18</v>
      </c>
      <c r="I141" s="213"/>
      <c r="J141" s="213"/>
      <c r="K141" s="211" t="s">
        <v>8294</v>
      </c>
      <c r="M141" s="212">
        <v>7</v>
      </c>
      <c r="N141" s="214">
        <v>41915</v>
      </c>
      <c r="O141" s="212">
        <v>4.5999999999999996</v>
      </c>
      <c r="P141" s="214">
        <v>42215</v>
      </c>
      <c r="Q141" s="215" t="s">
        <v>8294</v>
      </c>
      <c r="R141" s="215" t="s">
        <v>8294</v>
      </c>
      <c r="S141" s="215" t="s">
        <v>8294</v>
      </c>
      <c r="T141" s="215" t="s">
        <v>8294</v>
      </c>
      <c r="U141" s="209">
        <f>AD141*BS141</f>
        <v>1429.9376</v>
      </c>
      <c r="V141" s="216">
        <v>42215</v>
      </c>
      <c r="W141" s="215">
        <v>13.5</v>
      </c>
      <c r="X141" s="215" t="s">
        <v>8294</v>
      </c>
      <c r="Y141" s="215" t="s">
        <v>8294</v>
      </c>
      <c r="Z141" s="209">
        <f>AD141*BU141</f>
        <v>443.03622222222225</v>
      </c>
      <c r="AA141" s="216">
        <v>42215</v>
      </c>
      <c r="AB141" s="208" t="e">
        <f>(AD141/AH141)*10000</f>
        <v>#VALUE!</v>
      </c>
      <c r="AC141" s="216">
        <v>42215</v>
      </c>
      <c r="AD141" s="485">
        <f>(O141/W141)*(((100-CC141)/100)*((100-2)/100))*100</f>
        <v>30.554222222222222</v>
      </c>
      <c r="AE141" s="216">
        <v>42212</v>
      </c>
      <c r="AF141" s="235">
        <v>34.26129426129426</v>
      </c>
      <c r="AG141" s="216">
        <v>42212</v>
      </c>
      <c r="AH141" s="215" t="s">
        <v>8294</v>
      </c>
      <c r="AI141" s="216" t="s">
        <v>8299</v>
      </c>
      <c r="AJ141" s="212">
        <v>160</v>
      </c>
      <c r="AK141" s="216">
        <v>42145</v>
      </c>
      <c r="AL141" s="215" t="s">
        <v>8294</v>
      </c>
      <c r="AM141" s="215"/>
      <c r="AN141" s="212">
        <v>105</v>
      </c>
      <c r="AO141" s="212"/>
      <c r="AP141" s="215" t="s">
        <v>8294</v>
      </c>
      <c r="AQ141" s="215"/>
      <c r="AR141" s="215" t="s">
        <v>8294</v>
      </c>
      <c r="AS141" s="215"/>
      <c r="AT141" s="215" t="s">
        <v>8294</v>
      </c>
      <c r="AU141" s="215" t="s">
        <v>8294</v>
      </c>
      <c r="AV141" s="215"/>
      <c r="AW141" s="215" t="s">
        <v>8294</v>
      </c>
      <c r="AX141" s="215"/>
      <c r="AY141" s="215" t="s">
        <v>8294</v>
      </c>
      <c r="AZ141" s="215"/>
      <c r="BA141" s="215" t="s">
        <v>8294</v>
      </c>
      <c r="BB141" s="215"/>
      <c r="BC141" s="215" t="s">
        <v>8294</v>
      </c>
      <c r="BD141" s="215"/>
      <c r="BE141" s="212">
        <v>3</v>
      </c>
      <c r="BF141" s="217">
        <v>42279</v>
      </c>
      <c r="BG141" s="212">
        <v>-9.1999999999999993</v>
      </c>
      <c r="BH141" s="212" t="s">
        <v>8299</v>
      </c>
      <c r="BI141" s="211" t="s">
        <v>8294</v>
      </c>
      <c r="BJ141" s="211"/>
      <c r="BK141" s="211" t="s">
        <v>8294</v>
      </c>
      <c r="BL141" s="211"/>
      <c r="BM141" s="212">
        <v>60.5</v>
      </c>
      <c r="BN141" s="212" t="s">
        <v>8299</v>
      </c>
      <c r="BO141" s="211" t="s">
        <v>8294</v>
      </c>
      <c r="BP141" s="211"/>
      <c r="BQ141" s="212">
        <v>10.6</v>
      </c>
      <c r="BR141" s="212" t="s">
        <v>8299</v>
      </c>
      <c r="BS141" s="212">
        <v>46.8</v>
      </c>
      <c r="BT141" s="212" t="s">
        <v>8299</v>
      </c>
      <c r="BU141" s="212">
        <v>14.5</v>
      </c>
      <c r="BV141" s="212" t="s">
        <v>8299</v>
      </c>
      <c r="BW141" s="212">
        <v>19.2</v>
      </c>
      <c r="BX141" s="212" t="s">
        <v>8299</v>
      </c>
      <c r="BY141" s="234">
        <v>7.2915229797363281</v>
      </c>
      <c r="BZ141" s="214">
        <v>42215</v>
      </c>
      <c r="CA141" s="212">
        <v>32.799999999999997</v>
      </c>
      <c r="CB141" s="208" t="s">
        <v>8299</v>
      </c>
      <c r="CC141" s="212">
        <v>8.5</v>
      </c>
      <c r="CD141" s="214">
        <v>42215</v>
      </c>
      <c r="CE141" s="208">
        <v>0</v>
      </c>
      <c r="CG141" s="215" t="s">
        <v>8294</v>
      </c>
      <c r="CH141" s="215" t="s">
        <v>8294</v>
      </c>
      <c r="CI141" s="215" t="s">
        <v>8294</v>
      </c>
      <c r="CJ141" s="215" t="s">
        <v>8294</v>
      </c>
    </row>
    <row r="142" spans="1:92">
      <c r="A142" s="210" t="s">
        <v>7624</v>
      </c>
      <c r="B142" s="211" t="s">
        <v>7981</v>
      </c>
      <c r="C142" s="212" t="s">
        <v>7706</v>
      </c>
      <c r="D142" s="211" t="s">
        <v>8276</v>
      </c>
      <c r="E142" s="212">
        <v>78</v>
      </c>
      <c r="F142" s="212">
        <v>1</v>
      </c>
      <c r="G142" s="213">
        <v>269</v>
      </c>
      <c r="H142" s="213">
        <v>19</v>
      </c>
      <c r="I142" s="213"/>
      <c r="J142" s="213"/>
      <c r="K142" s="211" t="s">
        <v>8294</v>
      </c>
      <c r="M142" s="212">
        <v>7</v>
      </c>
      <c r="N142" s="214">
        <v>41915</v>
      </c>
      <c r="O142" s="212">
        <v>6.15</v>
      </c>
      <c r="P142" s="214">
        <v>42215</v>
      </c>
      <c r="Q142" s="215" t="s">
        <v>8294</v>
      </c>
      <c r="R142" s="215" t="s">
        <v>8294</v>
      </c>
      <c r="S142" s="215" t="s">
        <v>8294</v>
      </c>
      <c r="T142" s="215" t="s">
        <v>8294</v>
      </c>
      <c r="U142" s="209">
        <f>AD142*BS142</f>
        <v>1828.1364266666669</v>
      </c>
      <c r="V142" s="216">
        <v>42215</v>
      </c>
      <c r="W142" s="215">
        <v>13.5</v>
      </c>
      <c r="X142" s="215" t="s">
        <v>8294</v>
      </c>
      <c r="Y142" s="215" t="s">
        <v>8294</v>
      </c>
      <c r="Z142" s="209">
        <f>AD142*BU142</f>
        <v>549.66240000000005</v>
      </c>
      <c r="AA142" s="216">
        <v>42215</v>
      </c>
      <c r="AB142" s="208" t="e">
        <f>(AD142/AH142)*10000</f>
        <v>#VALUE!</v>
      </c>
      <c r="AC142" s="216">
        <v>42215</v>
      </c>
      <c r="AD142" s="485">
        <f>(O142/W142)*(((100-CC142)/100)*((100-2)/100))*100</f>
        <v>40.71573333333334</v>
      </c>
      <c r="AE142" s="216">
        <v>42212</v>
      </c>
      <c r="AF142" s="235">
        <v>45.655677655677664</v>
      </c>
      <c r="AG142" s="216">
        <v>42212</v>
      </c>
      <c r="AH142" s="215" t="s">
        <v>8294</v>
      </c>
      <c r="AI142" s="216" t="s">
        <v>8299</v>
      </c>
      <c r="AJ142" s="212">
        <v>155</v>
      </c>
      <c r="AK142" s="216">
        <v>42145</v>
      </c>
      <c r="AL142" s="215" t="s">
        <v>8294</v>
      </c>
      <c r="AM142" s="215"/>
      <c r="AN142" s="212">
        <v>101</v>
      </c>
      <c r="AO142" s="212"/>
      <c r="AP142" s="215" t="s">
        <v>8294</v>
      </c>
      <c r="AQ142" s="215"/>
      <c r="AR142" s="215" t="s">
        <v>8294</v>
      </c>
      <c r="AS142" s="215"/>
      <c r="AT142" s="215" t="s">
        <v>8294</v>
      </c>
      <c r="AU142" s="215" t="s">
        <v>8294</v>
      </c>
      <c r="AV142" s="215"/>
      <c r="AW142" s="215" t="s">
        <v>8294</v>
      </c>
      <c r="AX142" s="215"/>
      <c r="AY142" s="215" t="s">
        <v>8294</v>
      </c>
      <c r="AZ142" s="215"/>
      <c r="BA142" s="215" t="s">
        <v>8294</v>
      </c>
      <c r="BB142" s="215"/>
      <c r="BC142" s="215" t="s">
        <v>8294</v>
      </c>
      <c r="BD142" s="215"/>
      <c r="BE142" s="212">
        <v>3</v>
      </c>
      <c r="BF142" s="217">
        <v>42279</v>
      </c>
      <c r="BG142" s="212">
        <v>-7.3</v>
      </c>
      <c r="BH142" s="212" t="s">
        <v>8299</v>
      </c>
      <c r="BI142" s="211" t="s">
        <v>8294</v>
      </c>
      <c r="BJ142" s="211"/>
      <c r="BK142" s="211" t="s">
        <v>8294</v>
      </c>
      <c r="BL142" s="211"/>
      <c r="BM142" s="212">
        <v>60</v>
      </c>
      <c r="BN142" s="212" t="s">
        <v>8299</v>
      </c>
      <c r="BO142" s="211" t="s">
        <v>8294</v>
      </c>
      <c r="BP142" s="211"/>
      <c r="BQ142" s="212">
        <v>9.9</v>
      </c>
      <c r="BR142" s="212" t="s">
        <v>8299</v>
      </c>
      <c r="BS142" s="212">
        <v>44.9</v>
      </c>
      <c r="BT142" s="212" t="s">
        <v>8299</v>
      </c>
      <c r="BU142" s="212">
        <v>13.5</v>
      </c>
      <c r="BV142" s="212" t="s">
        <v>8299</v>
      </c>
      <c r="BW142" s="212">
        <v>17.399999999999999</v>
      </c>
      <c r="BX142" s="212" t="s">
        <v>8299</v>
      </c>
      <c r="BY142" s="234">
        <v>7.7571530342102051</v>
      </c>
      <c r="BZ142" s="214">
        <v>42215</v>
      </c>
      <c r="CA142" s="212">
        <v>29.3</v>
      </c>
      <c r="CB142" s="208" t="s">
        <v>8299</v>
      </c>
      <c r="CC142" s="212">
        <v>8.8000000000000007</v>
      </c>
      <c r="CD142" s="214">
        <v>42215</v>
      </c>
      <c r="CE142" s="208">
        <v>0</v>
      </c>
      <c r="CG142" s="215" t="s">
        <v>8294</v>
      </c>
      <c r="CH142" s="215" t="s">
        <v>8294</v>
      </c>
      <c r="CI142" s="215" t="s">
        <v>8294</v>
      </c>
      <c r="CJ142" s="215" t="s">
        <v>8294</v>
      </c>
    </row>
    <row r="143" spans="1:92">
      <c r="A143" s="210" t="s">
        <v>7624</v>
      </c>
      <c r="B143" s="211" t="s">
        <v>8061</v>
      </c>
      <c r="C143" s="212" t="s">
        <v>7742</v>
      </c>
      <c r="D143" s="211" t="s">
        <v>8276</v>
      </c>
      <c r="E143" s="212">
        <v>117</v>
      </c>
      <c r="F143" s="212">
        <v>1</v>
      </c>
      <c r="G143" s="213">
        <v>269</v>
      </c>
      <c r="H143" s="213">
        <v>20</v>
      </c>
      <c r="I143" s="213"/>
      <c r="J143" s="213"/>
      <c r="K143" s="211" t="s">
        <v>8294</v>
      </c>
      <c r="M143" s="212">
        <v>7</v>
      </c>
      <c r="N143" s="214">
        <v>41915</v>
      </c>
      <c r="O143" s="212">
        <v>2.4</v>
      </c>
      <c r="P143" s="214">
        <v>42215</v>
      </c>
      <c r="Q143" s="215" t="s">
        <v>8294</v>
      </c>
      <c r="R143" s="215" t="s">
        <v>8294</v>
      </c>
      <c r="S143" s="215" t="s">
        <v>8294</v>
      </c>
      <c r="T143" s="215" t="s">
        <v>8294</v>
      </c>
      <c r="U143" s="209" t="e">
        <f>AD143*BS143</f>
        <v>#VALUE!</v>
      </c>
      <c r="V143" s="216">
        <v>42215</v>
      </c>
      <c r="W143" s="215">
        <v>13.5</v>
      </c>
      <c r="X143" s="215" t="s">
        <v>8294</v>
      </c>
      <c r="Y143" s="215" t="s">
        <v>8294</v>
      </c>
      <c r="Z143" s="209" t="e">
        <f>AD143*BU143</f>
        <v>#VALUE!</v>
      </c>
      <c r="AA143" s="216">
        <v>42215</v>
      </c>
      <c r="AB143" s="208" t="e">
        <f>(AD143/AH143)*10000</f>
        <v>#VALUE!</v>
      </c>
      <c r="AC143" s="216">
        <v>42215</v>
      </c>
      <c r="AD143" s="485">
        <f>(O143/W143)*(((100-CC143)/100)*((100-2)/100))*100</f>
        <v>15.958755555555554</v>
      </c>
      <c r="AE143" s="216">
        <v>42212</v>
      </c>
      <c r="AF143" s="235">
        <v>17.894993894993895</v>
      </c>
      <c r="AG143" s="216">
        <v>42212</v>
      </c>
      <c r="AH143" s="215" t="s">
        <v>8294</v>
      </c>
      <c r="AI143" s="216" t="s">
        <v>8299</v>
      </c>
      <c r="AJ143" s="212">
        <v>180</v>
      </c>
      <c r="AK143" s="216">
        <v>42145</v>
      </c>
      <c r="AL143" s="215" t="s">
        <v>8294</v>
      </c>
      <c r="AM143" s="215"/>
      <c r="AN143" s="212">
        <v>113</v>
      </c>
      <c r="AO143" s="212"/>
      <c r="AP143" s="215" t="s">
        <v>8294</v>
      </c>
      <c r="AQ143" s="215"/>
      <c r="AR143" s="215" t="s">
        <v>8294</v>
      </c>
      <c r="AS143" s="215"/>
      <c r="AT143" s="215" t="s">
        <v>8294</v>
      </c>
      <c r="AU143" s="215" t="s">
        <v>8294</v>
      </c>
      <c r="AV143" s="215"/>
      <c r="AW143" s="215" t="s">
        <v>8294</v>
      </c>
      <c r="AX143" s="215"/>
      <c r="AY143" s="215" t="s">
        <v>8294</v>
      </c>
      <c r="AZ143" s="215"/>
      <c r="BA143" s="215" t="s">
        <v>8294</v>
      </c>
      <c r="BB143" s="215"/>
      <c r="BC143" s="215" t="s">
        <v>8294</v>
      </c>
      <c r="BD143" s="215"/>
      <c r="BE143" s="212">
        <v>3</v>
      </c>
      <c r="BF143" s="217">
        <v>42279</v>
      </c>
      <c r="BG143" s="211" t="s">
        <v>8294</v>
      </c>
      <c r="BH143" s="212" t="s">
        <v>8299</v>
      </c>
      <c r="BI143" s="211" t="s">
        <v>8294</v>
      </c>
      <c r="BJ143" s="211"/>
      <c r="BK143" s="211" t="s">
        <v>8294</v>
      </c>
      <c r="BL143" s="211"/>
      <c r="BM143" s="211" t="s">
        <v>8294</v>
      </c>
      <c r="BN143" s="212" t="s">
        <v>8299</v>
      </c>
      <c r="BO143" s="211" t="s">
        <v>8294</v>
      </c>
      <c r="BP143" s="211"/>
      <c r="BQ143" s="211" t="s">
        <v>8294</v>
      </c>
      <c r="BR143" s="212" t="s">
        <v>8299</v>
      </c>
      <c r="BS143" s="211" t="s">
        <v>8294</v>
      </c>
      <c r="BT143" s="212" t="s">
        <v>8299</v>
      </c>
      <c r="BU143" s="211" t="s">
        <v>8294</v>
      </c>
      <c r="BV143" s="212" t="s">
        <v>8299</v>
      </c>
      <c r="BW143" s="211" t="s">
        <v>8294</v>
      </c>
      <c r="BX143" s="212" t="s">
        <v>8299</v>
      </c>
      <c r="BY143" s="234">
        <v>6.7844481468200684</v>
      </c>
      <c r="BZ143" s="214">
        <v>42215</v>
      </c>
      <c r="CA143" s="211" t="s">
        <v>8294</v>
      </c>
      <c r="CB143" s="208" t="s">
        <v>8299</v>
      </c>
      <c r="CC143" s="212">
        <v>8.4</v>
      </c>
      <c r="CD143" s="214">
        <v>42215</v>
      </c>
      <c r="CE143" s="208">
        <v>0</v>
      </c>
      <c r="CG143" s="215" t="s">
        <v>8294</v>
      </c>
      <c r="CH143" s="215" t="s">
        <v>8294</v>
      </c>
      <c r="CI143" s="215" t="s">
        <v>8294</v>
      </c>
      <c r="CJ143" s="215" t="s">
        <v>8294</v>
      </c>
    </row>
    <row r="144" spans="1:92" s="610" customFormat="1">
      <c r="A144" s="210" t="s">
        <v>7624</v>
      </c>
      <c r="B144" s="211" t="s">
        <v>7841</v>
      </c>
      <c r="C144" s="212" t="s">
        <v>7840</v>
      </c>
      <c r="D144" s="211" t="s">
        <v>8276</v>
      </c>
      <c r="E144" s="212">
        <v>12</v>
      </c>
      <c r="F144" s="212">
        <v>1</v>
      </c>
      <c r="G144" s="213">
        <v>269</v>
      </c>
      <c r="H144" s="213">
        <v>21</v>
      </c>
      <c r="I144" s="213"/>
      <c r="J144" s="213"/>
      <c r="K144" s="211" t="s">
        <v>8294</v>
      </c>
      <c r="L144" s="218"/>
      <c r="M144" s="212">
        <v>7</v>
      </c>
      <c r="N144" s="214">
        <v>41915</v>
      </c>
      <c r="O144" s="212">
        <v>3.95</v>
      </c>
      <c r="P144" s="214">
        <v>42215</v>
      </c>
      <c r="Q144" s="215" t="s">
        <v>8294</v>
      </c>
      <c r="R144" s="215" t="s">
        <v>8294</v>
      </c>
      <c r="S144" s="215" t="s">
        <v>8294</v>
      </c>
      <c r="T144" s="215" t="s">
        <v>8294</v>
      </c>
      <c r="U144" s="209">
        <f>AD144*BS144</f>
        <v>1210.8373303703704</v>
      </c>
      <c r="V144" s="216">
        <v>42215</v>
      </c>
      <c r="W144" s="215">
        <v>13.5</v>
      </c>
      <c r="X144" s="215" t="s">
        <v>8294</v>
      </c>
      <c r="Y144" s="215" t="s">
        <v>8294</v>
      </c>
      <c r="Z144" s="209">
        <f>AD144*BU144</f>
        <v>430.75341037037032</v>
      </c>
      <c r="AA144" s="216">
        <v>42215</v>
      </c>
      <c r="AB144" s="208" t="e">
        <f>(AD144/AH144)*10000</f>
        <v>#VALUE!</v>
      </c>
      <c r="AC144" s="216">
        <v>42215</v>
      </c>
      <c r="AD144" s="485">
        <f>(O144/W144)*(((100-CC144)/100)*((100-2)/100))*100</f>
        <v>26.26545185185185</v>
      </c>
      <c r="AE144" s="216">
        <v>42212</v>
      </c>
      <c r="AF144" s="235">
        <v>29.452177452177452</v>
      </c>
      <c r="AG144" s="216">
        <v>42212</v>
      </c>
      <c r="AH144" s="215" t="s">
        <v>8294</v>
      </c>
      <c r="AI144" s="216" t="s">
        <v>8299</v>
      </c>
      <c r="AJ144" s="212">
        <v>160</v>
      </c>
      <c r="AK144" s="216">
        <v>42145</v>
      </c>
      <c r="AL144" s="215" t="s">
        <v>8294</v>
      </c>
      <c r="AM144" s="215"/>
      <c r="AN144" s="212">
        <v>103</v>
      </c>
      <c r="AO144" s="212"/>
      <c r="AP144" s="215" t="s">
        <v>8294</v>
      </c>
      <c r="AQ144" s="215"/>
      <c r="AR144" s="215" t="s">
        <v>8294</v>
      </c>
      <c r="AS144" s="215"/>
      <c r="AT144" s="215" t="s">
        <v>8294</v>
      </c>
      <c r="AU144" s="215" t="s">
        <v>8294</v>
      </c>
      <c r="AV144" s="215"/>
      <c r="AW144" s="215" t="s">
        <v>8294</v>
      </c>
      <c r="AX144" s="215"/>
      <c r="AY144" s="215" t="s">
        <v>8294</v>
      </c>
      <c r="AZ144" s="215"/>
      <c r="BA144" s="215" t="s">
        <v>8294</v>
      </c>
      <c r="BB144" s="215"/>
      <c r="BC144" s="215" t="s">
        <v>8294</v>
      </c>
      <c r="BD144" s="215"/>
      <c r="BE144" s="212">
        <v>3</v>
      </c>
      <c r="BF144" s="217">
        <v>42279</v>
      </c>
      <c r="BG144" s="212">
        <v>33</v>
      </c>
      <c r="BH144" s="212" t="s">
        <v>8299</v>
      </c>
      <c r="BI144" s="211" t="s">
        <v>8294</v>
      </c>
      <c r="BJ144" s="211"/>
      <c r="BK144" s="211" t="s">
        <v>8294</v>
      </c>
      <c r="BL144" s="211"/>
      <c r="BM144" s="212">
        <v>63.6</v>
      </c>
      <c r="BN144" s="212" t="s">
        <v>8299</v>
      </c>
      <c r="BO144" s="211" t="s">
        <v>8294</v>
      </c>
      <c r="BP144" s="211"/>
      <c r="BQ144" s="212">
        <v>5.9</v>
      </c>
      <c r="BR144" s="212" t="s">
        <v>8299</v>
      </c>
      <c r="BS144" s="212">
        <v>46.1</v>
      </c>
      <c r="BT144" s="212" t="s">
        <v>8299</v>
      </c>
      <c r="BU144" s="212">
        <v>16.399999999999999</v>
      </c>
      <c r="BV144" s="212" t="s">
        <v>8299</v>
      </c>
      <c r="BW144" s="212">
        <v>64.2</v>
      </c>
      <c r="BX144" s="212" t="s">
        <v>8299</v>
      </c>
      <c r="BY144" s="234">
        <v>7.6876158714294434</v>
      </c>
      <c r="BZ144" s="214">
        <v>42215</v>
      </c>
      <c r="CA144" s="212">
        <v>36.6</v>
      </c>
      <c r="CB144" s="208" t="s">
        <v>8299</v>
      </c>
      <c r="CC144" s="212">
        <v>8.4</v>
      </c>
      <c r="CD144" s="214">
        <v>42215</v>
      </c>
      <c r="CE144" s="208">
        <v>0</v>
      </c>
      <c r="CF144" s="208"/>
      <c r="CG144" s="215" t="s">
        <v>8294</v>
      </c>
      <c r="CH144" s="215" t="s">
        <v>8294</v>
      </c>
      <c r="CI144" s="215" t="s">
        <v>8294</v>
      </c>
      <c r="CJ144" s="215" t="s">
        <v>8294</v>
      </c>
      <c r="CK144" s="210"/>
      <c r="CL144" s="210"/>
      <c r="CM144" s="210"/>
      <c r="CN144" s="210"/>
    </row>
    <row r="145" spans="1:92" s="610" customFormat="1">
      <c r="A145" s="210" t="s">
        <v>7624</v>
      </c>
      <c r="B145" s="211" t="s">
        <v>8129</v>
      </c>
      <c r="C145" s="212" t="s">
        <v>7770</v>
      </c>
      <c r="D145" s="211" t="s">
        <v>8276</v>
      </c>
      <c r="E145" s="212">
        <v>147</v>
      </c>
      <c r="F145" s="212">
        <v>1</v>
      </c>
      <c r="G145" s="213">
        <v>269</v>
      </c>
      <c r="H145" s="213">
        <v>22</v>
      </c>
      <c r="I145" s="213"/>
      <c r="J145" s="213"/>
      <c r="K145" s="211" t="s">
        <v>8294</v>
      </c>
      <c r="L145" s="218"/>
      <c r="M145" s="212">
        <v>7</v>
      </c>
      <c r="N145" s="214">
        <v>41915</v>
      </c>
      <c r="O145" s="212">
        <v>4.95</v>
      </c>
      <c r="P145" s="214">
        <v>42215</v>
      </c>
      <c r="Q145" s="215" t="s">
        <v>8294</v>
      </c>
      <c r="R145" s="215" t="s">
        <v>8294</v>
      </c>
      <c r="S145" s="215" t="s">
        <v>8294</v>
      </c>
      <c r="T145" s="215" t="s">
        <v>8294</v>
      </c>
      <c r="U145" s="209">
        <f>AD145*BS145</f>
        <v>1512.4088466666667</v>
      </c>
      <c r="V145" s="216">
        <v>42215</v>
      </c>
      <c r="W145" s="215">
        <v>13.5</v>
      </c>
      <c r="X145" s="215" t="s">
        <v>8294</v>
      </c>
      <c r="Y145" s="215" t="s">
        <v>8294</v>
      </c>
      <c r="Z145" s="209">
        <f>AD145*BU145</f>
        <v>478.98414666666667</v>
      </c>
      <c r="AA145" s="216">
        <v>42215</v>
      </c>
      <c r="AB145" s="208" t="e">
        <f>(AD145/AH145)*10000</f>
        <v>#VALUE!</v>
      </c>
      <c r="AC145" s="216">
        <v>42215</v>
      </c>
      <c r="AD145" s="485">
        <f>(O145/W145)*(((100-CC145)/100)*((100-2)/100))*100</f>
        <v>32.807133333333333</v>
      </c>
      <c r="AE145" s="216">
        <v>42212</v>
      </c>
      <c r="AF145" s="235">
        <v>36.787545787545788</v>
      </c>
      <c r="AG145" s="216">
        <v>42212</v>
      </c>
      <c r="AH145" s="215" t="s">
        <v>8294</v>
      </c>
      <c r="AI145" s="216" t="s">
        <v>8299</v>
      </c>
      <c r="AJ145" s="212">
        <v>165</v>
      </c>
      <c r="AK145" s="216">
        <v>42145</v>
      </c>
      <c r="AL145" s="215" t="s">
        <v>8294</v>
      </c>
      <c r="AM145" s="215"/>
      <c r="AN145" s="212">
        <v>105</v>
      </c>
      <c r="AO145" s="212"/>
      <c r="AP145" s="215" t="s">
        <v>8294</v>
      </c>
      <c r="AQ145" s="215"/>
      <c r="AR145" s="215" t="s">
        <v>8294</v>
      </c>
      <c r="AS145" s="215"/>
      <c r="AT145" s="215" t="s">
        <v>8294</v>
      </c>
      <c r="AU145" s="215" t="s">
        <v>8294</v>
      </c>
      <c r="AV145" s="215"/>
      <c r="AW145" s="215" t="s">
        <v>8294</v>
      </c>
      <c r="AX145" s="215"/>
      <c r="AY145" s="215" t="s">
        <v>8294</v>
      </c>
      <c r="AZ145" s="215"/>
      <c r="BA145" s="215" t="s">
        <v>8294</v>
      </c>
      <c r="BB145" s="215"/>
      <c r="BC145" s="215" t="s">
        <v>8294</v>
      </c>
      <c r="BD145" s="215"/>
      <c r="BE145" s="212">
        <v>3</v>
      </c>
      <c r="BF145" s="217">
        <v>42279</v>
      </c>
      <c r="BG145" s="212">
        <v>-11.8</v>
      </c>
      <c r="BH145" s="212" t="s">
        <v>8299</v>
      </c>
      <c r="BI145" s="211" t="s">
        <v>8294</v>
      </c>
      <c r="BJ145" s="211"/>
      <c r="BK145" s="211" t="s">
        <v>8294</v>
      </c>
      <c r="BL145" s="211"/>
      <c r="BM145" s="212">
        <v>64.099999999999994</v>
      </c>
      <c r="BN145" s="212" t="s">
        <v>8299</v>
      </c>
      <c r="BO145" s="211" t="s">
        <v>8294</v>
      </c>
      <c r="BP145" s="211"/>
      <c r="BQ145" s="212">
        <v>9.4</v>
      </c>
      <c r="BR145" s="212" t="s">
        <v>8299</v>
      </c>
      <c r="BS145" s="212">
        <v>46.1</v>
      </c>
      <c r="BT145" s="212" t="s">
        <v>8299</v>
      </c>
      <c r="BU145" s="212">
        <v>14.6</v>
      </c>
      <c r="BV145" s="212" t="s">
        <v>8299</v>
      </c>
      <c r="BW145" s="212">
        <v>15.9</v>
      </c>
      <c r="BX145" s="212" t="s">
        <v>8299</v>
      </c>
      <c r="BY145" s="234">
        <v>7.9121360778808594</v>
      </c>
      <c r="BZ145" s="214">
        <v>42215</v>
      </c>
      <c r="CA145" s="212">
        <v>32.4</v>
      </c>
      <c r="CB145" s="208" t="s">
        <v>8299</v>
      </c>
      <c r="CC145" s="212">
        <v>8.6999999999999993</v>
      </c>
      <c r="CD145" s="214">
        <v>42215</v>
      </c>
      <c r="CE145" s="208">
        <v>0</v>
      </c>
      <c r="CF145" s="208"/>
      <c r="CG145" s="215" t="s">
        <v>8294</v>
      </c>
      <c r="CH145" s="215" t="s">
        <v>8294</v>
      </c>
      <c r="CI145" s="215" t="s">
        <v>8294</v>
      </c>
      <c r="CJ145" s="215" t="s">
        <v>8294</v>
      </c>
      <c r="CK145" s="210"/>
      <c r="CL145" s="210"/>
      <c r="CM145" s="210"/>
      <c r="CN145" s="210"/>
    </row>
    <row r="146" spans="1:92" s="610" customFormat="1">
      <c r="A146" s="210" t="s">
        <v>7624</v>
      </c>
      <c r="B146" s="211" t="s">
        <v>7959</v>
      </c>
      <c r="C146" s="212" t="s">
        <v>7697</v>
      </c>
      <c r="D146" s="211" t="s">
        <v>8274</v>
      </c>
      <c r="E146" s="212">
        <v>67</v>
      </c>
      <c r="F146" s="212">
        <v>1</v>
      </c>
      <c r="G146" s="213">
        <v>270</v>
      </c>
      <c r="H146" s="213">
        <v>11</v>
      </c>
      <c r="I146" s="213"/>
      <c r="J146" s="213"/>
      <c r="K146" s="211" t="s">
        <v>8294</v>
      </c>
      <c r="L146" s="218"/>
      <c r="M146" s="212">
        <v>7</v>
      </c>
      <c r="N146" s="214">
        <v>41915</v>
      </c>
      <c r="O146" s="212">
        <v>3.05</v>
      </c>
      <c r="P146" s="214">
        <v>42215</v>
      </c>
      <c r="Q146" s="215" t="s">
        <v>8294</v>
      </c>
      <c r="R146" s="215" t="s">
        <v>8294</v>
      </c>
      <c r="S146" s="215" t="s">
        <v>8294</v>
      </c>
      <c r="T146" s="215" t="s">
        <v>8294</v>
      </c>
      <c r="U146" s="209">
        <f>AD146*BS146</f>
        <v>939.93201037037034</v>
      </c>
      <c r="V146" s="216">
        <v>42215</v>
      </c>
      <c r="W146" s="215">
        <v>13.5</v>
      </c>
      <c r="X146" s="215" t="s">
        <v>8294</v>
      </c>
      <c r="Y146" s="215" t="s">
        <v>8294</v>
      </c>
      <c r="Z146" s="209">
        <f>AD146*BU146</f>
        <v>274.31492148148146</v>
      </c>
      <c r="AA146" s="216">
        <v>42215</v>
      </c>
      <c r="AB146" s="208" t="e">
        <f>(AD146/AH146)*10000</f>
        <v>#VALUE!</v>
      </c>
      <c r="AC146" s="216">
        <v>42215</v>
      </c>
      <c r="AD146" s="485">
        <f>(O146/W146)*(((100-CC146)/100)*((100-2)/100))*100</f>
        <v>20.170214814814813</v>
      </c>
      <c r="AE146" s="216">
        <v>42212</v>
      </c>
      <c r="AF146" s="235">
        <v>22.617419617419618</v>
      </c>
      <c r="AG146" s="216">
        <v>42212</v>
      </c>
      <c r="AH146" s="215" t="s">
        <v>8294</v>
      </c>
      <c r="AI146" s="216" t="s">
        <v>8299</v>
      </c>
      <c r="AJ146" s="212">
        <v>140</v>
      </c>
      <c r="AK146" s="216">
        <v>42145</v>
      </c>
      <c r="AL146" s="215" t="s">
        <v>8294</v>
      </c>
      <c r="AM146" s="215"/>
      <c r="AN146" s="212">
        <v>103</v>
      </c>
      <c r="AO146" s="212"/>
      <c r="AP146" s="215" t="s">
        <v>8294</v>
      </c>
      <c r="AQ146" s="215"/>
      <c r="AR146" s="215" t="s">
        <v>8294</v>
      </c>
      <c r="AS146" s="215"/>
      <c r="AT146" s="215" t="s">
        <v>8294</v>
      </c>
      <c r="AU146" s="215" t="s">
        <v>8294</v>
      </c>
      <c r="AV146" s="215"/>
      <c r="AW146" s="215" t="s">
        <v>8294</v>
      </c>
      <c r="AX146" s="215"/>
      <c r="AY146" s="215" t="s">
        <v>8294</v>
      </c>
      <c r="AZ146" s="215"/>
      <c r="BA146" s="215" t="s">
        <v>8294</v>
      </c>
      <c r="BB146" s="215"/>
      <c r="BC146" s="215" t="s">
        <v>8294</v>
      </c>
      <c r="BD146" s="215"/>
      <c r="BE146" s="212">
        <v>3</v>
      </c>
      <c r="BF146" s="217">
        <v>42279</v>
      </c>
      <c r="BG146" s="212">
        <v>-8.5</v>
      </c>
      <c r="BH146" s="212" t="s">
        <v>8299</v>
      </c>
      <c r="BI146" s="211" t="s">
        <v>8294</v>
      </c>
      <c r="BJ146" s="211"/>
      <c r="BK146" s="211" t="s">
        <v>8294</v>
      </c>
      <c r="BL146" s="211"/>
      <c r="BM146" s="212">
        <v>63.9</v>
      </c>
      <c r="BN146" s="212" t="s">
        <v>8299</v>
      </c>
      <c r="BO146" s="211" t="s">
        <v>8294</v>
      </c>
      <c r="BP146" s="211"/>
      <c r="BQ146" s="212">
        <v>8.5</v>
      </c>
      <c r="BR146" s="212" t="s">
        <v>8299</v>
      </c>
      <c r="BS146" s="212">
        <v>46.6</v>
      </c>
      <c r="BT146" s="212" t="s">
        <v>8299</v>
      </c>
      <c r="BU146" s="212">
        <v>13.6</v>
      </c>
      <c r="BV146" s="212" t="s">
        <v>8299</v>
      </c>
      <c r="BW146" s="212">
        <v>18.7</v>
      </c>
      <c r="BX146" s="212" t="s">
        <v>8299</v>
      </c>
      <c r="BY146" s="234">
        <v>7.6124248504638672</v>
      </c>
      <c r="BZ146" s="214">
        <v>42215</v>
      </c>
      <c r="CA146" s="212">
        <v>30.5</v>
      </c>
      <c r="CB146" s="208" t="s">
        <v>8299</v>
      </c>
      <c r="CC146" s="212">
        <v>8.9</v>
      </c>
      <c r="CD146" s="214">
        <v>42215</v>
      </c>
      <c r="CE146" s="208">
        <v>0</v>
      </c>
      <c r="CF146" s="208"/>
      <c r="CG146" s="215" t="s">
        <v>8294</v>
      </c>
      <c r="CH146" s="215" t="s">
        <v>8294</v>
      </c>
      <c r="CI146" s="215" t="s">
        <v>8294</v>
      </c>
      <c r="CJ146" s="215" t="s">
        <v>8294</v>
      </c>
      <c r="CK146" s="210"/>
      <c r="CL146" s="210"/>
      <c r="CM146" s="210"/>
      <c r="CN146" s="210"/>
    </row>
    <row r="147" spans="1:92" s="610" customFormat="1">
      <c r="A147" s="210" t="s">
        <v>7624</v>
      </c>
      <c r="B147" s="211" t="s">
        <v>7815</v>
      </c>
      <c r="C147" s="212" t="s">
        <v>7814</v>
      </c>
      <c r="D147" s="211" t="s">
        <v>8274</v>
      </c>
      <c r="E147" s="212">
        <v>3</v>
      </c>
      <c r="F147" s="212">
        <v>1</v>
      </c>
      <c r="G147" s="213">
        <v>270</v>
      </c>
      <c r="H147" s="213">
        <v>12</v>
      </c>
      <c r="I147" s="213"/>
      <c r="J147" s="213"/>
      <c r="K147" s="211" t="s">
        <v>8294</v>
      </c>
      <c r="L147" s="218"/>
      <c r="M147" s="212">
        <v>7</v>
      </c>
      <c r="N147" s="214">
        <v>41915</v>
      </c>
      <c r="O147" s="212">
        <v>3.15</v>
      </c>
      <c r="P147" s="214">
        <v>42215</v>
      </c>
      <c r="Q147" s="215" t="s">
        <v>8294</v>
      </c>
      <c r="R147" s="215" t="s">
        <v>8294</v>
      </c>
      <c r="S147" s="215" t="s">
        <v>8294</v>
      </c>
      <c r="T147" s="215" t="s">
        <v>8294</v>
      </c>
      <c r="U147" s="209">
        <f>AD147*BS147</f>
        <v>1040.2161000000001</v>
      </c>
      <c r="V147" s="216">
        <v>42215</v>
      </c>
      <c r="W147" s="215">
        <v>13.5</v>
      </c>
      <c r="X147" s="215" t="s">
        <v>8294</v>
      </c>
      <c r="Y147" s="215" t="s">
        <v>8294</v>
      </c>
      <c r="Z147" s="209">
        <f>AD147*BU147</f>
        <v>298.40542666666664</v>
      </c>
      <c r="AA147" s="216">
        <v>42215</v>
      </c>
      <c r="AB147" s="208" t="e">
        <f>(AD147/AH147)*10000</f>
        <v>#VALUE!</v>
      </c>
      <c r="AC147" s="216">
        <v>42215</v>
      </c>
      <c r="AD147" s="485">
        <f>(O147/W147)*(((100-CC147)/100)*((100-2)/100))*100</f>
        <v>21.014466666666667</v>
      </c>
      <c r="AE147" s="216">
        <v>42212</v>
      </c>
      <c r="AF147" s="235">
        <v>23.564102564102562</v>
      </c>
      <c r="AG147" s="216">
        <v>42212</v>
      </c>
      <c r="AH147" s="215" t="s">
        <v>8294</v>
      </c>
      <c r="AI147" s="216" t="s">
        <v>8299</v>
      </c>
      <c r="AJ147" s="212">
        <v>135</v>
      </c>
      <c r="AK147" s="216">
        <v>42145</v>
      </c>
      <c r="AL147" s="215" t="s">
        <v>8294</v>
      </c>
      <c r="AM147" s="215"/>
      <c r="AN147" s="212">
        <v>107</v>
      </c>
      <c r="AO147" s="212"/>
      <c r="AP147" s="215" t="s">
        <v>8294</v>
      </c>
      <c r="AQ147" s="215"/>
      <c r="AR147" s="215" t="s">
        <v>8294</v>
      </c>
      <c r="AS147" s="215"/>
      <c r="AT147" s="215" t="s">
        <v>8294</v>
      </c>
      <c r="AU147" s="215" t="s">
        <v>8294</v>
      </c>
      <c r="AV147" s="215"/>
      <c r="AW147" s="215" t="s">
        <v>8294</v>
      </c>
      <c r="AX147" s="215"/>
      <c r="AY147" s="215" t="s">
        <v>8294</v>
      </c>
      <c r="AZ147" s="215"/>
      <c r="BA147" s="215" t="s">
        <v>8294</v>
      </c>
      <c r="BB147" s="215"/>
      <c r="BC147" s="215" t="s">
        <v>8294</v>
      </c>
      <c r="BD147" s="215"/>
      <c r="BE147" s="212">
        <v>3</v>
      </c>
      <c r="BF147" s="217">
        <v>42279</v>
      </c>
      <c r="BG147" s="212">
        <v>24.2</v>
      </c>
      <c r="BH147" s="212" t="s">
        <v>8299</v>
      </c>
      <c r="BI147" s="211" t="s">
        <v>8294</v>
      </c>
      <c r="BJ147" s="211"/>
      <c r="BK147" s="211" t="s">
        <v>8294</v>
      </c>
      <c r="BL147" s="211"/>
      <c r="BM147" s="212">
        <v>68.8</v>
      </c>
      <c r="BN147" s="212" t="s">
        <v>8299</v>
      </c>
      <c r="BO147" s="211" t="s">
        <v>8294</v>
      </c>
      <c r="BP147" s="211"/>
      <c r="BQ147" s="212">
        <v>3.8</v>
      </c>
      <c r="BR147" s="212" t="s">
        <v>8299</v>
      </c>
      <c r="BS147" s="212">
        <v>49.5</v>
      </c>
      <c r="BT147" s="212" t="s">
        <v>8299</v>
      </c>
      <c r="BU147" s="212">
        <v>14.2</v>
      </c>
      <c r="BV147" s="212" t="s">
        <v>8299</v>
      </c>
      <c r="BW147" s="212">
        <v>59.8</v>
      </c>
      <c r="BX147" s="212" t="s">
        <v>8299</v>
      </c>
      <c r="BY147" s="234">
        <v>7.2607269287109375</v>
      </c>
      <c r="BZ147" s="214">
        <v>42215</v>
      </c>
      <c r="CA147" s="212">
        <v>34.200000000000003</v>
      </c>
      <c r="CB147" s="208" t="s">
        <v>8299</v>
      </c>
      <c r="CC147" s="212">
        <v>8.1</v>
      </c>
      <c r="CD147" s="214">
        <v>42215</v>
      </c>
      <c r="CE147" s="208">
        <v>0</v>
      </c>
      <c r="CF147" s="208"/>
      <c r="CG147" s="215" t="s">
        <v>8294</v>
      </c>
      <c r="CH147" s="215" t="s">
        <v>8294</v>
      </c>
      <c r="CI147" s="215" t="s">
        <v>8294</v>
      </c>
      <c r="CJ147" s="215" t="s">
        <v>8294</v>
      </c>
      <c r="CK147" s="210"/>
      <c r="CL147" s="210"/>
      <c r="CM147" s="210"/>
      <c r="CN147" s="210"/>
    </row>
    <row r="148" spans="1:92">
      <c r="A148" s="210" t="s">
        <v>7624</v>
      </c>
      <c r="B148" s="211" t="s">
        <v>8088</v>
      </c>
      <c r="C148" s="212" t="s">
        <v>7752</v>
      </c>
      <c r="D148" s="211" t="s">
        <v>8274</v>
      </c>
      <c r="E148" s="212">
        <v>128</v>
      </c>
      <c r="F148" s="212">
        <v>1</v>
      </c>
      <c r="G148" s="213">
        <v>270</v>
      </c>
      <c r="H148" s="213">
        <v>13</v>
      </c>
      <c r="I148" s="213"/>
      <c r="J148" s="213"/>
      <c r="K148" s="211" t="s">
        <v>8294</v>
      </c>
      <c r="M148" s="212">
        <v>7</v>
      </c>
      <c r="N148" s="214">
        <v>41915</v>
      </c>
      <c r="O148" s="212">
        <v>2.0499999999999998</v>
      </c>
      <c r="P148" s="214">
        <v>42215</v>
      </c>
      <c r="Q148" s="215" t="s">
        <v>8294</v>
      </c>
      <c r="R148" s="215" t="s">
        <v>8294</v>
      </c>
      <c r="S148" s="215" t="s">
        <v>8294</v>
      </c>
      <c r="T148" s="215" t="s">
        <v>8294</v>
      </c>
      <c r="U148" s="209" t="e">
        <f>AD148*BS148</f>
        <v>#VALUE!</v>
      </c>
      <c r="V148" s="216">
        <v>42215</v>
      </c>
      <c r="W148" s="215">
        <v>13.5</v>
      </c>
      <c r="X148" s="215" t="s">
        <v>8294</v>
      </c>
      <c r="Y148" s="215" t="s">
        <v>8294</v>
      </c>
      <c r="Z148" s="209" t="e">
        <f>AD148*BU148</f>
        <v>#VALUE!</v>
      </c>
      <c r="AA148" s="216">
        <v>42215</v>
      </c>
      <c r="AB148" s="208" t="e">
        <f>(AD148/AH148)*10000</f>
        <v>#VALUE!</v>
      </c>
      <c r="AC148" s="216">
        <v>42215</v>
      </c>
      <c r="AD148" s="485">
        <f>(O148/W148)*(((100-CC148)/100)*((100-2)/100))*100</f>
        <v>13.586792592592589</v>
      </c>
      <c r="AE148" s="216">
        <v>42212</v>
      </c>
      <c r="AF148" s="235">
        <v>15.235246235246237</v>
      </c>
      <c r="AG148" s="216">
        <v>42212</v>
      </c>
      <c r="AH148" s="215" t="s">
        <v>8294</v>
      </c>
      <c r="AI148" s="216" t="s">
        <v>8299</v>
      </c>
      <c r="AJ148" s="212">
        <v>175</v>
      </c>
      <c r="AK148" s="216">
        <v>42145</v>
      </c>
      <c r="AL148" s="215" t="s">
        <v>8294</v>
      </c>
      <c r="AM148" s="215"/>
      <c r="AN148" s="212">
        <v>111</v>
      </c>
      <c r="AO148" s="212"/>
      <c r="AP148" s="215" t="s">
        <v>8294</v>
      </c>
      <c r="AQ148" s="215"/>
      <c r="AR148" s="215" t="s">
        <v>8294</v>
      </c>
      <c r="AS148" s="215"/>
      <c r="AT148" s="215" t="s">
        <v>8294</v>
      </c>
      <c r="AU148" s="215" t="s">
        <v>8294</v>
      </c>
      <c r="AV148" s="215"/>
      <c r="AW148" s="215" t="s">
        <v>8294</v>
      </c>
      <c r="AX148" s="215"/>
      <c r="AY148" s="215" t="s">
        <v>8294</v>
      </c>
      <c r="AZ148" s="215"/>
      <c r="BA148" s="215" t="s">
        <v>8294</v>
      </c>
      <c r="BB148" s="215"/>
      <c r="BC148" s="215" t="s">
        <v>8294</v>
      </c>
      <c r="BD148" s="215"/>
      <c r="BE148" s="212">
        <v>3</v>
      </c>
      <c r="BF148" s="217">
        <v>42279</v>
      </c>
      <c r="BG148" s="211" t="s">
        <v>8294</v>
      </c>
      <c r="BH148" s="212" t="s">
        <v>8299</v>
      </c>
      <c r="BI148" s="211" t="s">
        <v>8294</v>
      </c>
      <c r="BJ148" s="211"/>
      <c r="BK148" s="211" t="s">
        <v>8294</v>
      </c>
      <c r="BL148" s="211"/>
      <c r="BM148" s="211" t="s">
        <v>8294</v>
      </c>
      <c r="BN148" s="212" t="s">
        <v>8299</v>
      </c>
      <c r="BO148" s="211" t="s">
        <v>8294</v>
      </c>
      <c r="BP148" s="211"/>
      <c r="BQ148" s="211" t="s">
        <v>8294</v>
      </c>
      <c r="BR148" s="212" t="s">
        <v>8299</v>
      </c>
      <c r="BS148" s="211" t="s">
        <v>8294</v>
      </c>
      <c r="BT148" s="212" t="s">
        <v>8299</v>
      </c>
      <c r="BU148" s="211" t="s">
        <v>8294</v>
      </c>
      <c r="BV148" s="212" t="s">
        <v>8299</v>
      </c>
      <c r="BW148" s="211" t="s">
        <v>8294</v>
      </c>
      <c r="BX148" s="212" t="s">
        <v>8299</v>
      </c>
      <c r="BY148" s="234" t="s">
        <v>8294</v>
      </c>
      <c r="BZ148" s="214">
        <v>42215</v>
      </c>
      <c r="CA148" s="211" t="s">
        <v>8294</v>
      </c>
      <c r="CB148" s="208" t="s">
        <v>8299</v>
      </c>
      <c r="CC148" s="212">
        <v>8.6999999999999993</v>
      </c>
      <c r="CD148" s="214">
        <v>42215</v>
      </c>
      <c r="CE148" s="208">
        <v>0</v>
      </c>
      <c r="CG148" s="215" t="s">
        <v>8294</v>
      </c>
      <c r="CH148" s="215" t="s">
        <v>8294</v>
      </c>
      <c r="CI148" s="215" t="s">
        <v>8294</v>
      </c>
      <c r="CJ148" s="215" t="s">
        <v>8294</v>
      </c>
    </row>
    <row r="149" spans="1:92">
      <c r="A149" s="210" t="s">
        <v>7624</v>
      </c>
      <c r="B149" s="211" t="s">
        <v>8045</v>
      </c>
      <c r="C149" s="212" t="s">
        <v>7735</v>
      </c>
      <c r="D149" s="211" t="s">
        <v>8274</v>
      </c>
      <c r="E149" s="212">
        <v>110</v>
      </c>
      <c r="F149" s="212">
        <v>1</v>
      </c>
      <c r="G149" s="213">
        <v>270</v>
      </c>
      <c r="H149" s="213">
        <v>14</v>
      </c>
      <c r="I149" s="213"/>
      <c r="J149" s="213"/>
      <c r="K149" s="211" t="s">
        <v>8294</v>
      </c>
      <c r="M149" s="212">
        <v>7</v>
      </c>
      <c r="N149" s="214">
        <v>41915</v>
      </c>
      <c r="O149" s="212">
        <v>3.45</v>
      </c>
      <c r="P149" s="214">
        <v>42215</v>
      </c>
      <c r="Q149" s="215" t="s">
        <v>8294</v>
      </c>
      <c r="R149" s="215" t="s">
        <v>8294</v>
      </c>
      <c r="S149" s="215" t="s">
        <v>8294</v>
      </c>
      <c r="T149" s="215" t="s">
        <v>8294</v>
      </c>
      <c r="U149" s="209">
        <f>AD149*BS149</f>
        <v>1112.7547199999999</v>
      </c>
      <c r="V149" s="216">
        <v>42215</v>
      </c>
      <c r="W149" s="215">
        <v>13.5</v>
      </c>
      <c r="X149" s="215" t="s">
        <v>8294</v>
      </c>
      <c r="Y149" s="215" t="s">
        <v>8294</v>
      </c>
      <c r="Z149" s="209">
        <f>AD149*BU149</f>
        <v>289.68407999999999</v>
      </c>
      <c r="AA149" s="216">
        <v>42215</v>
      </c>
      <c r="AB149" s="208" t="e">
        <f>(AD149/AH149)*10000</f>
        <v>#VALUE!</v>
      </c>
      <c r="AC149" s="216">
        <v>42215</v>
      </c>
      <c r="AD149" s="485">
        <f>(O149/W149)*(((100-CC149)/100)*((100-2)/100))*100</f>
        <v>22.9908</v>
      </c>
      <c r="AE149" s="216">
        <v>42212</v>
      </c>
      <c r="AF149" s="235">
        <v>25.780219780219781</v>
      </c>
      <c r="AG149" s="216">
        <v>42212</v>
      </c>
      <c r="AH149" s="215" t="s">
        <v>8294</v>
      </c>
      <c r="AI149" s="216" t="s">
        <v>8299</v>
      </c>
      <c r="AJ149" s="212">
        <v>150</v>
      </c>
      <c r="AK149" s="216">
        <v>42145</v>
      </c>
      <c r="AL149" s="215" t="s">
        <v>8294</v>
      </c>
      <c r="AM149" s="215"/>
      <c r="AN149" s="212">
        <v>103</v>
      </c>
      <c r="AO149" s="212"/>
      <c r="AP149" s="215" t="s">
        <v>8294</v>
      </c>
      <c r="AQ149" s="215"/>
      <c r="AR149" s="215" t="s">
        <v>8294</v>
      </c>
      <c r="AS149" s="215"/>
      <c r="AT149" s="215" t="s">
        <v>8294</v>
      </c>
      <c r="AU149" s="215" t="s">
        <v>8294</v>
      </c>
      <c r="AV149" s="215"/>
      <c r="AW149" s="215" t="s">
        <v>8294</v>
      </c>
      <c r="AX149" s="215"/>
      <c r="AY149" s="215" t="s">
        <v>8294</v>
      </c>
      <c r="AZ149" s="215"/>
      <c r="BA149" s="215" t="s">
        <v>8294</v>
      </c>
      <c r="BB149" s="215"/>
      <c r="BC149" s="215" t="s">
        <v>8294</v>
      </c>
      <c r="BD149" s="215"/>
      <c r="BE149" s="212">
        <v>3</v>
      </c>
      <c r="BF149" s="217">
        <v>42279</v>
      </c>
      <c r="BG149" s="212">
        <v>-8.4</v>
      </c>
      <c r="BH149" s="212" t="s">
        <v>8299</v>
      </c>
      <c r="BI149" s="211" t="s">
        <v>8294</v>
      </c>
      <c r="BJ149" s="211"/>
      <c r="BK149" s="211" t="s">
        <v>8294</v>
      </c>
      <c r="BL149" s="211"/>
      <c r="BM149" s="212">
        <v>61.3</v>
      </c>
      <c r="BN149" s="212" t="s">
        <v>8299</v>
      </c>
      <c r="BO149" s="211" t="s">
        <v>8294</v>
      </c>
      <c r="BP149" s="211"/>
      <c r="BQ149" s="212">
        <v>9.3000000000000007</v>
      </c>
      <c r="BR149" s="212" t="s">
        <v>8299</v>
      </c>
      <c r="BS149" s="212">
        <v>48.4</v>
      </c>
      <c r="BT149" s="212" t="s">
        <v>8299</v>
      </c>
      <c r="BU149" s="212">
        <v>12.6</v>
      </c>
      <c r="BV149" s="212" t="s">
        <v>8299</v>
      </c>
      <c r="BW149" s="212">
        <v>18.2</v>
      </c>
      <c r="BX149" s="212" t="s">
        <v>8299</v>
      </c>
      <c r="BY149" s="234">
        <v>7.4687371253967285</v>
      </c>
      <c r="BZ149" s="214">
        <v>42215</v>
      </c>
      <c r="CA149" s="212">
        <v>29.4</v>
      </c>
      <c r="CB149" s="208" t="s">
        <v>8299</v>
      </c>
      <c r="CC149" s="212">
        <v>8.1999999999999993</v>
      </c>
      <c r="CD149" s="214">
        <v>42215</v>
      </c>
      <c r="CE149" s="208">
        <v>0</v>
      </c>
      <c r="CG149" s="215" t="s">
        <v>8294</v>
      </c>
      <c r="CH149" s="215" t="s">
        <v>8294</v>
      </c>
      <c r="CI149" s="215" t="s">
        <v>8294</v>
      </c>
      <c r="CJ149" s="215" t="s">
        <v>8294</v>
      </c>
    </row>
    <row r="150" spans="1:92">
      <c r="A150" s="210" t="s">
        <v>7624</v>
      </c>
      <c r="B150" s="211" t="s">
        <v>8112</v>
      </c>
      <c r="C150" s="212" t="s">
        <v>7763</v>
      </c>
      <c r="D150" s="211" t="s">
        <v>8274</v>
      </c>
      <c r="E150" s="212">
        <v>140</v>
      </c>
      <c r="F150" s="212">
        <v>1</v>
      </c>
      <c r="G150" s="213">
        <v>270</v>
      </c>
      <c r="H150" s="213">
        <v>15</v>
      </c>
      <c r="I150" s="213"/>
      <c r="J150" s="213"/>
      <c r="K150" s="211" t="s">
        <v>8294</v>
      </c>
      <c r="M150" s="212">
        <v>7</v>
      </c>
      <c r="N150" s="214">
        <v>41915</v>
      </c>
      <c r="O150" s="212">
        <v>3.6</v>
      </c>
      <c r="P150" s="214">
        <v>42215</v>
      </c>
      <c r="Q150" s="215" t="s">
        <v>8294</v>
      </c>
      <c r="R150" s="215" t="s">
        <v>8294</v>
      </c>
      <c r="S150" s="215" t="s">
        <v>8294</v>
      </c>
      <c r="T150" s="215" t="s">
        <v>8294</v>
      </c>
      <c r="U150" s="209">
        <f>AD150*BS150</f>
        <v>1138.3026666666667</v>
      </c>
      <c r="V150" s="216">
        <v>42215</v>
      </c>
      <c r="W150" s="215">
        <v>13.5</v>
      </c>
      <c r="X150" s="215" t="s">
        <v>8294</v>
      </c>
      <c r="Y150" s="215" t="s">
        <v>8294</v>
      </c>
      <c r="Z150" s="209">
        <f>AD150*BU150</f>
        <v>299.55333333333334</v>
      </c>
      <c r="AA150" s="216">
        <v>42215</v>
      </c>
      <c r="AB150" s="208" t="e">
        <f>(AD150/AH150)*10000</f>
        <v>#VALUE!</v>
      </c>
      <c r="AC150" s="216">
        <v>42215</v>
      </c>
      <c r="AD150" s="485">
        <f>(O150/W150)*(((100-CC150)/100)*((100-2)/100))*100</f>
        <v>23.964266666666667</v>
      </c>
      <c r="AE150" s="216">
        <v>42212</v>
      </c>
      <c r="AF150" s="235">
        <v>26.871794871794869</v>
      </c>
      <c r="AG150" s="216">
        <v>42212</v>
      </c>
      <c r="AH150" s="215" t="s">
        <v>8294</v>
      </c>
      <c r="AI150" s="216" t="s">
        <v>8299</v>
      </c>
      <c r="AJ150" s="212">
        <v>130</v>
      </c>
      <c r="AK150" s="216">
        <v>42145</v>
      </c>
      <c r="AL150" s="215" t="s">
        <v>8294</v>
      </c>
      <c r="AM150" s="215"/>
      <c r="AN150" s="212">
        <v>104</v>
      </c>
      <c r="AO150" s="212"/>
      <c r="AP150" s="215" t="s">
        <v>8294</v>
      </c>
      <c r="AQ150" s="215"/>
      <c r="AR150" s="215" t="s">
        <v>8294</v>
      </c>
      <c r="AS150" s="215"/>
      <c r="AT150" s="215" t="s">
        <v>8294</v>
      </c>
      <c r="AU150" s="215" t="s">
        <v>8294</v>
      </c>
      <c r="AV150" s="215"/>
      <c r="AW150" s="215" t="s">
        <v>8294</v>
      </c>
      <c r="AX150" s="215"/>
      <c r="AY150" s="215" t="s">
        <v>8294</v>
      </c>
      <c r="AZ150" s="215"/>
      <c r="BA150" s="215" t="s">
        <v>8294</v>
      </c>
      <c r="BB150" s="215"/>
      <c r="BC150" s="215" t="s">
        <v>8294</v>
      </c>
      <c r="BD150" s="215"/>
      <c r="BE150" s="212">
        <v>3</v>
      </c>
      <c r="BF150" s="217">
        <v>42279</v>
      </c>
      <c r="BG150" s="212">
        <v>-11.7</v>
      </c>
      <c r="BH150" s="212" t="s">
        <v>8299</v>
      </c>
      <c r="BI150" s="211" t="s">
        <v>8294</v>
      </c>
      <c r="BJ150" s="211"/>
      <c r="BK150" s="211" t="s">
        <v>8294</v>
      </c>
      <c r="BL150" s="211"/>
      <c r="BM150" s="212">
        <v>59.5</v>
      </c>
      <c r="BN150" s="212" t="s">
        <v>8299</v>
      </c>
      <c r="BO150" s="211" t="s">
        <v>8294</v>
      </c>
      <c r="BP150" s="211"/>
      <c r="BQ150" s="212">
        <v>11.1</v>
      </c>
      <c r="BR150" s="212" t="s">
        <v>8299</v>
      </c>
      <c r="BS150" s="212">
        <v>47.5</v>
      </c>
      <c r="BT150" s="212" t="s">
        <v>8299</v>
      </c>
      <c r="BU150" s="212">
        <v>12.5</v>
      </c>
      <c r="BV150" s="212" t="s">
        <v>8299</v>
      </c>
      <c r="BW150" s="212">
        <v>8.6999999999999993</v>
      </c>
      <c r="BX150" s="212" t="s">
        <v>8299</v>
      </c>
      <c r="BY150" s="234">
        <v>7.4841570854187012</v>
      </c>
      <c r="BZ150" s="214">
        <v>42215</v>
      </c>
      <c r="CA150" s="212">
        <v>28.7</v>
      </c>
      <c r="CB150" s="208" t="s">
        <v>8299</v>
      </c>
      <c r="CC150" s="212">
        <v>8.3000000000000007</v>
      </c>
      <c r="CD150" s="214">
        <v>42215</v>
      </c>
      <c r="CE150" s="208">
        <v>0</v>
      </c>
      <c r="CG150" s="215" t="s">
        <v>8294</v>
      </c>
      <c r="CH150" s="215" t="s">
        <v>8294</v>
      </c>
      <c r="CI150" s="215" t="s">
        <v>8294</v>
      </c>
      <c r="CJ150" s="215" t="s">
        <v>8294</v>
      </c>
    </row>
    <row r="151" spans="1:92">
      <c r="A151" s="210" t="s">
        <v>7624</v>
      </c>
      <c r="B151" s="211" t="s">
        <v>8108</v>
      </c>
      <c r="C151" s="212" t="s">
        <v>7761</v>
      </c>
      <c r="D151" s="211" t="s">
        <v>8274</v>
      </c>
      <c r="E151" s="212">
        <v>138</v>
      </c>
      <c r="F151" s="212">
        <v>1</v>
      </c>
      <c r="G151" s="213">
        <v>270</v>
      </c>
      <c r="H151" s="213">
        <v>16</v>
      </c>
      <c r="I151" s="213"/>
      <c r="J151" s="213"/>
      <c r="K151" s="211" t="s">
        <v>8294</v>
      </c>
      <c r="M151" s="212">
        <v>7</v>
      </c>
      <c r="N151" s="214">
        <v>41915</v>
      </c>
      <c r="O151" s="212">
        <v>4.0999999999999996</v>
      </c>
      <c r="P151" s="214">
        <v>42215</v>
      </c>
      <c r="Q151" s="215" t="s">
        <v>8294</v>
      </c>
      <c r="R151" s="215" t="s">
        <v>8294</v>
      </c>
      <c r="S151" s="215" t="s">
        <v>8294</v>
      </c>
      <c r="T151" s="215" t="s">
        <v>8294</v>
      </c>
      <c r="U151" s="209">
        <f>AD151*BS151</f>
        <v>1254.0981599999998</v>
      </c>
      <c r="V151" s="216">
        <v>42215</v>
      </c>
      <c r="W151" s="215">
        <v>13.5</v>
      </c>
      <c r="X151" s="215" t="s">
        <v>8294</v>
      </c>
      <c r="Y151" s="215" t="s">
        <v>8294</v>
      </c>
      <c r="Z151" s="209">
        <f>AD151*BU151</f>
        <v>360.65567999999996</v>
      </c>
      <c r="AA151" s="216">
        <v>42215</v>
      </c>
      <c r="AB151" s="208" t="e">
        <f>(AD151/AH151)*10000</f>
        <v>#VALUE!</v>
      </c>
      <c r="AC151" s="216">
        <v>42215</v>
      </c>
      <c r="AD151" s="485">
        <f>(O151/W151)*(((100-CC151)/100)*((100-2)/100))*100</f>
        <v>27.322399999999998</v>
      </c>
      <c r="AE151" s="216">
        <v>42212</v>
      </c>
      <c r="AF151" s="235">
        <v>30.637362637362635</v>
      </c>
      <c r="AG151" s="216">
        <v>42212</v>
      </c>
      <c r="AH151" s="215" t="s">
        <v>8294</v>
      </c>
      <c r="AI151" s="216" t="s">
        <v>8299</v>
      </c>
      <c r="AJ151" s="212">
        <v>145</v>
      </c>
      <c r="AK151" s="216">
        <v>42145</v>
      </c>
      <c r="AL151" s="215" t="s">
        <v>8294</v>
      </c>
      <c r="AM151" s="215"/>
      <c r="AN151" s="212">
        <v>100</v>
      </c>
      <c r="AO151" s="212"/>
      <c r="AP151" s="215" t="s">
        <v>8294</v>
      </c>
      <c r="AQ151" s="215"/>
      <c r="AR151" s="215" t="s">
        <v>8294</v>
      </c>
      <c r="AS151" s="215"/>
      <c r="AT151" s="215" t="s">
        <v>8294</v>
      </c>
      <c r="AU151" s="215" t="s">
        <v>8294</v>
      </c>
      <c r="AV151" s="215"/>
      <c r="AW151" s="215" t="s">
        <v>8294</v>
      </c>
      <c r="AX151" s="215"/>
      <c r="AY151" s="215" t="s">
        <v>8294</v>
      </c>
      <c r="AZ151" s="215"/>
      <c r="BA151" s="215" t="s">
        <v>8294</v>
      </c>
      <c r="BB151" s="215"/>
      <c r="BC151" s="215" t="s">
        <v>8294</v>
      </c>
      <c r="BD151" s="215"/>
      <c r="BE151" s="212">
        <v>3</v>
      </c>
      <c r="BF151" s="217">
        <v>42279</v>
      </c>
      <c r="BG151" s="212">
        <v>-10.3</v>
      </c>
      <c r="BH151" s="212" t="s">
        <v>8299</v>
      </c>
      <c r="BI151" s="211" t="s">
        <v>8294</v>
      </c>
      <c r="BJ151" s="211"/>
      <c r="BK151" s="211" t="s">
        <v>8294</v>
      </c>
      <c r="BL151" s="211"/>
      <c r="BM151" s="212">
        <v>65.5</v>
      </c>
      <c r="BN151" s="212" t="s">
        <v>8299</v>
      </c>
      <c r="BO151" s="211" t="s">
        <v>8294</v>
      </c>
      <c r="BP151" s="211"/>
      <c r="BQ151" s="212">
        <v>9</v>
      </c>
      <c r="BR151" s="212" t="s">
        <v>8299</v>
      </c>
      <c r="BS151" s="212">
        <v>45.9</v>
      </c>
      <c r="BT151" s="212" t="s">
        <v>8299</v>
      </c>
      <c r="BU151" s="212">
        <v>13.2</v>
      </c>
      <c r="BV151" s="212" t="s">
        <v>8299</v>
      </c>
      <c r="BW151" s="212">
        <v>12.3</v>
      </c>
      <c r="BX151" s="212" t="s">
        <v>8299</v>
      </c>
      <c r="BY151" s="234">
        <v>8.2540321350097656</v>
      </c>
      <c r="BZ151" s="214">
        <v>42215</v>
      </c>
      <c r="CA151" s="212">
        <v>29.3</v>
      </c>
      <c r="CB151" s="208" t="s">
        <v>8299</v>
      </c>
      <c r="CC151" s="212">
        <v>8.1999999999999993</v>
      </c>
      <c r="CD151" s="214">
        <v>42215</v>
      </c>
      <c r="CE151" s="208">
        <v>0</v>
      </c>
      <c r="CG151" s="215" t="s">
        <v>8294</v>
      </c>
      <c r="CH151" s="215" t="s">
        <v>8294</v>
      </c>
      <c r="CI151" s="215" t="s">
        <v>8294</v>
      </c>
      <c r="CJ151" s="215" t="s">
        <v>8294</v>
      </c>
    </row>
    <row r="152" spans="1:92" s="610" customFormat="1">
      <c r="A152" s="210" t="s">
        <v>7624</v>
      </c>
      <c r="B152" s="211" t="s">
        <v>7891</v>
      </c>
      <c r="C152" s="212" t="s">
        <v>7663</v>
      </c>
      <c r="D152" s="211" t="s">
        <v>8276</v>
      </c>
      <c r="E152" s="212">
        <v>33</v>
      </c>
      <c r="F152" s="212">
        <v>1</v>
      </c>
      <c r="G152" s="213">
        <v>270</v>
      </c>
      <c r="H152" s="213">
        <v>17</v>
      </c>
      <c r="I152" s="213"/>
      <c r="J152" s="213"/>
      <c r="K152" s="211" t="s">
        <v>8294</v>
      </c>
      <c r="L152" s="218"/>
      <c r="M152" s="212">
        <v>7</v>
      </c>
      <c r="N152" s="214">
        <v>41915</v>
      </c>
      <c r="O152" s="212">
        <v>3.6</v>
      </c>
      <c r="P152" s="214">
        <v>42215</v>
      </c>
      <c r="Q152" s="215" t="s">
        <v>8294</v>
      </c>
      <c r="R152" s="215" t="s">
        <v>8294</v>
      </c>
      <c r="S152" s="215" t="s">
        <v>8294</v>
      </c>
      <c r="T152" s="215" t="s">
        <v>8294</v>
      </c>
      <c r="U152" s="209">
        <f>AD152*BS152</f>
        <v>1049.7367999999999</v>
      </c>
      <c r="V152" s="216">
        <v>42215</v>
      </c>
      <c r="W152" s="215">
        <v>13.5</v>
      </c>
      <c r="X152" s="215" t="s">
        <v>8294</v>
      </c>
      <c r="Y152" s="215" t="s">
        <v>8294</v>
      </c>
      <c r="Z152" s="209">
        <f>AD152*BU152</f>
        <v>380.20080000000002</v>
      </c>
      <c r="AA152" s="216">
        <v>42215</v>
      </c>
      <c r="AB152" s="208" t="e">
        <f>(AD152/AH152)*10000</f>
        <v>#VALUE!</v>
      </c>
      <c r="AC152" s="216">
        <v>42215</v>
      </c>
      <c r="AD152" s="485">
        <f>(O152/W152)*(((100-CC152)/100)*((100-2)/100))*100</f>
        <v>23.911999999999999</v>
      </c>
      <c r="AE152" s="216">
        <v>42212</v>
      </c>
      <c r="AF152" s="235">
        <v>26.813186813186814</v>
      </c>
      <c r="AG152" s="216">
        <v>42212</v>
      </c>
      <c r="AH152" s="215" t="s">
        <v>8294</v>
      </c>
      <c r="AI152" s="216" t="s">
        <v>8299</v>
      </c>
      <c r="AJ152" s="212">
        <v>190</v>
      </c>
      <c r="AK152" s="216">
        <v>42145</v>
      </c>
      <c r="AL152" s="215" t="s">
        <v>8294</v>
      </c>
      <c r="AM152" s="215"/>
      <c r="AN152" s="212">
        <v>107</v>
      </c>
      <c r="AO152" s="212"/>
      <c r="AP152" s="215" t="s">
        <v>8294</v>
      </c>
      <c r="AQ152" s="215"/>
      <c r="AR152" s="215" t="s">
        <v>8294</v>
      </c>
      <c r="AS152" s="215"/>
      <c r="AT152" s="215" t="s">
        <v>8294</v>
      </c>
      <c r="AU152" s="215" t="s">
        <v>8294</v>
      </c>
      <c r="AV152" s="215"/>
      <c r="AW152" s="215" t="s">
        <v>8294</v>
      </c>
      <c r="AX152" s="215"/>
      <c r="AY152" s="215" t="s">
        <v>8294</v>
      </c>
      <c r="AZ152" s="215"/>
      <c r="BA152" s="215" t="s">
        <v>8294</v>
      </c>
      <c r="BB152" s="215"/>
      <c r="BC152" s="215" t="s">
        <v>8294</v>
      </c>
      <c r="BD152" s="215"/>
      <c r="BE152" s="212">
        <v>3</v>
      </c>
      <c r="BF152" s="217">
        <v>42279</v>
      </c>
      <c r="BG152" s="212">
        <v>-8.6</v>
      </c>
      <c r="BH152" s="212" t="s">
        <v>8299</v>
      </c>
      <c r="BI152" s="211" t="s">
        <v>8294</v>
      </c>
      <c r="BJ152" s="211"/>
      <c r="BK152" s="211" t="s">
        <v>8294</v>
      </c>
      <c r="BL152" s="211"/>
      <c r="BM152" s="212">
        <v>60.2</v>
      </c>
      <c r="BN152" s="212" t="s">
        <v>8299</v>
      </c>
      <c r="BO152" s="211" t="s">
        <v>8294</v>
      </c>
      <c r="BP152" s="211"/>
      <c r="BQ152" s="212">
        <v>9.8000000000000007</v>
      </c>
      <c r="BR152" s="212" t="s">
        <v>8299</v>
      </c>
      <c r="BS152" s="212">
        <v>43.9</v>
      </c>
      <c r="BT152" s="212" t="s">
        <v>8299</v>
      </c>
      <c r="BU152" s="212">
        <v>15.9</v>
      </c>
      <c r="BV152" s="212" t="s">
        <v>8299</v>
      </c>
      <c r="BW152" s="212">
        <v>58.3</v>
      </c>
      <c r="BX152" s="212" t="s">
        <v>8299</v>
      </c>
      <c r="BY152" s="234">
        <v>7.4912858009338379</v>
      </c>
      <c r="BZ152" s="214">
        <v>42215</v>
      </c>
      <c r="CA152" s="212">
        <v>33.700000000000003</v>
      </c>
      <c r="CB152" s="208" t="s">
        <v>8299</v>
      </c>
      <c r="CC152" s="212">
        <v>8.5</v>
      </c>
      <c r="CD152" s="214">
        <v>42215</v>
      </c>
      <c r="CE152" s="208">
        <v>0</v>
      </c>
      <c r="CF152" s="208"/>
      <c r="CG152" s="215" t="s">
        <v>8294</v>
      </c>
      <c r="CH152" s="215" t="s">
        <v>8294</v>
      </c>
      <c r="CI152" s="215" t="s">
        <v>8294</v>
      </c>
      <c r="CJ152" s="215" t="s">
        <v>8294</v>
      </c>
      <c r="CK152" s="210"/>
      <c r="CL152" s="210"/>
      <c r="CM152" s="210"/>
      <c r="CN152" s="210"/>
    </row>
    <row r="153" spans="1:92" s="610" customFormat="1">
      <c r="A153" s="210" t="s">
        <v>7624</v>
      </c>
      <c r="B153" s="211" t="s">
        <v>8090</v>
      </c>
      <c r="C153" s="212" t="s">
        <v>7753</v>
      </c>
      <c r="D153" s="211" t="s">
        <v>8276</v>
      </c>
      <c r="E153" s="212">
        <v>129</v>
      </c>
      <c r="F153" s="212">
        <v>1</v>
      </c>
      <c r="G153" s="213">
        <v>270</v>
      </c>
      <c r="H153" s="213">
        <v>18</v>
      </c>
      <c r="I153" s="213"/>
      <c r="J153" s="213"/>
      <c r="K153" s="211" t="s">
        <v>8294</v>
      </c>
      <c r="L153" s="218"/>
      <c r="M153" s="212">
        <v>7</v>
      </c>
      <c r="N153" s="214">
        <v>41915</v>
      </c>
      <c r="O153" s="212">
        <v>5.7</v>
      </c>
      <c r="P153" s="214">
        <v>42215</v>
      </c>
      <c r="Q153" s="215" t="s">
        <v>8294</v>
      </c>
      <c r="R153" s="215" t="s">
        <v>8294</v>
      </c>
      <c r="S153" s="215" t="s">
        <v>8294</v>
      </c>
      <c r="T153" s="215" t="s">
        <v>8294</v>
      </c>
      <c r="U153" s="209">
        <f>AD153*BS153</f>
        <v>1711.3021333333334</v>
      </c>
      <c r="V153" s="216">
        <v>42215</v>
      </c>
      <c r="W153" s="215">
        <v>13.5</v>
      </c>
      <c r="X153" s="215" t="s">
        <v>8294</v>
      </c>
      <c r="Y153" s="215" t="s">
        <v>8294</v>
      </c>
      <c r="Z153" s="209">
        <f>AD153*BU153</f>
        <v>530.04933333333338</v>
      </c>
      <c r="AA153" s="216">
        <v>42215</v>
      </c>
      <c r="AB153" s="208" t="e">
        <f>(AD153/AH153)*10000</f>
        <v>#VALUE!</v>
      </c>
      <c r="AC153" s="216">
        <v>42215</v>
      </c>
      <c r="AD153" s="485">
        <f>(O153/W153)*(((100-CC153)/100)*((100-2)/100))*100</f>
        <v>37.860666666666667</v>
      </c>
      <c r="AE153" s="216">
        <v>42212</v>
      </c>
      <c r="AF153" s="235">
        <v>42.454212454212453</v>
      </c>
      <c r="AG153" s="216">
        <v>42212</v>
      </c>
      <c r="AH153" s="215" t="s">
        <v>8294</v>
      </c>
      <c r="AI153" s="216" t="s">
        <v>8299</v>
      </c>
      <c r="AJ153" s="212">
        <v>160</v>
      </c>
      <c r="AK153" s="216">
        <v>42145</v>
      </c>
      <c r="AL153" s="215" t="s">
        <v>8294</v>
      </c>
      <c r="AM153" s="215"/>
      <c r="AN153" s="212">
        <v>106</v>
      </c>
      <c r="AO153" s="212"/>
      <c r="AP153" s="215" t="s">
        <v>8294</v>
      </c>
      <c r="AQ153" s="215"/>
      <c r="AR153" s="215" t="s">
        <v>8294</v>
      </c>
      <c r="AS153" s="215"/>
      <c r="AT153" s="215" t="s">
        <v>8294</v>
      </c>
      <c r="AU153" s="215" t="s">
        <v>8294</v>
      </c>
      <c r="AV153" s="215"/>
      <c r="AW153" s="215" t="s">
        <v>8294</v>
      </c>
      <c r="AX153" s="215"/>
      <c r="AY153" s="215" t="s">
        <v>8294</v>
      </c>
      <c r="AZ153" s="215"/>
      <c r="BA153" s="215" t="s">
        <v>8294</v>
      </c>
      <c r="BB153" s="215"/>
      <c r="BC153" s="215" t="s">
        <v>8294</v>
      </c>
      <c r="BD153" s="215"/>
      <c r="BE153" s="212">
        <v>3</v>
      </c>
      <c r="BF153" s="217">
        <v>42279</v>
      </c>
      <c r="BG153" s="212">
        <v>-8.1999999999999993</v>
      </c>
      <c r="BH153" s="212" t="s">
        <v>8299</v>
      </c>
      <c r="BI153" s="211" t="s">
        <v>8294</v>
      </c>
      <c r="BJ153" s="211"/>
      <c r="BK153" s="211" t="s">
        <v>8294</v>
      </c>
      <c r="BL153" s="211"/>
      <c r="BM153" s="212">
        <v>58.5</v>
      </c>
      <c r="BN153" s="212" t="s">
        <v>8299</v>
      </c>
      <c r="BO153" s="211" t="s">
        <v>8294</v>
      </c>
      <c r="BP153" s="211"/>
      <c r="BQ153" s="212">
        <v>11</v>
      </c>
      <c r="BR153" s="212" t="s">
        <v>8299</v>
      </c>
      <c r="BS153" s="212">
        <v>45.2</v>
      </c>
      <c r="BT153" s="212" t="s">
        <v>8299</v>
      </c>
      <c r="BU153" s="212">
        <v>14</v>
      </c>
      <c r="BV153" s="212" t="s">
        <v>8299</v>
      </c>
      <c r="BW153" s="212">
        <v>18.399999999999999</v>
      </c>
      <c r="BX153" s="212" t="s">
        <v>8299</v>
      </c>
      <c r="BY153" s="234">
        <v>7.5097827911376953</v>
      </c>
      <c r="BZ153" s="214">
        <v>42215</v>
      </c>
      <c r="CA153" s="212">
        <v>30.5</v>
      </c>
      <c r="CB153" s="208" t="s">
        <v>8299</v>
      </c>
      <c r="CC153" s="212">
        <v>8.5</v>
      </c>
      <c r="CD153" s="214">
        <v>42215</v>
      </c>
      <c r="CE153" s="208">
        <v>0</v>
      </c>
      <c r="CF153" s="208"/>
      <c r="CG153" s="215" t="s">
        <v>8294</v>
      </c>
      <c r="CH153" s="215" t="s">
        <v>8294</v>
      </c>
      <c r="CI153" s="215" t="s">
        <v>8294</v>
      </c>
      <c r="CJ153" s="215" t="s">
        <v>8294</v>
      </c>
      <c r="CK153" s="210"/>
      <c r="CL153" s="210"/>
      <c r="CM153" s="210"/>
      <c r="CN153" s="210"/>
    </row>
    <row r="154" spans="1:92" s="610" customFormat="1">
      <c r="A154" s="210" t="s">
        <v>7624</v>
      </c>
      <c r="B154" s="211" t="s">
        <v>8035</v>
      </c>
      <c r="C154" s="212" t="s">
        <v>7731</v>
      </c>
      <c r="D154" s="211" t="s">
        <v>8276</v>
      </c>
      <c r="E154" s="212">
        <v>105</v>
      </c>
      <c r="F154" s="212">
        <v>1</v>
      </c>
      <c r="G154" s="213">
        <v>270</v>
      </c>
      <c r="H154" s="213">
        <v>19</v>
      </c>
      <c r="I154" s="213"/>
      <c r="J154" s="213"/>
      <c r="K154" s="211" t="s">
        <v>8294</v>
      </c>
      <c r="L154" s="218"/>
      <c r="M154" s="212">
        <v>7</v>
      </c>
      <c r="N154" s="214">
        <v>41915</v>
      </c>
      <c r="O154" s="212">
        <v>5.2</v>
      </c>
      <c r="P154" s="214">
        <v>42215</v>
      </c>
      <c r="Q154" s="215" t="s">
        <v>8294</v>
      </c>
      <c r="R154" s="215" t="s">
        <v>8294</v>
      </c>
      <c r="S154" s="215" t="s">
        <v>8294</v>
      </c>
      <c r="T154" s="215" t="s">
        <v>8294</v>
      </c>
      <c r="U154" s="209">
        <f>AD154*BS154</f>
        <v>1581.90032</v>
      </c>
      <c r="V154" s="216">
        <v>42215</v>
      </c>
      <c r="W154" s="215">
        <v>13.5</v>
      </c>
      <c r="X154" s="215" t="s">
        <v>8294</v>
      </c>
      <c r="Y154" s="215" t="s">
        <v>8294</v>
      </c>
      <c r="Z154" s="209">
        <f>AD154*BU154</f>
        <v>510.06807703703703</v>
      </c>
      <c r="AA154" s="216">
        <v>42215</v>
      </c>
      <c r="AB154" s="208" t="e">
        <f>(AD154/AH154)*10000</f>
        <v>#VALUE!</v>
      </c>
      <c r="AC154" s="216">
        <v>42215</v>
      </c>
      <c r="AD154" s="485">
        <f>(O154/W154)*(((100-CC154)/100)*((100-2)/100))*100</f>
        <v>34.464059259259258</v>
      </c>
      <c r="AE154" s="216">
        <v>42212</v>
      </c>
      <c r="AF154" s="235">
        <v>38.645502645502646</v>
      </c>
      <c r="AG154" s="216">
        <v>42212</v>
      </c>
      <c r="AH154" s="215" t="s">
        <v>8294</v>
      </c>
      <c r="AI154" s="216" t="s">
        <v>8299</v>
      </c>
      <c r="AJ154" s="212">
        <v>155</v>
      </c>
      <c r="AK154" s="216">
        <v>42145</v>
      </c>
      <c r="AL154" s="215" t="s">
        <v>8294</v>
      </c>
      <c r="AM154" s="215"/>
      <c r="AN154" s="212">
        <v>107</v>
      </c>
      <c r="AO154" s="212"/>
      <c r="AP154" s="215" t="s">
        <v>8294</v>
      </c>
      <c r="AQ154" s="215"/>
      <c r="AR154" s="215" t="s">
        <v>8294</v>
      </c>
      <c r="AS154" s="215"/>
      <c r="AT154" s="215" t="s">
        <v>8294</v>
      </c>
      <c r="AU154" s="215" t="s">
        <v>8294</v>
      </c>
      <c r="AV154" s="215"/>
      <c r="AW154" s="215" t="s">
        <v>8294</v>
      </c>
      <c r="AX154" s="215"/>
      <c r="AY154" s="215" t="s">
        <v>8294</v>
      </c>
      <c r="AZ154" s="215"/>
      <c r="BA154" s="215" t="s">
        <v>8294</v>
      </c>
      <c r="BB154" s="215"/>
      <c r="BC154" s="215" t="s">
        <v>8294</v>
      </c>
      <c r="BD154" s="215"/>
      <c r="BE154" s="212">
        <v>3</v>
      </c>
      <c r="BF154" s="217">
        <v>42279</v>
      </c>
      <c r="BG154" s="212">
        <v>-10.1</v>
      </c>
      <c r="BH154" s="212" t="s">
        <v>8299</v>
      </c>
      <c r="BI154" s="211" t="s">
        <v>8294</v>
      </c>
      <c r="BJ154" s="211"/>
      <c r="BK154" s="211" t="s">
        <v>8294</v>
      </c>
      <c r="BL154" s="211"/>
      <c r="BM154" s="212">
        <v>58</v>
      </c>
      <c r="BN154" s="212" t="s">
        <v>8299</v>
      </c>
      <c r="BO154" s="211" t="s">
        <v>8294</v>
      </c>
      <c r="BP154" s="211"/>
      <c r="BQ154" s="212">
        <v>10.7</v>
      </c>
      <c r="BR154" s="212" t="s">
        <v>8299</v>
      </c>
      <c r="BS154" s="212">
        <v>45.9</v>
      </c>
      <c r="BT154" s="212" t="s">
        <v>8299</v>
      </c>
      <c r="BU154" s="212">
        <v>14.8</v>
      </c>
      <c r="BV154" s="212" t="s">
        <v>8299</v>
      </c>
      <c r="BW154" s="212">
        <v>16.5</v>
      </c>
      <c r="BX154" s="212" t="s">
        <v>8299</v>
      </c>
      <c r="BY154" s="234">
        <v>7.5203399658203125</v>
      </c>
      <c r="BZ154" s="214">
        <v>42215</v>
      </c>
      <c r="CA154" s="212">
        <v>32.9</v>
      </c>
      <c r="CB154" s="208" t="s">
        <v>8299</v>
      </c>
      <c r="CC154" s="212">
        <v>8.6999999999999993</v>
      </c>
      <c r="CD154" s="214">
        <v>42215</v>
      </c>
      <c r="CE154" s="208">
        <v>0</v>
      </c>
      <c r="CF154" s="208"/>
      <c r="CG154" s="215" t="s">
        <v>8294</v>
      </c>
      <c r="CH154" s="215" t="s">
        <v>8294</v>
      </c>
      <c r="CI154" s="215" t="s">
        <v>8294</v>
      </c>
      <c r="CJ154" s="215" t="s">
        <v>8294</v>
      </c>
      <c r="CK154" s="210"/>
      <c r="CL154" s="210"/>
      <c r="CM154" s="210"/>
      <c r="CN154" s="210"/>
    </row>
    <row r="155" spans="1:92" s="610" customFormat="1">
      <c r="A155" s="210" t="s">
        <v>7624</v>
      </c>
      <c r="B155" s="211" t="s">
        <v>7895</v>
      </c>
      <c r="C155" s="212" t="s">
        <v>7665</v>
      </c>
      <c r="D155" s="211" t="s">
        <v>8276</v>
      </c>
      <c r="E155" s="212">
        <v>35</v>
      </c>
      <c r="F155" s="212">
        <v>1</v>
      </c>
      <c r="G155" s="213">
        <v>270</v>
      </c>
      <c r="H155" s="213">
        <v>20</v>
      </c>
      <c r="I155" s="213"/>
      <c r="J155" s="213"/>
      <c r="K155" s="211" t="s">
        <v>8294</v>
      </c>
      <c r="L155" s="218"/>
      <c r="M155" s="212">
        <v>7</v>
      </c>
      <c r="N155" s="214">
        <v>41915</v>
      </c>
      <c r="O155" s="212">
        <v>5.45</v>
      </c>
      <c r="P155" s="214">
        <v>42215</v>
      </c>
      <c r="Q155" s="215" t="s">
        <v>8294</v>
      </c>
      <c r="R155" s="215" t="s">
        <v>8294</v>
      </c>
      <c r="S155" s="215" t="s">
        <v>8294</v>
      </c>
      <c r="T155" s="215" t="s">
        <v>8294</v>
      </c>
      <c r="U155" s="209">
        <f>AD155*BS155</f>
        <v>1756.1089311111111</v>
      </c>
      <c r="V155" s="216">
        <v>42215</v>
      </c>
      <c r="W155" s="215">
        <v>13.5</v>
      </c>
      <c r="X155" s="215" t="s">
        <v>8294</v>
      </c>
      <c r="Y155" s="215" t="s">
        <v>8294</v>
      </c>
      <c r="Z155" s="209">
        <f>AD155*BU155</f>
        <v>527.19626296296303</v>
      </c>
      <c r="AA155" s="216">
        <v>42215</v>
      </c>
      <c r="AB155" s="208" t="e">
        <f>(AD155/AH155)*10000</f>
        <v>#VALUE!</v>
      </c>
      <c r="AC155" s="216">
        <v>42215</v>
      </c>
      <c r="AD155" s="485">
        <f>(O155/W155)*(((100-CC155)/100)*((100-2)/100))*100</f>
        <v>36.358362962962964</v>
      </c>
      <c r="AE155" s="216">
        <v>42212</v>
      </c>
      <c r="AF155" s="235">
        <v>40.769637769637775</v>
      </c>
      <c r="AG155" s="216">
        <v>42212</v>
      </c>
      <c r="AH155" s="215" t="s">
        <v>8294</v>
      </c>
      <c r="AI155" s="216" t="s">
        <v>8299</v>
      </c>
      <c r="AJ155" s="212">
        <v>140</v>
      </c>
      <c r="AK155" s="216">
        <v>42145</v>
      </c>
      <c r="AL155" s="215" t="s">
        <v>8294</v>
      </c>
      <c r="AM155" s="215"/>
      <c r="AN155" s="212">
        <v>104</v>
      </c>
      <c r="AO155" s="212"/>
      <c r="AP155" s="215" t="s">
        <v>8294</v>
      </c>
      <c r="AQ155" s="215"/>
      <c r="AR155" s="215" t="s">
        <v>8294</v>
      </c>
      <c r="AS155" s="215"/>
      <c r="AT155" s="215" t="s">
        <v>8294</v>
      </c>
      <c r="AU155" s="215" t="s">
        <v>8294</v>
      </c>
      <c r="AV155" s="215"/>
      <c r="AW155" s="215" t="s">
        <v>8294</v>
      </c>
      <c r="AX155" s="215"/>
      <c r="AY155" s="215" t="s">
        <v>8294</v>
      </c>
      <c r="AZ155" s="215"/>
      <c r="BA155" s="215" t="s">
        <v>8294</v>
      </c>
      <c r="BB155" s="215"/>
      <c r="BC155" s="215" t="s">
        <v>8294</v>
      </c>
      <c r="BD155" s="215"/>
      <c r="BE155" s="212">
        <v>3</v>
      </c>
      <c r="BF155" s="217">
        <v>42279</v>
      </c>
      <c r="BG155" s="212">
        <v>-9.1</v>
      </c>
      <c r="BH155" s="212" t="s">
        <v>8299</v>
      </c>
      <c r="BI155" s="211" t="s">
        <v>8294</v>
      </c>
      <c r="BJ155" s="211"/>
      <c r="BK155" s="211" t="s">
        <v>8294</v>
      </c>
      <c r="BL155" s="211"/>
      <c r="BM155" s="212">
        <v>60.9</v>
      </c>
      <c r="BN155" s="212" t="s">
        <v>8299</v>
      </c>
      <c r="BO155" s="211" t="s">
        <v>8294</v>
      </c>
      <c r="BP155" s="211"/>
      <c r="BQ155" s="212">
        <v>11</v>
      </c>
      <c r="BR155" s="212" t="s">
        <v>8299</v>
      </c>
      <c r="BS155" s="212">
        <v>48.3</v>
      </c>
      <c r="BT155" s="212" t="s">
        <v>8299</v>
      </c>
      <c r="BU155" s="212">
        <v>14.5</v>
      </c>
      <c r="BV155" s="212" t="s">
        <v>8299</v>
      </c>
      <c r="BW155" s="212">
        <v>49.3</v>
      </c>
      <c r="BX155" s="212" t="s">
        <v>8299</v>
      </c>
      <c r="BY155" s="234">
        <v>7.1917591094970703</v>
      </c>
      <c r="BZ155" s="214">
        <v>42215</v>
      </c>
      <c r="CA155" s="212">
        <v>34</v>
      </c>
      <c r="CB155" s="208" t="s">
        <v>8299</v>
      </c>
      <c r="CC155" s="212">
        <v>8.1</v>
      </c>
      <c r="CD155" s="214">
        <v>42215</v>
      </c>
      <c r="CE155" s="208">
        <v>0</v>
      </c>
      <c r="CF155" s="208"/>
      <c r="CG155" s="215" t="s">
        <v>8294</v>
      </c>
      <c r="CH155" s="215" t="s">
        <v>8294</v>
      </c>
      <c r="CI155" s="215" t="s">
        <v>8294</v>
      </c>
      <c r="CJ155" s="215" t="s">
        <v>8294</v>
      </c>
      <c r="CK155" s="210"/>
      <c r="CL155" s="210"/>
      <c r="CM155" s="210"/>
      <c r="CN155" s="210"/>
    </row>
    <row r="156" spans="1:92">
      <c r="A156" s="210" t="s">
        <v>7624</v>
      </c>
      <c r="B156" s="211" t="s">
        <v>8195</v>
      </c>
      <c r="C156" s="212" t="s">
        <v>7396</v>
      </c>
      <c r="D156" s="211" t="s">
        <v>8276</v>
      </c>
      <c r="E156" s="212">
        <v>181</v>
      </c>
      <c r="F156" s="212">
        <v>1</v>
      </c>
      <c r="G156" s="213">
        <v>270</v>
      </c>
      <c r="H156" s="213">
        <v>21</v>
      </c>
      <c r="I156" s="213"/>
      <c r="J156" s="213"/>
      <c r="K156" s="211">
        <v>33</v>
      </c>
      <c r="L156" s="218">
        <v>42278</v>
      </c>
      <c r="M156" s="212">
        <v>7</v>
      </c>
      <c r="N156" s="214">
        <v>41915</v>
      </c>
      <c r="O156" s="212">
        <v>5.35</v>
      </c>
      <c r="P156" s="214">
        <v>42215</v>
      </c>
      <c r="Q156" s="215" t="s">
        <v>8294</v>
      </c>
      <c r="R156" s="215" t="s">
        <v>8294</v>
      </c>
      <c r="S156" s="215" t="s">
        <v>8294</v>
      </c>
      <c r="T156" s="215" t="s">
        <v>8294</v>
      </c>
      <c r="U156" s="209">
        <f>AD156*BS156</f>
        <v>1608.0397511111109</v>
      </c>
      <c r="V156" s="216">
        <v>42215</v>
      </c>
      <c r="W156" s="215">
        <v>13.5</v>
      </c>
      <c r="X156" s="215" t="s">
        <v>8294</v>
      </c>
      <c r="Y156" s="215" t="s">
        <v>8294</v>
      </c>
      <c r="Z156" s="209">
        <f>AD156*BU156</f>
        <v>521.90763851851852</v>
      </c>
      <c r="AA156" s="216">
        <v>42215</v>
      </c>
      <c r="AB156" s="208" t="e">
        <f>(AD156/AH156)*10000</f>
        <v>#VALUE!</v>
      </c>
      <c r="AC156" s="216">
        <v>42215</v>
      </c>
      <c r="AD156" s="485">
        <f>(O156/W156)*(((100-CC156)/100)*((100-2)/100))*100</f>
        <v>35.264029629629626</v>
      </c>
      <c r="AE156" s="216">
        <v>42212</v>
      </c>
      <c r="AF156" s="235">
        <v>39.542531542531542</v>
      </c>
      <c r="AG156" s="216">
        <v>42212</v>
      </c>
      <c r="AH156" s="212" t="s">
        <v>8294</v>
      </c>
      <c r="AI156" s="216" t="s">
        <v>8299</v>
      </c>
      <c r="AJ156" s="212">
        <v>160</v>
      </c>
      <c r="AK156" s="216">
        <v>42145</v>
      </c>
      <c r="AL156" s="215" t="s">
        <v>8294</v>
      </c>
      <c r="AM156" s="215"/>
      <c r="AN156" s="212">
        <v>103</v>
      </c>
      <c r="AO156" s="212"/>
      <c r="AP156" s="215" t="s">
        <v>8294</v>
      </c>
      <c r="AQ156" s="215"/>
      <c r="AR156" s="215" t="s">
        <v>8294</v>
      </c>
      <c r="AS156" s="215"/>
      <c r="AT156" s="215" t="s">
        <v>8294</v>
      </c>
      <c r="AU156" s="215" t="s">
        <v>8294</v>
      </c>
      <c r="AV156" s="215"/>
      <c r="AW156" s="215" t="s">
        <v>8294</v>
      </c>
      <c r="AX156" s="215"/>
      <c r="AY156" s="215" t="s">
        <v>8294</v>
      </c>
      <c r="AZ156" s="215"/>
      <c r="BA156" s="215" t="s">
        <v>8294</v>
      </c>
      <c r="BB156" s="215"/>
      <c r="BC156" s="215" t="s">
        <v>8294</v>
      </c>
      <c r="BD156" s="215"/>
      <c r="BE156" s="212">
        <v>3</v>
      </c>
      <c r="BF156" s="217">
        <v>42279</v>
      </c>
      <c r="BG156" s="212">
        <v>-9.4</v>
      </c>
      <c r="BH156" s="212" t="s">
        <v>8299</v>
      </c>
      <c r="BI156" s="211" t="s">
        <v>8294</v>
      </c>
      <c r="BJ156" s="211"/>
      <c r="BK156" s="211" t="s">
        <v>8294</v>
      </c>
      <c r="BL156" s="211"/>
      <c r="BM156" s="212">
        <v>59.8</v>
      </c>
      <c r="BN156" s="212" t="s">
        <v>8299</v>
      </c>
      <c r="BO156" s="211" t="s">
        <v>8294</v>
      </c>
      <c r="BP156" s="211"/>
      <c r="BQ156" s="212">
        <v>11</v>
      </c>
      <c r="BR156" s="212" t="s">
        <v>8299</v>
      </c>
      <c r="BS156" s="212">
        <v>45.6</v>
      </c>
      <c r="BT156" s="212" t="s">
        <v>8299</v>
      </c>
      <c r="BU156" s="212">
        <v>14.8</v>
      </c>
      <c r="BV156" s="212" t="s">
        <v>8299</v>
      </c>
      <c r="BW156" s="212">
        <v>18.100000000000001</v>
      </c>
      <c r="BX156" s="212" t="s">
        <v>8299</v>
      </c>
      <c r="BY156" s="234">
        <v>7.5326747894287109</v>
      </c>
      <c r="BZ156" s="214">
        <v>42215</v>
      </c>
      <c r="CA156" s="212">
        <v>32.700000000000003</v>
      </c>
      <c r="CB156" s="208" t="s">
        <v>8299</v>
      </c>
      <c r="CC156" s="212">
        <v>9.1999999999999993</v>
      </c>
      <c r="CD156" s="214">
        <v>42215</v>
      </c>
      <c r="CE156" s="208">
        <v>0</v>
      </c>
      <c r="CG156" s="215" t="s">
        <v>8294</v>
      </c>
      <c r="CH156" s="215" t="s">
        <v>8294</v>
      </c>
      <c r="CI156" s="215" t="s">
        <v>8294</v>
      </c>
      <c r="CJ156" s="215" t="s">
        <v>8294</v>
      </c>
      <c r="CM156" s="210" t="s">
        <v>8863</v>
      </c>
      <c r="CN156" s="210" t="s">
        <v>8862</v>
      </c>
    </row>
    <row r="157" spans="1:92">
      <c r="A157" s="210" t="s">
        <v>7624</v>
      </c>
      <c r="B157" s="211" t="s">
        <v>8175</v>
      </c>
      <c r="C157" s="212" t="s">
        <v>7794</v>
      </c>
      <c r="D157" s="211" t="s">
        <v>8276</v>
      </c>
      <c r="E157" s="212">
        <v>171</v>
      </c>
      <c r="F157" s="212">
        <v>1</v>
      </c>
      <c r="G157" s="213">
        <v>270</v>
      </c>
      <c r="H157" s="213">
        <v>22</v>
      </c>
      <c r="I157" s="213"/>
      <c r="J157" s="213"/>
      <c r="K157" s="211" t="s">
        <v>8294</v>
      </c>
      <c r="M157" s="212">
        <v>7</v>
      </c>
      <c r="N157" s="214">
        <v>41915</v>
      </c>
      <c r="O157" s="212">
        <v>5.3</v>
      </c>
      <c r="P157" s="214">
        <v>42215</v>
      </c>
      <c r="Q157" s="215" t="s">
        <v>8294</v>
      </c>
      <c r="R157" s="215" t="s">
        <v>8294</v>
      </c>
      <c r="S157" s="215" t="s">
        <v>8294</v>
      </c>
      <c r="T157" s="215" t="s">
        <v>8294</v>
      </c>
      <c r="U157" s="209">
        <f>AD157*BS157</f>
        <v>1672.4179837037036</v>
      </c>
      <c r="V157" s="216">
        <v>42215</v>
      </c>
      <c r="W157" s="215">
        <v>13.5</v>
      </c>
      <c r="X157" s="215" t="s">
        <v>8294</v>
      </c>
      <c r="Y157" s="215" t="s">
        <v>8294</v>
      </c>
      <c r="Z157" s="209">
        <f>AD157*BU157</f>
        <v>491.47166962962967</v>
      </c>
      <c r="AA157" s="216">
        <v>42215</v>
      </c>
      <c r="AB157" s="208" t="e">
        <f>(AD157/AH157)*10000</f>
        <v>#VALUE!</v>
      </c>
      <c r="AC157" s="216">
        <v>42215</v>
      </c>
      <c r="AD157" s="485">
        <f>(O157/W157)*(((100-CC157)/100)*((100-2)/100))*100</f>
        <v>35.357674074074076</v>
      </c>
      <c r="AE157" s="216">
        <v>42212</v>
      </c>
      <c r="AF157" s="235">
        <v>39.647537647537646</v>
      </c>
      <c r="AG157" s="216">
        <v>42212</v>
      </c>
      <c r="AH157" s="215" t="s">
        <v>8294</v>
      </c>
      <c r="AI157" s="216" t="s">
        <v>8299</v>
      </c>
      <c r="AJ157" s="212">
        <v>155</v>
      </c>
      <c r="AK157" s="216">
        <v>42145</v>
      </c>
      <c r="AL157" s="215" t="s">
        <v>8294</v>
      </c>
      <c r="AM157" s="215"/>
      <c r="AN157" s="212">
        <v>103</v>
      </c>
      <c r="AO157" s="212"/>
      <c r="AP157" s="215" t="s">
        <v>8294</v>
      </c>
      <c r="AQ157" s="215"/>
      <c r="AR157" s="215" t="s">
        <v>8294</v>
      </c>
      <c r="AS157" s="215"/>
      <c r="AT157" s="215" t="s">
        <v>8294</v>
      </c>
      <c r="AU157" s="215" t="s">
        <v>8294</v>
      </c>
      <c r="AV157" s="215"/>
      <c r="AW157" s="215" t="s">
        <v>8294</v>
      </c>
      <c r="AX157" s="215"/>
      <c r="AY157" s="215" t="s">
        <v>8294</v>
      </c>
      <c r="AZ157" s="215"/>
      <c r="BA157" s="215" t="s">
        <v>8294</v>
      </c>
      <c r="BB157" s="215"/>
      <c r="BC157" s="215" t="s">
        <v>8294</v>
      </c>
      <c r="BD157" s="215"/>
      <c r="BE157" s="212">
        <v>3</v>
      </c>
      <c r="BF157" s="217">
        <v>42279</v>
      </c>
      <c r="BG157" s="212">
        <v>-13.1</v>
      </c>
      <c r="BH157" s="212" t="s">
        <v>8299</v>
      </c>
      <c r="BI157" s="211" t="s">
        <v>8294</v>
      </c>
      <c r="BJ157" s="211"/>
      <c r="BK157" s="211" t="s">
        <v>8294</v>
      </c>
      <c r="BL157" s="211"/>
      <c r="BM157" s="212">
        <v>59.9</v>
      </c>
      <c r="BN157" s="212" t="s">
        <v>8299</v>
      </c>
      <c r="BO157" s="211" t="s">
        <v>8294</v>
      </c>
      <c r="BP157" s="211"/>
      <c r="BQ157" s="212">
        <v>10.8</v>
      </c>
      <c r="BR157" s="212" t="s">
        <v>8299</v>
      </c>
      <c r="BS157" s="212">
        <v>47.3</v>
      </c>
      <c r="BT157" s="212" t="s">
        <v>8299</v>
      </c>
      <c r="BU157" s="212">
        <v>13.9</v>
      </c>
      <c r="BV157" s="212" t="s">
        <v>8299</v>
      </c>
      <c r="BW157" s="212">
        <v>8.1</v>
      </c>
      <c r="BX157" s="212" t="s">
        <v>8299</v>
      </c>
      <c r="BY157" s="234">
        <v>7.5088272094726563</v>
      </c>
      <c r="BZ157" s="214">
        <v>42215</v>
      </c>
      <c r="CA157" s="212">
        <v>31.9</v>
      </c>
      <c r="CB157" s="208" t="s">
        <v>8299</v>
      </c>
      <c r="CC157" s="212">
        <v>8.1</v>
      </c>
      <c r="CD157" s="214">
        <v>42215</v>
      </c>
      <c r="CE157" s="208">
        <v>0</v>
      </c>
      <c r="CG157" s="215" t="s">
        <v>8294</v>
      </c>
      <c r="CH157" s="215" t="s">
        <v>8294</v>
      </c>
      <c r="CI157" s="215" t="s">
        <v>8294</v>
      </c>
      <c r="CJ157" s="215" t="s">
        <v>8294</v>
      </c>
    </row>
    <row r="158" spans="1:92">
      <c r="A158" s="210" t="s">
        <v>7624</v>
      </c>
      <c r="B158" s="211" t="s">
        <v>7943</v>
      </c>
      <c r="C158" s="212" t="s">
        <v>7689</v>
      </c>
      <c r="D158" s="211" t="s">
        <v>8274</v>
      </c>
      <c r="E158" s="212">
        <v>59</v>
      </c>
      <c r="F158" s="212">
        <v>1</v>
      </c>
      <c r="G158" s="213">
        <v>271</v>
      </c>
      <c r="H158" s="213">
        <v>11</v>
      </c>
      <c r="I158" s="213"/>
      <c r="J158" s="213"/>
      <c r="K158" s="211" t="s">
        <v>8294</v>
      </c>
      <c r="M158" s="212">
        <v>7</v>
      </c>
      <c r="N158" s="214">
        <v>41915</v>
      </c>
      <c r="O158" s="212">
        <v>2.75</v>
      </c>
      <c r="P158" s="214">
        <v>42215</v>
      </c>
      <c r="Q158" s="215" t="s">
        <v>8294</v>
      </c>
      <c r="R158" s="215" t="s">
        <v>8294</v>
      </c>
      <c r="S158" s="215" t="s">
        <v>8294</v>
      </c>
      <c r="T158" s="215" t="s">
        <v>8294</v>
      </c>
      <c r="U158" s="209">
        <f>AD158*BS158</f>
        <v>876.05466666666689</v>
      </c>
      <c r="V158" s="216">
        <v>42215</v>
      </c>
      <c r="W158" s="215">
        <v>13.5</v>
      </c>
      <c r="X158" s="215" t="s">
        <v>8294</v>
      </c>
      <c r="Y158" s="215" t="s">
        <v>8294</v>
      </c>
      <c r="Z158" s="209">
        <f>AD158*BU158</f>
        <v>244.26681481481486</v>
      </c>
      <c r="AA158" s="216">
        <v>42215</v>
      </c>
      <c r="AB158" s="208" t="e">
        <f>(AD158/AH158)*10000</f>
        <v>#VALUE!</v>
      </c>
      <c r="AC158" s="216">
        <v>42215</v>
      </c>
      <c r="AD158" s="485">
        <f>(O158/W158)*(((100-CC158)/100)*((100-2)/100))*100</f>
        <v>18.365925925925929</v>
      </c>
      <c r="AE158" s="216">
        <v>42212</v>
      </c>
      <c r="AF158" s="235">
        <v>20.594220594220591</v>
      </c>
      <c r="AG158" s="216">
        <v>42212</v>
      </c>
      <c r="AH158" s="215" t="s">
        <v>8294</v>
      </c>
      <c r="AI158" s="216" t="s">
        <v>8299</v>
      </c>
      <c r="AJ158" s="212">
        <v>145</v>
      </c>
      <c r="AK158" s="216">
        <v>42145</v>
      </c>
      <c r="AL158" s="215" t="s">
        <v>8294</v>
      </c>
      <c r="AM158" s="215"/>
      <c r="AN158" s="212">
        <v>105</v>
      </c>
      <c r="AO158" s="212"/>
      <c r="AP158" s="215" t="s">
        <v>8294</v>
      </c>
      <c r="AQ158" s="215"/>
      <c r="AR158" s="215" t="s">
        <v>8294</v>
      </c>
      <c r="AS158" s="215"/>
      <c r="AT158" s="215" t="s">
        <v>8294</v>
      </c>
      <c r="AU158" s="215" t="s">
        <v>8294</v>
      </c>
      <c r="AV158" s="215"/>
      <c r="AW158" s="215" t="s">
        <v>8294</v>
      </c>
      <c r="AX158" s="215"/>
      <c r="AY158" s="215" t="s">
        <v>8294</v>
      </c>
      <c r="AZ158" s="215"/>
      <c r="BA158" s="215" t="s">
        <v>8294</v>
      </c>
      <c r="BB158" s="215"/>
      <c r="BC158" s="215" t="s">
        <v>8294</v>
      </c>
      <c r="BD158" s="215"/>
      <c r="BE158" s="212">
        <v>3</v>
      </c>
      <c r="BF158" s="217">
        <v>42279</v>
      </c>
      <c r="BG158" s="212">
        <v>-10.7</v>
      </c>
      <c r="BH158" s="212" t="s">
        <v>8299</v>
      </c>
      <c r="BI158" s="211" t="s">
        <v>8294</v>
      </c>
      <c r="BJ158" s="211"/>
      <c r="BK158" s="211" t="s">
        <v>8294</v>
      </c>
      <c r="BL158" s="211"/>
      <c r="BM158" s="212">
        <v>61.9</v>
      </c>
      <c r="BN158" s="212" t="s">
        <v>8299</v>
      </c>
      <c r="BO158" s="211" t="s">
        <v>8294</v>
      </c>
      <c r="BP158" s="211"/>
      <c r="BQ158" s="212">
        <v>9.5</v>
      </c>
      <c r="BR158" s="212" t="s">
        <v>8299</v>
      </c>
      <c r="BS158" s="212">
        <v>47.7</v>
      </c>
      <c r="BT158" s="212" t="s">
        <v>8299</v>
      </c>
      <c r="BU158" s="212">
        <v>13.3</v>
      </c>
      <c r="BV158" s="212" t="s">
        <v>8299</v>
      </c>
      <c r="BW158" s="212">
        <v>15.3</v>
      </c>
      <c r="BX158" s="212" t="s">
        <v>8299</v>
      </c>
      <c r="BY158" s="234">
        <v>7.4252519607543945</v>
      </c>
      <c r="BZ158" s="214">
        <v>42215</v>
      </c>
      <c r="CA158" s="212">
        <v>30.8</v>
      </c>
      <c r="CB158" s="208" t="s">
        <v>8299</v>
      </c>
      <c r="CC158" s="212">
        <v>8</v>
      </c>
      <c r="CD158" s="214">
        <v>42215</v>
      </c>
      <c r="CE158" s="208">
        <v>0</v>
      </c>
      <c r="CG158" s="215" t="s">
        <v>8294</v>
      </c>
      <c r="CH158" s="215" t="s">
        <v>8294</v>
      </c>
      <c r="CI158" s="215" t="s">
        <v>8294</v>
      </c>
      <c r="CJ158" s="215" t="s">
        <v>8294</v>
      </c>
    </row>
    <row r="159" spans="1:92">
      <c r="A159" s="210" t="s">
        <v>7624</v>
      </c>
      <c r="B159" s="211" t="s">
        <v>7977</v>
      </c>
      <c r="C159" s="212" t="s">
        <v>7704</v>
      </c>
      <c r="D159" s="211" t="s">
        <v>8274</v>
      </c>
      <c r="E159" s="212">
        <v>76</v>
      </c>
      <c r="F159" s="212">
        <v>1</v>
      </c>
      <c r="G159" s="213">
        <v>271</v>
      </c>
      <c r="H159" s="213">
        <v>12</v>
      </c>
      <c r="I159" s="213"/>
      <c r="J159" s="213"/>
      <c r="K159" s="211" t="s">
        <v>8294</v>
      </c>
      <c r="M159" s="212">
        <v>7</v>
      </c>
      <c r="N159" s="214">
        <v>41915</v>
      </c>
      <c r="O159" s="212">
        <v>3.15</v>
      </c>
      <c r="P159" s="214">
        <v>42215</v>
      </c>
      <c r="Q159" s="215" t="s">
        <v>8294</v>
      </c>
      <c r="R159" s="215" t="s">
        <v>8294</v>
      </c>
      <c r="S159" s="215" t="s">
        <v>8294</v>
      </c>
      <c r="T159" s="215" t="s">
        <v>8294</v>
      </c>
      <c r="U159" s="209">
        <f>AD159*BS159</f>
        <v>979.27414666666675</v>
      </c>
      <c r="V159" s="216">
        <v>42215</v>
      </c>
      <c r="W159" s="215">
        <v>13.5</v>
      </c>
      <c r="X159" s="215" t="s">
        <v>8294</v>
      </c>
      <c r="Y159" s="215" t="s">
        <v>8294</v>
      </c>
      <c r="Z159" s="209">
        <f>AD159*BU159</f>
        <v>273.18806666666666</v>
      </c>
      <c r="AA159" s="216">
        <v>42215</v>
      </c>
      <c r="AB159" s="208" t="e">
        <f>(AD159/AH159)*10000</f>
        <v>#VALUE!</v>
      </c>
      <c r="AC159" s="216">
        <v>42215</v>
      </c>
      <c r="AD159" s="485">
        <f>(O159/W159)*(((100-CC159)/100)*((100-2)/100))*100</f>
        <v>21.014466666666667</v>
      </c>
      <c r="AE159" s="216">
        <v>42212</v>
      </c>
      <c r="AF159" s="235">
        <v>23.564102564102562</v>
      </c>
      <c r="AG159" s="216">
        <v>42212</v>
      </c>
      <c r="AH159" s="215" t="s">
        <v>8294</v>
      </c>
      <c r="AI159" s="216" t="s">
        <v>8299</v>
      </c>
      <c r="AJ159" s="212">
        <v>135</v>
      </c>
      <c r="AK159" s="216">
        <v>42145</v>
      </c>
      <c r="AL159" s="215" t="s">
        <v>8294</v>
      </c>
      <c r="AM159" s="215"/>
      <c r="AN159" s="212">
        <v>106</v>
      </c>
      <c r="AO159" s="212"/>
      <c r="AP159" s="215" t="s">
        <v>8294</v>
      </c>
      <c r="AQ159" s="215"/>
      <c r="AR159" s="215" t="s">
        <v>8294</v>
      </c>
      <c r="AS159" s="215"/>
      <c r="AT159" s="215" t="s">
        <v>8294</v>
      </c>
      <c r="AU159" s="215" t="s">
        <v>8294</v>
      </c>
      <c r="AV159" s="215"/>
      <c r="AW159" s="215" t="s">
        <v>8294</v>
      </c>
      <c r="AX159" s="215"/>
      <c r="AY159" s="215" t="s">
        <v>8294</v>
      </c>
      <c r="AZ159" s="215"/>
      <c r="BA159" s="215" t="s">
        <v>8294</v>
      </c>
      <c r="BB159" s="215"/>
      <c r="BC159" s="215" t="s">
        <v>8294</v>
      </c>
      <c r="BD159" s="215"/>
      <c r="BE159" s="212">
        <v>3</v>
      </c>
      <c r="BF159" s="217">
        <v>42279</v>
      </c>
      <c r="BG159" s="212">
        <v>-11.4</v>
      </c>
      <c r="BH159" s="212" t="s">
        <v>8299</v>
      </c>
      <c r="BI159" s="211" t="s">
        <v>8294</v>
      </c>
      <c r="BJ159" s="211"/>
      <c r="BK159" s="211" t="s">
        <v>8294</v>
      </c>
      <c r="BL159" s="211"/>
      <c r="BM159" s="212">
        <v>62.5</v>
      </c>
      <c r="BN159" s="212" t="s">
        <v>8299</v>
      </c>
      <c r="BO159" s="211" t="s">
        <v>8294</v>
      </c>
      <c r="BP159" s="211"/>
      <c r="BQ159" s="212">
        <v>9.4</v>
      </c>
      <c r="BR159" s="212" t="s">
        <v>8299</v>
      </c>
      <c r="BS159" s="212">
        <v>46.6</v>
      </c>
      <c r="BT159" s="212" t="s">
        <v>8299</v>
      </c>
      <c r="BU159" s="212">
        <v>13</v>
      </c>
      <c r="BV159" s="212" t="s">
        <v>8299</v>
      </c>
      <c r="BW159" s="212">
        <v>14.8</v>
      </c>
      <c r="BX159" s="212" t="s">
        <v>8299</v>
      </c>
      <c r="BY159" s="234">
        <v>7.1425361633300781</v>
      </c>
      <c r="BZ159" s="214">
        <v>42215</v>
      </c>
      <c r="CA159" s="212">
        <v>29.3</v>
      </c>
      <c r="CB159" s="208" t="s">
        <v>8299</v>
      </c>
      <c r="CC159" s="212">
        <v>8.1</v>
      </c>
      <c r="CD159" s="214">
        <v>42215</v>
      </c>
      <c r="CE159" s="208">
        <v>0</v>
      </c>
      <c r="CG159" s="215" t="s">
        <v>8294</v>
      </c>
      <c r="CH159" s="215" t="s">
        <v>8294</v>
      </c>
      <c r="CI159" s="215" t="s">
        <v>8294</v>
      </c>
      <c r="CJ159" s="215" t="s">
        <v>8294</v>
      </c>
    </row>
    <row r="160" spans="1:92" s="610" customFormat="1">
      <c r="A160" s="210" t="s">
        <v>7624</v>
      </c>
      <c r="B160" s="211" t="s">
        <v>7993</v>
      </c>
      <c r="C160" s="212" t="s">
        <v>7712</v>
      </c>
      <c r="D160" s="211" t="s">
        <v>8274</v>
      </c>
      <c r="E160" s="212">
        <v>84</v>
      </c>
      <c r="F160" s="212">
        <v>1</v>
      </c>
      <c r="G160" s="213">
        <v>271</v>
      </c>
      <c r="H160" s="213">
        <v>13</v>
      </c>
      <c r="I160" s="213"/>
      <c r="J160" s="213"/>
      <c r="K160" s="211" t="s">
        <v>8294</v>
      </c>
      <c r="L160" s="218"/>
      <c r="M160" s="212">
        <v>7</v>
      </c>
      <c r="N160" s="214">
        <v>41915</v>
      </c>
      <c r="O160" s="212">
        <v>2.6</v>
      </c>
      <c r="P160" s="214">
        <v>42215</v>
      </c>
      <c r="Q160" s="215" t="s">
        <v>8294</v>
      </c>
      <c r="R160" s="215" t="s">
        <v>8294</v>
      </c>
      <c r="S160" s="215" t="s">
        <v>8294</v>
      </c>
      <c r="T160" s="215" t="s">
        <v>8294</v>
      </c>
      <c r="U160" s="209">
        <f>AD160*BS160</f>
        <v>823.9552533333333</v>
      </c>
      <c r="V160" s="216">
        <v>42215</v>
      </c>
      <c r="W160" s="215">
        <v>13.5</v>
      </c>
      <c r="X160" s="215" t="s">
        <v>8294</v>
      </c>
      <c r="Y160" s="215" t="s">
        <v>8294</v>
      </c>
      <c r="Z160" s="209">
        <f>AD160*BU160</f>
        <v>213.81117333333336</v>
      </c>
      <c r="AA160" s="216">
        <v>42215</v>
      </c>
      <c r="AB160" s="208" t="e">
        <f>(AD160/AH160)*10000</f>
        <v>#VALUE!</v>
      </c>
      <c r="AC160" s="216">
        <v>42215</v>
      </c>
      <c r="AD160" s="485">
        <f>(O160/W160)*(((100-CC160)/100)*((100-2)/100))*100</f>
        <v>17.383022222222223</v>
      </c>
      <c r="AE160" s="216">
        <v>42212</v>
      </c>
      <c r="AF160" s="235">
        <v>19.49206349206349</v>
      </c>
      <c r="AG160" s="216">
        <v>42212</v>
      </c>
      <c r="AH160" s="215" t="s">
        <v>8294</v>
      </c>
      <c r="AI160" s="216" t="s">
        <v>8299</v>
      </c>
      <c r="AJ160" s="212">
        <v>140</v>
      </c>
      <c r="AK160" s="216">
        <v>42145</v>
      </c>
      <c r="AL160" s="215" t="s">
        <v>8294</v>
      </c>
      <c r="AM160" s="215"/>
      <c r="AN160" s="212">
        <v>108</v>
      </c>
      <c r="AO160" s="212"/>
      <c r="AP160" s="215" t="s">
        <v>8294</v>
      </c>
      <c r="AQ160" s="215"/>
      <c r="AR160" s="215" t="s">
        <v>8294</v>
      </c>
      <c r="AS160" s="215"/>
      <c r="AT160" s="215" t="s">
        <v>8294</v>
      </c>
      <c r="AU160" s="215" t="s">
        <v>8294</v>
      </c>
      <c r="AV160" s="215"/>
      <c r="AW160" s="215" t="s">
        <v>8294</v>
      </c>
      <c r="AX160" s="215"/>
      <c r="AY160" s="215" t="s">
        <v>8294</v>
      </c>
      <c r="AZ160" s="215"/>
      <c r="BA160" s="215" t="s">
        <v>8294</v>
      </c>
      <c r="BB160" s="215"/>
      <c r="BC160" s="215" t="s">
        <v>8294</v>
      </c>
      <c r="BD160" s="215"/>
      <c r="BE160" s="212">
        <v>3</v>
      </c>
      <c r="BF160" s="217">
        <v>42279</v>
      </c>
      <c r="BG160" s="212">
        <v>-11.4</v>
      </c>
      <c r="BH160" s="212" t="s">
        <v>8299</v>
      </c>
      <c r="BI160" s="211" t="s">
        <v>8294</v>
      </c>
      <c r="BJ160" s="211"/>
      <c r="BK160" s="211" t="s">
        <v>8294</v>
      </c>
      <c r="BL160" s="211"/>
      <c r="BM160" s="212">
        <v>63.2</v>
      </c>
      <c r="BN160" s="212" t="s">
        <v>8299</v>
      </c>
      <c r="BO160" s="211" t="s">
        <v>8294</v>
      </c>
      <c r="BP160" s="211"/>
      <c r="BQ160" s="212">
        <v>9.1</v>
      </c>
      <c r="BR160" s="212" t="s">
        <v>8299</v>
      </c>
      <c r="BS160" s="212">
        <v>47.4</v>
      </c>
      <c r="BT160" s="212" t="s">
        <v>8299</v>
      </c>
      <c r="BU160" s="212">
        <v>12.3</v>
      </c>
      <c r="BV160" s="212" t="s">
        <v>8299</v>
      </c>
      <c r="BW160" s="212">
        <v>11.5</v>
      </c>
      <c r="BX160" s="212" t="s">
        <v>8299</v>
      </c>
      <c r="BY160" s="234">
        <v>7.2519030570983887</v>
      </c>
      <c r="BZ160" s="214">
        <v>42215</v>
      </c>
      <c r="CA160" s="212">
        <v>28.2</v>
      </c>
      <c r="CB160" s="208" t="s">
        <v>8299</v>
      </c>
      <c r="CC160" s="212">
        <v>7.9</v>
      </c>
      <c r="CD160" s="214">
        <v>42215</v>
      </c>
      <c r="CE160" s="208">
        <v>0</v>
      </c>
      <c r="CF160" s="208"/>
      <c r="CG160" s="215" t="s">
        <v>8294</v>
      </c>
      <c r="CH160" s="215" t="s">
        <v>8294</v>
      </c>
      <c r="CI160" s="215" t="s">
        <v>8294</v>
      </c>
      <c r="CJ160" s="215" t="s">
        <v>8294</v>
      </c>
      <c r="CK160" s="210"/>
      <c r="CL160" s="210"/>
      <c r="CM160" s="210"/>
      <c r="CN160" s="210"/>
    </row>
    <row r="161" spans="1:92" s="610" customFormat="1">
      <c r="A161" s="210" t="s">
        <v>7624</v>
      </c>
      <c r="B161" s="211" t="s">
        <v>8163</v>
      </c>
      <c r="C161" s="212" t="s">
        <v>7788</v>
      </c>
      <c r="D161" s="211" t="s">
        <v>8274</v>
      </c>
      <c r="E161" s="212">
        <v>165</v>
      </c>
      <c r="F161" s="212">
        <v>1</v>
      </c>
      <c r="G161" s="213">
        <v>271</v>
      </c>
      <c r="H161" s="213">
        <v>14</v>
      </c>
      <c r="I161" s="213"/>
      <c r="J161" s="213"/>
      <c r="K161" s="211" t="s">
        <v>8294</v>
      </c>
      <c r="L161" s="218"/>
      <c r="M161" s="212">
        <v>7</v>
      </c>
      <c r="N161" s="214">
        <v>41915</v>
      </c>
      <c r="O161" s="212">
        <v>3.65</v>
      </c>
      <c r="P161" s="214">
        <v>42215</v>
      </c>
      <c r="Q161" s="215" t="s">
        <v>8294</v>
      </c>
      <c r="R161" s="215" t="s">
        <v>8294</v>
      </c>
      <c r="S161" s="215" t="s">
        <v>8294</v>
      </c>
      <c r="T161" s="215" t="s">
        <v>8294</v>
      </c>
      <c r="U161" s="209">
        <f>AD161*BS161</f>
        <v>1217.7141355555555</v>
      </c>
      <c r="V161" s="216">
        <v>42215</v>
      </c>
      <c r="W161" s="215">
        <v>13.5</v>
      </c>
      <c r="X161" s="215" t="s">
        <v>8294</v>
      </c>
      <c r="Y161" s="215" t="s">
        <v>8294</v>
      </c>
      <c r="Z161" s="209">
        <f>AD161*BU161</f>
        <v>295.27737555555552</v>
      </c>
      <c r="AA161" s="216">
        <v>42215</v>
      </c>
      <c r="AB161" s="208" t="e">
        <f>(AD161/AH161)*10000</f>
        <v>#VALUE!</v>
      </c>
      <c r="AC161" s="216">
        <v>42215</v>
      </c>
      <c r="AD161" s="485">
        <f>(O161/W161)*(((100-CC161)/100)*((100-2)/100))*100</f>
        <v>24.403088888888888</v>
      </c>
      <c r="AE161" s="216">
        <v>42212</v>
      </c>
      <c r="AF161" s="235">
        <v>27.363858363858363</v>
      </c>
      <c r="AG161" s="216">
        <v>42212</v>
      </c>
      <c r="AH161" s="215" t="s">
        <v>8294</v>
      </c>
      <c r="AI161" s="216" t="s">
        <v>8299</v>
      </c>
      <c r="AJ161" s="212">
        <v>155</v>
      </c>
      <c r="AK161" s="216">
        <v>42145</v>
      </c>
      <c r="AL161" s="215" t="s">
        <v>8294</v>
      </c>
      <c r="AM161" s="215"/>
      <c r="AN161" s="212">
        <v>103</v>
      </c>
      <c r="AO161" s="212"/>
      <c r="AP161" s="215" t="s">
        <v>8294</v>
      </c>
      <c r="AQ161" s="215"/>
      <c r="AR161" s="215" t="s">
        <v>8294</v>
      </c>
      <c r="AS161" s="215"/>
      <c r="AT161" s="215" t="s">
        <v>8294</v>
      </c>
      <c r="AU161" s="215" t="s">
        <v>8294</v>
      </c>
      <c r="AV161" s="215"/>
      <c r="AW161" s="215" t="s">
        <v>8294</v>
      </c>
      <c r="AX161" s="215"/>
      <c r="AY161" s="215" t="s">
        <v>8294</v>
      </c>
      <c r="AZ161" s="215"/>
      <c r="BA161" s="215" t="s">
        <v>8294</v>
      </c>
      <c r="BB161" s="215"/>
      <c r="BC161" s="215" t="s">
        <v>8294</v>
      </c>
      <c r="BD161" s="215"/>
      <c r="BE161" s="212">
        <v>3</v>
      </c>
      <c r="BF161" s="217">
        <v>42279</v>
      </c>
      <c r="BG161" s="212">
        <v>-13.7</v>
      </c>
      <c r="BH161" s="212" t="s">
        <v>8299</v>
      </c>
      <c r="BI161" s="211" t="s">
        <v>8294</v>
      </c>
      <c r="BJ161" s="211"/>
      <c r="BK161" s="211" t="s">
        <v>8294</v>
      </c>
      <c r="BL161" s="211"/>
      <c r="BM161" s="212">
        <v>62.9</v>
      </c>
      <c r="BN161" s="212" t="s">
        <v>8299</v>
      </c>
      <c r="BO161" s="211" t="s">
        <v>8294</v>
      </c>
      <c r="BP161" s="211"/>
      <c r="BQ161" s="212">
        <v>9</v>
      </c>
      <c r="BR161" s="212" t="s">
        <v>8299</v>
      </c>
      <c r="BS161" s="212">
        <v>49.9</v>
      </c>
      <c r="BT161" s="212" t="s">
        <v>8299</v>
      </c>
      <c r="BU161" s="212">
        <v>12.1</v>
      </c>
      <c r="BV161" s="212" t="s">
        <v>8299</v>
      </c>
      <c r="BW161" s="212">
        <v>7.7</v>
      </c>
      <c r="BX161" s="212" t="s">
        <v>8299</v>
      </c>
      <c r="BY161" s="234">
        <v>7.2027797698974609</v>
      </c>
      <c r="BZ161" s="214">
        <v>42215</v>
      </c>
      <c r="CA161" s="212">
        <v>29.5</v>
      </c>
      <c r="CB161" s="208" t="s">
        <v>8299</v>
      </c>
      <c r="CC161" s="212">
        <v>7.9</v>
      </c>
      <c r="CD161" s="214">
        <v>42215</v>
      </c>
      <c r="CE161" s="208">
        <v>0</v>
      </c>
      <c r="CF161" s="208"/>
      <c r="CG161" s="215" t="s">
        <v>8294</v>
      </c>
      <c r="CH161" s="215" t="s">
        <v>8294</v>
      </c>
      <c r="CI161" s="215" t="s">
        <v>8294</v>
      </c>
      <c r="CJ161" s="215" t="s">
        <v>8294</v>
      </c>
      <c r="CK161" s="210"/>
      <c r="CL161" s="210"/>
      <c r="CM161" s="210"/>
      <c r="CN161" s="210"/>
    </row>
    <row r="162" spans="1:92" s="610" customFormat="1">
      <c r="A162" s="210" t="s">
        <v>7624</v>
      </c>
      <c r="B162" s="211" t="s">
        <v>7905</v>
      </c>
      <c r="C162" s="212" t="s">
        <v>7670</v>
      </c>
      <c r="D162" s="211" t="s">
        <v>8274</v>
      </c>
      <c r="E162" s="212">
        <v>40</v>
      </c>
      <c r="F162" s="212">
        <v>1</v>
      </c>
      <c r="G162" s="213">
        <v>271</v>
      </c>
      <c r="H162" s="213">
        <v>15</v>
      </c>
      <c r="I162" s="213"/>
      <c r="J162" s="213"/>
      <c r="K162" s="211" t="s">
        <v>8294</v>
      </c>
      <c r="L162" s="218"/>
      <c r="M162" s="212">
        <v>7</v>
      </c>
      <c r="N162" s="214">
        <v>41915</v>
      </c>
      <c r="O162" s="212">
        <v>2.9</v>
      </c>
      <c r="P162" s="214">
        <v>42215</v>
      </c>
      <c r="Q162" s="215" t="s">
        <v>8294</v>
      </c>
      <c r="R162" s="215" t="s">
        <v>8294</v>
      </c>
      <c r="S162" s="215" t="s">
        <v>8294</v>
      </c>
      <c r="T162" s="215" t="s">
        <v>8294</v>
      </c>
      <c r="U162" s="209">
        <f>AD162*BS162</f>
        <v>927.78879407407419</v>
      </c>
      <c r="V162" s="216">
        <v>42215</v>
      </c>
      <c r="W162" s="215">
        <v>13.5</v>
      </c>
      <c r="X162" s="215" t="s">
        <v>8294</v>
      </c>
      <c r="Y162" s="215" t="s">
        <v>8294</v>
      </c>
      <c r="Z162" s="209">
        <f>AD162*BU162</f>
        <v>254.26847703703706</v>
      </c>
      <c r="AA162" s="216">
        <v>42215</v>
      </c>
      <c r="AB162" s="208" t="e">
        <f>(AD162/AH162)*10000</f>
        <v>#VALUE!</v>
      </c>
      <c r="AC162" s="216">
        <v>42215</v>
      </c>
      <c r="AD162" s="485">
        <f>(O162/W162)*(((100-CC162)/100)*((100-2)/100))*100</f>
        <v>19.40980740740741</v>
      </c>
      <c r="AE162" s="216">
        <v>42212</v>
      </c>
      <c r="AF162" s="235">
        <v>21.764753764753763</v>
      </c>
      <c r="AG162" s="216">
        <v>42212</v>
      </c>
      <c r="AH162" s="215" t="s">
        <v>8294</v>
      </c>
      <c r="AI162" s="216" t="s">
        <v>8299</v>
      </c>
      <c r="AJ162" s="212">
        <v>140</v>
      </c>
      <c r="AK162" s="216">
        <v>42145</v>
      </c>
      <c r="AL162" s="215" t="s">
        <v>8294</v>
      </c>
      <c r="AM162" s="215"/>
      <c r="AN162" s="212">
        <v>105</v>
      </c>
      <c r="AO162" s="212"/>
      <c r="AP162" s="215" t="s">
        <v>8294</v>
      </c>
      <c r="AQ162" s="215"/>
      <c r="AR162" s="215" t="s">
        <v>8294</v>
      </c>
      <c r="AS162" s="215"/>
      <c r="AT162" s="215" t="s">
        <v>8294</v>
      </c>
      <c r="AU162" s="215" t="s">
        <v>8294</v>
      </c>
      <c r="AV162" s="215"/>
      <c r="AW162" s="215" t="s">
        <v>8294</v>
      </c>
      <c r="AX162" s="215"/>
      <c r="AY162" s="215" t="s">
        <v>8294</v>
      </c>
      <c r="AZ162" s="215"/>
      <c r="BA162" s="215" t="s">
        <v>8294</v>
      </c>
      <c r="BB162" s="215"/>
      <c r="BC162" s="215" t="s">
        <v>8294</v>
      </c>
      <c r="BD162" s="215"/>
      <c r="BE162" s="212">
        <v>3</v>
      </c>
      <c r="BF162" s="217">
        <v>42279</v>
      </c>
      <c r="BG162" s="212">
        <v>-11.2</v>
      </c>
      <c r="BH162" s="212" t="s">
        <v>8299</v>
      </c>
      <c r="BI162" s="211" t="s">
        <v>8294</v>
      </c>
      <c r="BJ162" s="211"/>
      <c r="BK162" s="211" t="s">
        <v>8294</v>
      </c>
      <c r="BL162" s="211"/>
      <c r="BM162" s="212">
        <v>61.1</v>
      </c>
      <c r="BN162" s="212" t="s">
        <v>8299</v>
      </c>
      <c r="BO162" s="211" t="s">
        <v>8294</v>
      </c>
      <c r="BP162" s="211"/>
      <c r="BQ162" s="212">
        <v>9.9</v>
      </c>
      <c r="BR162" s="212" t="s">
        <v>8299</v>
      </c>
      <c r="BS162" s="212">
        <v>47.8</v>
      </c>
      <c r="BT162" s="212" t="s">
        <v>8299</v>
      </c>
      <c r="BU162" s="212">
        <v>13.1</v>
      </c>
      <c r="BV162" s="212" t="s">
        <v>8299</v>
      </c>
      <c r="BW162" s="212">
        <v>15.6</v>
      </c>
      <c r="BX162" s="212" t="s">
        <v>8299</v>
      </c>
      <c r="BY162" s="234">
        <v>6.969635009765625</v>
      </c>
      <c r="BZ162" s="214">
        <v>42215</v>
      </c>
      <c r="CA162" s="212">
        <v>30.4</v>
      </c>
      <c r="CB162" s="208" t="s">
        <v>8299</v>
      </c>
      <c r="CC162" s="212">
        <v>7.8</v>
      </c>
      <c r="CD162" s="214">
        <v>42215</v>
      </c>
      <c r="CE162" s="208">
        <v>0</v>
      </c>
      <c r="CF162" s="208"/>
      <c r="CG162" s="215" t="s">
        <v>8294</v>
      </c>
      <c r="CH162" s="215" t="s">
        <v>8294</v>
      </c>
      <c r="CI162" s="215" t="s">
        <v>8294</v>
      </c>
      <c r="CJ162" s="215" t="s">
        <v>8294</v>
      </c>
      <c r="CK162" s="210"/>
      <c r="CL162" s="210"/>
      <c r="CM162" s="210"/>
      <c r="CN162" s="210"/>
    </row>
    <row r="163" spans="1:92" s="610" customFormat="1">
      <c r="A163" s="210" t="s">
        <v>7624</v>
      </c>
      <c r="B163" s="211" t="s">
        <v>7939</v>
      </c>
      <c r="C163" s="212" t="s">
        <v>7687</v>
      </c>
      <c r="D163" s="211" t="s">
        <v>8274</v>
      </c>
      <c r="E163" s="212">
        <v>57</v>
      </c>
      <c r="F163" s="212">
        <v>1</v>
      </c>
      <c r="G163" s="213">
        <v>271</v>
      </c>
      <c r="H163" s="213">
        <v>16</v>
      </c>
      <c r="I163" s="213"/>
      <c r="J163" s="213"/>
      <c r="K163" s="211" t="s">
        <v>8294</v>
      </c>
      <c r="L163" s="218"/>
      <c r="M163" s="212">
        <v>7</v>
      </c>
      <c r="N163" s="214">
        <v>41915</v>
      </c>
      <c r="O163" s="212">
        <v>3.45</v>
      </c>
      <c r="P163" s="214">
        <v>42215</v>
      </c>
      <c r="Q163" s="215" t="s">
        <v>8294</v>
      </c>
      <c r="R163" s="215" t="s">
        <v>8294</v>
      </c>
      <c r="S163" s="215" t="s">
        <v>8294</v>
      </c>
      <c r="T163" s="215" t="s">
        <v>8294</v>
      </c>
      <c r="U163" s="209">
        <f>AD163*BS163</f>
        <v>1119.9124222222226</v>
      </c>
      <c r="V163" s="216">
        <v>42215</v>
      </c>
      <c r="W163" s="215">
        <v>13.5</v>
      </c>
      <c r="X163" s="215" t="s">
        <v>8294</v>
      </c>
      <c r="Y163" s="215" t="s">
        <v>8294</v>
      </c>
      <c r="Z163" s="209">
        <f>AD163*BU163</f>
        <v>297.87361333333342</v>
      </c>
      <c r="AA163" s="216">
        <v>42215</v>
      </c>
      <c r="AB163" s="208" t="e">
        <f>(AD163/AH163)*10000</f>
        <v>#VALUE!</v>
      </c>
      <c r="AC163" s="216">
        <v>42215</v>
      </c>
      <c r="AD163" s="485">
        <f>(O163/W163)*(((100-CC163)/100)*((100-2)/100))*100</f>
        <v>23.090977777777784</v>
      </c>
      <c r="AE163" s="216">
        <v>42212</v>
      </c>
      <c r="AF163" s="235">
        <v>25.892551892551896</v>
      </c>
      <c r="AG163" s="216">
        <v>42212</v>
      </c>
      <c r="AH163" s="215" t="s">
        <v>8294</v>
      </c>
      <c r="AI163" s="216" t="s">
        <v>8299</v>
      </c>
      <c r="AJ163" s="212">
        <v>160</v>
      </c>
      <c r="AK163" s="216">
        <v>42145</v>
      </c>
      <c r="AL163" s="215" t="s">
        <v>8294</v>
      </c>
      <c r="AM163" s="215"/>
      <c r="AN163" s="212">
        <v>107</v>
      </c>
      <c r="AO163" s="212"/>
      <c r="AP163" s="215" t="s">
        <v>8294</v>
      </c>
      <c r="AQ163" s="215"/>
      <c r="AR163" s="215" t="s">
        <v>8294</v>
      </c>
      <c r="AS163" s="215"/>
      <c r="AT163" s="215" t="s">
        <v>8294</v>
      </c>
      <c r="AU163" s="215" t="s">
        <v>8294</v>
      </c>
      <c r="AV163" s="215"/>
      <c r="AW163" s="215" t="s">
        <v>8294</v>
      </c>
      <c r="AX163" s="215"/>
      <c r="AY163" s="215" t="s">
        <v>8294</v>
      </c>
      <c r="AZ163" s="215"/>
      <c r="BA163" s="215" t="s">
        <v>8294</v>
      </c>
      <c r="BB163" s="215"/>
      <c r="BC163" s="215" t="s">
        <v>8294</v>
      </c>
      <c r="BD163" s="215"/>
      <c r="BE163" s="212">
        <v>3</v>
      </c>
      <c r="BF163" s="217">
        <v>42279</v>
      </c>
      <c r="BG163" s="212">
        <v>-9.1999999999999993</v>
      </c>
      <c r="BH163" s="212" t="s">
        <v>8299</v>
      </c>
      <c r="BI163" s="211" t="s">
        <v>8294</v>
      </c>
      <c r="BJ163" s="211"/>
      <c r="BK163" s="211" t="s">
        <v>8294</v>
      </c>
      <c r="BL163" s="211"/>
      <c r="BM163" s="212">
        <v>63.8</v>
      </c>
      <c r="BN163" s="212" t="s">
        <v>8299</v>
      </c>
      <c r="BO163" s="211" t="s">
        <v>8294</v>
      </c>
      <c r="BP163" s="211"/>
      <c r="BQ163" s="212">
        <v>9.8000000000000007</v>
      </c>
      <c r="BR163" s="212" t="s">
        <v>8299</v>
      </c>
      <c r="BS163" s="212">
        <v>48.5</v>
      </c>
      <c r="BT163" s="212" t="s">
        <v>8299</v>
      </c>
      <c r="BU163" s="212">
        <v>12.9</v>
      </c>
      <c r="BV163" s="212" t="s">
        <v>8299</v>
      </c>
      <c r="BW163" s="212">
        <v>15.2</v>
      </c>
      <c r="BX163" s="212" t="s">
        <v>8299</v>
      </c>
      <c r="BY163" s="234">
        <v>7.4189519882202148</v>
      </c>
      <c r="BZ163" s="214">
        <v>42215</v>
      </c>
      <c r="CA163" s="212">
        <v>30.3</v>
      </c>
      <c r="CB163" s="208" t="s">
        <v>8299</v>
      </c>
      <c r="CC163" s="212">
        <v>7.8</v>
      </c>
      <c r="CD163" s="214">
        <v>42215</v>
      </c>
      <c r="CE163" s="208">
        <v>0</v>
      </c>
      <c r="CF163" s="208"/>
      <c r="CG163" s="215" t="s">
        <v>8294</v>
      </c>
      <c r="CH163" s="215" t="s">
        <v>8294</v>
      </c>
      <c r="CI163" s="215" t="s">
        <v>8294</v>
      </c>
      <c r="CJ163" s="215" t="s">
        <v>8294</v>
      </c>
      <c r="CK163" s="210"/>
      <c r="CL163" s="210"/>
      <c r="CM163" s="210"/>
      <c r="CN163" s="210"/>
    </row>
    <row r="164" spans="1:92">
      <c r="A164" s="210" t="s">
        <v>7624</v>
      </c>
      <c r="B164" s="211" t="s">
        <v>8193</v>
      </c>
      <c r="C164" s="212" t="s">
        <v>7803</v>
      </c>
      <c r="D164" s="211" t="s">
        <v>8276</v>
      </c>
      <c r="E164" s="212">
        <v>180</v>
      </c>
      <c r="F164" s="212">
        <v>1</v>
      </c>
      <c r="G164" s="213">
        <v>271</v>
      </c>
      <c r="H164" s="213">
        <v>17</v>
      </c>
      <c r="I164" s="213"/>
      <c r="J164" s="213"/>
      <c r="K164" s="211" t="s">
        <v>8294</v>
      </c>
      <c r="M164" s="212">
        <v>7</v>
      </c>
      <c r="N164" s="214">
        <v>41915</v>
      </c>
      <c r="O164" s="212">
        <v>5.55</v>
      </c>
      <c r="P164" s="214">
        <v>42215</v>
      </c>
      <c r="Q164" s="215" t="s">
        <v>8294</v>
      </c>
      <c r="R164" s="215" t="s">
        <v>8294</v>
      </c>
      <c r="S164" s="215" t="s">
        <v>8294</v>
      </c>
      <c r="T164" s="215" t="s">
        <v>8294</v>
      </c>
      <c r="U164" s="209">
        <f>AD164*BS164</f>
        <v>1708.7323555555554</v>
      </c>
      <c r="V164" s="216">
        <v>42215</v>
      </c>
      <c r="W164" s="215">
        <v>13.5</v>
      </c>
      <c r="X164" s="215" t="s">
        <v>8294</v>
      </c>
      <c r="Y164" s="215" t="s">
        <v>8294</v>
      </c>
      <c r="Z164" s="209">
        <f>AD164*BU164</f>
        <v>527.47824888888886</v>
      </c>
      <c r="AA164" s="216">
        <v>42215</v>
      </c>
      <c r="AB164" s="208" t="e">
        <f>(AD164/AH164)*10000</f>
        <v>#VALUE!</v>
      </c>
      <c r="AC164" s="216">
        <v>42215</v>
      </c>
      <c r="AD164" s="485">
        <f>(O164/W164)*(((100-CC164)/100)*((100-2)/100))*100</f>
        <v>37.146355555555552</v>
      </c>
      <c r="AE164" s="216">
        <v>42212</v>
      </c>
      <c r="AF164" s="235">
        <v>41.653235653235647</v>
      </c>
      <c r="AG164" s="216">
        <v>42212</v>
      </c>
      <c r="AH164" s="215" t="s">
        <v>8294</v>
      </c>
      <c r="AI164" s="216" t="s">
        <v>8299</v>
      </c>
      <c r="AJ164" s="212">
        <v>165</v>
      </c>
      <c r="AK164" s="216">
        <v>42145</v>
      </c>
      <c r="AL164" s="215" t="s">
        <v>8294</v>
      </c>
      <c r="AM164" s="215"/>
      <c r="AN164" s="212">
        <v>104</v>
      </c>
      <c r="AO164" s="212"/>
      <c r="AP164" s="215" t="s">
        <v>8294</v>
      </c>
      <c r="AQ164" s="215"/>
      <c r="AR164" s="215" t="s">
        <v>8294</v>
      </c>
      <c r="AS164" s="215"/>
      <c r="AT164" s="215" t="s">
        <v>8294</v>
      </c>
      <c r="AU164" s="215" t="s">
        <v>8294</v>
      </c>
      <c r="AV164" s="215"/>
      <c r="AW164" s="215" t="s">
        <v>8294</v>
      </c>
      <c r="AX164" s="215"/>
      <c r="AY164" s="215" t="s">
        <v>8294</v>
      </c>
      <c r="AZ164" s="215"/>
      <c r="BA164" s="215" t="s">
        <v>8294</v>
      </c>
      <c r="BB164" s="215"/>
      <c r="BC164" s="215" t="s">
        <v>8294</v>
      </c>
      <c r="BD164" s="215"/>
      <c r="BE164" s="212">
        <v>3</v>
      </c>
      <c r="BF164" s="217">
        <v>42279</v>
      </c>
      <c r="BG164" s="212">
        <v>-12.4</v>
      </c>
      <c r="BH164" s="212" t="s">
        <v>8299</v>
      </c>
      <c r="BI164" s="211" t="s">
        <v>8294</v>
      </c>
      <c r="BJ164" s="211"/>
      <c r="BK164" s="211" t="s">
        <v>8294</v>
      </c>
      <c r="BL164" s="211"/>
      <c r="BM164" s="212">
        <v>62.7</v>
      </c>
      <c r="BN164" s="212" t="s">
        <v>8299</v>
      </c>
      <c r="BO164" s="211" t="s">
        <v>8294</v>
      </c>
      <c r="BP164" s="211"/>
      <c r="BQ164" s="212">
        <v>10.1</v>
      </c>
      <c r="BR164" s="212" t="s">
        <v>8299</v>
      </c>
      <c r="BS164" s="212">
        <v>46</v>
      </c>
      <c r="BT164" s="212" t="s">
        <v>8299</v>
      </c>
      <c r="BU164" s="212">
        <v>14.2</v>
      </c>
      <c r="BV164" s="212" t="s">
        <v>8299</v>
      </c>
      <c r="BW164" s="212">
        <v>13</v>
      </c>
      <c r="BX164" s="212" t="s">
        <v>8299</v>
      </c>
      <c r="BY164" s="234">
        <v>7.175137996673584</v>
      </c>
      <c r="BZ164" s="214">
        <v>42215</v>
      </c>
      <c r="CA164" s="212">
        <v>31.5</v>
      </c>
      <c r="CB164" s="208" t="s">
        <v>8299</v>
      </c>
      <c r="CC164" s="212">
        <v>7.8</v>
      </c>
      <c r="CD164" s="214">
        <v>42215</v>
      </c>
      <c r="CE164" s="208">
        <v>0</v>
      </c>
      <c r="CG164" s="215" t="s">
        <v>8294</v>
      </c>
      <c r="CH164" s="215" t="s">
        <v>8294</v>
      </c>
      <c r="CI164" s="215" t="s">
        <v>8294</v>
      </c>
      <c r="CJ164" s="215" t="s">
        <v>8294</v>
      </c>
    </row>
    <row r="165" spans="1:92">
      <c r="A165" s="210" t="s">
        <v>7624</v>
      </c>
      <c r="B165" s="211" t="s">
        <v>8189</v>
      </c>
      <c r="C165" s="212" t="s">
        <v>7801</v>
      </c>
      <c r="D165" s="211" t="s">
        <v>8276</v>
      </c>
      <c r="E165" s="212">
        <v>178</v>
      </c>
      <c r="F165" s="212">
        <v>1</v>
      </c>
      <c r="G165" s="213">
        <v>271</v>
      </c>
      <c r="H165" s="213">
        <v>18</v>
      </c>
      <c r="I165" s="213"/>
      <c r="J165" s="213"/>
      <c r="K165" s="211" t="s">
        <v>8294</v>
      </c>
      <c r="M165" s="212">
        <v>7</v>
      </c>
      <c r="N165" s="214">
        <v>41915</v>
      </c>
      <c r="O165" s="212">
        <v>5.6</v>
      </c>
      <c r="P165" s="214">
        <v>42215</v>
      </c>
      <c r="Q165" s="215" t="s">
        <v>8294</v>
      </c>
      <c r="R165" s="215" t="s">
        <v>8294</v>
      </c>
      <c r="S165" s="215" t="s">
        <v>8294</v>
      </c>
      <c r="T165" s="215" t="s">
        <v>8294</v>
      </c>
      <c r="U165" s="209">
        <f>AD165*BS165</f>
        <v>1703.5361777777778</v>
      </c>
      <c r="V165" s="216">
        <v>42215</v>
      </c>
      <c r="W165" s="215">
        <v>13.5</v>
      </c>
      <c r="X165" s="215" t="s">
        <v>8294</v>
      </c>
      <c r="Y165" s="215" t="s">
        <v>8294</v>
      </c>
      <c r="Z165" s="209">
        <f>AD165*BU165</f>
        <v>539.14112</v>
      </c>
      <c r="AA165" s="216">
        <v>42215</v>
      </c>
      <c r="AB165" s="208" t="e">
        <f>(AD165/AH165)*10000</f>
        <v>#VALUE!</v>
      </c>
      <c r="AC165" s="216">
        <v>42215</v>
      </c>
      <c r="AD165" s="485">
        <f>(O165/W165)*(((100-CC165)/100)*((100-2)/100))*100</f>
        <v>37.440355555555556</v>
      </c>
      <c r="AE165" s="216">
        <v>42212</v>
      </c>
      <c r="AF165" s="235">
        <v>41.982905982905983</v>
      </c>
      <c r="AG165" s="216">
        <v>42212</v>
      </c>
      <c r="AH165" s="215" t="s">
        <v>8294</v>
      </c>
      <c r="AI165" s="216" t="s">
        <v>8299</v>
      </c>
      <c r="AJ165" s="212">
        <v>170</v>
      </c>
      <c r="AK165" s="216">
        <v>42145</v>
      </c>
      <c r="AL165" s="215" t="s">
        <v>8294</v>
      </c>
      <c r="AM165" s="215"/>
      <c r="AN165" s="212">
        <v>106</v>
      </c>
      <c r="AO165" s="212"/>
      <c r="AP165" s="215" t="s">
        <v>8294</v>
      </c>
      <c r="AQ165" s="215"/>
      <c r="AR165" s="215" t="s">
        <v>8294</v>
      </c>
      <c r="AS165" s="215"/>
      <c r="AT165" s="215" t="s">
        <v>8294</v>
      </c>
      <c r="AU165" s="215" t="s">
        <v>8294</v>
      </c>
      <c r="AV165" s="215"/>
      <c r="AW165" s="215" t="s">
        <v>8294</v>
      </c>
      <c r="AX165" s="215"/>
      <c r="AY165" s="215" t="s">
        <v>8294</v>
      </c>
      <c r="AZ165" s="215"/>
      <c r="BA165" s="215" t="s">
        <v>8294</v>
      </c>
      <c r="BB165" s="215"/>
      <c r="BC165" s="215" t="s">
        <v>8294</v>
      </c>
      <c r="BD165" s="215"/>
      <c r="BE165" s="212">
        <v>3</v>
      </c>
      <c r="BF165" s="217">
        <v>42279</v>
      </c>
      <c r="BG165" s="212">
        <v>-13.5</v>
      </c>
      <c r="BH165" s="212" t="s">
        <v>8299</v>
      </c>
      <c r="BI165" s="211" t="s">
        <v>8294</v>
      </c>
      <c r="BJ165" s="211"/>
      <c r="BK165" s="211" t="s">
        <v>8294</v>
      </c>
      <c r="BL165" s="211"/>
      <c r="BM165" s="212">
        <v>59.8</v>
      </c>
      <c r="BN165" s="212" t="s">
        <v>8299</v>
      </c>
      <c r="BO165" s="211" t="s">
        <v>8294</v>
      </c>
      <c r="BP165" s="211"/>
      <c r="BQ165" s="212">
        <v>9.8000000000000007</v>
      </c>
      <c r="BR165" s="212" t="s">
        <v>8299</v>
      </c>
      <c r="BS165" s="212">
        <v>45.5</v>
      </c>
      <c r="BT165" s="212" t="s">
        <v>8299</v>
      </c>
      <c r="BU165" s="212">
        <v>14.4</v>
      </c>
      <c r="BV165" s="212" t="s">
        <v>8299</v>
      </c>
      <c r="BW165" s="212">
        <v>9.4</v>
      </c>
      <c r="BX165" s="212" t="s">
        <v>8299</v>
      </c>
      <c r="BY165" s="234">
        <v>7.4829268455505371</v>
      </c>
      <c r="BZ165" s="214">
        <v>42215</v>
      </c>
      <c r="CA165" s="212">
        <v>31.6</v>
      </c>
      <c r="CB165" s="208" t="s">
        <v>8299</v>
      </c>
      <c r="CC165" s="212">
        <v>7.9</v>
      </c>
      <c r="CD165" s="214">
        <v>42215</v>
      </c>
      <c r="CE165" s="208">
        <v>0</v>
      </c>
      <c r="CG165" s="215" t="s">
        <v>8294</v>
      </c>
      <c r="CH165" s="215" t="s">
        <v>8294</v>
      </c>
      <c r="CI165" s="215" t="s">
        <v>8294</v>
      </c>
      <c r="CJ165" s="215" t="s">
        <v>8294</v>
      </c>
    </row>
    <row r="166" spans="1:92">
      <c r="A166" s="210" t="s">
        <v>7624</v>
      </c>
      <c r="B166" s="211" t="s">
        <v>7862</v>
      </c>
      <c r="C166" s="212" t="s">
        <v>7861</v>
      </c>
      <c r="D166" s="211" t="s">
        <v>8276</v>
      </c>
      <c r="E166" s="212">
        <v>19</v>
      </c>
      <c r="F166" s="212">
        <v>1</v>
      </c>
      <c r="G166" s="213">
        <v>271</v>
      </c>
      <c r="H166" s="213">
        <v>19</v>
      </c>
      <c r="I166" s="213"/>
      <c r="J166" s="213"/>
      <c r="K166" s="211" t="s">
        <v>8294</v>
      </c>
      <c r="M166" s="212">
        <v>7</v>
      </c>
      <c r="N166" s="214">
        <v>41915</v>
      </c>
      <c r="O166" s="212">
        <v>3.7</v>
      </c>
      <c r="P166" s="214">
        <v>42215</v>
      </c>
      <c r="Q166" s="215" t="s">
        <v>8294</v>
      </c>
      <c r="R166" s="215" t="s">
        <v>8294</v>
      </c>
      <c r="S166" s="215" t="s">
        <v>8294</v>
      </c>
      <c r="T166" s="215" t="s">
        <v>8294</v>
      </c>
      <c r="U166" s="209">
        <f>AD166*BS166</f>
        <v>1149.0605985185184</v>
      </c>
      <c r="V166" s="216">
        <v>42215</v>
      </c>
      <c r="W166" s="215">
        <v>13.5</v>
      </c>
      <c r="X166" s="215" t="s">
        <v>8294</v>
      </c>
      <c r="Y166" s="215" t="s">
        <v>8294</v>
      </c>
      <c r="Z166" s="209">
        <f>AD166*BU166</f>
        <v>391.27494518518523</v>
      </c>
      <c r="AA166" s="216">
        <v>42215</v>
      </c>
      <c r="AB166" s="208" t="e">
        <f>(AD166/AH166)*10000</f>
        <v>#VALUE!</v>
      </c>
      <c r="AC166" s="216">
        <v>42215</v>
      </c>
      <c r="AD166" s="485">
        <f>(O166/W166)*(((100-CC166)/100)*((100-2)/100))*100</f>
        <v>24.764237037037038</v>
      </c>
      <c r="AE166" s="216">
        <v>42212</v>
      </c>
      <c r="AF166" s="235">
        <v>27.768823768823768</v>
      </c>
      <c r="AG166" s="216">
        <v>42212</v>
      </c>
      <c r="AH166" s="215" t="s">
        <v>8294</v>
      </c>
      <c r="AI166" s="216" t="s">
        <v>8299</v>
      </c>
      <c r="AJ166" s="212">
        <v>180</v>
      </c>
      <c r="AK166" s="216">
        <v>42145</v>
      </c>
      <c r="AL166" s="215" t="s">
        <v>8294</v>
      </c>
      <c r="AM166" s="215"/>
      <c r="AN166" s="212">
        <v>108</v>
      </c>
      <c r="AO166" s="212"/>
      <c r="AP166" s="215" t="s">
        <v>8294</v>
      </c>
      <c r="AQ166" s="215"/>
      <c r="AR166" s="215" t="s">
        <v>8294</v>
      </c>
      <c r="AS166" s="215"/>
      <c r="AT166" s="215" t="s">
        <v>8294</v>
      </c>
      <c r="AU166" s="215" t="s">
        <v>8294</v>
      </c>
      <c r="AV166" s="215"/>
      <c r="AW166" s="215" t="s">
        <v>8294</v>
      </c>
      <c r="AX166" s="215"/>
      <c r="AY166" s="215" t="s">
        <v>8294</v>
      </c>
      <c r="AZ166" s="215"/>
      <c r="BA166" s="215" t="s">
        <v>8294</v>
      </c>
      <c r="BB166" s="215"/>
      <c r="BC166" s="215" t="s">
        <v>8294</v>
      </c>
      <c r="BD166" s="215"/>
      <c r="BE166" s="212">
        <v>3</v>
      </c>
      <c r="BF166" s="217">
        <v>42279</v>
      </c>
      <c r="BG166" s="212">
        <v>25.7</v>
      </c>
      <c r="BH166" s="212" t="s">
        <v>8299</v>
      </c>
      <c r="BI166" s="211" t="s">
        <v>8294</v>
      </c>
      <c r="BJ166" s="211"/>
      <c r="BK166" s="211" t="s">
        <v>8294</v>
      </c>
      <c r="BL166" s="211"/>
      <c r="BM166" s="212">
        <v>65.7</v>
      </c>
      <c r="BN166" s="212" t="s">
        <v>8299</v>
      </c>
      <c r="BO166" s="211" t="s">
        <v>8294</v>
      </c>
      <c r="BP166" s="211"/>
      <c r="BQ166" s="212">
        <v>5.9</v>
      </c>
      <c r="BR166" s="212" t="s">
        <v>8299</v>
      </c>
      <c r="BS166" s="212">
        <v>46.4</v>
      </c>
      <c r="BT166" s="212" t="s">
        <v>8299</v>
      </c>
      <c r="BU166" s="212">
        <v>15.8</v>
      </c>
      <c r="BV166" s="212" t="s">
        <v>8299</v>
      </c>
      <c r="BW166" s="212">
        <v>55.1</v>
      </c>
      <c r="BX166" s="212" t="s">
        <v>8299</v>
      </c>
      <c r="BY166" s="234">
        <v>7.4379911422729492</v>
      </c>
      <c r="BZ166" s="214">
        <v>42215</v>
      </c>
      <c r="CA166" s="212">
        <v>35.299999999999997</v>
      </c>
      <c r="CB166" s="208" t="s">
        <v>8299</v>
      </c>
      <c r="CC166" s="212">
        <v>7.8</v>
      </c>
      <c r="CD166" s="214">
        <v>42215</v>
      </c>
      <c r="CE166" s="208">
        <v>0</v>
      </c>
      <c r="CG166" s="215" t="s">
        <v>8294</v>
      </c>
      <c r="CH166" s="215" t="s">
        <v>8294</v>
      </c>
      <c r="CI166" s="215" t="s">
        <v>8294</v>
      </c>
      <c r="CJ166" s="215" t="s">
        <v>8294</v>
      </c>
    </row>
    <row r="167" spans="1:92">
      <c r="A167" s="210" t="s">
        <v>7624</v>
      </c>
      <c r="B167" s="211" t="s">
        <v>7975</v>
      </c>
      <c r="C167" s="212" t="s">
        <v>7703</v>
      </c>
      <c r="D167" s="211" t="s">
        <v>8276</v>
      </c>
      <c r="E167" s="212">
        <v>75</v>
      </c>
      <c r="F167" s="212">
        <v>1</v>
      </c>
      <c r="G167" s="213">
        <v>271</v>
      </c>
      <c r="H167" s="213">
        <v>20</v>
      </c>
      <c r="I167" s="213"/>
      <c r="J167" s="213"/>
      <c r="K167" s="211" t="s">
        <v>8294</v>
      </c>
      <c r="M167" s="212">
        <v>7</v>
      </c>
      <c r="N167" s="214">
        <v>41915</v>
      </c>
      <c r="O167" s="212">
        <v>4.4000000000000004</v>
      </c>
      <c r="P167" s="214">
        <v>42215</v>
      </c>
      <c r="Q167" s="215" t="s">
        <v>8294</v>
      </c>
      <c r="R167" s="215" t="s">
        <v>8294</v>
      </c>
      <c r="S167" s="215" t="s">
        <v>8294</v>
      </c>
      <c r="T167" s="215" t="s">
        <v>8294</v>
      </c>
      <c r="U167" s="209">
        <f>AD167*BS167</f>
        <v>1329.6067970370373</v>
      </c>
      <c r="V167" s="216">
        <v>42215</v>
      </c>
      <c r="W167" s="215">
        <v>13.5</v>
      </c>
      <c r="X167" s="215" t="s">
        <v>8294</v>
      </c>
      <c r="Y167" s="215" t="s">
        <v>8294</v>
      </c>
      <c r="Z167" s="209">
        <f>AD167*BU167</f>
        <v>492.33777185185187</v>
      </c>
      <c r="AA167" s="216">
        <v>42215</v>
      </c>
      <c r="AB167" s="208" t="e">
        <f>(AD167/AH167)*10000</f>
        <v>#VALUE!</v>
      </c>
      <c r="AC167" s="216">
        <v>42215</v>
      </c>
      <c r="AD167" s="485">
        <f>(O167/W167)*(((100-CC167)/100)*((100-2)/100))*100</f>
        <v>29.481303703703706</v>
      </c>
      <c r="AE167" s="216">
        <v>42212</v>
      </c>
      <c r="AF167" s="235">
        <v>33.058201058201057</v>
      </c>
      <c r="AG167" s="216">
        <v>42212</v>
      </c>
      <c r="AH167" s="215" t="s">
        <v>8294</v>
      </c>
      <c r="AI167" s="216" t="s">
        <v>8299</v>
      </c>
      <c r="AJ167" s="212">
        <v>140</v>
      </c>
      <c r="AK167" s="216">
        <v>42145</v>
      </c>
      <c r="AL167" s="215" t="s">
        <v>8294</v>
      </c>
      <c r="AM167" s="215"/>
      <c r="AN167" s="212">
        <v>103</v>
      </c>
      <c r="AO167" s="212"/>
      <c r="AP167" s="215" t="s">
        <v>8294</v>
      </c>
      <c r="AQ167" s="215"/>
      <c r="AR167" s="215" t="s">
        <v>8294</v>
      </c>
      <c r="AS167" s="215"/>
      <c r="AT167" s="215" t="s">
        <v>8294</v>
      </c>
      <c r="AU167" s="215" t="s">
        <v>8294</v>
      </c>
      <c r="AV167" s="215"/>
      <c r="AW167" s="215" t="s">
        <v>8294</v>
      </c>
      <c r="AX167" s="215"/>
      <c r="AY167" s="215" t="s">
        <v>8294</v>
      </c>
      <c r="AZ167" s="215"/>
      <c r="BA167" s="215" t="s">
        <v>8294</v>
      </c>
      <c r="BB167" s="215"/>
      <c r="BC167" s="215" t="s">
        <v>8294</v>
      </c>
      <c r="BD167" s="215"/>
      <c r="BE167" s="212">
        <v>3</v>
      </c>
      <c r="BF167" s="217">
        <v>42279</v>
      </c>
      <c r="BG167" s="212">
        <v>-7.9</v>
      </c>
      <c r="BH167" s="212" t="s">
        <v>8299</v>
      </c>
      <c r="BI167" s="211" t="s">
        <v>8294</v>
      </c>
      <c r="BJ167" s="211"/>
      <c r="BK167" s="211" t="s">
        <v>8294</v>
      </c>
      <c r="BL167" s="211"/>
      <c r="BM167" s="212">
        <v>57.9</v>
      </c>
      <c r="BN167" s="212" t="s">
        <v>8299</v>
      </c>
      <c r="BO167" s="211" t="s">
        <v>8294</v>
      </c>
      <c r="BP167" s="211"/>
      <c r="BQ167" s="212">
        <v>12.2</v>
      </c>
      <c r="BR167" s="212" t="s">
        <v>8299</v>
      </c>
      <c r="BS167" s="212">
        <v>45.1</v>
      </c>
      <c r="BT167" s="212" t="s">
        <v>8299</v>
      </c>
      <c r="BU167" s="212">
        <v>16.7</v>
      </c>
      <c r="BV167" s="212" t="s">
        <v>8299</v>
      </c>
      <c r="BW167" s="212">
        <v>13.8</v>
      </c>
      <c r="BX167" s="212" t="s">
        <v>8299</v>
      </c>
      <c r="BY167" s="234">
        <v>7.2690000534057617</v>
      </c>
      <c r="BZ167" s="214">
        <v>42215</v>
      </c>
      <c r="CA167" s="212">
        <v>36.4</v>
      </c>
      <c r="CB167" s="208" t="s">
        <v>8299</v>
      </c>
      <c r="CC167" s="212">
        <v>7.7</v>
      </c>
      <c r="CD167" s="214">
        <v>42215</v>
      </c>
      <c r="CE167" s="208">
        <v>0</v>
      </c>
      <c r="CG167" s="215" t="s">
        <v>8294</v>
      </c>
      <c r="CH167" s="215" t="s">
        <v>8294</v>
      </c>
      <c r="CI167" s="215" t="s">
        <v>8294</v>
      </c>
      <c r="CJ167" s="215" t="s">
        <v>8294</v>
      </c>
    </row>
    <row r="168" spans="1:92" s="610" customFormat="1">
      <c r="A168" s="210" t="s">
        <v>7624</v>
      </c>
      <c r="B168" s="211" t="s">
        <v>8141</v>
      </c>
      <c r="C168" s="212" t="s">
        <v>7776</v>
      </c>
      <c r="D168" s="211" t="s">
        <v>8276</v>
      </c>
      <c r="E168" s="212">
        <v>153</v>
      </c>
      <c r="F168" s="212">
        <v>1</v>
      </c>
      <c r="G168" s="213">
        <v>271</v>
      </c>
      <c r="H168" s="213">
        <v>21</v>
      </c>
      <c r="I168" s="213"/>
      <c r="J168" s="213"/>
      <c r="K168" s="211" t="s">
        <v>8294</v>
      </c>
      <c r="L168" s="218"/>
      <c r="M168" s="212">
        <v>7</v>
      </c>
      <c r="N168" s="214">
        <v>41915</v>
      </c>
      <c r="O168" s="212">
        <v>6.05</v>
      </c>
      <c r="P168" s="214">
        <v>42215</v>
      </c>
      <c r="Q168" s="215" t="s">
        <v>8294</v>
      </c>
      <c r="R168" s="215" t="s">
        <v>8294</v>
      </c>
      <c r="S168" s="215" t="s">
        <v>8294</v>
      </c>
      <c r="T168" s="215" t="s">
        <v>8294</v>
      </c>
      <c r="U168" s="209">
        <f>AD168*BS168</f>
        <v>1958.1071481481479</v>
      </c>
      <c r="V168" s="216">
        <v>42215</v>
      </c>
      <c r="W168" s="215">
        <v>13.5</v>
      </c>
      <c r="X168" s="215" t="s">
        <v>8294</v>
      </c>
      <c r="Y168" s="215" t="s">
        <v>8294</v>
      </c>
      <c r="Z168" s="209">
        <f>AD168*BU168</f>
        <v>519.99525925925923</v>
      </c>
      <c r="AA168" s="216">
        <v>42215</v>
      </c>
      <c r="AB168" s="208" t="e">
        <f>(AD168/AH168)*10000</f>
        <v>#VALUE!</v>
      </c>
      <c r="AC168" s="216">
        <v>42215</v>
      </c>
      <c r="AD168" s="485">
        <f>(O168/W168)*(((100-CC168)/100)*((100-2)/100))*100</f>
        <v>40.624629629629624</v>
      </c>
      <c r="AE168" s="216">
        <v>42212</v>
      </c>
      <c r="AF168" s="235">
        <v>45.553520553520549</v>
      </c>
      <c r="AG168" s="216">
        <v>42212</v>
      </c>
      <c r="AH168" s="215" t="s">
        <v>8294</v>
      </c>
      <c r="AI168" s="216" t="s">
        <v>8299</v>
      </c>
      <c r="AJ168" s="212">
        <v>160</v>
      </c>
      <c r="AK168" s="216">
        <v>42145</v>
      </c>
      <c r="AL168" s="215" t="s">
        <v>8294</v>
      </c>
      <c r="AM168" s="215"/>
      <c r="AN168" s="212">
        <v>103</v>
      </c>
      <c r="AO168" s="212"/>
      <c r="AP168" s="215" t="s">
        <v>8294</v>
      </c>
      <c r="AQ168" s="215"/>
      <c r="AR168" s="215" t="s">
        <v>8294</v>
      </c>
      <c r="AS168" s="215"/>
      <c r="AT168" s="215" t="s">
        <v>8294</v>
      </c>
      <c r="AU168" s="215" t="s">
        <v>8294</v>
      </c>
      <c r="AV168" s="215"/>
      <c r="AW168" s="215" t="s">
        <v>8294</v>
      </c>
      <c r="AX168" s="215"/>
      <c r="AY168" s="215" t="s">
        <v>8294</v>
      </c>
      <c r="AZ168" s="215"/>
      <c r="BA168" s="215" t="s">
        <v>8294</v>
      </c>
      <c r="BB168" s="215"/>
      <c r="BC168" s="215" t="s">
        <v>8294</v>
      </c>
      <c r="BD168" s="215"/>
      <c r="BE168" s="212">
        <v>3</v>
      </c>
      <c r="BF168" s="217">
        <v>42279</v>
      </c>
      <c r="BG168" s="212">
        <v>-11.5</v>
      </c>
      <c r="BH168" s="212" t="s">
        <v>8299</v>
      </c>
      <c r="BI168" s="211" t="s">
        <v>8294</v>
      </c>
      <c r="BJ168" s="211"/>
      <c r="BK168" s="211" t="s">
        <v>8294</v>
      </c>
      <c r="BL168" s="211"/>
      <c r="BM168" s="212">
        <v>62</v>
      </c>
      <c r="BN168" s="212" t="s">
        <v>8299</v>
      </c>
      <c r="BO168" s="211" t="s">
        <v>8294</v>
      </c>
      <c r="BP168" s="211"/>
      <c r="BQ168" s="212">
        <v>9.6999999999999993</v>
      </c>
      <c r="BR168" s="212" t="s">
        <v>8299</v>
      </c>
      <c r="BS168" s="212">
        <v>48.2</v>
      </c>
      <c r="BT168" s="212" t="s">
        <v>8299</v>
      </c>
      <c r="BU168" s="212">
        <v>12.8</v>
      </c>
      <c r="BV168" s="212" t="s">
        <v>8299</v>
      </c>
      <c r="BW168" s="212">
        <v>13.8</v>
      </c>
      <c r="BX168" s="212" t="s">
        <v>8299</v>
      </c>
      <c r="BY168" s="234">
        <v>7.0455031394958496</v>
      </c>
      <c r="BZ168" s="214">
        <v>42215</v>
      </c>
      <c r="CA168" s="212">
        <v>29.8</v>
      </c>
      <c r="CB168" s="208" t="s">
        <v>8299</v>
      </c>
      <c r="CC168" s="212">
        <v>7.5</v>
      </c>
      <c r="CD168" s="214">
        <v>42215</v>
      </c>
      <c r="CE168" s="208">
        <v>0</v>
      </c>
      <c r="CF168" s="208"/>
      <c r="CG168" s="215" t="s">
        <v>8294</v>
      </c>
      <c r="CH168" s="215" t="s">
        <v>8294</v>
      </c>
      <c r="CI168" s="215" t="s">
        <v>8294</v>
      </c>
      <c r="CJ168" s="215" t="s">
        <v>8294</v>
      </c>
      <c r="CK168" s="210"/>
      <c r="CL168" s="210"/>
      <c r="CM168" s="210"/>
      <c r="CN168" s="210"/>
    </row>
    <row r="169" spans="1:92" s="610" customFormat="1">
      <c r="A169" s="210" t="s">
        <v>7624</v>
      </c>
      <c r="B169" s="211" t="s">
        <v>8055</v>
      </c>
      <c r="C169" s="212" t="s">
        <v>7740</v>
      </c>
      <c r="D169" s="211" t="s">
        <v>8276</v>
      </c>
      <c r="E169" s="212">
        <v>115</v>
      </c>
      <c r="F169" s="212">
        <v>1</v>
      </c>
      <c r="G169" s="213">
        <v>271</v>
      </c>
      <c r="H169" s="213">
        <v>22</v>
      </c>
      <c r="I169" s="213"/>
      <c r="J169" s="213"/>
      <c r="K169" s="211" t="s">
        <v>8294</v>
      </c>
      <c r="L169" s="218"/>
      <c r="M169" s="212">
        <v>7</v>
      </c>
      <c r="N169" s="214">
        <v>41915</v>
      </c>
      <c r="O169" s="212">
        <v>4.0999999999999996</v>
      </c>
      <c r="P169" s="214">
        <v>42215</v>
      </c>
      <c r="Q169" s="215" t="s">
        <v>8294</v>
      </c>
      <c r="R169" s="215" t="s">
        <v>8294</v>
      </c>
      <c r="S169" s="215" t="s">
        <v>8294</v>
      </c>
      <c r="T169" s="215" t="s">
        <v>8294</v>
      </c>
      <c r="U169" s="209">
        <f>AD169*BS169</f>
        <v>1328.2972266666668</v>
      </c>
      <c r="V169" s="216">
        <v>42215</v>
      </c>
      <c r="W169" s="215">
        <v>13.5</v>
      </c>
      <c r="X169" s="215" t="s">
        <v>8294</v>
      </c>
      <c r="Y169" s="215" t="s">
        <v>8294</v>
      </c>
      <c r="Z169" s="209">
        <f>AD169*BU169</f>
        <v>440.01564444444449</v>
      </c>
      <c r="AA169" s="216">
        <v>42215</v>
      </c>
      <c r="AB169" s="208" t="e">
        <f>(AD169/AH169)*10000</f>
        <v>#VALUE!</v>
      </c>
      <c r="AC169" s="216">
        <v>42215</v>
      </c>
      <c r="AD169" s="485">
        <f>(O169/W169)*(((100-CC169)/100)*((100-2)/100))*100</f>
        <v>27.500977777777781</v>
      </c>
      <c r="AE169" s="216">
        <v>42212</v>
      </c>
      <c r="AF169" s="235">
        <v>30.837606837606842</v>
      </c>
      <c r="AG169" s="216">
        <v>42212</v>
      </c>
      <c r="AH169" s="215" t="s">
        <v>8294</v>
      </c>
      <c r="AI169" s="216" t="s">
        <v>8299</v>
      </c>
      <c r="AJ169" s="212">
        <v>165</v>
      </c>
      <c r="AK169" s="216">
        <v>42145</v>
      </c>
      <c r="AL169" s="215" t="s">
        <v>8294</v>
      </c>
      <c r="AM169" s="215"/>
      <c r="AN169" s="212">
        <v>105</v>
      </c>
      <c r="AO169" s="212"/>
      <c r="AP169" s="215" t="s">
        <v>8294</v>
      </c>
      <c r="AQ169" s="215"/>
      <c r="AR169" s="215" t="s">
        <v>8294</v>
      </c>
      <c r="AS169" s="215"/>
      <c r="AT169" s="215" t="s">
        <v>8294</v>
      </c>
      <c r="AU169" s="215" t="s">
        <v>8294</v>
      </c>
      <c r="AV169" s="215"/>
      <c r="AW169" s="215" t="s">
        <v>8294</v>
      </c>
      <c r="AX169" s="215"/>
      <c r="AY169" s="215" t="s">
        <v>8294</v>
      </c>
      <c r="AZ169" s="215"/>
      <c r="BA169" s="215" t="s">
        <v>8294</v>
      </c>
      <c r="BB169" s="215"/>
      <c r="BC169" s="215" t="s">
        <v>8294</v>
      </c>
      <c r="BD169" s="215"/>
      <c r="BE169" s="212">
        <v>3</v>
      </c>
      <c r="BF169" s="217">
        <v>42279</v>
      </c>
      <c r="BG169" s="212">
        <v>29.1</v>
      </c>
      <c r="BH169" s="212" t="s">
        <v>8299</v>
      </c>
      <c r="BI169" s="211" t="s">
        <v>8294</v>
      </c>
      <c r="BJ169" s="211"/>
      <c r="BK169" s="211" t="s">
        <v>8294</v>
      </c>
      <c r="BL169" s="211"/>
      <c r="BM169" s="212">
        <v>68.2</v>
      </c>
      <c r="BN169" s="212" t="s">
        <v>8299</v>
      </c>
      <c r="BO169" s="211" t="s">
        <v>8294</v>
      </c>
      <c r="BP169" s="211"/>
      <c r="BQ169" s="212">
        <v>3.9</v>
      </c>
      <c r="BR169" s="212" t="s">
        <v>8299</v>
      </c>
      <c r="BS169" s="212">
        <v>48.3</v>
      </c>
      <c r="BT169" s="212" t="s">
        <v>8299</v>
      </c>
      <c r="BU169" s="212">
        <v>16</v>
      </c>
      <c r="BV169" s="212" t="s">
        <v>8299</v>
      </c>
      <c r="BW169" s="212">
        <v>64.2</v>
      </c>
      <c r="BX169" s="212" t="s">
        <v>8299</v>
      </c>
      <c r="BY169" s="234">
        <v>7.1841239929199219</v>
      </c>
      <c r="BZ169" s="214">
        <v>42215</v>
      </c>
      <c r="CA169" s="212">
        <v>37.5</v>
      </c>
      <c r="CB169" s="208" t="s">
        <v>8299</v>
      </c>
      <c r="CC169" s="212">
        <v>7.6</v>
      </c>
      <c r="CD169" s="214">
        <v>42215</v>
      </c>
      <c r="CE169" s="208">
        <v>0</v>
      </c>
      <c r="CF169" s="208"/>
      <c r="CG169" s="215" t="s">
        <v>8294</v>
      </c>
      <c r="CH169" s="215" t="s">
        <v>8294</v>
      </c>
      <c r="CI169" s="215" t="s">
        <v>8294</v>
      </c>
      <c r="CJ169" s="215" t="s">
        <v>8294</v>
      </c>
      <c r="CK169" s="210"/>
      <c r="CL169" s="210"/>
      <c r="CM169" s="210"/>
      <c r="CN169" s="210"/>
    </row>
    <row r="170" spans="1:92" s="610" customFormat="1">
      <c r="A170" s="210" t="s">
        <v>7624</v>
      </c>
      <c r="B170" s="211" t="s">
        <v>8147</v>
      </c>
      <c r="C170" s="212" t="s">
        <v>7779</v>
      </c>
      <c r="D170" s="211" t="s">
        <v>8274</v>
      </c>
      <c r="E170" s="212">
        <v>156</v>
      </c>
      <c r="F170" s="212">
        <v>1</v>
      </c>
      <c r="G170" s="213">
        <v>272</v>
      </c>
      <c r="H170" s="213">
        <v>11</v>
      </c>
      <c r="I170" s="213"/>
      <c r="J170" s="213"/>
      <c r="K170" s="211" t="s">
        <v>8294</v>
      </c>
      <c r="L170" s="218"/>
      <c r="M170" s="212">
        <v>7</v>
      </c>
      <c r="N170" s="214">
        <v>41915</v>
      </c>
      <c r="O170" s="212">
        <v>2.75</v>
      </c>
      <c r="P170" s="214">
        <v>42215</v>
      </c>
      <c r="Q170" s="215" t="s">
        <v>8294</v>
      </c>
      <c r="R170" s="215" t="s">
        <v>8294</v>
      </c>
      <c r="S170" s="215" t="s">
        <v>8294</v>
      </c>
      <c r="T170" s="215" t="s">
        <v>8294</v>
      </c>
      <c r="U170" s="209" t="e">
        <f>AD170*BS170</f>
        <v>#VALUE!</v>
      </c>
      <c r="V170" s="216">
        <v>42215</v>
      </c>
      <c r="W170" s="215">
        <v>13.5</v>
      </c>
      <c r="X170" s="215" t="s">
        <v>8294</v>
      </c>
      <c r="Y170" s="215" t="s">
        <v>8294</v>
      </c>
      <c r="Z170" s="209" t="e">
        <f>AD170*BU170</f>
        <v>#VALUE!</v>
      </c>
      <c r="AA170" s="216">
        <v>42215</v>
      </c>
      <c r="AB170" s="208" t="e">
        <f>(AD170/AH170)*10000</f>
        <v>#VALUE!</v>
      </c>
      <c r="AC170" s="216">
        <v>42215</v>
      </c>
      <c r="AD170" s="485">
        <f>(O170/W170)*(((100-CC170)/100)*((100-2)/100))*100</f>
        <v>18.40585185185185</v>
      </c>
      <c r="AE170" s="216">
        <v>42212</v>
      </c>
      <c r="AF170" s="235">
        <v>20.638990638990638</v>
      </c>
      <c r="AG170" s="216">
        <v>42212</v>
      </c>
      <c r="AH170" s="215" t="s">
        <v>8294</v>
      </c>
      <c r="AI170" s="216" t="s">
        <v>8299</v>
      </c>
      <c r="AJ170" s="212">
        <v>135</v>
      </c>
      <c r="AK170" s="216">
        <v>42145</v>
      </c>
      <c r="AL170" s="215" t="s">
        <v>8294</v>
      </c>
      <c r="AM170" s="215"/>
      <c r="AN170" s="212">
        <v>103</v>
      </c>
      <c r="AO170" s="212"/>
      <c r="AP170" s="215" t="s">
        <v>8294</v>
      </c>
      <c r="AQ170" s="215"/>
      <c r="AR170" s="215" t="s">
        <v>8294</v>
      </c>
      <c r="AS170" s="215"/>
      <c r="AT170" s="215" t="s">
        <v>8294</v>
      </c>
      <c r="AU170" s="215" t="s">
        <v>8294</v>
      </c>
      <c r="AV170" s="215"/>
      <c r="AW170" s="215" t="s">
        <v>8294</v>
      </c>
      <c r="AX170" s="215"/>
      <c r="AY170" s="215" t="s">
        <v>8294</v>
      </c>
      <c r="AZ170" s="215"/>
      <c r="BA170" s="215" t="s">
        <v>8294</v>
      </c>
      <c r="BB170" s="215"/>
      <c r="BC170" s="215" t="s">
        <v>8294</v>
      </c>
      <c r="BD170" s="215"/>
      <c r="BE170" s="212">
        <v>3</v>
      </c>
      <c r="BF170" s="217">
        <v>42279</v>
      </c>
      <c r="BG170" s="211" t="s">
        <v>8294</v>
      </c>
      <c r="BH170" s="212" t="s">
        <v>8299</v>
      </c>
      <c r="BI170" s="211" t="s">
        <v>8294</v>
      </c>
      <c r="BJ170" s="211"/>
      <c r="BK170" s="211" t="s">
        <v>8294</v>
      </c>
      <c r="BL170" s="211"/>
      <c r="BM170" s="211" t="s">
        <v>8294</v>
      </c>
      <c r="BN170" s="212" t="s">
        <v>8299</v>
      </c>
      <c r="BO170" s="211" t="s">
        <v>8294</v>
      </c>
      <c r="BP170" s="211"/>
      <c r="BQ170" s="211" t="s">
        <v>8294</v>
      </c>
      <c r="BR170" s="212" t="s">
        <v>8299</v>
      </c>
      <c r="BS170" s="211" t="s">
        <v>8294</v>
      </c>
      <c r="BT170" s="212" t="s">
        <v>8299</v>
      </c>
      <c r="BU170" s="211" t="s">
        <v>8294</v>
      </c>
      <c r="BV170" s="212" t="s">
        <v>8299</v>
      </c>
      <c r="BW170" s="211" t="s">
        <v>8294</v>
      </c>
      <c r="BX170" s="212" t="s">
        <v>8299</v>
      </c>
      <c r="BY170" s="234" t="s">
        <v>8294</v>
      </c>
      <c r="BZ170" s="214">
        <v>42215</v>
      </c>
      <c r="CA170" s="211" t="s">
        <v>8294</v>
      </c>
      <c r="CB170" s="208" t="s">
        <v>8299</v>
      </c>
      <c r="CC170" s="212">
        <v>7.8</v>
      </c>
      <c r="CD170" s="214">
        <v>42215</v>
      </c>
      <c r="CE170" s="208">
        <v>0</v>
      </c>
      <c r="CF170" s="208"/>
      <c r="CG170" s="215" t="s">
        <v>8294</v>
      </c>
      <c r="CH170" s="215" t="s">
        <v>8294</v>
      </c>
      <c r="CI170" s="215" t="s">
        <v>8294</v>
      </c>
      <c r="CJ170" s="215" t="s">
        <v>8294</v>
      </c>
      <c r="CK170" s="210"/>
      <c r="CL170" s="210"/>
      <c r="CM170" s="210"/>
      <c r="CN170" s="210"/>
    </row>
    <row r="171" spans="1:92" s="610" customFormat="1">
      <c r="A171" s="210" t="s">
        <v>7624</v>
      </c>
      <c r="B171" s="211" t="s">
        <v>8145</v>
      </c>
      <c r="C171" s="212" t="s">
        <v>7778</v>
      </c>
      <c r="D171" s="211" t="s">
        <v>8274</v>
      </c>
      <c r="E171" s="212">
        <v>155</v>
      </c>
      <c r="F171" s="212">
        <v>1</v>
      </c>
      <c r="G171" s="213">
        <v>272</v>
      </c>
      <c r="H171" s="213">
        <v>12</v>
      </c>
      <c r="I171" s="213"/>
      <c r="J171" s="213"/>
      <c r="K171" s="211" t="s">
        <v>8294</v>
      </c>
      <c r="L171" s="218"/>
      <c r="M171" s="212">
        <v>7</v>
      </c>
      <c r="N171" s="214">
        <v>41915</v>
      </c>
      <c r="O171" s="212">
        <v>3.9</v>
      </c>
      <c r="P171" s="214">
        <v>42215</v>
      </c>
      <c r="Q171" s="215" t="s">
        <v>8294</v>
      </c>
      <c r="R171" s="215" t="s">
        <v>8294</v>
      </c>
      <c r="S171" s="215" t="s">
        <v>8294</v>
      </c>
      <c r="T171" s="215" t="s">
        <v>8294</v>
      </c>
      <c r="U171" s="209">
        <f>AD171*BS171</f>
        <v>1294.8935999999999</v>
      </c>
      <c r="V171" s="216">
        <v>42215</v>
      </c>
      <c r="W171" s="215">
        <v>13.5</v>
      </c>
      <c r="X171" s="215" t="s">
        <v>8294</v>
      </c>
      <c r="Y171" s="215" t="s">
        <v>8294</v>
      </c>
      <c r="Z171" s="209">
        <f>AD171*BU171</f>
        <v>298.21791999999999</v>
      </c>
      <c r="AA171" s="216">
        <v>42215</v>
      </c>
      <c r="AB171" s="208" t="e">
        <f>(AD171/AH171)*10000</f>
        <v>#VALUE!</v>
      </c>
      <c r="AC171" s="216">
        <v>42215</v>
      </c>
      <c r="AD171" s="485">
        <f>(O171/W171)*(((100-CC171)/100)*((100-2)/100))*100</f>
        <v>26.159466666666663</v>
      </c>
      <c r="AE171" s="216">
        <v>42212</v>
      </c>
      <c r="AF171" s="235">
        <v>29.333333333333332</v>
      </c>
      <c r="AG171" s="216">
        <v>42212</v>
      </c>
      <c r="AH171" s="215" t="s">
        <v>8294</v>
      </c>
      <c r="AI171" s="216" t="s">
        <v>8299</v>
      </c>
      <c r="AJ171" s="212">
        <v>140</v>
      </c>
      <c r="AK171" s="216">
        <v>42145</v>
      </c>
      <c r="AL171" s="215" t="s">
        <v>8294</v>
      </c>
      <c r="AM171" s="215"/>
      <c r="AN171" s="212">
        <v>104</v>
      </c>
      <c r="AO171" s="212"/>
      <c r="AP171" s="215" t="s">
        <v>8294</v>
      </c>
      <c r="AQ171" s="215"/>
      <c r="AR171" s="215" t="s">
        <v>8294</v>
      </c>
      <c r="AS171" s="215"/>
      <c r="AT171" s="215" t="s">
        <v>8294</v>
      </c>
      <c r="AU171" s="215" t="s">
        <v>8294</v>
      </c>
      <c r="AV171" s="215"/>
      <c r="AW171" s="215" t="s">
        <v>8294</v>
      </c>
      <c r="AX171" s="215"/>
      <c r="AY171" s="215" t="s">
        <v>8294</v>
      </c>
      <c r="AZ171" s="215"/>
      <c r="BA171" s="215" t="s">
        <v>8294</v>
      </c>
      <c r="BB171" s="215"/>
      <c r="BC171" s="215" t="s">
        <v>8294</v>
      </c>
      <c r="BD171" s="215"/>
      <c r="BE171" s="212">
        <v>3</v>
      </c>
      <c r="BF171" s="217">
        <v>42279</v>
      </c>
      <c r="BG171" s="212">
        <v>-13.7</v>
      </c>
      <c r="BH171" s="212" t="s">
        <v>8299</v>
      </c>
      <c r="BI171" s="211" t="s">
        <v>8294</v>
      </c>
      <c r="BJ171" s="211"/>
      <c r="BK171" s="211" t="s">
        <v>8294</v>
      </c>
      <c r="BL171" s="211"/>
      <c r="BM171" s="212">
        <v>63.6</v>
      </c>
      <c r="BN171" s="212" t="s">
        <v>8299</v>
      </c>
      <c r="BO171" s="211" t="s">
        <v>8294</v>
      </c>
      <c r="BP171" s="211"/>
      <c r="BQ171" s="212">
        <v>8.4</v>
      </c>
      <c r="BR171" s="212" t="s">
        <v>8299</v>
      </c>
      <c r="BS171" s="212">
        <v>49.5</v>
      </c>
      <c r="BT171" s="212" t="s">
        <v>8299</v>
      </c>
      <c r="BU171" s="212">
        <v>11.4</v>
      </c>
      <c r="BV171" s="212" t="s">
        <v>8299</v>
      </c>
      <c r="BW171" s="212">
        <v>9.9</v>
      </c>
      <c r="BX171" s="212" t="s">
        <v>8299</v>
      </c>
      <c r="BY171" s="234">
        <v>7.2172970771789551</v>
      </c>
      <c r="BZ171" s="214">
        <v>42215</v>
      </c>
      <c r="CA171" s="212">
        <v>27.5</v>
      </c>
      <c r="CB171" s="208" t="s">
        <v>8299</v>
      </c>
      <c r="CC171" s="212">
        <v>7.6</v>
      </c>
      <c r="CD171" s="214">
        <v>42215</v>
      </c>
      <c r="CE171" s="208">
        <v>0</v>
      </c>
      <c r="CF171" s="208"/>
      <c r="CG171" s="215" t="s">
        <v>8294</v>
      </c>
      <c r="CH171" s="215" t="s">
        <v>8294</v>
      </c>
      <c r="CI171" s="215" t="s">
        <v>8294</v>
      </c>
      <c r="CJ171" s="215" t="s">
        <v>8294</v>
      </c>
      <c r="CK171" s="210"/>
      <c r="CL171" s="210"/>
      <c r="CM171" s="210"/>
      <c r="CN171" s="210"/>
    </row>
    <row r="172" spans="1:92">
      <c r="A172" s="210" t="s">
        <v>7624</v>
      </c>
      <c r="B172" s="211" t="s">
        <v>7955</v>
      </c>
      <c r="C172" s="212" t="s">
        <v>7695</v>
      </c>
      <c r="D172" s="211" t="s">
        <v>8274</v>
      </c>
      <c r="E172" s="212">
        <v>65</v>
      </c>
      <c r="F172" s="212">
        <v>1</v>
      </c>
      <c r="G172" s="213">
        <v>272</v>
      </c>
      <c r="H172" s="213">
        <v>13</v>
      </c>
      <c r="I172" s="213"/>
      <c r="J172" s="213"/>
      <c r="K172" s="211" t="s">
        <v>8294</v>
      </c>
      <c r="M172" s="212">
        <v>7</v>
      </c>
      <c r="N172" s="214">
        <v>41915</v>
      </c>
      <c r="O172" s="212">
        <v>2.7</v>
      </c>
      <c r="P172" s="214">
        <v>42215</v>
      </c>
      <c r="Q172" s="215" t="s">
        <v>8294</v>
      </c>
      <c r="R172" s="215" t="s">
        <v>8294</v>
      </c>
      <c r="S172" s="215" t="s">
        <v>8294</v>
      </c>
      <c r="T172" s="215" t="s">
        <v>8294</v>
      </c>
      <c r="U172" s="209" t="e">
        <f>AD172*BS172</f>
        <v>#VALUE!</v>
      </c>
      <c r="V172" s="216">
        <v>42215</v>
      </c>
      <c r="W172" s="215">
        <v>13.5</v>
      </c>
      <c r="X172" s="215" t="s">
        <v>8294</v>
      </c>
      <c r="Y172" s="215" t="s">
        <v>8294</v>
      </c>
      <c r="Z172" s="209" t="e">
        <f>AD172*BU172</f>
        <v>#VALUE!</v>
      </c>
      <c r="AA172" s="216">
        <v>42215</v>
      </c>
      <c r="AB172" s="208" t="e">
        <f>(AD172/AH172)*10000</f>
        <v>#VALUE!</v>
      </c>
      <c r="AC172" s="216">
        <v>42215</v>
      </c>
      <c r="AD172" s="485">
        <f>(O172/W172)*(((100-CC172)/100)*((100-2)/100))*100</f>
        <v>18.110400000000002</v>
      </c>
      <c r="AE172" s="216">
        <v>42212</v>
      </c>
      <c r="AF172" s="235">
        <v>20.307692307692314</v>
      </c>
      <c r="AG172" s="216">
        <v>42212</v>
      </c>
      <c r="AH172" s="215" t="s">
        <v>8294</v>
      </c>
      <c r="AI172" s="216" t="s">
        <v>8299</v>
      </c>
      <c r="AJ172" s="212">
        <v>140</v>
      </c>
      <c r="AK172" s="216">
        <v>42145</v>
      </c>
      <c r="AL172" s="215" t="s">
        <v>8294</v>
      </c>
      <c r="AM172" s="215"/>
      <c r="AN172" s="212">
        <v>105</v>
      </c>
      <c r="AO172" s="212"/>
      <c r="AP172" s="215" t="s">
        <v>8294</v>
      </c>
      <c r="AQ172" s="215"/>
      <c r="AR172" s="215" t="s">
        <v>8294</v>
      </c>
      <c r="AS172" s="215"/>
      <c r="AT172" s="215" t="s">
        <v>8294</v>
      </c>
      <c r="AU172" s="215" t="s">
        <v>8294</v>
      </c>
      <c r="AV172" s="215"/>
      <c r="AW172" s="215" t="s">
        <v>8294</v>
      </c>
      <c r="AX172" s="215"/>
      <c r="AY172" s="215" t="s">
        <v>8294</v>
      </c>
      <c r="AZ172" s="215"/>
      <c r="BA172" s="215" t="s">
        <v>8294</v>
      </c>
      <c r="BB172" s="215"/>
      <c r="BC172" s="215" t="s">
        <v>8294</v>
      </c>
      <c r="BD172" s="215"/>
      <c r="BE172" s="212">
        <v>3</v>
      </c>
      <c r="BF172" s="217">
        <v>42279</v>
      </c>
      <c r="BG172" s="211" t="s">
        <v>8294</v>
      </c>
      <c r="BH172" s="212" t="s">
        <v>8299</v>
      </c>
      <c r="BI172" s="211" t="s">
        <v>8294</v>
      </c>
      <c r="BJ172" s="211"/>
      <c r="BK172" s="211" t="s">
        <v>8294</v>
      </c>
      <c r="BL172" s="211"/>
      <c r="BM172" s="211" t="s">
        <v>8294</v>
      </c>
      <c r="BN172" s="212" t="s">
        <v>8299</v>
      </c>
      <c r="BO172" s="211" t="s">
        <v>8294</v>
      </c>
      <c r="BP172" s="211"/>
      <c r="BQ172" s="211" t="s">
        <v>8294</v>
      </c>
      <c r="BR172" s="212" t="s">
        <v>8299</v>
      </c>
      <c r="BS172" s="211" t="s">
        <v>8294</v>
      </c>
      <c r="BT172" s="212" t="s">
        <v>8299</v>
      </c>
      <c r="BU172" s="211" t="s">
        <v>8294</v>
      </c>
      <c r="BV172" s="212" t="s">
        <v>8299</v>
      </c>
      <c r="BW172" s="211" t="s">
        <v>8294</v>
      </c>
      <c r="BX172" s="212" t="s">
        <v>8299</v>
      </c>
      <c r="BY172" s="234" t="s">
        <v>8294</v>
      </c>
      <c r="BZ172" s="214">
        <v>42215</v>
      </c>
      <c r="CA172" s="211" t="s">
        <v>8294</v>
      </c>
      <c r="CB172" s="208" t="s">
        <v>8299</v>
      </c>
      <c r="CC172" s="212">
        <v>7.6</v>
      </c>
      <c r="CD172" s="214">
        <v>42215</v>
      </c>
      <c r="CE172" s="208">
        <v>0</v>
      </c>
      <c r="CG172" s="215" t="s">
        <v>8294</v>
      </c>
      <c r="CH172" s="215" t="s">
        <v>8294</v>
      </c>
      <c r="CI172" s="215" t="s">
        <v>8294</v>
      </c>
      <c r="CJ172" s="215" t="s">
        <v>8294</v>
      </c>
    </row>
    <row r="173" spans="1:92">
      <c r="A173" s="210" t="s">
        <v>7624</v>
      </c>
      <c r="B173" s="211" t="s">
        <v>8183</v>
      </c>
      <c r="C173" s="212" t="s">
        <v>7798</v>
      </c>
      <c r="D173" s="211" t="s">
        <v>8274</v>
      </c>
      <c r="E173" s="212">
        <v>175</v>
      </c>
      <c r="F173" s="212">
        <v>1</v>
      </c>
      <c r="G173" s="213">
        <v>272</v>
      </c>
      <c r="H173" s="213">
        <v>14</v>
      </c>
      <c r="I173" s="213"/>
      <c r="J173" s="213"/>
      <c r="K173" s="211" t="s">
        <v>8294</v>
      </c>
      <c r="M173" s="212">
        <v>7</v>
      </c>
      <c r="N173" s="214">
        <v>41915</v>
      </c>
      <c r="O173" s="212">
        <v>3.9</v>
      </c>
      <c r="P173" s="214">
        <v>42215</v>
      </c>
      <c r="Q173" s="215" t="s">
        <v>8294</v>
      </c>
      <c r="R173" s="215" t="s">
        <v>8294</v>
      </c>
      <c r="S173" s="215" t="s">
        <v>8294</v>
      </c>
      <c r="T173" s="215" t="s">
        <v>8294</v>
      </c>
      <c r="U173" s="209">
        <f>AD173*BS173</f>
        <v>1173.3539999999998</v>
      </c>
      <c r="V173" s="216">
        <v>42215</v>
      </c>
      <c r="W173" s="215">
        <v>13.5</v>
      </c>
      <c r="X173" s="215" t="s">
        <v>8294</v>
      </c>
      <c r="Y173" s="215" t="s">
        <v>8294</v>
      </c>
      <c r="Z173" s="209">
        <f>AD173*BU173</f>
        <v>419.7999866666666</v>
      </c>
      <c r="AA173" s="216">
        <v>42215</v>
      </c>
      <c r="AB173" s="208" t="e">
        <f>(AD173/AH173)*10000</f>
        <v>#VALUE!</v>
      </c>
      <c r="AC173" s="216">
        <v>42215</v>
      </c>
      <c r="AD173" s="485">
        <f>(O173/W173)*(((100-CC173)/100)*((100-2)/100))*100</f>
        <v>26.074533333333328</v>
      </c>
      <c r="AE173" s="216">
        <v>42212</v>
      </c>
      <c r="AF173" s="235">
        <v>29.238095238095234</v>
      </c>
      <c r="AG173" s="216">
        <v>42212</v>
      </c>
      <c r="AH173" s="215" t="s">
        <v>8294</v>
      </c>
      <c r="AI173" s="216" t="s">
        <v>8299</v>
      </c>
      <c r="AJ173" s="212">
        <v>150</v>
      </c>
      <c r="AK173" s="216">
        <v>42145</v>
      </c>
      <c r="AL173" s="215" t="s">
        <v>8294</v>
      </c>
      <c r="AM173" s="215"/>
      <c r="AN173" s="212">
        <v>103</v>
      </c>
      <c r="AO173" s="212"/>
      <c r="AP173" s="215" t="s">
        <v>8294</v>
      </c>
      <c r="AQ173" s="215"/>
      <c r="AR173" s="215" t="s">
        <v>8294</v>
      </c>
      <c r="AS173" s="215"/>
      <c r="AT173" s="215" t="s">
        <v>8294</v>
      </c>
      <c r="AU173" s="215" t="s">
        <v>8294</v>
      </c>
      <c r="AV173" s="215"/>
      <c r="AW173" s="215" t="s">
        <v>8294</v>
      </c>
      <c r="AX173" s="215"/>
      <c r="AY173" s="215" t="s">
        <v>8294</v>
      </c>
      <c r="AZ173" s="215"/>
      <c r="BA173" s="215" t="s">
        <v>8294</v>
      </c>
      <c r="BB173" s="215"/>
      <c r="BC173" s="215" t="s">
        <v>8294</v>
      </c>
      <c r="BD173" s="215"/>
      <c r="BE173" s="212">
        <v>3</v>
      </c>
      <c r="BF173" s="217">
        <v>42279</v>
      </c>
      <c r="BG173" s="212">
        <v>-10.9</v>
      </c>
      <c r="BH173" s="212" t="s">
        <v>8299</v>
      </c>
      <c r="BI173" s="211" t="s">
        <v>8294</v>
      </c>
      <c r="BJ173" s="211"/>
      <c r="BK173" s="211" t="s">
        <v>8294</v>
      </c>
      <c r="BL173" s="211"/>
      <c r="BM173" s="212">
        <v>61.9</v>
      </c>
      <c r="BN173" s="212" t="s">
        <v>8299</v>
      </c>
      <c r="BO173" s="211" t="s">
        <v>8294</v>
      </c>
      <c r="BP173" s="211"/>
      <c r="BQ173" s="212">
        <v>10.5</v>
      </c>
      <c r="BR173" s="212" t="s">
        <v>8299</v>
      </c>
      <c r="BS173" s="212">
        <v>45</v>
      </c>
      <c r="BT173" s="212" t="s">
        <v>8299</v>
      </c>
      <c r="BU173" s="212">
        <v>16.100000000000001</v>
      </c>
      <c r="BV173" s="212" t="s">
        <v>8299</v>
      </c>
      <c r="BW173" s="212">
        <v>28.7</v>
      </c>
      <c r="BX173" s="212" t="s">
        <v>8299</v>
      </c>
      <c r="BY173" s="234">
        <v>7.7464637756347656</v>
      </c>
      <c r="BZ173" s="214">
        <v>42215</v>
      </c>
      <c r="CA173" s="212">
        <v>34.9</v>
      </c>
      <c r="CB173" s="208" t="s">
        <v>8299</v>
      </c>
      <c r="CC173" s="212">
        <v>7.9</v>
      </c>
      <c r="CD173" s="214">
        <v>42215</v>
      </c>
      <c r="CE173" s="208">
        <v>0</v>
      </c>
      <c r="CG173" s="215" t="s">
        <v>8294</v>
      </c>
      <c r="CH173" s="215" t="s">
        <v>8294</v>
      </c>
      <c r="CI173" s="215" t="s">
        <v>8294</v>
      </c>
      <c r="CJ173" s="215" t="s">
        <v>8294</v>
      </c>
    </row>
    <row r="174" spans="1:92">
      <c r="A174" s="210" t="s">
        <v>7624</v>
      </c>
      <c r="B174" s="211" t="s">
        <v>7826</v>
      </c>
      <c r="C174" s="212" t="s">
        <v>7825</v>
      </c>
      <c r="D174" s="211" t="s">
        <v>8274</v>
      </c>
      <c r="E174" s="212">
        <v>7</v>
      </c>
      <c r="F174" s="212">
        <v>1</v>
      </c>
      <c r="G174" s="213">
        <v>272</v>
      </c>
      <c r="H174" s="213">
        <v>15</v>
      </c>
      <c r="I174" s="213"/>
      <c r="J174" s="213"/>
      <c r="K174" s="211" t="s">
        <v>8294</v>
      </c>
      <c r="M174" s="212">
        <v>7</v>
      </c>
      <c r="N174" s="214">
        <v>41915</v>
      </c>
      <c r="O174" s="212">
        <v>2.85</v>
      </c>
      <c r="P174" s="214">
        <v>42215</v>
      </c>
      <c r="Q174" s="215" t="s">
        <v>8294</v>
      </c>
      <c r="R174" s="215" t="s">
        <v>8294</v>
      </c>
      <c r="S174" s="215" t="s">
        <v>8294</v>
      </c>
      <c r="T174" s="215" t="s">
        <v>8294</v>
      </c>
      <c r="U174" s="209" t="e">
        <f>AD174*BS174</f>
        <v>#VALUE!</v>
      </c>
      <c r="V174" s="216">
        <v>42215</v>
      </c>
      <c r="W174" s="215">
        <v>13.5</v>
      </c>
      <c r="X174" s="215" t="s">
        <v>8294</v>
      </c>
      <c r="Y174" s="215" t="s">
        <v>8294</v>
      </c>
      <c r="Z174" s="209" t="e">
        <f>AD174*BU174</f>
        <v>#VALUE!</v>
      </c>
      <c r="AA174" s="216">
        <v>42215</v>
      </c>
      <c r="AB174" s="208" t="e">
        <f>(AD174/AH174)*10000</f>
        <v>#VALUE!</v>
      </c>
      <c r="AC174" s="216">
        <v>42215</v>
      </c>
      <c r="AD174" s="485">
        <f>(O174/W174)*(((100-CC174)/100)*((100-2)/100))*100</f>
        <v>19.137222222222221</v>
      </c>
      <c r="AE174" s="216">
        <v>42212</v>
      </c>
      <c r="AF174" s="235">
        <v>21.459096459096457</v>
      </c>
      <c r="AG174" s="216">
        <v>42212</v>
      </c>
      <c r="AH174" s="215" t="s">
        <v>8294</v>
      </c>
      <c r="AI174" s="216" t="s">
        <v>8299</v>
      </c>
      <c r="AJ174" s="212">
        <v>150</v>
      </c>
      <c r="AK174" s="216">
        <v>42145</v>
      </c>
      <c r="AL174" s="215" t="s">
        <v>8294</v>
      </c>
      <c r="AM174" s="215"/>
      <c r="AN174" s="212">
        <v>105</v>
      </c>
      <c r="AO174" s="212"/>
      <c r="AP174" s="215" t="s">
        <v>8294</v>
      </c>
      <c r="AQ174" s="215"/>
      <c r="AR174" s="215" t="s">
        <v>8294</v>
      </c>
      <c r="AS174" s="215"/>
      <c r="AT174" s="215" t="s">
        <v>8294</v>
      </c>
      <c r="AU174" s="215" t="s">
        <v>8294</v>
      </c>
      <c r="AV174" s="215"/>
      <c r="AW174" s="215" t="s">
        <v>8294</v>
      </c>
      <c r="AX174" s="215"/>
      <c r="AY174" s="215" t="s">
        <v>8294</v>
      </c>
      <c r="AZ174" s="215"/>
      <c r="BA174" s="215" t="s">
        <v>8294</v>
      </c>
      <c r="BB174" s="215"/>
      <c r="BC174" s="215" t="s">
        <v>8294</v>
      </c>
      <c r="BD174" s="215"/>
      <c r="BE174" s="212">
        <v>3</v>
      </c>
      <c r="BF174" s="217">
        <v>42279</v>
      </c>
      <c r="BG174" s="211" t="s">
        <v>8294</v>
      </c>
      <c r="BH174" s="212" t="s">
        <v>8299</v>
      </c>
      <c r="BI174" s="211" t="s">
        <v>8294</v>
      </c>
      <c r="BJ174" s="211"/>
      <c r="BK174" s="211" t="s">
        <v>8294</v>
      </c>
      <c r="BL174" s="211"/>
      <c r="BM174" s="211" t="s">
        <v>8294</v>
      </c>
      <c r="BN174" s="212" t="s">
        <v>8299</v>
      </c>
      <c r="BO174" s="211" t="s">
        <v>8294</v>
      </c>
      <c r="BP174" s="211"/>
      <c r="BQ174" s="211" t="s">
        <v>8294</v>
      </c>
      <c r="BR174" s="212" t="s">
        <v>8299</v>
      </c>
      <c r="BS174" s="211" t="s">
        <v>8294</v>
      </c>
      <c r="BT174" s="212" t="s">
        <v>8299</v>
      </c>
      <c r="BU174" s="211" t="s">
        <v>8294</v>
      </c>
      <c r="BV174" s="212" t="s">
        <v>8299</v>
      </c>
      <c r="BW174" s="211" t="s">
        <v>8294</v>
      </c>
      <c r="BX174" s="212" t="s">
        <v>8299</v>
      </c>
      <c r="BY174" s="234" t="s">
        <v>8294</v>
      </c>
      <c r="BZ174" s="214">
        <v>42215</v>
      </c>
      <c r="CA174" s="211" t="s">
        <v>8294</v>
      </c>
      <c r="CB174" s="208" t="s">
        <v>8299</v>
      </c>
      <c r="CC174" s="212">
        <v>7.5</v>
      </c>
      <c r="CD174" s="214">
        <v>42215</v>
      </c>
      <c r="CE174" s="208">
        <v>0</v>
      </c>
      <c r="CG174" s="215" t="s">
        <v>8294</v>
      </c>
      <c r="CH174" s="215" t="s">
        <v>8294</v>
      </c>
      <c r="CI174" s="215" t="s">
        <v>8294</v>
      </c>
      <c r="CJ174" s="215" t="s">
        <v>8294</v>
      </c>
    </row>
    <row r="175" spans="1:92">
      <c r="A175" s="210" t="s">
        <v>7624</v>
      </c>
      <c r="B175" s="211" t="s">
        <v>7983</v>
      </c>
      <c r="C175" s="212" t="s">
        <v>7707</v>
      </c>
      <c r="D175" s="211" t="s">
        <v>8274</v>
      </c>
      <c r="E175" s="212">
        <v>79</v>
      </c>
      <c r="F175" s="212">
        <v>1</v>
      </c>
      <c r="G175" s="213">
        <v>272</v>
      </c>
      <c r="H175" s="213">
        <v>16</v>
      </c>
      <c r="I175" s="213"/>
      <c r="J175" s="213"/>
      <c r="K175" s="211" t="s">
        <v>8294</v>
      </c>
      <c r="M175" s="212">
        <v>7</v>
      </c>
      <c r="N175" s="214">
        <v>41915</v>
      </c>
      <c r="O175" s="212">
        <v>3.05</v>
      </c>
      <c r="P175" s="214">
        <v>42215</v>
      </c>
      <c r="Q175" s="215" t="s">
        <v>8294</v>
      </c>
      <c r="R175" s="215" t="s">
        <v>8294</v>
      </c>
      <c r="S175" s="215" t="s">
        <v>8294</v>
      </c>
      <c r="T175" s="215" t="s">
        <v>8294</v>
      </c>
      <c r="U175" s="209">
        <f>AD175*BS175</f>
        <v>990.16935111111104</v>
      </c>
      <c r="V175" s="216">
        <v>42215</v>
      </c>
      <c r="W175" s="215">
        <v>13.5</v>
      </c>
      <c r="X175" s="215" t="s">
        <v>8294</v>
      </c>
      <c r="Y175" s="215" t="s">
        <v>8294</v>
      </c>
      <c r="Z175" s="209">
        <f>AD175*BU175</f>
        <v>261.86296888888887</v>
      </c>
      <c r="AA175" s="216">
        <v>42215</v>
      </c>
      <c r="AB175" s="208" t="e">
        <f>(AD175/AH175)*10000</f>
        <v>#VALUE!</v>
      </c>
      <c r="AC175" s="216">
        <v>42215</v>
      </c>
      <c r="AD175" s="485">
        <f>(O175/W175)*(((100-CC175)/100)*((100-2)/100))*100</f>
        <v>20.458044444444443</v>
      </c>
      <c r="AE175" s="216">
        <v>42212</v>
      </c>
      <c r="AF175" s="235">
        <v>22.940170940170944</v>
      </c>
      <c r="AG175" s="216">
        <v>42212</v>
      </c>
      <c r="AH175" s="215" t="s">
        <v>8294</v>
      </c>
      <c r="AI175" s="216" t="s">
        <v>8299</v>
      </c>
      <c r="AJ175" s="212">
        <v>160</v>
      </c>
      <c r="AK175" s="216">
        <v>42145</v>
      </c>
      <c r="AL175" s="215" t="s">
        <v>8294</v>
      </c>
      <c r="AM175" s="215"/>
      <c r="AN175" s="212">
        <v>105</v>
      </c>
      <c r="AO175" s="212"/>
      <c r="AP175" s="215" t="s">
        <v>8294</v>
      </c>
      <c r="AQ175" s="215"/>
      <c r="AR175" s="215" t="s">
        <v>8294</v>
      </c>
      <c r="AS175" s="215"/>
      <c r="AT175" s="215" t="s">
        <v>8294</v>
      </c>
      <c r="AU175" s="215" t="s">
        <v>8294</v>
      </c>
      <c r="AV175" s="215"/>
      <c r="AW175" s="215" t="s">
        <v>8294</v>
      </c>
      <c r="AX175" s="215"/>
      <c r="AY175" s="215" t="s">
        <v>8294</v>
      </c>
      <c r="AZ175" s="215"/>
      <c r="BA175" s="215" t="s">
        <v>8294</v>
      </c>
      <c r="BB175" s="215"/>
      <c r="BC175" s="215" t="s">
        <v>8294</v>
      </c>
      <c r="BD175" s="215"/>
      <c r="BE175" s="212">
        <v>3</v>
      </c>
      <c r="BF175" s="217">
        <v>42279</v>
      </c>
      <c r="BG175" s="212">
        <v>-8.8000000000000007</v>
      </c>
      <c r="BH175" s="212" t="s">
        <v>8299</v>
      </c>
      <c r="BI175" s="211" t="s">
        <v>8294</v>
      </c>
      <c r="BJ175" s="211"/>
      <c r="BK175" s="211" t="s">
        <v>8294</v>
      </c>
      <c r="BL175" s="211"/>
      <c r="BM175" s="212">
        <v>64.3</v>
      </c>
      <c r="BN175" s="212" t="s">
        <v>8299</v>
      </c>
      <c r="BO175" s="211" t="s">
        <v>8294</v>
      </c>
      <c r="BP175" s="211"/>
      <c r="BQ175" s="212">
        <v>8.3000000000000007</v>
      </c>
      <c r="BR175" s="212" t="s">
        <v>8299</v>
      </c>
      <c r="BS175" s="212">
        <v>48.4</v>
      </c>
      <c r="BT175" s="212" t="s">
        <v>8299</v>
      </c>
      <c r="BU175" s="212">
        <v>12.8</v>
      </c>
      <c r="BV175" s="212" t="s">
        <v>8299</v>
      </c>
      <c r="BW175" s="212">
        <v>18</v>
      </c>
      <c r="BX175" s="212" t="s">
        <v>8299</v>
      </c>
      <c r="BY175" s="234">
        <v>7.1275820732116699</v>
      </c>
      <c r="BZ175" s="214">
        <v>42215</v>
      </c>
      <c r="CA175" s="212">
        <v>30.1</v>
      </c>
      <c r="CB175" s="208" t="s">
        <v>8299</v>
      </c>
      <c r="CC175" s="212">
        <v>7.6</v>
      </c>
      <c r="CD175" s="214">
        <v>42215</v>
      </c>
      <c r="CE175" s="208">
        <v>0</v>
      </c>
      <c r="CG175" s="215" t="s">
        <v>8294</v>
      </c>
      <c r="CH175" s="215" t="s">
        <v>8294</v>
      </c>
      <c r="CI175" s="215" t="s">
        <v>8294</v>
      </c>
      <c r="CJ175" s="215" t="s">
        <v>8294</v>
      </c>
    </row>
    <row r="176" spans="1:92" s="610" customFormat="1">
      <c r="A176" s="210" t="s">
        <v>7624</v>
      </c>
      <c r="B176" s="211" t="s">
        <v>8181</v>
      </c>
      <c r="C176" s="212" t="s">
        <v>7797</v>
      </c>
      <c r="D176" s="211" t="s">
        <v>8276</v>
      </c>
      <c r="E176" s="212">
        <v>174</v>
      </c>
      <c r="F176" s="212">
        <v>1</v>
      </c>
      <c r="G176" s="213">
        <v>272</v>
      </c>
      <c r="H176" s="213">
        <v>17</v>
      </c>
      <c r="I176" s="213"/>
      <c r="J176" s="213"/>
      <c r="K176" s="211" t="s">
        <v>8294</v>
      </c>
      <c r="L176" s="218"/>
      <c r="M176" s="212">
        <v>7</v>
      </c>
      <c r="N176" s="214">
        <v>41915</v>
      </c>
      <c r="O176" s="212">
        <v>5.9</v>
      </c>
      <c r="P176" s="214">
        <v>42215</v>
      </c>
      <c r="Q176" s="215" t="s">
        <v>8294</v>
      </c>
      <c r="R176" s="215" t="s">
        <v>8294</v>
      </c>
      <c r="S176" s="215" t="s">
        <v>8294</v>
      </c>
      <c r="T176" s="215" t="s">
        <v>8294</v>
      </c>
      <c r="U176" s="209">
        <f>AD176*BS176</f>
        <v>1877.865111111111</v>
      </c>
      <c r="V176" s="216">
        <v>42215</v>
      </c>
      <c r="W176" s="215">
        <v>13.5</v>
      </c>
      <c r="X176" s="215" t="s">
        <v>8294</v>
      </c>
      <c r="Y176" s="215" t="s">
        <v>8294</v>
      </c>
      <c r="Z176" s="209">
        <f>AD176*BU176</f>
        <v>511.06455555555556</v>
      </c>
      <c r="AA176" s="216">
        <v>42215</v>
      </c>
      <c r="AB176" s="208" t="e">
        <f>(AD176/AH176)*10000</f>
        <v>#VALUE!</v>
      </c>
      <c r="AC176" s="216">
        <v>42215</v>
      </c>
      <c r="AD176" s="485">
        <f>(O176/W176)*(((100-CC176)/100)*((100-2)/100))*100</f>
        <v>39.617407407407406</v>
      </c>
      <c r="AE176" s="216">
        <v>42212</v>
      </c>
      <c r="AF176" s="235">
        <v>44.42409442409442</v>
      </c>
      <c r="AG176" s="216">
        <v>42212</v>
      </c>
      <c r="AH176" s="215" t="s">
        <v>8294</v>
      </c>
      <c r="AI176" s="216" t="s">
        <v>8299</v>
      </c>
      <c r="AJ176" s="212">
        <v>165</v>
      </c>
      <c r="AK176" s="216">
        <v>42145</v>
      </c>
      <c r="AL176" s="215" t="s">
        <v>8294</v>
      </c>
      <c r="AM176" s="215"/>
      <c r="AN176" s="212">
        <v>103</v>
      </c>
      <c r="AO176" s="212"/>
      <c r="AP176" s="215" t="s">
        <v>8294</v>
      </c>
      <c r="AQ176" s="215"/>
      <c r="AR176" s="215" t="s">
        <v>8294</v>
      </c>
      <c r="AS176" s="215"/>
      <c r="AT176" s="215" t="s">
        <v>8294</v>
      </c>
      <c r="AU176" s="215" t="s">
        <v>8294</v>
      </c>
      <c r="AV176" s="215"/>
      <c r="AW176" s="215" t="s">
        <v>8294</v>
      </c>
      <c r="AX176" s="215"/>
      <c r="AY176" s="215" t="s">
        <v>8294</v>
      </c>
      <c r="AZ176" s="215"/>
      <c r="BA176" s="215" t="s">
        <v>8294</v>
      </c>
      <c r="BB176" s="215"/>
      <c r="BC176" s="215" t="s">
        <v>8294</v>
      </c>
      <c r="BD176" s="215"/>
      <c r="BE176" s="212">
        <v>3</v>
      </c>
      <c r="BF176" s="217">
        <v>42279</v>
      </c>
      <c r="BG176" s="212">
        <v>-11.8</v>
      </c>
      <c r="BH176" s="212" t="s">
        <v>8299</v>
      </c>
      <c r="BI176" s="211" t="s">
        <v>8294</v>
      </c>
      <c r="BJ176" s="211"/>
      <c r="BK176" s="211" t="s">
        <v>8294</v>
      </c>
      <c r="BL176" s="211"/>
      <c r="BM176" s="212">
        <v>61.1</v>
      </c>
      <c r="BN176" s="212" t="s">
        <v>8299</v>
      </c>
      <c r="BO176" s="211" t="s">
        <v>8294</v>
      </c>
      <c r="BP176" s="211"/>
      <c r="BQ176" s="212">
        <v>9.4</v>
      </c>
      <c r="BR176" s="212" t="s">
        <v>8299</v>
      </c>
      <c r="BS176" s="212">
        <v>47.4</v>
      </c>
      <c r="BT176" s="212" t="s">
        <v>8299</v>
      </c>
      <c r="BU176" s="212">
        <v>12.9</v>
      </c>
      <c r="BV176" s="212" t="s">
        <v>8299</v>
      </c>
      <c r="BW176" s="212">
        <v>10.3</v>
      </c>
      <c r="BX176" s="212" t="s">
        <v>8299</v>
      </c>
      <c r="BY176" s="234">
        <v>7.2835268974304199</v>
      </c>
      <c r="BZ176" s="214">
        <v>42215</v>
      </c>
      <c r="CA176" s="212">
        <v>29.6</v>
      </c>
      <c r="CB176" s="208" t="s">
        <v>8299</v>
      </c>
      <c r="CC176" s="212">
        <v>7.5</v>
      </c>
      <c r="CD176" s="214">
        <v>42215</v>
      </c>
      <c r="CE176" s="208">
        <v>0</v>
      </c>
      <c r="CF176" s="208"/>
      <c r="CG176" s="215" t="s">
        <v>8294</v>
      </c>
      <c r="CH176" s="215" t="s">
        <v>8294</v>
      </c>
      <c r="CI176" s="215" t="s">
        <v>8294</v>
      </c>
      <c r="CJ176" s="215" t="s">
        <v>8294</v>
      </c>
      <c r="CK176" s="210"/>
      <c r="CL176" s="210"/>
      <c r="CM176" s="210"/>
      <c r="CN176" s="210"/>
    </row>
    <row r="177" spans="1:92" s="610" customFormat="1">
      <c r="A177" s="210" t="s">
        <v>7624</v>
      </c>
      <c r="B177" s="211" t="s">
        <v>7923</v>
      </c>
      <c r="C177" s="212" t="s">
        <v>7679</v>
      </c>
      <c r="D177" s="211" t="s">
        <v>8276</v>
      </c>
      <c r="E177" s="212">
        <v>49</v>
      </c>
      <c r="F177" s="212">
        <v>1</v>
      </c>
      <c r="G177" s="213">
        <v>272</v>
      </c>
      <c r="H177" s="213">
        <v>18</v>
      </c>
      <c r="I177" s="213"/>
      <c r="J177" s="213"/>
      <c r="K177" s="211" t="s">
        <v>8294</v>
      </c>
      <c r="L177" s="218"/>
      <c r="M177" s="212">
        <v>7</v>
      </c>
      <c r="N177" s="214">
        <v>41915</v>
      </c>
      <c r="O177" s="212">
        <v>5.3</v>
      </c>
      <c r="P177" s="214">
        <v>42215</v>
      </c>
      <c r="Q177" s="215" t="s">
        <v>8294</v>
      </c>
      <c r="R177" s="215" t="s">
        <v>8294</v>
      </c>
      <c r="S177" s="215" t="s">
        <v>8294</v>
      </c>
      <c r="T177" s="215" t="s">
        <v>8294</v>
      </c>
      <c r="U177" s="209">
        <f>AD177*BS177</f>
        <v>1669.1015185185186</v>
      </c>
      <c r="V177" s="216">
        <v>42215</v>
      </c>
      <c r="W177" s="215">
        <v>13.5</v>
      </c>
      <c r="X177" s="215" t="s">
        <v>8294</v>
      </c>
      <c r="Y177" s="215" t="s">
        <v>8294</v>
      </c>
      <c r="Z177" s="209">
        <f>AD177*BU177</f>
        <v>519.59237037037042</v>
      </c>
      <c r="AA177" s="216">
        <v>42215</v>
      </c>
      <c r="AB177" s="208" t="e">
        <f>(AD177/AH177)*10000</f>
        <v>#VALUE!</v>
      </c>
      <c r="AC177" s="216">
        <v>42215</v>
      </c>
      <c r="AD177" s="485">
        <f>(O177/W177)*(((100-CC177)/100)*((100-2)/100))*100</f>
        <v>35.588518518518519</v>
      </c>
      <c r="AE177" s="216">
        <v>42212</v>
      </c>
      <c r="AF177" s="235">
        <v>39.906389906389904</v>
      </c>
      <c r="AG177" s="216">
        <v>42212</v>
      </c>
      <c r="AH177" s="215" t="s">
        <v>8294</v>
      </c>
      <c r="AI177" s="216" t="s">
        <v>8299</v>
      </c>
      <c r="AJ177" s="212">
        <v>175</v>
      </c>
      <c r="AK177" s="216">
        <v>42145</v>
      </c>
      <c r="AL177" s="215" t="s">
        <v>8294</v>
      </c>
      <c r="AM177" s="215"/>
      <c r="AN177" s="212">
        <v>106</v>
      </c>
      <c r="AO177" s="212"/>
      <c r="AP177" s="215" t="s">
        <v>8294</v>
      </c>
      <c r="AQ177" s="215"/>
      <c r="AR177" s="215" t="s">
        <v>8294</v>
      </c>
      <c r="AS177" s="215"/>
      <c r="AT177" s="215" t="s">
        <v>8294</v>
      </c>
      <c r="AU177" s="215" t="s">
        <v>8294</v>
      </c>
      <c r="AV177" s="215"/>
      <c r="AW177" s="215" t="s">
        <v>8294</v>
      </c>
      <c r="AX177" s="215"/>
      <c r="AY177" s="215" t="s">
        <v>8294</v>
      </c>
      <c r="AZ177" s="215"/>
      <c r="BA177" s="215" t="s">
        <v>8294</v>
      </c>
      <c r="BB177" s="215"/>
      <c r="BC177" s="215" t="s">
        <v>8294</v>
      </c>
      <c r="BD177" s="215"/>
      <c r="BE177" s="212">
        <v>3</v>
      </c>
      <c r="BF177" s="217">
        <v>42279</v>
      </c>
      <c r="BG177" s="212">
        <v>-11.6</v>
      </c>
      <c r="BH177" s="212" t="s">
        <v>8299</v>
      </c>
      <c r="BI177" s="211" t="s">
        <v>8294</v>
      </c>
      <c r="BJ177" s="211"/>
      <c r="BK177" s="211" t="s">
        <v>8294</v>
      </c>
      <c r="BL177" s="211"/>
      <c r="BM177" s="212">
        <v>61.5</v>
      </c>
      <c r="BN177" s="212" t="s">
        <v>8299</v>
      </c>
      <c r="BO177" s="211" t="s">
        <v>8294</v>
      </c>
      <c r="BP177" s="211"/>
      <c r="BQ177" s="212">
        <v>9.9</v>
      </c>
      <c r="BR177" s="212" t="s">
        <v>8299</v>
      </c>
      <c r="BS177" s="212">
        <v>46.9</v>
      </c>
      <c r="BT177" s="212" t="s">
        <v>8299</v>
      </c>
      <c r="BU177" s="212">
        <v>14.6</v>
      </c>
      <c r="BV177" s="212" t="s">
        <v>8299</v>
      </c>
      <c r="BW177" s="212">
        <v>11.8</v>
      </c>
      <c r="BX177" s="212" t="s">
        <v>8299</v>
      </c>
      <c r="BY177" s="234">
        <v>7.2462711334228516</v>
      </c>
      <c r="BZ177" s="214">
        <v>42215</v>
      </c>
      <c r="CA177" s="212">
        <v>33.1</v>
      </c>
      <c r="CB177" s="208" t="s">
        <v>8299</v>
      </c>
      <c r="CC177" s="212">
        <v>7.5</v>
      </c>
      <c r="CD177" s="214">
        <v>42215</v>
      </c>
      <c r="CE177" s="208">
        <v>0</v>
      </c>
      <c r="CF177" s="208"/>
      <c r="CG177" s="215" t="s">
        <v>8294</v>
      </c>
      <c r="CH177" s="215" t="s">
        <v>8294</v>
      </c>
      <c r="CI177" s="215" t="s">
        <v>8294</v>
      </c>
      <c r="CJ177" s="215" t="s">
        <v>8294</v>
      </c>
      <c r="CK177" s="210"/>
      <c r="CL177" s="210"/>
      <c r="CM177" s="210"/>
      <c r="CN177" s="210"/>
    </row>
    <row r="178" spans="1:92" s="610" customFormat="1">
      <c r="A178" s="210" t="s">
        <v>7624</v>
      </c>
      <c r="B178" s="211" t="s">
        <v>7941</v>
      </c>
      <c r="C178" s="212" t="s">
        <v>7688</v>
      </c>
      <c r="D178" s="211" t="s">
        <v>8276</v>
      </c>
      <c r="E178" s="212">
        <v>58</v>
      </c>
      <c r="F178" s="212">
        <v>1</v>
      </c>
      <c r="G178" s="213">
        <v>272</v>
      </c>
      <c r="H178" s="213">
        <v>19</v>
      </c>
      <c r="I178" s="213"/>
      <c r="J178" s="213"/>
      <c r="K178" s="211" t="s">
        <v>8294</v>
      </c>
      <c r="L178" s="218"/>
      <c r="M178" s="212">
        <v>7</v>
      </c>
      <c r="N178" s="214">
        <v>41915</v>
      </c>
      <c r="O178" s="212">
        <v>4.3499999999999996</v>
      </c>
      <c r="P178" s="214">
        <v>42215</v>
      </c>
      <c r="Q178" s="215" t="s">
        <v>8294</v>
      </c>
      <c r="R178" s="215" t="s">
        <v>8294</v>
      </c>
      <c r="S178" s="215" t="s">
        <v>8294</v>
      </c>
      <c r="T178" s="215" t="s">
        <v>8294</v>
      </c>
      <c r="U178" s="209">
        <f>AD178*BS178</f>
        <v>1345.0996533333332</v>
      </c>
      <c r="V178" s="216">
        <v>42215</v>
      </c>
      <c r="W178" s="215">
        <v>13.5</v>
      </c>
      <c r="X178" s="215" t="s">
        <v>8294</v>
      </c>
      <c r="Y178" s="215" t="s">
        <v>8294</v>
      </c>
      <c r="Z178" s="209">
        <f>AD178*BU178</f>
        <v>440.58578666666659</v>
      </c>
      <c r="AA178" s="216">
        <v>42215</v>
      </c>
      <c r="AB178" s="208" t="e">
        <f>(AD178/AH178)*10000</f>
        <v>#VALUE!</v>
      </c>
      <c r="AC178" s="216">
        <v>42215</v>
      </c>
      <c r="AD178" s="485">
        <f>(O178/W178)*(((100-CC178)/100)*((100-2)/100))*100</f>
        <v>29.177866666666663</v>
      </c>
      <c r="AE178" s="216">
        <v>42212</v>
      </c>
      <c r="AF178" s="235">
        <v>32.717948717948723</v>
      </c>
      <c r="AG178" s="216">
        <v>42212</v>
      </c>
      <c r="AH178" s="215" t="s">
        <v>8294</v>
      </c>
      <c r="AI178" s="216" t="s">
        <v>8299</v>
      </c>
      <c r="AJ178" s="212">
        <v>150</v>
      </c>
      <c r="AK178" s="216">
        <v>42145</v>
      </c>
      <c r="AL178" s="215" t="s">
        <v>8294</v>
      </c>
      <c r="AM178" s="215"/>
      <c r="AN178" s="212">
        <v>104</v>
      </c>
      <c r="AO178" s="212"/>
      <c r="AP178" s="215" t="s">
        <v>8294</v>
      </c>
      <c r="AQ178" s="215"/>
      <c r="AR178" s="215" t="s">
        <v>8294</v>
      </c>
      <c r="AS178" s="215"/>
      <c r="AT178" s="215" t="s">
        <v>8294</v>
      </c>
      <c r="AU178" s="215" t="s">
        <v>8294</v>
      </c>
      <c r="AV178" s="215"/>
      <c r="AW178" s="215" t="s">
        <v>8294</v>
      </c>
      <c r="AX178" s="215"/>
      <c r="AY178" s="215" t="s">
        <v>8294</v>
      </c>
      <c r="AZ178" s="215"/>
      <c r="BA178" s="215" t="s">
        <v>8294</v>
      </c>
      <c r="BB178" s="215"/>
      <c r="BC178" s="215" t="s">
        <v>8294</v>
      </c>
      <c r="BD178" s="215"/>
      <c r="BE178" s="212">
        <v>3</v>
      </c>
      <c r="BF178" s="217">
        <v>42279</v>
      </c>
      <c r="BG178" s="212">
        <v>-13.4</v>
      </c>
      <c r="BH178" s="212" t="s">
        <v>8299</v>
      </c>
      <c r="BI178" s="211" t="s">
        <v>8294</v>
      </c>
      <c r="BJ178" s="211"/>
      <c r="BK178" s="211" t="s">
        <v>8294</v>
      </c>
      <c r="BL178" s="211"/>
      <c r="BM178" s="212">
        <v>62.8</v>
      </c>
      <c r="BN178" s="212" t="s">
        <v>8299</v>
      </c>
      <c r="BO178" s="211" t="s">
        <v>8294</v>
      </c>
      <c r="BP178" s="211"/>
      <c r="BQ178" s="212">
        <v>10.1</v>
      </c>
      <c r="BR178" s="212" t="s">
        <v>8299</v>
      </c>
      <c r="BS178" s="212">
        <v>46.1</v>
      </c>
      <c r="BT178" s="212" t="s">
        <v>8299</v>
      </c>
      <c r="BU178" s="212">
        <v>15.1</v>
      </c>
      <c r="BV178" s="212" t="s">
        <v>8299</v>
      </c>
      <c r="BW178" s="212">
        <v>17.399999999999999</v>
      </c>
      <c r="BX178" s="212" t="s">
        <v>8299</v>
      </c>
      <c r="BY178" s="234">
        <v>7.1979608535766602</v>
      </c>
      <c r="BZ178" s="214">
        <v>42215</v>
      </c>
      <c r="CA178" s="212">
        <v>33.6</v>
      </c>
      <c r="CB178" s="208" t="s">
        <v>8299</v>
      </c>
      <c r="CC178" s="212">
        <v>7.6</v>
      </c>
      <c r="CD178" s="214">
        <v>42215</v>
      </c>
      <c r="CE178" s="208">
        <v>0</v>
      </c>
      <c r="CF178" s="208"/>
      <c r="CG178" s="215" t="s">
        <v>8294</v>
      </c>
      <c r="CH178" s="215" t="s">
        <v>8294</v>
      </c>
      <c r="CI178" s="215" t="s">
        <v>8294</v>
      </c>
      <c r="CJ178" s="215" t="s">
        <v>8294</v>
      </c>
      <c r="CK178" s="210"/>
      <c r="CL178" s="210"/>
      <c r="CM178" s="210"/>
      <c r="CN178" s="210"/>
    </row>
    <row r="179" spans="1:92" s="610" customFormat="1">
      <c r="A179" s="210" t="s">
        <v>7624</v>
      </c>
      <c r="B179" s="211" t="s">
        <v>8029</v>
      </c>
      <c r="C179" s="212" t="s">
        <v>7728</v>
      </c>
      <c r="D179" s="211" t="s">
        <v>8276</v>
      </c>
      <c r="E179" s="212">
        <v>102</v>
      </c>
      <c r="F179" s="212">
        <v>1</v>
      </c>
      <c r="G179" s="213">
        <v>272</v>
      </c>
      <c r="H179" s="213">
        <v>20</v>
      </c>
      <c r="I179" s="213"/>
      <c r="J179" s="213"/>
      <c r="K179" s="211" t="s">
        <v>8294</v>
      </c>
      <c r="L179" s="218"/>
      <c r="M179" s="212">
        <v>7</v>
      </c>
      <c r="N179" s="214">
        <v>41915</v>
      </c>
      <c r="O179" s="212">
        <v>4.7</v>
      </c>
      <c r="P179" s="214">
        <v>42215</v>
      </c>
      <c r="Q179" s="215" t="s">
        <v>8294</v>
      </c>
      <c r="R179" s="215" t="s">
        <v>8294</v>
      </c>
      <c r="S179" s="215" t="s">
        <v>8294</v>
      </c>
      <c r="T179" s="215" t="s">
        <v>8294</v>
      </c>
      <c r="U179" s="209">
        <f>AD179*BS179</f>
        <v>1502.1394266666664</v>
      </c>
      <c r="V179" s="216">
        <v>42215</v>
      </c>
      <c r="W179" s="215">
        <v>13.5</v>
      </c>
      <c r="X179" s="215" t="s">
        <v>8294</v>
      </c>
      <c r="Y179" s="215" t="s">
        <v>8294</v>
      </c>
      <c r="Z179" s="209">
        <f>AD179*BU179</f>
        <v>431.43207851851838</v>
      </c>
      <c r="AA179" s="216">
        <v>42215</v>
      </c>
      <c r="AB179" s="208" t="e">
        <f>(AD179/AH179)*10000</f>
        <v>#VALUE!</v>
      </c>
      <c r="AC179" s="216">
        <v>42215</v>
      </c>
      <c r="AD179" s="485">
        <f>(O179/W179)*(((100-CC179)/100)*((100-2)/100))*100</f>
        <v>31.491392592592586</v>
      </c>
      <c r="AE179" s="216">
        <v>42212</v>
      </c>
      <c r="AF179" s="235">
        <v>35.31216931216931</v>
      </c>
      <c r="AG179" s="216">
        <v>42212</v>
      </c>
      <c r="AH179" s="215" t="s">
        <v>8294</v>
      </c>
      <c r="AI179" s="216" t="s">
        <v>8299</v>
      </c>
      <c r="AJ179" s="212">
        <v>165</v>
      </c>
      <c r="AK179" s="216">
        <v>42145</v>
      </c>
      <c r="AL179" s="215" t="s">
        <v>8294</v>
      </c>
      <c r="AM179" s="215"/>
      <c r="AN179" s="212">
        <v>105</v>
      </c>
      <c r="AO179" s="212"/>
      <c r="AP179" s="215" t="s">
        <v>8294</v>
      </c>
      <c r="AQ179" s="215"/>
      <c r="AR179" s="215" t="s">
        <v>8294</v>
      </c>
      <c r="AS179" s="215"/>
      <c r="AT179" s="215" t="s">
        <v>8294</v>
      </c>
      <c r="AU179" s="215" t="s">
        <v>8294</v>
      </c>
      <c r="AV179" s="215"/>
      <c r="AW179" s="215" t="s">
        <v>8294</v>
      </c>
      <c r="AX179" s="215"/>
      <c r="AY179" s="215" t="s">
        <v>8294</v>
      </c>
      <c r="AZ179" s="215"/>
      <c r="BA179" s="215" t="s">
        <v>8294</v>
      </c>
      <c r="BB179" s="215"/>
      <c r="BC179" s="215" t="s">
        <v>8294</v>
      </c>
      <c r="BD179" s="215"/>
      <c r="BE179" s="212">
        <v>3</v>
      </c>
      <c r="BF179" s="217">
        <v>42279</v>
      </c>
      <c r="BG179" s="212">
        <v>-10.9</v>
      </c>
      <c r="BH179" s="212" t="s">
        <v>8299</v>
      </c>
      <c r="BI179" s="211" t="s">
        <v>8294</v>
      </c>
      <c r="BJ179" s="211"/>
      <c r="BK179" s="211" t="s">
        <v>8294</v>
      </c>
      <c r="BL179" s="211"/>
      <c r="BM179" s="212">
        <v>62.1</v>
      </c>
      <c r="BN179" s="212" t="s">
        <v>8299</v>
      </c>
      <c r="BO179" s="211" t="s">
        <v>8294</v>
      </c>
      <c r="BP179" s="211"/>
      <c r="BQ179" s="212">
        <v>9.8000000000000007</v>
      </c>
      <c r="BR179" s="212" t="s">
        <v>8299</v>
      </c>
      <c r="BS179" s="212">
        <v>47.7</v>
      </c>
      <c r="BT179" s="212" t="s">
        <v>8299</v>
      </c>
      <c r="BU179" s="212">
        <v>13.7</v>
      </c>
      <c r="BV179" s="212" t="s">
        <v>8299</v>
      </c>
      <c r="BW179" s="212">
        <v>13.2</v>
      </c>
      <c r="BX179" s="212" t="s">
        <v>8299</v>
      </c>
      <c r="BY179" s="234">
        <v>7.307682991027832</v>
      </c>
      <c r="BZ179" s="214">
        <v>42215</v>
      </c>
      <c r="CA179" s="212">
        <v>31.6</v>
      </c>
      <c r="CB179" s="208" t="s">
        <v>8299</v>
      </c>
      <c r="CC179" s="212">
        <v>7.7</v>
      </c>
      <c r="CD179" s="214">
        <v>42215</v>
      </c>
      <c r="CE179" s="208">
        <v>0</v>
      </c>
      <c r="CF179" s="208"/>
      <c r="CG179" s="215" t="s">
        <v>8294</v>
      </c>
      <c r="CH179" s="215" t="s">
        <v>8294</v>
      </c>
      <c r="CI179" s="215" t="s">
        <v>8294</v>
      </c>
      <c r="CJ179" s="215" t="s">
        <v>8294</v>
      </c>
      <c r="CK179" s="210"/>
      <c r="CL179" s="210"/>
      <c r="CM179" s="210"/>
      <c r="CN179" s="210"/>
    </row>
    <row r="180" spans="1:92">
      <c r="A180" s="210" t="s">
        <v>7624</v>
      </c>
      <c r="B180" s="211" t="s">
        <v>8139</v>
      </c>
      <c r="C180" s="212" t="s">
        <v>7775</v>
      </c>
      <c r="D180" s="211" t="s">
        <v>8276</v>
      </c>
      <c r="E180" s="212">
        <v>152</v>
      </c>
      <c r="F180" s="212">
        <v>1</v>
      </c>
      <c r="G180" s="213">
        <v>272</v>
      </c>
      <c r="H180" s="213">
        <v>21</v>
      </c>
      <c r="I180" s="213"/>
      <c r="J180" s="213"/>
      <c r="K180" s="211" t="s">
        <v>8294</v>
      </c>
      <c r="M180" s="212">
        <v>7</v>
      </c>
      <c r="N180" s="214">
        <v>41915</v>
      </c>
      <c r="O180" s="212">
        <v>5.8</v>
      </c>
      <c r="P180" s="214">
        <v>42215</v>
      </c>
      <c r="Q180" s="215" t="s">
        <v>8294</v>
      </c>
      <c r="R180" s="215" t="s">
        <v>8294</v>
      </c>
      <c r="S180" s="215" t="s">
        <v>8294</v>
      </c>
      <c r="T180" s="215" t="s">
        <v>8294</v>
      </c>
      <c r="U180" s="209">
        <f>AD180*BS180</f>
        <v>1834.1762755555553</v>
      </c>
      <c r="V180" s="216">
        <v>42215</v>
      </c>
      <c r="W180" s="215">
        <v>13.5</v>
      </c>
      <c r="X180" s="215" t="s">
        <v>8294</v>
      </c>
      <c r="Y180" s="215" t="s">
        <v>8294</v>
      </c>
      <c r="Z180" s="209">
        <f>AD180*BU180</f>
        <v>546.76290666666659</v>
      </c>
      <c r="AA180" s="216">
        <v>42215</v>
      </c>
      <c r="AB180" s="208" t="e">
        <f>(AD180/AH180)*10000</f>
        <v>#VALUE!</v>
      </c>
      <c r="AC180" s="216">
        <v>42215</v>
      </c>
      <c r="AD180" s="485">
        <f>(O180/W180)*(((100-CC180)/100)*((100-2)/100))*100</f>
        <v>38.77751111111111</v>
      </c>
      <c r="AE180" s="216">
        <v>42212</v>
      </c>
      <c r="AF180" s="235">
        <v>43.482295482295477</v>
      </c>
      <c r="AG180" s="216">
        <v>42212</v>
      </c>
      <c r="AH180" s="215" t="s">
        <v>8294</v>
      </c>
      <c r="AI180" s="216" t="s">
        <v>8299</v>
      </c>
      <c r="AJ180" s="212">
        <v>170</v>
      </c>
      <c r="AK180" s="216">
        <v>42145</v>
      </c>
      <c r="AL180" s="215" t="s">
        <v>8294</v>
      </c>
      <c r="AM180" s="215"/>
      <c r="AN180" s="212">
        <v>105</v>
      </c>
      <c r="AO180" s="212"/>
      <c r="AP180" s="215" t="s">
        <v>8294</v>
      </c>
      <c r="AQ180" s="215"/>
      <c r="AR180" s="215" t="s">
        <v>8294</v>
      </c>
      <c r="AS180" s="215"/>
      <c r="AT180" s="215" t="s">
        <v>8294</v>
      </c>
      <c r="AU180" s="215" t="s">
        <v>8294</v>
      </c>
      <c r="AV180" s="215"/>
      <c r="AW180" s="215" t="s">
        <v>8294</v>
      </c>
      <c r="AX180" s="215"/>
      <c r="AY180" s="215" t="s">
        <v>8294</v>
      </c>
      <c r="AZ180" s="215"/>
      <c r="BA180" s="215" t="s">
        <v>8294</v>
      </c>
      <c r="BB180" s="215"/>
      <c r="BC180" s="215" t="s">
        <v>8294</v>
      </c>
      <c r="BD180" s="215"/>
      <c r="BE180" s="212">
        <v>3</v>
      </c>
      <c r="BF180" s="217">
        <v>42279</v>
      </c>
      <c r="BG180" s="212">
        <v>-11.8</v>
      </c>
      <c r="BH180" s="212" t="s">
        <v>8299</v>
      </c>
      <c r="BI180" s="211" t="s">
        <v>8294</v>
      </c>
      <c r="BJ180" s="211"/>
      <c r="BK180" s="211" t="s">
        <v>8294</v>
      </c>
      <c r="BL180" s="211"/>
      <c r="BM180" s="212">
        <v>62.4</v>
      </c>
      <c r="BN180" s="212" t="s">
        <v>8299</v>
      </c>
      <c r="BO180" s="211" t="s">
        <v>8294</v>
      </c>
      <c r="BP180" s="211"/>
      <c r="BQ180" s="212">
        <v>10.1</v>
      </c>
      <c r="BR180" s="212" t="s">
        <v>8299</v>
      </c>
      <c r="BS180" s="212">
        <v>47.3</v>
      </c>
      <c r="BT180" s="212" t="s">
        <v>8299</v>
      </c>
      <c r="BU180" s="212">
        <v>14.1</v>
      </c>
      <c r="BV180" s="212" t="s">
        <v>8299</v>
      </c>
      <c r="BW180" s="212">
        <v>8.3000000000000007</v>
      </c>
      <c r="BX180" s="212" t="s">
        <v>8299</v>
      </c>
      <c r="BY180" s="234">
        <v>7.6517610549926758</v>
      </c>
      <c r="BZ180" s="214">
        <v>42215</v>
      </c>
      <c r="CA180" s="212">
        <v>32.200000000000003</v>
      </c>
      <c r="CB180" s="208" t="s">
        <v>8299</v>
      </c>
      <c r="CC180" s="212">
        <v>7.9</v>
      </c>
      <c r="CD180" s="214">
        <v>42215</v>
      </c>
      <c r="CE180" s="208">
        <v>0</v>
      </c>
      <c r="CG180" s="215" t="s">
        <v>8294</v>
      </c>
      <c r="CH180" s="215" t="s">
        <v>8294</v>
      </c>
      <c r="CI180" s="215" t="s">
        <v>8294</v>
      </c>
      <c r="CJ180" s="215" t="s">
        <v>8294</v>
      </c>
    </row>
    <row r="181" spans="1:92">
      <c r="A181" s="210" t="s">
        <v>7624</v>
      </c>
      <c r="B181" s="211" t="s">
        <v>7913</v>
      </c>
      <c r="C181" s="212" t="s">
        <v>7674</v>
      </c>
      <c r="D181" s="211" t="s">
        <v>8276</v>
      </c>
      <c r="E181" s="212">
        <v>44</v>
      </c>
      <c r="F181" s="212">
        <v>1</v>
      </c>
      <c r="G181" s="213">
        <v>272</v>
      </c>
      <c r="H181" s="213">
        <v>22</v>
      </c>
      <c r="I181" s="213"/>
      <c r="J181" s="213"/>
      <c r="K181" s="211" t="s">
        <v>8294</v>
      </c>
      <c r="M181" s="212">
        <v>7</v>
      </c>
      <c r="N181" s="214">
        <v>41915</v>
      </c>
      <c r="O181" s="212">
        <v>4.3</v>
      </c>
      <c r="P181" s="214">
        <v>42215</v>
      </c>
      <c r="Q181" s="215" t="s">
        <v>8294</v>
      </c>
      <c r="R181" s="215" t="s">
        <v>8294</v>
      </c>
      <c r="S181" s="215" t="s">
        <v>8294</v>
      </c>
      <c r="T181" s="215" t="s">
        <v>8294</v>
      </c>
      <c r="U181" s="209">
        <f>AD181*BS181</f>
        <v>1272.0786192592591</v>
      </c>
      <c r="V181" s="216">
        <v>42215</v>
      </c>
      <c r="W181" s="215">
        <v>13.5</v>
      </c>
      <c r="X181" s="215" t="s">
        <v>8294</v>
      </c>
      <c r="Y181" s="215" t="s">
        <v>8294</v>
      </c>
      <c r="Z181" s="209">
        <f>AD181*BU181</f>
        <v>460.48094814814806</v>
      </c>
      <c r="AA181" s="216">
        <v>42215</v>
      </c>
      <c r="AB181" s="208" t="e">
        <f>(AD181/AH181)*10000</f>
        <v>#VALUE!</v>
      </c>
      <c r="AC181" s="216">
        <v>42215</v>
      </c>
      <c r="AD181" s="485">
        <f>(O181/W181)*(((100-CC181)/100)*((100-2)/100))*100</f>
        <v>28.780059259259254</v>
      </c>
      <c r="AE181" s="216">
        <v>42212</v>
      </c>
      <c r="AF181" s="235">
        <v>32.271876271876266</v>
      </c>
      <c r="AG181" s="216">
        <v>42212</v>
      </c>
      <c r="AH181" s="215" t="s">
        <v>8294</v>
      </c>
      <c r="AI181" s="216" t="s">
        <v>8299</v>
      </c>
      <c r="AJ181" s="212">
        <v>165</v>
      </c>
      <c r="AK181" s="216">
        <v>42145</v>
      </c>
      <c r="AL181" s="215" t="s">
        <v>8294</v>
      </c>
      <c r="AM181" s="215"/>
      <c r="AN181" s="212">
        <v>112</v>
      </c>
      <c r="AO181" s="212"/>
      <c r="AP181" s="215" t="s">
        <v>8294</v>
      </c>
      <c r="AQ181" s="215"/>
      <c r="AR181" s="215" t="s">
        <v>8294</v>
      </c>
      <c r="AS181" s="215"/>
      <c r="AT181" s="215" t="s">
        <v>8294</v>
      </c>
      <c r="AU181" s="215" t="s">
        <v>8294</v>
      </c>
      <c r="AV181" s="215"/>
      <c r="AW181" s="215" t="s">
        <v>8294</v>
      </c>
      <c r="AX181" s="215"/>
      <c r="AY181" s="215" t="s">
        <v>8294</v>
      </c>
      <c r="AZ181" s="215"/>
      <c r="BA181" s="215" t="s">
        <v>8294</v>
      </c>
      <c r="BB181" s="215"/>
      <c r="BC181" s="215" t="s">
        <v>8294</v>
      </c>
      <c r="BD181" s="215"/>
      <c r="BE181" s="212">
        <v>3</v>
      </c>
      <c r="BF181" s="217">
        <v>42279</v>
      </c>
      <c r="BG181" s="212">
        <v>-7.6</v>
      </c>
      <c r="BH181" s="212" t="s">
        <v>8299</v>
      </c>
      <c r="BI181" s="211" t="s">
        <v>8294</v>
      </c>
      <c r="BJ181" s="211"/>
      <c r="BK181" s="211" t="s">
        <v>8294</v>
      </c>
      <c r="BL181" s="211"/>
      <c r="BM181" s="212">
        <v>58.5</v>
      </c>
      <c r="BN181" s="212" t="s">
        <v>8299</v>
      </c>
      <c r="BO181" s="211" t="s">
        <v>8294</v>
      </c>
      <c r="BP181" s="211"/>
      <c r="BQ181" s="212">
        <v>11.3</v>
      </c>
      <c r="BR181" s="212" t="s">
        <v>8299</v>
      </c>
      <c r="BS181" s="212">
        <v>44.2</v>
      </c>
      <c r="BT181" s="212" t="s">
        <v>8299</v>
      </c>
      <c r="BU181" s="212">
        <v>16</v>
      </c>
      <c r="BV181" s="212" t="s">
        <v>8299</v>
      </c>
      <c r="BW181" s="212">
        <v>15.9</v>
      </c>
      <c r="BX181" s="212" t="s">
        <v>8299</v>
      </c>
      <c r="BY181" s="234">
        <v>7.5893220901489258</v>
      </c>
      <c r="BZ181" s="214">
        <v>42215</v>
      </c>
      <c r="CA181" s="212">
        <v>34.1</v>
      </c>
      <c r="CB181" s="208" t="s">
        <v>8299</v>
      </c>
      <c r="CC181" s="212">
        <v>7.8</v>
      </c>
      <c r="CD181" s="214">
        <v>42215</v>
      </c>
      <c r="CE181" s="208">
        <v>0</v>
      </c>
      <c r="CG181" s="215" t="s">
        <v>8294</v>
      </c>
      <c r="CH181" s="215" t="s">
        <v>8294</v>
      </c>
      <c r="CI181" s="215" t="s">
        <v>8294</v>
      </c>
      <c r="CJ181" s="215" t="s">
        <v>8294</v>
      </c>
    </row>
    <row r="182" spans="1:92">
      <c r="A182" s="210" t="s">
        <v>7624</v>
      </c>
      <c r="B182" s="211" t="s">
        <v>8195</v>
      </c>
      <c r="C182" s="212" t="s">
        <v>7396</v>
      </c>
      <c r="D182" s="211" t="s">
        <v>8274</v>
      </c>
      <c r="E182" s="212">
        <v>184</v>
      </c>
      <c r="F182" s="212">
        <v>1</v>
      </c>
      <c r="G182" s="213">
        <v>273</v>
      </c>
      <c r="H182" s="213">
        <v>11</v>
      </c>
      <c r="I182" s="213"/>
      <c r="J182" s="213"/>
      <c r="K182" s="211">
        <v>20</v>
      </c>
      <c r="L182" s="218">
        <v>42278</v>
      </c>
      <c r="M182" s="212">
        <v>7</v>
      </c>
      <c r="N182" s="214">
        <v>41915</v>
      </c>
      <c r="O182" s="212">
        <v>2.8</v>
      </c>
      <c r="P182" s="214">
        <v>42215</v>
      </c>
      <c r="Q182" s="215" t="s">
        <v>8294</v>
      </c>
      <c r="R182" s="215" t="s">
        <v>8294</v>
      </c>
      <c r="S182" s="215" t="s">
        <v>8294</v>
      </c>
      <c r="T182" s="215" t="s">
        <v>8294</v>
      </c>
      <c r="U182" s="209">
        <f>AD182*BS182</f>
        <v>888.29987555555545</v>
      </c>
      <c r="V182" s="216">
        <v>42215</v>
      </c>
      <c r="W182" s="215">
        <v>13.5</v>
      </c>
      <c r="X182" s="215" t="s">
        <v>8294</v>
      </c>
      <c r="Y182" s="215" t="s">
        <v>8294</v>
      </c>
      <c r="Z182" s="209">
        <f>AD182*BU182</f>
        <v>241.75249777777776</v>
      </c>
      <c r="AA182" s="216">
        <v>42215</v>
      </c>
      <c r="AB182" s="208" t="e">
        <f>(AD182/AH182)*10000</f>
        <v>#VALUE!</v>
      </c>
      <c r="AC182" s="216">
        <v>42215</v>
      </c>
      <c r="AD182" s="485">
        <f>(O182/W182)*(((100-CC182)/100)*((100-2)/100))*100</f>
        <v>18.740503703703702</v>
      </c>
      <c r="AE182" s="216">
        <v>42212</v>
      </c>
      <c r="AF182" s="235">
        <v>21.014245014245013</v>
      </c>
      <c r="AG182" s="216">
        <v>42212</v>
      </c>
      <c r="AH182" s="212" t="s">
        <v>8294</v>
      </c>
      <c r="AI182" s="216" t="s">
        <v>8299</v>
      </c>
      <c r="AJ182" s="212">
        <v>135</v>
      </c>
      <c r="AK182" s="216">
        <v>42145</v>
      </c>
      <c r="AL182" s="215" t="s">
        <v>8294</v>
      </c>
      <c r="AM182" s="215"/>
      <c r="AN182" s="212">
        <v>105</v>
      </c>
      <c r="AO182" s="212"/>
      <c r="AP182" s="215" t="s">
        <v>8294</v>
      </c>
      <c r="AQ182" s="215"/>
      <c r="AR182" s="215" t="s">
        <v>8294</v>
      </c>
      <c r="AS182" s="215"/>
      <c r="AT182" s="215" t="s">
        <v>8294</v>
      </c>
      <c r="AU182" s="215" t="s">
        <v>8294</v>
      </c>
      <c r="AV182" s="215"/>
      <c r="AW182" s="215" t="s">
        <v>8294</v>
      </c>
      <c r="AX182" s="215"/>
      <c r="AY182" s="215" t="s">
        <v>8294</v>
      </c>
      <c r="AZ182" s="215"/>
      <c r="BA182" s="215" t="s">
        <v>8294</v>
      </c>
      <c r="BB182" s="215"/>
      <c r="BC182" s="215" t="s">
        <v>8294</v>
      </c>
      <c r="BD182" s="215"/>
      <c r="BE182" s="212">
        <v>3</v>
      </c>
      <c r="BF182" s="217">
        <v>42279</v>
      </c>
      <c r="BG182" s="212">
        <v>-9.9</v>
      </c>
      <c r="BH182" s="212" t="s">
        <v>8299</v>
      </c>
      <c r="BI182" s="211" t="s">
        <v>8294</v>
      </c>
      <c r="BJ182" s="211"/>
      <c r="BK182" s="211" t="s">
        <v>8294</v>
      </c>
      <c r="BL182" s="211"/>
      <c r="BM182" s="212">
        <v>60.7</v>
      </c>
      <c r="BN182" s="212" t="s">
        <v>8299</v>
      </c>
      <c r="BO182" s="211" t="s">
        <v>8294</v>
      </c>
      <c r="BP182" s="211"/>
      <c r="BQ182" s="212">
        <v>10.3</v>
      </c>
      <c r="BR182" s="212" t="s">
        <v>8299</v>
      </c>
      <c r="BS182" s="212">
        <v>47.4</v>
      </c>
      <c r="BT182" s="212" t="s">
        <v>8299</v>
      </c>
      <c r="BU182" s="212">
        <v>12.9</v>
      </c>
      <c r="BV182" s="212" t="s">
        <v>8299</v>
      </c>
      <c r="BW182" s="212">
        <v>10.1</v>
      </c>
      <c r="BX182" s="212" t="s">
        <v>8299</v>
      </c>
      <c r="BY182" s="234">
        <v>6.9073038101196289</v>
      </c>
      <c r="BZ182" s="214">
        <v>42215</v>
      </c>
      <c r="CA182" s="212">
        <v>29.6</v>
      </c>
      <c r="CB182" s="208" t="s">
        <v>8299</v>
      </c>
      <c r="CC182" s="212">
        <v>7.8</v>
      </c>
      <c r="CD182" s="214">
        <v>42215</v>
      </c>
      <c r="CE182" s="208">
        <v>0</v>
      </c>
      <c r="CG182" s="215" t="s">
        <v>8294</v>
      </c>
      <c r="CH182" s="215" t="s">
        <v>8294</v>
      </c>
      <c r="CI182" s="215" t="s">
        <v>8294</v>
      </c>
      <c r="CJ182" s="215" t="s">
        <v>8294</v>
      </c>
      <c r="CM182" s="210" t="s">
        <v>8863</v>
      </c>
      <c r="CN182" s="210" t="s">
        <v>8862</v>
      </c>
    </row>
    <row r="183" spans="1:92">
      <c r="A183" s="210" t="s">
        <v>7624</v>
      </c>
      <c r="B183" s="211" t="s">
        <v>8023</v>
      </c>
      <c r="C183" s="212" t="s">
        <v>7725</v>
      </c>
      <c r="D183" s="211" t="s">
        <v>8274</v>
      </c>
      <c r="E183" s="212">
        <v>99</v>
      </c>
      <c r="F183" s="212">
        <v>1</v>
      </c>
      <c r="G183" s="213">
        <v>273</v>
      </c>
      <c r="H183" s="213">
        <v>12</v>
      </c>
      <c r="I183" s="213"/>
      <c r="J183" s="213"/>
      <c r="K183" s="211" t="s">
        <v>8294</v>
      </c>
      <c r="M183" s="212">
        <v>7</v>
      </c>
      <c r="N183" s="214">
        <v>41915</v>
      </c>
      <c r="O183" s="212">
        <v>3.2</v>
      </c>
      <c r="P183" s="214">
        <v>42215</v>
      </c>
      <c r="Q183" s="215" t="s">
        <v>8294</v>
      </c>
      <c r="R183" s="215" t="s">
        <v>8294</v>
      </c>
      <c r="S183" s="215" t="s">
        <v>8294</v>
      </c>
      <c r="T183" s="215" t="s">
        <v>8294</v>
      </c>
      <c r="U183" s="209">
        <f>AD183*BS183</f>
        <v>988.42538666666667</v>
      </c>
      <c r="V183" s="216">
        <v>42215</v>
      </c>
      <c r="W183" s="215">
        <v>13.5</v>
      </c>
      <c r="X183" s="215" t="s">
        <v>8294</v>
      </c>
      <c r="Y183" s="215" t="s">
        <v>8294</v>
      </c>
      <c r="Z183" s="209">
        <f>AD183*BU183</f>
        <v>284.54670222222222</v>
      </c>
      <c r="AA183" s="216">
        <v>42215</v>
      </c>
      <c r="AB183" s="208" t="e">
        <f>(AD183/AH183)*10000</f>
        <v>#VALUE!</v>
      </c>
      <c r="AC183" s="216">
        <v>42215</v>
      </c>
      <c r="AD183" s="485">
        <f>(O183/W183)*(((100-CC183)/100)*((100-2)/100))*100</f>
        <v>21.394488888888887</v>
      </c>
      <c r="AE183" s="216">
        <v>42212</v>
      </c>
      <c r="AF183" s="235">
        <v>23.99023199023199</v>
      </c>
      <c r="AG183" s="216">
        <v>42212</v>
      </c>
      <c r="AH183" s="215" t="s">
        <v>8294</v>
      </c>
      <c r="AI183" s="216" t="s">
        <v>8299</v>
      </c>
      <c r="AJ183" s="212">
        <v>135</v>
      </c>
      <c r="AK183" s="216">
        <v>42145</v>
      </c>
      <c r="AL183" s="215" t="s">
        <v>8294</v>
      </c>
      <c r="AM183" s="215"/>
      <c r="AN183" s="212">
        <v>104</v>
      </c>
      <c r="AO183" s="212"/>
      <c r="AP183" s="215" t="s">
        <v>8294</v>
      </c>
      <c r="AQ183" s="215"/>
      <c r="AR183" s="215" t="s">
        <v>8294</v>
      </c>
      <c r="AS183" s="215"/>
      <c r="AT183" s="215" t="s">
        <v>8294</v>
      </c>
      <c r="AU183" s="215" t="s">
        <v>8294</v>
      </c>
      <c r="AV183" s="215"/>
      <c r="AW183" s="215" t="s">
        <v>8294</v>
      </c>
      <c r="AX183" s="215"/>
      <c r="AY183" s="215" t="s">
        <v>8294</v>
      </c>
      <c r="AZ183" s="215"/>
      <c r="BA183" s="215" t="s">
        <v>8294</v>
      </c>
      <c r="BB183" s="215"/>
      <c r="BC183" s="215" t="s">
        <v>8294</v>
      </c>
      <c r="BD183" s="215"/>
      <c r="BE183" s="212">
        <v>3</v>
      </c>
      <c r="BF183" s="217">
        <v>42279</v>
      </c>
      <c r="BG183" s="212">
        <v>-12</v>
      </c>
      <c r="BH183" s="212" t="s">
        <v>8299</v>
      </c>
      <c r="BI183" s="211" t="s">
        <v>8294</v>
      </c>
      <c r="BJ183" s="211"/>
      <c r="BK183" s="211" t="s">
        <v>8294</v>
      </c>
      <c r="BL183" s="211"/>
      <c r="BM183" s="212">
        <v>62.8</v>
      </c>
      <c r="BN183" s="212" t="s">
        <v>8299</v>
      </c>
      <c r="BO183" s="211" t="s">
        <v>8294</v>
      </c>
      <c r="BP183" s="211"/>
      <c r="BQ183" s="212">
        <v>10.6</v>
      </c>
      <c r="BR183" s="212" t="s">
        <v>8299</v>
      </c>
      <c r="BS183" s="212">
        <v>46.2</v>
      </c>
      <c r="BT183" s="212" t="s">
        <v>8299</v>
      </c>
      <c r="BU183" s="212">
        <v>13.3</v>
      </c>
      <c r="BV183" s="212" t="s">
        <v>8299</v>
      </c>
      <c r="BW183" s="212">
        <v>12.8</v>
      </c>
      <c r="BX183" s="212" t="s">
        <v>8299</v>
      </c>
      <c r="BY183" s="234">
        <v>7.4974827766418457</v>
      </c>
      <c r="BZ183" s="214">
        <v>42215</v>
      </c>
      <c r="CA183" s="212">
        <v>29.8</v>
      </c>
      <c r="CB183" s="208" t="s">
        <v>8299</v>
      </c>
      <c r="CC183" s="212">
        <v>7.9</v>
      </c>
      <c r="CD183" s="214">
        <v>42215</v>
      </c>
      <c r="CE183" s="208">
        <v>0</v>
      </c>
      <c r="CG183" s="215" t="s">
        <v>8294</v>
      </c>
      <c r="CH183" s="215" t="s">
        <v>8294</v>
      </c>
      <c r="CI183" s="215" t="s">
        <v>8294</v>
      </c>
      <c r="CJ183" s="215" t="s">
        <v>8294</v>
      </c>
    </row>
    <row r="184" spans="1:92" s="610" customFormat="1">
      <c r="A184" s="210" t="s">
        <v>7624</v>
      </c>
      <c r="B184" s="211" t="s">
        <v>8096</v>
      </c>
      <c r="C184" s="212" t="s">
        <v>7755</v>
      </c>
      <c r="D184" s="211" t="s">
        <v>8274</v>
      </c>
      <c r="E184" s="212">
        <v>132</v>
      </c>
      <c r="F184" s="212">
        <v>1</v>
      </c>
      <c r="G184" s="213">
        <v>273</v>
      </c>
      <c r="H184" s="213">
        <v>13</v>
      </c>
      <c r="I184" s="213"/>
      <c r="J184" s="213"/>
      <c r="K184" s="211" t="s">
        <v>8294</v>
      </c>
      <c r="L184" s="218"/>
      <c r="M184" s="212">
        <v>7</v>
      </c>
      <c r="N184" s="214">
        <v>41915</v>
      </c>
      <c r="O184" s="212">
        <v>3.95</v>
      </c>
      <c r="P184" s="214">
        <v>42215</v>
      </c>
      <c r="Q184" s="215" t="s">
        <v>8294</v>
      </c>
      <c r="R184" s="215" t="s">
        <v>8294</v>
      </c>
      <c r="S184" s="215" t="s">
        <v>8294</v>
      </c>
      <c r="T184" s="215" t="s">
        <v>8294</v>
      </c>
      <c r="U184" s="209">
        <f>AD184*BS184</f>
        <v>1319.2310651851853</v>
      </c>
      <c r="V184" s="216">
        <v>42215</v>
      </c>
      <c r="W184" s="215">
        <v>13.5</v>
      </c>
      <c r="X184" s="215" t="s">
        <v>8294</v>
      </c>
      <c r="Y184" s="215" t="s">
        <v>8294</v>
      </c>
      <c r="Z184" s="209">
        <f>AD184*BU184</f>
        <v>304.03120740740746</v>
      </c>
      <c r="AA184" s="216">
        <v>42215</v>
      </c>
      <c r="AB184" s="208" t="e">
        <f>(AD184/AH184)*10000</f>
        <v>#VALUE!</v>
      </c>
      <c r="AC184" s="216">
        <v>42215</v>
      </c>
      <c r="AD184" s="485">
        <f>(O184/W184)*(((100-CC184)/100)*((100-2)/100))*100</f>
        <v>26.437496296296299</v>
      </c>
      <c r="AE184" s="216">
        <v>42212</v>
      </c>
      <c r="AF184" s="235">
        <v>29.645095645095648</v>
      </c>
      <c r="AG184" s="216">
        <v>42212</v>
      </c>
      <c r="AH184" s="215" t="s">
        <v>8294</v>
      </c>
      <c r="AI184" s="216" t="s">
        <v>8299</v>
      </c>
      <c r="AJ184" s="212">
        <v>130</v>
      </c>
      <c r="AK184" s="216">
        <v>42145</v>
      </c>
      <c r="AL184" s="215" t="s">
        <v>8294</v>
      </c>
      <c r="AM184" s="215"/>
      <c r="AN184" s="212">
        <v>100</v>
      </c>
      <c r="AO184" s="212"/>
      <c r="AP184" s="215" t="s">
        <v>8294</v>
      </c>
      <c r="AQ184" s="215"/>
      <c r="AR184" s="215" t="s">
        <v>8294</v>
      </c>
      <c r="AS184" s="215"/>
      <c r="AT184" s="215" t="s">
        <v>8294</v>
      </c>
      <c r="AU184" s="215" t="s">
        <v>8294</v>
      </c>
      <c r="AV184" s="215"/>
      <c r="AW184" s="215" t="s">
        <v>8294</v>
      </c>
      <c r="AX184" s="215"/>
      <c r="AY184" s="215" t="s">
        <v>8294</v>
      </c>
      <c r="AZ184" s="215"/>
      <c r="BA184" s="215" t="s">
        <v>8294</v>
      </c>
      <c r="BB184" s="215"/>
      <c r="BC184" s="215" t="s">
        <v>8294</v>
      </c>
      <c r="BD184" s="215"/>
      <c r="BE184" s="212">
        <v>3</v>
      </c>
      <c r="BF184" s="217">
        <v>42279</v>
      </c>
      <c r="BG184" s="212">
        <v>-14.8</v>
      </c>
      <c r="BH184" s="212" t="s">
        <v>8299</v>
      </c>
      <c r="BI184" s="211" t="s">
        <v>8294</v>
      </c>
      <c r="BJ184" s="211"/>
      <c r="BK184" s="211" t="s">
        <v>8294</v>
      </c>
      <c r="BL184" s="211"/>
      <c r="BM184" s="212">
        <v>65</v>
      </c>
      <c r="BN184" s="212" t="s">
        <v>8299</v>
      </c>
      <c r="BO184" s="211" t="s">
        <v>8294</v>
      </c>
      <c r="BP184" s="211"/>
      <c r="BQ184" s="212">
        <v>7.9</v>
      </c>
      <c r="BR184" s="212" t="s">
        <v>8299</v>
      </c>
      <c r="BS184" s="212">
        <v>49.9</v>
      </c>
      <c r="BT184" s="212" t="s">
        <v>8299</v>
      </c>
      <c r="BU184" s="212">
        <v>11.5</v>
      </c>
      <c r="BV184" s="212" t="s">
        <v>8299</v>
      </c>
      <c r="BW184" s="212">
        <v>6.7</v>
      </c>
      <c r="BX184" s="212" t="s">
        <v>8299</v>
      </c>
      <c r="BY184" s="234">
        <v>6.9326019287109375</v>
      </c>
      <c r="BZ184" s="214">
        <v>42215</v>
      </c>
      <c r="CA184" s="212">
        <v>28</v>
      </c>
      <c r="CB184" s="208" t="s">
        <v>8299</v>
      </c>
      <c r="CC184" s="212">
        <v>7.8</v>
      </c>
      <c r="CD184" s="214">
        <v>42215</v>
      </c>
      <c r="CE184" s="208">
        <v>0</v>
      </c>
      <c r="CF184" s="208"/>
      <c r="CG184" s="215" t="s">
        <v>8294</v>
      </c>
      <c r="CH184" s="215" t="s">
        <v>8294</v>
      </c>
      <c r="CI184" s="215" t="s">
        <v>8294</v>
      </c>
      <c r="CJ184" s="215" t="s">
        <v>8294</v>
      </c>
      <c r="CK184" s="210"/>
      <c r="CL184" s="210"/>
      <c r="CM184" s="210"/>
      <c r="CN184" s="210"/>
    </row>
    <row r="185" spans="1:92" s="610" customFormat="1">
      <c r="A185" s="210" t="s">
        <v>7624</v>
      </c>
      <c r="B185" s="211" t="s">
        <v>7844</v>
      </c>
      <c r="C185" s="212" t="s">
        <v>7843</v>
      </c>
      <c r="D185" s="211" t="s">
        <v>8274</v>
      </c>
      <c r="E185" s="212">
        <v>13</v>
      </c>
      <c r="F185" s="212">
        <v>1</v>
      </c>
      <c r="G185" s="213">
        <v>273</v>
      </c>
      <c r="H185" s="213">
        <v>14</v>
      </c>
      <c r="I185" s="213"/>
      <c r="J185" s="213"/>
      <c r="K185" s="211" t="s">
        <v>8294</v>
      </c>
      <c r="L185" s="218"/>
      <c r="M185" s="212">
        <v>5</v>
      </c>
      <c r="N185" s="214">
        <v>41915</v>
      </c>
      <c r="O185" s="212">
        <v>2.4500000000000002</v>
      </c>
      <c r="P185" s="214">
        <v>42215</v>
      </c>
      <c r="Q185" s="215" t="s">
        <v>8294</v>
      </c>
      <c r="R185" s="215" t="s">
        <v>8294</v>
      </c>
      <c r="S185" s="215" t="s">
        <v>8294</v>
      </c>
      <c r="T185" s="215" t="s">
        <v>8294</v>
      </c>
      <c r="U185" s="209">
        <f>AD185*BS185</f>
        <v>790.45188444444454</v>
      </c>
      <c r="V185" s="216">
        <v>42215</v>
      </c>
      <c r="W185" s="215">
        <v>13.5</v>
      </c>
      <c r="X185" s="215" t="s">
        <v>8294</v>
      </c>
      <c r="Y185" s="215" t="s">
        <v>8294</v>
      </c>
      <c r="Z185" s="209">
        <f>AD185*BU185</f>
        <v>248.14601777777779</v>
      </c>
      <c r="AA185" s="216">
        <v>42215</v>
      </c>
      <c r="AB185" s="208" t="e">
        <f>(AD185/AH185)*10000</f>
        <v>#VALUE!</v>
      </c>
      <c r="AC185" s="216">
        <v>42215</v>
      </c>
      <c r="AD185" s="485">
        <f>(O185/W185)*(((100-CC185)/100)*((100-2)/100))*100</f>
        <v>16.433511111111113</v>
      </c>
      <c r="AE185" s="216">
        <v>42212</v>
      </c>
      <c r="AF185" s="235">
        <v>18.427350427350429</v>
      </c>
      <c r="AG185" s="216">
        <v>42212</v>
      </c>
      <c r="AH185" s="215" t="s">
        <v>8294</v>
      </c>
      <c r="AI185" s="216" t="s">
        <v>8299</v>
      </c>
      <c r="AJ185" s="212">
        <v>170</v>
      </c>
      <c r="AK185" s="216">
        <v>42145</v>
      </c>
      <c r="AL185" s="215" t="s">
        <v>8294</v>
      </c>
      <c r="AM185" s="215"/>
      <c r="AN185" s="212">
        <v>103</v>
      </c>
      <c r="AO185" s="212"/>
      <c r="AP185" s="215" t="s">
        <v>8294</v>
      </c>
      <c r="AQ185" s="215"/>
      <c r="AR185" s="215" t="s">
        <v>8294</v>
      </c>
      <c r="AS185" s="215"/>
      <c r="AT185" s="215" t="s">
        <v>8294</v>
      </c>
      <c r="AU185" s="215" t="s">
        <v>8294</v>
      </c>
      <c r="AV185" s="215"/>
      <c r="AW185" s="215" t="s">
        <v>8294</v>
      </c>
      <c r="AX185" s="215"/>
      <c r="AY185" s="215" t="s">
        <v>8294</v>
      </c>
      <c r="AZ185" s="215"/>
      <c r="BA185" s="215" t="s">
        <v>8294</v>
      </c>
      <c r="BB185" s="215"/>
      <c r="BC185" s="215" t="s">
        <v>8294</v>
      </c>
      <c r="BD185" s="215"/>
      <c r="BE185" s="212">
        <v>5</v>
      </c>
      <c r="BF185" s="217">
        <v>42279</v>
      </c>
      <c r="BG185" s="212">
        <v>18.899999999999999</v>
      </c>
      <c r="BH185" s="212" t="s">
        <v>8299</v>
      </c>
      <c r="BI185" s="211" t="s">
        <v>8294</v>
      </c>
      <c r="BJ185" s="211"/>
      <c r="BK185" s="211" t="s">
        <v>8294</v>
      </c>
      <c r="BL185" s="211"/>
      <c r="BM185" s="212">
        <v>66.599999999999994</v>
      </c>
      <c r="BN185" s="212" t="s">
        <v>8299</v>
      </c>
      <c r="BO185" s="211" t="s">
        <v>8294</v>
      </c>
      <c r="BP185" s="211"/>
      <c r="BQ185" s="212">
        <v>6.3</v>
      </c>
      <c r="BR185" s="212" t="s">
        <v>8299</v>
      </c>
      <c r="BS185" s="212">
        <v>48.1</v>
      </c>
      <c r="BT185" s="212" t="s">
        <v>8299</v>
      </c>
      <c r="BU185" s="212">
        <v>15.1</v>
      </c>
      <c r="BV185" s="212" t="s">
        <v>8299</v>
      </c>
      <c r="BW185" s="212">
        <v>56</v>
      </c>
      <c r="BX185" s="212" t="s">
        <v>8299</v>
      </c>
      <c r="BY185" s="234">
        <v>6.9825439453125</v>
      </c>
      <c r="BZ185" s="214">
        <v>42215</v>
      </c>
      <c r="CA185" s="212">
        <v>35.1</v>
      </c>
      <c r="CB185" s="208" t="s">
        <v>8299</v>
      </c>
      <c r="CC185" s="212">
        <v>7.6</v>
      </c>
      <c r="CD185" s="214">
        <v>42215</v>
      </c>
      <c r="CE185" s="208">
        <v>0</v>
      </c>
      <c r="CF185" s="208"/>
      <c r="CG185" s="215" t="s">
        <v>8294</v>
      </c>
      <c r="CH185" s="215" t="s">
        <v>8294</v>
      </c>
      <c r="CI185" s="215" t="s">
        <v>8294</v>
      </c>
      <c r="CJ185" s="215" t="s">
        <v>8294</v>
      </c>
      <c r="CK185" s="210"/>
      <c r="CL185" s="210"/>
      <c r="CM185" s="210"/>
      <c r="CN185" s="210"/>
    </row>
    <row r="186" spans="1:92" s="610" customFormat="1">
      <c r="A186" s="210" t="s">
        <v>7624</v>
      </c>
      <c r="B186" s="211" t="s">
        <v>8197</v>
      </c>
      <c r="C186" s="212" t="s">
        <v>7804</v>
      </c>
      <c r="D186" s="211" t="s">
        <v>8274</v>
      </c>
      <c r="E186" s="212">
        <v>190</v>
      </c>
      <c r="F186" s="212">
        <v>1</v>
      </c>
      <c r="G186" s="213">
        <v>273</v>
      </c>
      <c r="H186" s="213">
        <v>15</v>
      </c>
      <c r="I186" s="213"/>
      <c r="J186" s="213"/>
      <c r="K186" s="211" t="s">
        <v>8294</v>
      </c>
      <c r="L186" s="218"/>
      <c r="M186" s="212">
        <v>7</v>
      </c>
      <c r="N186" s="214">
        <v>41915</v>
      </c>
      <c r="O186" s="212">
        <v>3.6</v>
      </c>
      <c r="P186" s="214">
        <v>42215</v>
      </c>
      <c r="Q186" s="215" t="s">
        <v>8294</v>
      </c>
      <c r="R186" s="215" t="s">
        <v>8294</v>
      </c>
      <c r="S186" s="215" t="s">
        <v>8294</v>
      </c>
      <c r="T186" s="215" t="s">
        <v>8294</v>
      </c>
      <c r="U186" s="209">
        <f>AD186*BS186</f>
        <v>1182.0759999999998</v>
      </c>
      <c r="V186" s="216">
        <v>42215</v>
      </c>
      <c r="W186" s="215">
        <v>13.5</v>
      </c>
      <c r="X186" s="215" t="s">
        <v>8294</v>
      </c>
      <c r="Y186" s="215" t="s">
        <v>8294</v>
      </c>
      <c r="Z186" s="209">
        <f>AD186*BU186</f>
        <v>277.99333333333334</v>
      </c>
      <c r="AA186" s="216">
        <v>42215</v>
      </c>
      <c r="AB186" s="208" t="e">
        <f>(AD186/AH186)*10000</f>
        <v>#VALUE!</v>
      </c>
      <c r="AC186" s="216">
        <v>42215</v>
      </c>
      <c r="AD186" s="485">
        <f>(O186/W186)*(((100-CC186)/100)*((100-2)/100))*100</f>
        <v>24.173333333333332</v>
      </c>
      <c r="AE186" s="216">
        <v>42212</v>
      </c>
      <c r="AF186" s="235">
        <v>27.106227106227106</v>
      </c>
      <c r="AG186" s="216">
        <v>42212</v>
      </c>
      <c r="AH186" s="212" t="s">
        <v>8294</v>
      </c>
      <c r="AI186" s="216" t="s">
        <v>8299</v>
      </c>
      <c r="AJ186" s="212">
        <v>155</v>
      </c>
      <c r="AK186" s="216">
        <v>42145</v>
      </c>
      <c r="AL186" s="215" t="s">
        <v>8294</v>
      </c>
      <c r="AM186" s="215"/>
      <c r="AN186" s="212">
        <v>103</v>
      </c>
      <c r="AO186" s="212"/>
      <c r="AP186" s="215" t="s">
        <v>8294</v>
      </c>
      <c r="AQ186" s="215"/>
      <c r="AR186" s="215" t="s">
        <v>8294</v>
      </c>
      <c r="AS186" s="215"/>
      <c r="AT186" s="215" t="s">
        <v>8294</v>
      </c>
      <c r="AU186" s="215" t="s">
        <v>8294</v>
      </c>
      <c r="AV186" s="215"/>
      <c r="AW186" s="215" t="s">
        <v>8294</v>
      </c>
      <c r="AX186" s="215"/>
      <c r="AY186" s="215" t="s">
        <v>8294</v>
      </c>
      <c r="AZ186" s="215"/>
      <c r="BA186" s="215" t="s">
        <v>8294</v>
      </c>
      <c r="BB186" s="215"/>
      <c r="BC186" s="215" t="s">
        <v>8294</v>
      </c>
      <c r="BD186" s="215"/>
      <c r="BE186" s="212">
        <v>3</v>
      </c>
      <c r="BF186" s="217">
        <v>42279</v>
      </c>
      <c r="BG186" s="212">
        <v>-9.8000000000000007</v>
      </c>
      <c r="BH186" s="212" t="s">
        <v>8299</v>
      </c>
      <c r="BI186" s="211" t="s">
        <v>8294</v>
      </c>
      <c r="BJ186" s="211"/>
      <c r="BK186" s="211" t="s">
        <v>8294</v>
      </c>
      <c r="BL186" s="211"/>
      <c r="BM186" s="212">
        <v>63.2</v>
      </c>
      <c r="BN186" s="212" t="s">
        <v>8299</v>
      </c>
      <c r="BO186" s="211" t="s">
        <v>8294</v>
      </c>
      <c r="BP186" s="211"/>
      <c r="BQ186" s="212">
        <v>9</v>
      </c>
      <c r="BR186" s="212" t="s">
        <v>8299</v>
      </c>
      <c r="BS186" s="212">
        <v>48.9</v>
      </c>
      <c r="BT186" s="212" t="s">
        <v>8299</v>
      </c>
      <c r="BU186" s="212">
        <v>11.5</v>
      </c>
      <c r="BV186" s="212" t="s">
        <v>8299</v>
      </c>
      <c r="BW186" s="212">
        <v>16.600000000000001</v>
      </c>
      <c r="BX186" s="212" t="s">
        <v>8299</v>
      </c>
      <c r="BY186" s="234">
        <v>6.7621622085571289</v>
      </c>
      <c r="BZ186" s="214">
        <v>42215</v>
      </c>
      <c r="CA186" s="212">
        <v>27.3</v>
      </c>
      <c r="CB186" s="208" t="s">
        <v>8299</v>
      </c>
      <c r="CC186" s="212">
        <v>7.5</v>
      </c>
      <c r="CD186" s="214">
        <v>42215</v>
      </c>
      <c r="CE186" s="208">
        <v>0</v>
      </c>
      <c r="CF186" s="208"/>
      <c r="CG186" s="215" t="s">
        <v>8294</v>
      </c>
      <c r="CH186" s="215" t="s">
        <v>8294</v>
      </c>
      <c r="CI186" s="215" t="s">
        <v>8294</v>
      </c>
      <c r="CJ186" s="215" t="s">
        <v>8294</v>
      </c>
      <c r="CK186" s="210"/>
      <c r="CL186" s="210"/>
      <c r="CM186" s="210" t="s">
        <v>8863</v>
      </c>
      <c r="CN186" s="210" t="s">
        <v>8862</v>
      </c>
    </row>
    <row r="187" spans="1:92" s="610" customFormat="1">
      <c r="A187" s="210" t="s">
        <v>7624</v>
      </c>
      <c r="B187" s="211" t="s">
        <v>7953</v>
      </c>
      <c r="C187" s="212" t="s">
        <v>7694</v>
      </c>
      <c r="D187" s="211" t="s">
        <v>8274</v>
      </c>
      <c r="E187" s="212">
        <v>64</v>
      </c>
      <c r="F187" s="212">
        <v>1</v>
      </c>
      <c r="G187" s="213">
        <v>273</v>
      </c>
      <c r="H187" s="213">
        <v>16</v>
      </c>
      <c r="I187" s="213"/>
      <c r="J187" s="213"/>
      <c r="K187" s="211" t="s">
        <v>8294</v>
      </c>
      <c r="L187" s="218"/>
      <c r="M187" s="212">
        <v>7</v>
      </c>
      <c r="N187" s="214">
        <v>41915</v>
      </c>
      <c r="O187" s="212">
        <v>3.8</v>
      </c>
      <c r="P187" s="214">
        <v>42215</v>
      </c>
      <c r="Q187" s="215" t="s">
        <v>8294</v>
      </c>
      <c r="R187" s="215" t="s">
        <v>8294</v>
      </c>
      <c r="S187" s="215" t="s">
        <v>8294</v>
      </c>
      <c r="T187" s="215" t="s">
        <v>8294</v>
      </c>
      <c r="U187" s="209">
        <f>AD187*BS187</f>
        <v>1282.3028503703702</v>
      </c>
      <c r="V187" s="216">
        <v>42215</v>
      </c>
      <c r="W187" s="215">
        <v>13.5</v>
      </c>
      <c r="X187" s="215" t="s">
        <v>8294</v>
      </c>
      <c r="Y187" s="215" t="s">
        <v>8294</v>
      </c>
      <c r="Z187" s="209">
        <f>AD187*BU187</f>
        <v>288.64586074074072</v>
      </c>
      <c r="AA187" s="216">
        <v>42215</v>
      </c>
      <c r="AB187" s="208" t="e">
        <f>(AD187/AH187)*10000</f>
        <v>#VALUE!</v>
      </c>
      <c r="AC187" s="216">
        <v>42215</v>
      </c>
      <c r="AD187" s="485">
        <f>(O187/W187)*(((100-CC187)/100)*((100-2)/100))*100</f>
        <v>25.543881481481478</v>
      </c>
      <c r="AE187" s="216">
        <v>42212</v>
      </c>
      <c r="AF187" s="235">
        <v>28.643060643060636</v>
      </c>
      <c r="AG187" s="216">
        <v>42212</v>
      </c>
      <c r="AH187" s="215" t="s">
        <v>8294</v>
      </c>
      <c r="AI187" s="216" t="s">
        <v>8299</v>
      </c>
      <c r="AJ187" s="212">
        <v>150</v>
      </c>
      <c r="AK187" s="216">
        <v>42145</v>
      </c>
      <c r="AL187" s="215" t="s">
        <v>8294</v>
      </c>
      <c r="AM187" s="215"/>
      <c r="AN187" s="212">
        <v>100</v>
      </c>
      <c r="AO187" s="212"/>
      <c r="AP187" s="215" t="s">
        <v>8294</v>
      </c>
      <c r="AQ187" s="215"/>
      <c r="AR187" s="215" t="s">
        <v>8294</v>
      </c>
      <c r="AS187" s="215"/>
      <c r="AT187" s="215" t="s">
        <v>8294</v>
      </c>
      <c r="AU187" s="215" t="s">
        <v>8294</v>
      </c>
      <c r="AV187" s="215"/>
      <c r="AW187" s="215" t="s">
        <v>8294</v>
      </c>
      <c r="AX187" s="215"/>
      <c r="AY187" s="215" t="s">
        <v>8294</v>
      </c>
      <c r="AZ187" s="215"/>
      <c r="BA187" s="215" t="s">
        <v>8294</v>
      </c>
      <c r="BB187" s="215"/>
      <c r="BC187" s="215" t="s">
        <v>8294</v>
      </c>
      <c r="BD187" s="215"/>
      <c r="BE187" s="212">
        <v>3</v>
      </c>
      <c r="BF187" s="217">
        <v>42279</v>
      </c>
      <c r="BG187" s="212">
        <v>-13.8</v>
      </c>
      <c r="BH187" s="212" t="s">
        <v>8299</v>
      </c>
      <c r="BI187" s="211" t="s">
        <v>8294</v>
      </c>
      <c r="BJ187" s="211"/>
      <c r="BK187" s="211" t="s">
        <v>8294</v>
      </c>
      <c r="BL187" s="211"/>
      <c r="BM187" s="212">
        <v>63.9</v>
      </c>
      <c r="BN187" s="212" t="s">
        <v>8299</v>
      </c>
      <c r="BO187" s="211" t="s">
        <v>8294</v>
      </c>
      <c r="BP187" s="211"/>
      <c r="BQ187" s="212">
        <v>8.1</v>
      </c>
      <c r="BR187" s="212" t="s">
        <v>8299</v>
      </c>
      <c r="BS187" s="212">
        <v>50.2</v>
      </c>
      <c r="BT187" s="212" t="s">
        <v>8299</v>
      </c>
      <c r="BU187" s="212">
        <v>11.3</v>
      </c>
      <c r="BV187" s="212" t="s">
        <v>8299</v>
      </c>
      <c r="BW187" s="212">
        <v>11.8</v>
      </c>
      <c r="BX187" s="212" t="s">
        <v>8299</v>
      </c>
      <c r="BY187" s="234">
        <v>6.8341832160949707</v>
      </c>
      <c r="BZ187" s="214">
        <v>42215</v>
      </c>
      <c r="CA187" s="212">
        <v>27.6</v>
      </c>
      <c r="CB187" s="208" t="s">
        <v>8299</v>
      </c>
      <c r="CC187" s="212">
        <v>7.4</v>
      </c>
      <c r="CD187" s="214">
        <v>42215</v>
      </c>
      <c r="CE187" s="208">
        <v>0</v>
      </c>
      <c r="CF187" s="208"/>
      <c r="CG187" s="215" t="s">
        <v>8294</v>
      </c>
      <c r="CH187" s="215" t="s">
        <v>8294</v>
      </c>
      <c r="CI187" s="215" t="s">
        <v>8294</v>
      </c>
      <c r="CJ187" s="215" t="s">
        <v>8294</v>
      </c>
      <c r="CK187" s="210"/>
      <c r="CL187" s="210"/>
      <c r="CM187" s="210"/>
      <c r="CN187" s="210"/>
    </row>
    <row r="188" spans="1:92">
      <c r="A188" s="210" t="s">
        <v>7624</v>
      </c>
      <c r="B188" s="211" t="s">
        <v>7873</v>
      </c>
      <c r="C188" s="212" t="s">
        <v>7654</v>
      </c>
      <c r="D188" s="211" t="s">
        <v>8276</v>
      </c>
      <c r="E188" s="212">
        <v>24</v>
      </c>
      <c r="F188" s="212">
        <v>1</v>
      </c>
      <c r="G188" s="213">
        <v>273</v>
      </c>
      <c r="H188" s="213">
        <v>17</v>
      </c>
      <c r="I188" s="213"/>
      <c r="J188" s="213"/>
      <c r="K188" s="211" t="s">
        <v>8294</v>
      </c>
      <c r="M188" s="212">
        <v>7</v>
      </c>
      <c r="N188" s="214">
        <v>41915</v>
      </c>
      <c r="O188" s="212">
        <v>4.25</v>
      </c>
      <c r="P188" s="214">
        <v>42215</v>
      </c>
      <c r="Q188" s="215" t="s">
        <v>8294</v>
      </c>
      <c r="R188" s="215" t="s">
        <v>8294</v>
      </c>
      <c r="S188" s="215" t="s">
        <v>8294</v>
      </c>
      <c r="T188" s="215" t="s">
        <v>8294</v>
      </c>
      <c r="U188" s="209">
        <f>AD188*BS188</f>
        <v>1210.2410185185186</v>
      </c>
      <c r="V188" s="216">
        <v>42215</v>
      </c>
      <c r="W188" s="215">
        <v>13.5</v>
      </c>
      <c r="X188" s="215" t="s">
        <v>8294</v>
      </c>
      <c r="Y188" s="215" t="s">
        <v>8294</v>
      </c>
      <c r="Z188" s="209">
        <f>AD188*BU188</f>
        <v>532.50604814814812</v>
      </c>
      <c r="AA188" s="216">
        <v>42215</v>
      </c>
      <c r="AB188" s="208" t="e">
        <f>(AD188/AH188)*10000</f>
        <v>#VALUE!</v>
      </c>
      <c r="AC188" s="216">
        <v>42215</v>
      </c>
      <c r="AD188" s="485">
        <f>(O188/W188)*(((100-CC188)/100)*((100-2)/100))*100</f>
        <v>28.476259259259258</v>
      </c>
      <c r="AE188" s="216">
        <v>42212</v>
      </c>
      <c r="AF188" s="235">
        <v>31.931216931216934</v>
      </c>
      <c r="AG188" s="216">
        <v>42212</v>
      </c>
      <c r="AH188" s="215" t="s">
        <v>8294</v>
      </c>
      <c r="AI188" s="216" t="s">
        <v>8299</v>
      </c>
      <c r="AJ188" s="212">
        <v>170</v>
      </c>
      <c r="AK188" s="216">
        <v>42145</v>
      </c>
      <c r="AL188" s="215" t="s">
        <v>8294</v>
      </c>
      <c r="AM188" s="215"/>
      <c r="AN188" s="212">
        <v>107</v>
      </c>
      <c r="AO188" s="212"/>
      <c r="AP188" s="215" t="s">
        <v>8294</v>
      </c>
      <c r="AQ188" s="215"/>
      <c r="AR188" s="215" t="s">
        <v>8294</v>
      </c>
      <c r="AS188" s="215"/>
      <c r="AT188" s="215" t="s">
        <v>8294</v>
      </c>
      <c r="AU188" s="215" t="s">
        <v>8294</v>
      </c>
      <c r="AV188" s="215"/>
      <c r="AW188" s="215" t="s">
        <v>8294</v>
      </c>
      <c r="AX188" s="215"/>
      <c r="AY188" s="215" t="s">
        <v>8294</v>
      </c>
      <c r="AZ188" s="215"/>
      <c r="BA188" s="215" t="s">
        <v>8294</v>
      </c>
      <c r="BB188" s="215"/>
      <c r="BC188" s="215" t="s">
        <v>8294</v>
      </c>
      <c r="BD188" s="215"/>
      <c r="BE188" s="212">
        <v>3</v>
      </c>
      <c r="BF188" s="217">
        <v>42279</v>
      </c>
      <c r="BG188" s="212">
        <v>-9.8000000000000007</v>
      </c>
      <c r="BH188" s="212" t="s">
        <v>8299</v>
      </c>
      <c r="BI188" s="211" t="s">
        <v>8294</v>
      </c>
      <c r="BJ188" s="211"/>
      <c r="BK188" s="211" t="s">
        <v>8294</v>
      </c>
      <c r="BL188" s="211"/>
      <c r="BM188" s="212">
        <v>62.8</v>
      </c>
      <c r="BN188" s="212" t="s">
        <v>8299</v>
      </c>
      <c r="BO188" s="211" t="s">
        <v>8294</v>
      </c>
      <c r="BP188" s="211"/>
      <c r="BQ188" s="212">
        <v>9.5</v>
      </c>
      <c r="BR188" s="212" t="s">
        <v>8299</v>
      </c>
      <c r="BS188" s="212">
        <v>42.5</v>
      </c>
      <c r="BT188" s="212" t="s">
        <v>8299</v>
      </c>
      <c r="BU188" s="212">
        <v>18.7</v>
      </c>
      <c r="BV188" s="212" t="s">
        <v>8299</v>
      </c>
      <c r="BW188" s="212">
        <v>71.900000000000006</v>
      </c>
      <c r="BX188" s="212" t="s">
        <v>8299</v>
      </c>
      <c r="BY188" s="234">
        <v>7.3537149429321289</v>
      </c>
      <c r="BZ188" s="214">
        <v>42215</v>
      </c>
      <c r="CA188" s="212">
        <v>38.5</v>
      </c>
      <c r="CB188" s="208" t="s">
        <v>8299</v>
      </c>
      <c r="CC188" s="212">
        <v>7.7</v>
      </c>
      <c r="CD188" s="214">
        <v>42215</v>
      </c>
      <c r="CE188" s="208">
        <v>0</v>
      </c>
      <c r="CG188" s="215" t="s">
        <v>8294</v>
      </c>
      <c r="CH188" s="215" t="s">
        <v>8294</v>
      </c>
      <c r="CI188" s="215" t="s">
        <v>8294</v>
      </c>
      <c r="CJ188" s="215" t="s">
        <v>8294</v>
      </c>
    </row>
    <row r="189" spans="1:92">
      <c r="A189" s="210" t="s">
        <v>7624</v>
      </c>
      <c r="B189" s="211" t="s">
        <v>7907</v>
      </c>
      <c r="C189" s="212" t="s">
        <v>7671</v>
      </c>
      <c r="D189" s="211" t="s">
        <v>8276</v>
      </c>
      <c r="E189" s="212">
        <v>41</v>
      </c>
      <c r="F189" s="212">
        <v>1</v>
      </c>
      <c r="G189" s="213">
        <v>273</v>
      </c>
      <c r="H189" s="213">
        <v>18</v>
      </c>
      <c r="I189" s="213"/>
      <c r="J189" s="213"/>
      <c r="K189" s="211" t="s">
        <v>8294</v>
      </c>
      <c r="M189" s="212">
        <v>7</v>
      </c>
      <c r="N189" s="214">
        <v>41915</v>
      </c>
      <c r="O189" s="212">
        <v>5.25</v>
      </c>
      <c r="P189" s="214">
        <v>42215</v>
      </c>
      <c r="Q189" s="215" t="s">
        <v>8294</v>
      </c>
      <c r="R189" s="215" t="s">
        <v>8294</v>
      </c>
      <c r="S189" s="215" t="s">
        <v>8294</v>
      </c>
      <c r="T189" s="215" t="s">
        <v>8294</v>
      </c>
      <c r="U189" s="209">
        <f>AD189*BS189</f>
        <v>1588.2576888888891</v>
      </c>
      <c r="V189" s="216">
        <v>42215</v>
      </c>
      <c r="W189" s="215">
        <v>13.5</v>
      </c>
      <c r="X189" s="215" t="s">
        <v>8294</v>
      </c>
      <c r="Y189" s="215" t="s">
        <v>8294</v>
      </c>
      <c r="Z189" s="209">
        <f>AD189*BU189</f>
        <v>505.99360000000001</v>
      </c>
      <c r="AA189" s="216">
        <v>42215</v>
      </c>
      <c r="AB189" s="208" t="e">
        <f>(AD189/AH189)*10000</f>
        <v>#VALUE!</v>
      </c>
      <c r="AC189" s="216">
        <v>42215</v>
      </c>
      <c r="AD189" s="485">
        <f>(O189/W189)*(((100-CC189)/100)*((100-2)/100))*100</f>
        <v>35.138444444444445</v>
      </c>
      <c r="AE189" s="216">
        <v>42212</v>
      </c>
      <c r="AF189" s="235">
        <v>39.401709401709404</v>
      </c>
      <c r="AG189" s="216">
        <v>42212</v>
      </c>
      <c r="AH189" s="215" t="s">
        <v>8294</v>
      </c>
      <c r="AI189" s="216" t="s">
        <v>8299</v>
      </c>
      <c r="AJ189" s="212">
        <v>160</v>
      </c>
      <c r="AK189" s="216">
        <v>42145</v>
      </c>
      <c r="AL189" s="215" t="s">
        <v>8294</v>
      </c>
      <c r="AM189" s="215"/>
      <c r="AN189" s="212">
        <v>107</v>
      </c>
      <c r="AO189" s="212"/>
      <c r="AP189" s="215" t="s">
        <v>8294</v>
      </c>
      <c r="AQ189" s="215"/>
      <c r="AR189" s="215" t="s">
        <v>8294</v>
      </c>
      <c r="AS189" s="215"/>
      <c r="AT189" s="215" t="s">
        <v>8294</v>
      </c>
      <c r="AU189" s="215" t="s">
        <v>8294</v>
      </c>
      <c r="AV189" s="215"/>
      <c r="AW189" s="215" t="s">
        <v>8294</v>
      </c>
      <c r="AX189" s="215"/>
      <c r="AY189" s="215" t="s">
        <v>8294</v>
      </c>
      <c r="AZ189" s="215"/>
      <c r="BA189" s="215" t="s">
        <v>8294</v>
      </c>
      <c r="BB189" s="215"/>
      <c r="BC189" s="215" t="s">
        <v>8294</v>
      </c>
      <c r="BD189" s="215"/>
      <c r="BE189" s="212">
        <v>3</v>
      </c>
      <c r="BF189" s="217">
        <v>42279</v>
      </c>
      <c r="BG189" s="212">
        <v>-12.2</v>
      </c>
      <c r="BH189" s="212" t="s">
        <v>8299</v>
      </c>
      <c r="BI189" s="211" t="s">
        <v>8294</v>
      </c>
      <c r="BJ189" s="211"/>
      <c r="BK189" s="211" t="s">
        <v>8294</v>
      </c>
      <c r="BL189" s="211"/>
      <c r="BM189" s="212">
        <v>62.6</v>
      </c>
      <c r="BN189" s="212" t="s">
        <v>8299</v>
      </c>
      <c r="BO189" s="211" t="s">
        <v>8294</v>
      </c>
      <c r="BP189" s="211"/>
      <c r="BQ189" s="212">
        <v>8.3000000000000007</v>
      </c>
      <c r="BR189" s="212" t="s">
        <v>8299</v>
      </c>
      <c r="BS189" s="212">
        <v>45.2</v>
      </c>
      <c r="BT189" s="212" t="s">
        <v>8299</v>
      </c>
      <c r="BU189" s="212">
        <v>14.4</v>
      </c>
      <c r="BV189" s="212" t="s">
        <v>8299</v>
      </c>
      <c r="BW189" s="212">
        <v>7.8</v>
      </c>
      <c r="BX189" s="212" t="s">
        <v>8299</v>
      </c>
      <c r="BY189" s="234">
        <v>7.1940040588378906</v>
      </c>
      <c r="BZ189" s="214">
        <v>42215</v>
      </c>
      <c r="CA189" s="212">
        <v>31.4</v>
      </c>
      <c r="CB189" s="208" t="s">
        <v>8299</v>
      </c>
      <c r="CC189" s="212">
        <v>7.8</v>
      </c>
      <c r="CD189" s="214">
        <v>42215</v>
      </c>
      <c r="CE189" s="208">
        <v>0</v>
      </c>
      <c r="CG189" s="215" t="s">
        <v>8294</v>
      </c>
      <c r="CH189" s="215" t="s">
        <v>8294</v>
      </c>
      <c r="CI189" s="215" t="s">
        <v>8294</v>
      </c>
      <c r="CJ189" s="215" t="s">
        <v>8294</v>
      </c>
    </row>
    <row r="190" spans="1:92">
      <c r="A190" s="210" t="s">
        <v>7624</v>
      </c>
      <c r="B190" s="211" t="s">
        <v>7901</v>
      </c>
      <c r="C190" s="212" t="s">
        <v>7668</v>
      </c>
      <c r="D190" s="211" t="s">
        <v>8276</v>
      </c>
      <c r="E190" s="212">
        <v>38</v>
      </c>
      <c r="F190" s="212">
        <v>1</v>
      </c>
      <c r="G190" s="213">
        <v>273</v>
      </c>
      <c r="H190" s="213">
        <v>19</v>
      </c>
      <c r="I190" s="213"/>
      <c r="J190" s="213"/>
      <c r="K190" s="211" t="s">
        <v>8294</v>
      </c>
      <c r="M190" s="212">
        <v>7</v>
      </c>
      <c r="N190" s="214">
        <v>41915</v>
      </c>
      <c r="O190" s="212">
        <v>4</v>
      </c>
      <c r="P190" s="214">
        <v>42215</v>
      </c>
      <c r="Q190" s="215" t="s">
        <v>8294</v>
      </c>
      <c r="R190" s="215" t="s">
        <v>8294</v>
      </c>
      <c r="S190" s="215" t="s">
        <v>8294</v>
      </c>
      <c r="T190" s="215" t="s">
        <v>8294</v>
      </c>
      <c r="U190" s="209">
        <f>AD190*BS190</f>
        <v>1206.0533333333333</v>
      </c>
      <c r="V190" s="216">
        <v>42215</v>
      </c>
      <c r="W190" s="215">
        <v>13.5</v>
      </c>
      <c r="X190" s="215" t="s">
        <v>8294</v>
      </c>
      <c r="Y190" s="215" t="s">
        <v>8294</v>
      </c>
      <c r="Z190" s="209">
        <f>AD190*BU190</f>
        <v>402.01777777777772</v>
      </c>
      <c r="AA190" s="216">
        <v>42215</v>
      </c>
      <c r="AB190" s="208" t="e">
        <f>(AD190/AH190)*10000</f>
        <v>#VALUE!</v>
      </c>
      <c r="AC190" s="216">
        <v>42215</v>
      </c>
      <c r="AD190" s="485">
        <f>(O190/W190)*(((100-CC190)/100)*((100-2)/100))*100</f>
        <v>26.801185185185183</v>
      </c>
      <c r="AE190" s="216">
        <v>42212</v>
      </c>
      <c r="AF190" s="235">
        <v>30.052910052910047</v>
      </c>
      <c r="AG190" s="216">
        <v>42212</v>
      </c>
      <c r="AH190" s="215" t="s">
        <v>8294</v>
      </c>
      <c r="AI190" s="216" t="s">
        <v>8299</v>
      </c>
      <c r="AJ190" s="212">
        <v>150</v>
      </c>
      <c r="AK190" s="216">
        <v>42145</v>
      </c>
      <c r="AL190" s="215" t="s">
        <v>8294</v>
      </c>
      <c r="AM190" s="215"/>
      <c r="AN190" s="215" t="s">
        <v>8294</v>
      </c>
      <c r="AO190" s="215"/>
      <c r="AP190" s="215" t="s">
        <v>8294</v>
      </c>
      <c r="AQ190" s="215"/>
      <c r="AR190" s="215" t="s">
        <v>8294</v>
      </c>
      <c r="AS190" s="215"/>
      <c r="AT190" s="215" t="s">
        <v>8294</v>
      </c>
      <c r="AU190" s="215" t="s">
        <v>8294</v>
      </c>
      <c r="AV190" s="215"/>
      <c r="AW190" s="215" t="s">
        <v>8294</v>
      </c>
      <c r="AX190" s="215"/>
      <c r="AY190" s="215" t="s">
        <v>8294</v>
      </c>
      <c r="AZ190" s="215"/>
      <c r="BA190" s="215" t="s">
        <v>8294</v>
      </c>
      <c r="BB190" s="215"/>
      <c r="BC190" s="215" t="s">
        <v>8294</v>
      </c>
      <c r="BD190" s="215"/>
      <c r="BE190" s="212">
        <v>3</v>
      </c>
      <c r="BF190" s="217">
        <v>42279</v>
      </c>
      <c r="BG190" s="212">
        <v>-8</v>
      </c>
      <c r="BH190" s="212" t="s">
        <v>8299</v>
      </c>
      <c r="BI190" s="211" t="s">
        <v>8294</v>
      </c>
      <c r="BJ190" s="211"/>
      <c r="BK190" s="211" t="s">
        <v>8294</v>
      </c>
      <c r="BL190" s="211"/>
      <c r="BM190" s="212">
        <v>59.8</v>
      </c>
      <c r="BN190" s="212" t="s">
        <v>8299</v>
      </c>
      <c r="BO190" s="211" t="s">
        <v>8294</v>
      </c>
      <c r="BP190" s="211"/>
      <c r="BQ190" s="212">
        <v>9.6</v>
      </c>
      <c r="BR190" s="212" t="s">
        <v>8299</v>
      </c>
      <c r="BS190" s="212">
        <v>45</v>
      </c>
      <c r="BT190" s="212" t="s">
        <v>8299</v>
      </c>
      <c r="BU190" s="212">
        <v>15</v>
      </c>
      <c r="BV190" s="212" t="s">
        <v>8299</v>
      </c>
      <c r="BW190" s="212">
        <v>53.5</v>
      </c>
      <c r="BX190" s="212" t="s">
        <v>8299</v>
      </c>
      <c r="BY190" s="234">
        <v>6.9859509468078613</v>
      </c>
      <c r="BZ190" s="214">
        <v>42215</v>
      </c>
      <c r="CA190" s="212">
        <v>32.6</v>
      </c>
      <c r="CB190" s="208" t="s">
        <v>8299</v>
      </c>
      <c r="CC190" s="212">
        <v>7.7</v>
      </c>
      <c r="CD190" s="214">
        <v>42215</v>
      </c>
      <c r="CE190" s="208">
        <v>0</v>
      </c>
      <c r="CG190" s="215" t="s">
        <v>8294</v>
      </c>
      <c r="CH190" s="215" t="s">
        <v>8294</v>
      </c>
      <c r="CI190" s="215" t="s">
        <v>8294</v>
      </c>
      <c r="CJ190" s="215" t="s">
        <v>8294</v>
      </c>
    </row>
    <row r="191" spans="1:92">
      <c r="A191" s="210" t="s">
        <v>7624</v>
      </c>
      <c r="B191" s="211" t="s">
        <v>7945</v>
      </c>
      <c r="C191" s="212" t="s">
        <v>7690</v>
      </c>
      <c r="D191" s="211" t="s">
        <v>8276</v>
      </c>
      <c r="E191" s="212">
        <v>60</v>
      </c>
      <c r="F191" s="212">
        <v>1</v>
      </c>
      <c r="G191" s="213">
        <v>273</v>
      </c>
      <c r="H191" s="213">
        <v>20</v>
      </c>
      <c r="I191" s="213"/>
      <c r="J191" s="213"/>
      <c r="K191" s="211" t="s">
        <v>8294</v>
      </c>
      <c r="M191" s="212">
        <v>7</v>
      </c>
      <c r="N191" s="214">
        <v>41915</v>
      </c>
      <c r="O191" s="212">
        <v>3.85</v>
      </c>
      <c r="P191" s="214">
        <v>42215</v>
      </c>
      <c r="Q191" s="215" t="s">
        <v>8294</v>
      </c>
      <c r="R191" s="215" t="s">
        <v>8294</v>
      </c>
      <c r="S191" s="215" t="s">
        <v>8294</v>
      </c>
      <c r="T191" s="215" t="s">
        <v>8294</v>
      </c>
      <c r="U191" s="209">
        <f>AD191*BS191</f>
        <v>1167.338251851852</v>
      </c>
      <c r="V191" s="216">
        <v>42215</v>
      </c>
      <c r="W191" s="215">
        <v>13.5</v>
      </c>
      <c r="X191" s="215" t="s">
        <v>8294</v>
      </c>
      <c r="Y191" s="215" t="s">
        <v>8294</v>
      </c>
      <c r="Z191" s="209">
        <f>AD191*BU191</f>
        <v>416.53920000000005</v>
      </c>
      <c r="AA191" s="216">
        <v>42215</v>
      </c>
      <c r="AB191" s="208" t="e">
        <f>(AD191/AH191)*10000</f>
        <v>#VALUE!</v>
      </c>
      <c r="AC191" s="216">
        <v>42215</v>
      </c>
      <c r="AD191" s="485">
        <f>(O191/W191)*(((100-CC191)/100)*((100-2)/100))*100</f>
        <v>25.712296296296302</v>
      </c>
      <c r="AE191" s="216">
        <v>42212</v>
      </c>
      <c r="AF191" s="235">
        <v>28.83190883190883</v>
      </c>
      <c r="AG191" s="216">
        <v>42212</v>
      </c>
      <c r="AH191" s="215" t="s">
        <v>8294</v>
      </c>
      <c r="AI191" s="216" t="s">
        <v>8299</v>
      </c>
      <c r="AJ191" s="212">
        <v>165</v>
      </c>
      <c r="AK191" s="216">
        <v>42145</v>
      </c>
      <c r="AL191" s="215" t="s">
        <v>8294</v>
      </c>
      <c r="AM191" s="215"/>
      <c r="AN191" s="212">
        <v>107</v>
      </c>
      <c r="AO191" s="212"/>
      <c r="AP191" s="215" t="s">
        <v>8294</v>
      </c>
      <c r="AQ191" s="215"/>
      <c r="AR191" s="215" t="s">
        <v>8294</v>
      </c>
      <c r="AS191" s="215"/>
      <c r="AT191" s="215" t="s">
        <v>8294</v>
      </c>
      <c r="AU191" s="215" t="s">
        <v>8294</v>
      </c>
      <c r="AV191" s="215"/>
      <c r="AW191" s="215" t="s">
        <v>8294</v>
      </c>
      <c r="AX191" s="215"/>
      <c r="AY191" s="215" t="s">
        <v>8294</v>
      </c>
      <c r="AZ191" s="215"/>
      <c r="BA191" s="215" t="s">
        <v>8294</v>
      </c>
      <c r="BB191" s="215"/>
      <c r="BC191" s="215" t="s">
        <v>8294</v>
      </c>
      <c r="BD191" s="215"/>
      <c r="BE191" s="212">
        <v>3</v>
      </c>
      <c r="BF191" s="217">
        <v>42279</v>
      </c>
      <c r="BG191" s="212">
        <v>-9.9</v>
      </c>
      <c r="BH191" s="212" t="s">
        <v>8299</v>
      </c>
      <c r="BI191" s="211" t="s">
        <v>8294</v>
      </c>
      <c r="BJ191" s="211"/>
      <c r="BK191" s="211" t="s">
        <v>8294</v>
      </c>
      <c r="BL191" s="211"/>
      <c r="BM191" s="212">
        <v>68.2</v>
      </c>
      <c r="BN191" s="212" t="s">
        <v>8299</v>
      </c>
      <c r="BO191" s="211" t="s">
        <v>8294</v>
      </c>
      <c r="BP191" s="211"/>
      <c r="BQ191" s="212">
        <v>8.3000000000000007</v>
      </c>
      <c r="BR191" s="212" t="s">
        <v>8299</v>
      </c>
      <c r="BS191" s="212">
        <v>45.4</v>
      </c>
      <c r="BT191" s="212" t="s">
        <v>8299</v>
      </c>
      <c r="BU191" s="212">
        <v>16.2</v>
      </c>
      <c r="BV191" s="212" t="s">
        <v>8299</v>
      </c>
      <c r="BW191" s="212">
        <v>22.5</v>
      </c>
      <c r="BX191" s="212" t="s">
        <v>8299</v>
      </c>
      <c r="BY191" s="234">
        <v>7.0266752243041992</v>
      </c>
      <c r="BZ191" s="214">
        <v>42215</v>
      </c>
      <c r="CA191" s="212">
        <v>35.6</v>
      </c>
      <c r="CB191" s="208" t="s">
        <v>8299</v>
      </c>
      <c r="CC191" s="212">
        <v>8</v>
      </c>
      <c r="CD191" s="214">
        <v>42215</v>
      </c>
      <c r="CE191" s="208">
        <v>0</v>
      </c>
      <c r="CG191" s="215" t="s">
        <v>8294</v>
      </c>
      <c r="CH191" s="215" t="s">
        <v>8294</v>
      </c>
      <c r="CI191" s="215" t="s">
        <v>8294</v>
      </c>
      <c r="CJ191" s="215" t="s">
        <v>8294</v>
      </c>
    </row>
    <row r="192" spans="1:92" s="610" customFormat="1">
      <c r="A192" s="210" t="s">
        <v>7624</v>
      </c>
      <c r="B192" s="211" t="s">
        <v>7885</v>
      </c>
      <c r="C192" s="212" t="s">
        <v>7660</v>
      </c>
      <c r="D192" s="211" t="s">
        <v>8276</v>
      </c>
      <c r="E192" s="212">
        <v>30</v>
      </c>
      <c r="F192" s="212">
        <v>1</v>
      </c>
      <c r="G192" s="213">
        <v>273</v>
      </c>
      <c r="H192" s="213">
        <v>21</v>
      </c>
      <c r="I192" s="213"/>
      <c r="J192" s="213"/>
      <c r="K192" s="211" t="s">
        <v>8294</v>
      </c>
      <c r="L192" s="218"/>
      <c r="M192" s="212">
        <v>7</v>
      </c>
      <c r="N192" s="214">
        <v>41915</v>
      </c>
      <c r="O192" s="212">
        <v>4</v>
      </c>
      <c r="P192" s="214">
        <v>42215</v>
      </c>
      <c r="Q192" s="215" t="s">
        <v>8294</v>
      </c>
      <c r="R192" s="215" t="s">
        <v>8294</v>
      </c>
      <c r="S192" s="215" t="s">
        <v>8294</v>
      </c>
      <c r="T192" s="215" t="s">
        <v>8294</v>
      </c>
      <c r="U192" s="209">
        <f>AD192*BS192</f>
        <v>1143.1707259259258</v>
      </c>
      <c r="V192" s="216">
        <v>42215</v>
      </c>
      <c r="W192" s="215">
        <v>13.5</v>
      </c>
      <c r="X192" s="215" t="s">
        <v>8294</v>
      </c>
      <c r="Y192" s="215" t="s">
        <v>8294</v>
      </c>
      <c r="Z192" s="209">
        <f>AD192*BU192</f>
        <v>447.09487407407397</v>
      </c>
      <c r="AA192" s="216">
        <v>42215</v>
      </c>
      <c r="AB192" s="208" t="e">
        <f>(AD192/AH192)*10000</f>
        <v>#VALUE!</v>
      </c>
      <c r="AC192" s="216">
        <v>42215</v>
      </c>
      <c r="AD192" s="485">
        <f>(O192/W192)*(((100-CC192)/100)*((100-2)/100))*100</f>
        <v>26.772148148148144</v>
      </c>
      <c r="AE192" s="216">
        <v>42212</v>
      </c>
      <c r="AF192" s="235">
        <v>30.020350020350016</v>
      </c>
      <c r="AG192" s="216">
        <v>42212</v>
      </c>
      <c r="AH192" s="215" t="s">
        <v>8294</v>
      </c>
      <c r="AI192" s="216" t="s">
        <v>8299</v>
      </c>
      <c r="AJ192" s="212">
        <v>170</v>
      </c>
      <c r="AK192" s="216">
        <v>42145</v>
      </c>
      <c r="AL192" s="215" t="s">
        <v>8294</v>
      </c>
      <c r="AM192" s="215"/>
      <c r="AN192" s="212">
        <v>107</v>
      </c>
      <c r="AO192" s="212"/>
      <c r="AP192" s="215" t="s">
        <v>8294</v>
      </c>
      <c r="AQ192" s="215"/>
      <c r="AR192" s="215" t="s">
        <v>8294</v>
      </c>
      <c r="AS192" s="215"/>
      <c r="AT192" s="215" t="s">
        <v>8294</v>
      </c>
      <c r="AU192" s="215" t="s">
        <v>8294</v>
      </c>
      <c r="AV192" s="215"/>
      <c r="AW192" s="215" t="s">
        <v>8294</v>
      </c>
      <c r="AX192" s="215"/>
      <c r="AY192" s="215" t="s">
        <v>8294</v>
      </c>
      <c r="AZ192" s="215"/>
      <c r="BA192" s="215" t="s">
        <v>8294</v>
      </c>
      <c r="BB192" s="215"/>
      <c r="BC192" s="215" t="s">
        <v>8294</v>
      </c>
      <c r="BD192" s="215"/>
      <c r="BE192" s="212">
        <v>3</v>
      </c>
      <c r="BF192" s="217">
        <v>42279</v>
      </c>
      <c r="BG192" s="212">
        <v>-8.4</v>
      </c>
      <c r="BH192" s="212" t="s">
        <v>8299</v>
      </c>
      <c r="BI192" s="211" t="s">
        <v>8294</v>
      </c>
      <c r="BJ192" s="211"/>
      <c r="BK192" s="211" t="s">
        <v>8294</v>
      </c>
      <c r="BL192" s="211"/>
      <c r="BM192" s="212">
        <v>58.9</v>
      </c>
      <c r="BN192" s="212" t="s">
        <v>8299</v>
      </c>
      <c r="BO192" s="211" t="s">
        <v>8294</v>
      </c>
      <c r="BP192" s="211"/>
      <c r="BQ192" s="212">
        <v>10.6</v>
      </c>
      <c r="BR192" s="212" t="s">
        <v>8299</v>
      </c>
      <c r="BS192" s="212">
        <v>42.7</v>
      </c>
      <c r="BT192" s="212" t="s">
        <v>8299</v>
      </c>
      <c r="BU192" s="212">
        <v>16.7</v>
      </c>
      <c r="BV192" s="212" t="s">
        <v>8299</v>
      </c>
      <c r="BW192" s="212">
        <v>68.8</v>
      </c>
      <c r="BX192" s="212" t="s">
        <v>8299</v>
      </c>
      <c r="BY192" s="234">
        <v>7.2657628059387207</v>
      </c>
      <c r="BZ192" s="214">
        <v>42215</v>
      </c>
      <c r="CA192" s="212">
        <v>34.5</v>
      </c>
      <c r="CB192" s="208" t="s">
        <v>8299</v>
      </c>
      <c r="CC192" s="212">
        <v>7.8</v>
      </c>
      <c r="CD192" s="214">
        <v>42215</v>
      </c>
      <c r="CE192" s="208">
        <v>0</v>
      </c>
      <c r="CF192" s="208"/>
      <c r="CG192" s="215" t="s">
        <v>8294</v>
      </c>
      <c r="CH192" s="215" t="s">
        <v>8294</v>
      </c>
      <c r="CI192" s="215" t="s">
        <v>8294</v>
      </c>
      <c r="CJ192" s="215" t="s">
        <v>8294</v>
      </c>
      <c r="CK192" s="210"/>
      <c r="CL192" s="210"/>
      <c r="CM192" s="210"/>
      <c r="CN192" s="210"/>
    </row>
    <row r="193" spans="1:92" s="610" customFormat="1">
      <c r="A193" s="210" t="s">
        <v>7624</v>
      </c>
      <c r="B193" s="211" t="s">
        <v>7987</v>
      </c>
      <c r="C193" s="212" t="s">
        <v>7709</v>
      </c>
      <c r="D193" s="211" t="s">
        <v>8276</v>
      </c>
      <c r="E193" s="212">
        <v>81</v>
      </c>
      <c r="F193" s="212">
        <v>1</v>
      </c>
      <c r="G193" s="213">
        <v>273</v>
      </c>
      <c r="H193" s="213">
        <v>22</v>
      </c>
      <c r="I193" s="213"/>
      <c r="J193" s="213"/>
      <c r="K193" s="211" t="s">
        <v>8294</v>
      </c>
      <c r="L193" s="218"/>
      <c r="M193" s="212">
        <v>7</v>
      </c>
      <c r="N193" s="214">
        <v>41915</v>
      </c>
      <c r="O193" s="212">
        <v>4.7</v>
      </c>
      <c r="P193" s="214">
        <v>42215</v>
      </c>
      <c r="Q193" s="215" t="s">
        <v>8294</v>
      </c>
      <c r="R193" s="215" t="s">
        <v>8294</v>
      </c>
      <c r="S193" s="215" t="s">
        <v>8294</v>
      </c>
      <c r="T193" s="215" t="s">
        <v>8294</v>
      </c>
      <c r="U193" s="209">
        <f>AD193*BS193</f>
        <v>1548.0936592592593</v>
      </c>
      <c r="V193" s="216">
        <v>42215</v>
      </c>
      <c r="W193" s="215">
        <v>13.5</v>
      </c>
      <c r="X193" s="215" t="s">
        <v>8294</v>
      </c>
      <c r="Y193" s="215" t="s">
        <v>8294</v>
      </c>
      <c r="Z193" s="209">
        <f>AD193*BU193</f>
        <v>445.47184888888887</v>
      </c>
      <c r="AA193" s="216">
        <v>42215</v>
      </c>
      <c r="AB193" s="208" t="e">
        <f>(AD193/AH193)*10000</f>
        <v>#VALUE!</v>
      </c>
      <c r="AC193" s="216">
        <v>42215</v>
      </c>
      <c r="AD193" s="485">
        <f>(O193/W193)*(((100-CC193)/100)*((100-2)/100))*100</f>
        <v>31.593748148148148</v>
      </c>
      <c r="AE193" s="216">
        <v>42212</v>
      </c>
      <c r="AF193" s="235">
        <v>35.426943426943424</v>
      </c>
      <c r="AG193" s="216">
        <v>42212</v>
      </c>
      <c r="AH193" s="215" t="s">
        <v>8294</v>
      </c>
      <c r="AI193" s="216" t="s">
        <v>8299</v>
      </c>
      <c r="AJ193" s="212">
        <v>150</v>
      </c>
      <c r="AK193" s="216">
        <v>42145</v>
      </c>
      <c r="AL193" s="215" t="s">
        <v>8294</v>
      </c>
      <c r="AM193" s="215"/>
      <c r="AN193" s="212">
        <v>102</v>
      </c>
      <c r="AO193" s="212"/>
      <c r="AP193" s="215" t="s">
        <v>8294</v>
      </c>
      <c r="AQ193" s="215"/>
      <c r="AR193" s="215" t="s">
        <v>8294</v>
      </c>
      <c r="AS193" s="215"/>
      <c r="AT193" s="215" t="s">
        <v>8294</v>
      </c>
      <c r="AU193" s="215" t="s">
        <v>8294</v>
      </c>
      <c r="AV193" s="215"/>
      <c r="AW193" s="215" t="s">
        <v>8294</v>
      </c>
      <c r="AX193" s="215"/>
      <c r="AY193" s="215" t="s">
        <v>8294</v>
      </c>
      <c r="AZ193" s="215"/>
      <c r="BA193" s="215" t="s">
        <v>8294</v>
      </c>
      <c r="BB193" s="215"/>
      <c r="BC193" s="215" t="s">
        <v>8294</v>
      </c>
      <c r="BD193" s="215"/>
      <c r="BE193" s="212">
        <v>3</v>
      </c>
      <c r="BF193" s="217">
        <v>42279</v>
      </c>
      <c r="BG193" s="212">
        <v>-6.5</v>
      </c>
      <c r="BH193" s="212" t="s">
        <v>8299</v>
      </c>
      <c r="BI193" s="211" t="s">
        <v>8294</v>
      </c>
      <c r="BJ193" s="211"/>
      <c r="BK193" s="211" t="s">
        <v>8294</v>
      </c>
      <c r="BL193" s="211"/>
      <c r="BM193" s="212">
        <v>63.7</v>
      </c>
      <c r="BN193" s="212" t="s">
        <v>8299</v>
      </c>
      <c r="BO193" s="211" t="s">
        <v>8294</v>
      </c>
      <c r="BP193" s="211"/>
      <c r="BQ193" s="212">
        <v>9</v>
      </c>
      <c r="BR193" s="212" t="s">
        <v>8299</v>
      </c>
      <c r="BS193" s="212">
        <v>49</v>
      </c>
      <c r="BT193" s="212" t="s">
        <v>8299</v>
      </c>
      <c r="BU193" s="212">
        <v>14.1</v>
      </c>
      <c r="BV193" s="212" t="s">
        <v>8299</v>
      </c>
      <c r="BW193" s="212">
        <v>9.1999999999999993</v>
      </c>
      <c r="BX193" s="212" t="s">
        <v>8299</v>
      </c>
      <c r="BY193" s="234">
        <v>7.3021101951599121</v>
      </c>
      <c r="BZ193" s="214">
        <v>42215</v>
      </c>
      <c r="CA193" s="212">
        <v>33.6</v>
      </c>
      <c r="CB193" s="208" t="s">
        <v>8299</v>
      </c>
      <c r="CC193" s="212">
        <v>7.4</v>
      </c>
      <c r="CD193" s="214">
        <v>42215</v>
      </c>
      <c r="CE193" s="208">
        <v>0</v>
      </c>
      <c r="CF193" s="208"/>
      <c r="CG193" s="215" t="s">
        <v>8294</v>
      </c>
      <c r="CH193" s="215" t="s">
        <v>8294</v>
      </c>
      <c r="CI193" s="215" t="s">
        <v>8294</v>
      </c>
      <c r="CJ193" s="215" t="s">
        <v>8294</v>
      </c>
      <c r="CK193" s="210"/>
      <c r="CL193" s="210"/>
      <c r="CM193" s="210"/>
      <c r="CN193" s="210"/>
    </row>
    <row r="194" spans="1:92">
      <c r="A194" s="210" t="s">
        <v>7624</v>
      </c>
      <c r="B194" s="211" t="s">
        <v>8033</v>
      </c>
      <c r="C194" s="212" t="s">
        <v>7730</v>
      </c>
      <c r="D194" s="211" t="s">
        <v>8274</v>
      </c>
      <c r="E194" s="212">
        <v>104</v>
      </c>
      <c r="F194" s="212">
        <v>1</v>
      </c>
      <c r="G194" s="213">
        <v>274</v>
      </c>
      <c r="H194" s="213">
        <v>11</v>
      </c>
      <c r="I194" s="213"/>
      <c r="J194" s="213"/>
      <c r="K194" s="211" t="s">
        <v>8294</v>
      </c>
      <c r="M194" s="212">
        <v>7</v>
      </c>
      <c r="N194" s="214">
        <v>41915</v>
      </c>
      <c r="O194" s="212">
        <v>3.05</v>
      </c>
      <c r="P194" s="214">
        <v>42215</v>
      </c>
      <c r="Q194" s="215" t="s">
        <v>8294</v>
      </c>
      <c r="R194" s="215" t="s">
        <v>8294</v>
      </c>
      <c r="S194" s="215" t="s">
        <v>8294</v>
      </c>
      <c r="T194" s="215" t="s">
        <v>8294</v>
      </c>
      <c r="U194" s="209">
        <f>AD194*BS194</f>
        <v>963.57389333333333</v>
      </c>
      <c r="V194" s="216">
        <v>42215</v>
      </c>
      <c r="W194" s="215">
        <v>13.5</v>
      </c>
      <c r="X194" s="215" t="s">
        <v>8294</v>
      </c>
      <c r="Y194" s="215" t="s">
        <v>8294</v>
      </c>
      <c r="Z194" s="209">
        <f>AD194*BU194</f>
        <v>259.81716444444442</v>
      </c>
      <c r="AA194" s="216">
        <v>42215</v>
      </c>
      <c r="AB194" s="208" t="e">
        <f>(AD194/AH194)*10000</f>
        <v>#VALUE!</v>
      </c>
      <c r="AC194" s="216">
        <v>42215</v>
      </c>
      <c r="AD194" s="485">
        <f>(O194/W194)*(((100-CC194)/100)*((100-2)/100))*100</f>
        <v>20.458044444444443</v>
      </c>
      <c r="AE194" s="216">
        <v>42212</v>
      </c>
      <c r="AF194" s="235">
        <v>22.940170940170944</v>
      </c>
      <c r="AG194" s="216">
        <v>42212</v>
      </c>
      <c r="AH194" s="215" t="s">
        <v>8294</v>
      </c>
      <c r="AI194" s="216" t="s">
        <v>8299</v>
      </c>
      <c r="AJ194" s="212">
        <v>145</v>
      </c>
      <c r="AK194" s="216">
        <v>42145</v>
      </c>
      <c r="AL194" s="215" t="s">
        <v>8294</v>
      </c>
      <c r="AM194" s="215"/>
      <c r="AN194" s="212">
        <v>106</v>
      </c>
      <c r="AO194" s="212"/>
      <c r="AP194" s="215" t="s">
        <v>8294</v>
      </c>
      <c r="AQ194" s="215"/>
      <c r="AR194" s="215" t="s">
        <v>8294</v>
      </c>
      <c r="AS194" s="215"/>
      <c r="AT194" s="215" t="s">
        <v>8294</v>
      </c>
      <c r="AU194" s="215" t="s">
        <v>8294</v>
      </c>
      <c r="AV194" s="215"/>
      <c r="AW194" s="215" t="s">
        <v>8294</v>
      </c>
      <c r="AX194" s="215"/>
      <c r="AY194" s="215" t="s">
        <v>8294</v>
      </c>
      <c r="AZ194" s="215"/>
      <c r="BA194" s="215" t="s">
        <v>8294</v>
      </c>
      <c r="BB194" s="215"/>
      <c r="BC194" s="215" t="s">
        <v>8294</v>
      </c>
      <c r="BD194" s="215"/>
      <c r="BE194" s="212">
        <v>3</v>
      </c>
      <c r="BF194" s="217">
        <v>42279</v>
      </c>
      <c r="BG194" s="212">
        <v>-12.2</v>
      </c>
      <c r="BH194" s="212" t="s">
        <v>8299</v>
      </c>
      <c r="BI194" s="211" t="s">
        <v>8294</v>
      </c>
      <c r="BJ194" s="211"/>
      <c r="BK194" s="211" t="s">
        <v>8294</v>
      </c>
      <c r="BL194" s="211"/>
      <c r="BM194" s="212">
        <v>61.9</v>
      </c>
      <c r="BN194" s="212" t="s">
        <v>8299</v>
      </c>
      <c r="BO194" s="211" t="s">
        <v>8294</v>
      </c>
      <c r="BP194" s="211"/>
      <c r="BQ194" s="212">
        <v>10.4</v>
      </c>
      <c r="BR194" s="212" t="s">
        <v>8299</v>
      </c>
      <c r="BS194" s="212">
        <v>47.1</v>
      </c>
      <c r="BT194" s="212" t="s">
        <v>8299</v>
      </c>
      <c r="BU194" s="212">
        <v>12.7</v>
      </c>
      <c r="BV194" s="212" t="s">
        <v>8299</v>
      </c>
      <c r="BW194" s="212">
        <v>15.3</v>
      </c>
      <c r="BX194" s="212" t="s">
        <v>8299</v>
      </c>
      <c r="BY194" s="234">
        <v>7.1281042098999023</v>
      </c>
      <c r="BZ194" s="214">
        <v>42215</v>
      </c>
      <c r="CA194" s="212">
        <v>28.9</v>
      </c>
      <c r="CB194" s="208" t="s">
        <v>8299</v>
      </c>
      <c r="CC194" s="212">
        <v>7.6</v>
      </c>
      <c r="CD194" s="214">
        <v>42215</v>
      </c>
      <c r="CE194" s="208">
        <v>0</v>
      </c>
      <c r="CG194" s="215" t="s">
        <v>8294</v>
      </c>
      <c r="CH194" s="215" t="s">
        <v>8294</v>
      </c>
      <c r="CI194" s="215" t="s">
        <v>8294</v>
      </c>
      <c r="CJ194" s="215" t="s">
        <v>8294</v>
      </c>
    </row>
    <row r="195" spans="1:92">
      <c r="A195" s="210" t="s">
        <v>7624</v>
      </c>
      <c r="B195" s="211" t="s">
        <v>7967</v>
      </c>
      <c r="C195" s="212" t="s">
        <v>7650</v>
      </c>
      <c r="D195" s="211" t="s">
        <v>8274</v>
      </c>
      <c r="E195" s="212">
        <v>71</v>
      </c>
      <c r="F195" s="212">
        <v>1</v>
      </c>
      <c r="G195" s="213">
        <v>274</v>
      </c>
      <c r="H195" s="213">
        <v>12</v>
      </c>
      <c r="I195" s="213"/>
      <c r="J195" s="213"/>
      <c r="K195" s="211" t="s">
        <v>8294</v>
      </c>
      <c r="M195" s="212">
        <v>7</v>
      </c>
      <c r="N195" s="214">
        <v>41915</v>
      </c>
      <c r="O195" s="212">
        <v>3.5</v>
      </c>
      <c r="P195" s="214">
        <v>42215</v>
      </c>
      <c r="Q195" s="215" t="s">
        <v>8294</v>
      </c>
      <c r="R195" s="215" t="s">
        <v>8294</v>
      </c>
      <c r="S195" s="215" t="s">
        <v>8294</v>
      </c>
      <c r="T195" s="215" t="s">
        <v>8294</v>
      </c>
      <c r="U195" s="209">
        <f>AD195*BS195</f>
        <v>1106.8305111111108</v>
      </c>
      <c r="V195" s="216">
        <v>42215</v>
      </c>
      <c r="W195" s="215">
        <v>13.5</v>
      </c>
      <c r="X195" s="215" t="s">
        <v>8294</v>
      </c>
      <c r="Y195" s="215" t="s">
        <v>8294</v>
      </c>
      <c r="Z195" s="209">
        <f>AD195*BU195</f>
        <v>294.84279999999995</v>
      </c>
      <c r="AA195" s="216">
        <v>42215</v>
      </c>
      <c r="AB195" s="208" t="e">
        <f>(AD195/AH195)*10000</f>
        <v>#VALUE!</v>
      </c>
      <c r="AC195" s="216">
        <v>42215</v>
      </c>
      <c r="AD195" s="485">
        <f>(O195/W195)*(((100-CC195)/100)*((100-2)/100))*100</f>
        <v>23.400222222222219</v>
      </c>
      <c r="AE195" s="216">
        <v>42212</v>
      </c>
      <c r="AF195" s="235">
        <v>26.239316239316235</v>
      </c>
      <c r="AG195" s="216">
        <v>42212</v>
      </c>
      <c r="AH195" s="215" t="s">
        <v>8294</v>
      </c>
      <c r="AI195" s="216" t="s">
        <v>8299</v>
      </c>
      <c r="AJ195" s="212">
        <v>140</v>
      </c>
      <c r="AK195" s="216">
        <v>42145</v>
      </c>
      <c r="AL195" s="215" t="s">
        <v>8294</v>
      </c>
      <c r="AM195" s="215"/>
      <c r="AN195" s="212">
        <v>107</v>
      </c>
      <c r="AO195" s="212"/>
      <c r="AP195" s="215" t="s">
        <v>8294</v>
      </c>
      <c r="AQ195" s="215"/>
      <c r="AR195" s="215" t="s">
        <v>8294</v>
      </c>
      <c r="AS195" s="215"/>
      <c r="AT195" s="215" t="s">
        <v>8294</v>
      </c>
      <c r="AU195" s="215" t="s">
        <v>8294</v>
      </c>
      <c r="AV195" s="215"/>
      <c r="AW195" s="215" t="s">
        <v>8294</v>
      </c>
      <c r="AX195" s="215"/>
      <c r="AY195" s="215" t="s">
        <v>8294</v>
      </c>
      <c r="AZ195" s="215"/>
      <c r="BA195" s="215" t="s">
        <v>8294</v>
      </c>
      <c r="BB195" s="215"/>
      <c r="BC195" s="215" t="s">
        <v>8294</v>
      </c>
      <c r="BD195" s="215"/>
      <c r="BE195" s="212">
        <v>3</v>
      </c>
      <c r="BF195" s="217">
        <v>42279</v>
      </c>
      <c r="BG195" s="212">
        <v>-13.1</v>
      </c>
      <c r="BH195" s="212" t="s">
        <v>8299</v>
      </c>
      <c r="BI195" s="211" t="s">
        <v>8294</v>
      </c>
      <c r="BJ195" s="211"/>
      <c r="BK195" s="211" t="s">
        <v>8294</v>
      </c>
      <c r="BL195" s="211"/>
      <c r="BM195" s="212">
        <v>61.1</v>
      </c>
      <c r="BN195" s="212" t="s">
        <v>8299</v>
      </c>
      <c r="BO195" s="211" t="s">
        <v>8294</v>
      </c>
      <c r="BP195" s="211"/>
      <c r="BQ195" s="212">
        <v>9.8000000000000007</v>
      </c>
      <c r="BR195" s="212" t="s">
        <v>8299</v>
      </c>
      <c r="BS195" s="212">
        <v>47.3</v>
      </c>
      <c r="BT195" s="212" t="s">
        <v>8299</v>
      </c>
      <c r="BU195" s="212">
        <v>12.6</v>
      </c>
      <c r="BV195" s="212" t="s">
        <v>8299</v>
      </c>
      <c r="BW195" s="212">
        <v>13</v>
      </c>
      <c r="BX195" s="212" t="s">
        <v>8299</v>
      </c>
      <c r="BY195" s="234">
        <v>7.0717182159423828</v>
      </c>
      <c r="BZ195" s="214">
        <v>42215</v>
      </c>
      <c r="CA195" s="212">
        <v>28.8</v>
      </c>
      <c r="CB195" s="208" t="s">
        <v>8299</v>
      </c>
      <c r="CC195" s="212">
        <v>7.9</v>
      </c>
      <c r="CD195" s="214">
        <v>42215</v>
      </c>
      <c r="CE195" s="208">
        <v>0</v>
      </c>
      <c r="CG195" s="215" t="s">
        <v>8294</v>
      </c>
      <c r="CH195" s="215" t="s">
        <v>8294</v>
      </c>
      <c r="CI195" s="215" t="s">
        <v>8294</v>
      </c>
      <c r="CJ195" s="215" t="s">
        <v>8294</v>
      </c>
    </row>
    <row r="196" spans="1:92">
      <c r="A196" s="210" t="s">
        <v>7624</v>
      </c>
      <c r="B196" s="211" t="s">
        <v>7919</v>
      </c>
      <c r="C196" s="212" t="s">
        <v>7677</v>
      </c>
      <c r="D196" s="211" t="s">
        <v>8274</v>
      </c>
      <c r="E196" s="212">
        <v>47</v>
      </c>
      <c r="F196" s="212">
        <v>1</v>
      </c>
      <c r="G196" s="213">
        <v>274</v>
      </c>
      <c r="H196" s="213">
        <v>13</v>
      </c>
      <c r="I196" s="213"/>
      <c r="J196" s="213"/>
      <c r="K196" s="211" t="s">
        <v>8294</v>
      </c>
      <c r="M196" s="212">
        <v>7</v>
      </c>
      <c r="N196" s="214">
        <v>41915</v>
      </c>
      <c r="O196" s="212">
        <v>3.15</v>
      </c>
      <c r="P196" s="214">
        <v>42215</v>
      </c>
      <c r="Q196" s="215" t="s">
        <v>8294</v>
      </c>
      <c r="R196" s="215" t="s">
        <v>8294</v>
      </c>
      <c r="S196" s="215" t="s">
        <v>8294</v>
      </c>
      <c r="T196" s="215" t="s">
        <v>8294</v>
      </c>
      <c r="U196" s="209">
        <f>AD196*BS196</f>
        <v>1052.21424</v>
      </c>
      <c r="V196" s="216">
        <v>42215</v>
      </c>
      <c r="W196" s="215">
        <v>13.5</v>
      </c>
      <c r="X196" s="215" t="s">
        <v>8294</v>
      </c>
      <c r="Y196" s="215" t="s">
        <v>8294</v>
      </c>
      <c r="Z196" s="209">
        <f>AD196*BU196</f>
        <v>251.43272000000002</v>
      </c>
      <c r="AA196" s="216">
        <v>42215</v>
      </c>
      <c r="AB196" s="208" t="e">
        <f>(AD196/AH196)*10000</f>
        <v>#VALUE!</v>
      </c>
      <c r="AC196" s="216">
        <v>42215</v>
      </c>
      <c r="AD196" s="485">
        <f>(O196/W196)*(((100-CC196)/100)*((100-2)/100))*100</f>
        <v>21.128800000000002</v>
      </c>
      <c r="AE196" s="216">
        <v>42212</v>
      </c>
      <c r="AF196" s="235">
        <v>23.692307692307697</v>
      </c>
      <c r="AG196" s="216">
        <v>42212</v>
      </c>
      <c r="AH196" s="215" t="s">
        <v>8294</v>
      </c>
      <c r="AI196" s="216" t="s">
        <v>8299</v>
      </c>
      <c r="AJ196" s="212">
        <v>130</v>
      </c>
      <c r="AK196" s="216">
        <v>42145</v>
      </c>
      <c r="AL196" s="215" t="s">
        <v>8294</v>
      </c>
      <c r="AM196" s="215"/>
      <c r="AN196" s="212">
        <v>102</v>
      </c>
      <c r="AO196" s="212"/>
      <c r="AP196" s="215" t="s">
        <v>8294</v>
      </c>
      <c r="AQ196" s="215"/>
      <c r="AR196" s="215" t="s">
        <v>8294</v>
      </c>
      <c r="AS196" s="215"/>
      <c r="AT196" s="215" t="s">
        <v>8294</v>
      </c>
      <c r="AU196" s="215" t="s">
        <v>8294</v>
      </c>
      <c r="AV196" s="215"/>
      <c r="AW196" s="215" t="s">
        <v>8294</v>
      </c>
      <c r="AX196" s="215"/>
      <c r="AY196" s="215" t="s">
        <v>8294</v>
      </c>
      <c r="AZ196" s="215"/>
      <c r="BA196" s="215" t="s">
        <v>8294</v>
      </c>
      <c r="BB196" s="215"/>
      <c r="BC196" s="215" t="s">
        <v>8294</v>
      </c>
      <c r="BD196" s="215"/>
      <c r="BE196" s="212">
        <v>3</v>
      </c>
      <c r="BF196" s="217">
        <v>42279</v>
      </c>
      <c r="BG196" s="212">
        <v>-11.8</v>
      </c>
      <c r="BH196" s="212" t="s">
        <v>8299</v>
      </c>
      <c r="BI196" s="211" t="s">
        <v>8294</v>
      </c>
      <c r="BJ196" s="211"/>
      <c r="BK196" s="211" t="s">
        <v>8294</v>
      </c>
      <c r="BL196" s="211"/>
      <c r="BM196" s="212">
        <v>64.5</v>
      </c>
      <c r="BN196" s="212" t="s">
        <v>8299</v>
      </c>
      <c r="BO196" s="211" t="s">
        <v>8294</v>
      </c>
      <c r="BP196" s="211"/>
      <c r="BQ196" s="212">
        <v>9</v>
      </c>
      <c r="BR196" s="212" t="s">
        <v>8299</v>
      </c>
      <c r="BS196" s="212">
        <v>49.8</v>
      </c>
      <c r="BT196" s="212" t="s">
        <v>8299</v>
      </c>
      <c r="BU196" s="212">
        <v>11.9</v>
      </c>
      <c r="BV196" s="212" t="s">
        <v>8299</v>
      </c>
      <c r="BW196" s="212">
        <v>15</v>
      </c>
      <c r="BX196" s="212" t="s">
        <v>8299</v>
      </c>
      <c r="BY196" s="234">
        <v>6.7713069915771484</v>
      </c>
      <c r="BZ196" s="214">
        <v>42215</v>
      </c>
      <c r="CA196" s="212">
        <v>28.9</v>
      </c>
      <c r="CB196" s="208" t="s">
        <v>8299</v>
      </c>
      <c r="CC196" s="212">
        <v>7.6</v>
      </c>
      <c r="CD196" s="214">
        <v>42215</v>
      </c>
      <c r="CE196" s="208">
        <v>0</v>
      </c>
      <c r="CG196" s="215" t="s">
        <v>8294</v>
      </c>
      <c r="CH196" s="215" t="s">
        <v>8294</v>
      </c>
      <c r="CI196" s="215" t="s">
        <v>8294</v>
      </c>
      <c r="CJ196" s="215" t="s">
        <v>8294</v>
      </c>
    </row>
    <row r="197" spans="1:92">
      <c r="A197" s="210" t="s">
        <v>7624</v>
      </c>
      <c r="B197" s="211" t="s">
        <v>7921</v>
      </c>
      <c r="C197" s="212" t="s">
        <v>7678</v>
      </c>
      <c r="D197" s="211" t="s">
        <v>8274</v>
      </c>
      <c r="E197" s="212">
        <v>48</v>
      </c>
      <c r="F197" s="212">
        <v>1</v>
      </c>
      <c r="G197" s="213">
        <v>274</v>
      </c>
      <c r="H197" s="213">
        <v>14</v>
      </c>
      <c r="I197" s="213"/>
      <c r="J197" s="213"/>
      <c r="K197" s="211" t="s">
        <v>8294</v>
      </c>
      <c r="M197" s="212">
        <v>7</v>
      </c>
      <c r="N197" s="214">
        <v>41915</v>
      </c>
      <c r="O197" s="212">
        <v>3</v>
      </c>
      <c r="P197" s="214">
        <v>42215</v>
      </c>
      <c r="Q197" s="215" t="s">
        <v>8294</v>
      </c>
      <c r="R197" s="215" t="s">
        <v>8294</v>
      </c>
      <c r="S197" s="215" t="s">
        <v>8294</v>
      </c>
      <c r="T197" s="215" t="s">
        <v>8294</v>
      </c>
      <c r="U197" s="209">
        <f>AD197*BS197</f>
        <v>930.67115555555529</v>
      </c>
      <c r="V197" s="216">
        <v>42215</v>
      </c>
      <c r="W197" s="215">
        <v>13.5</v>
      </c>
      <c r="X197" s="215" t="s">
        <v>8294</v>
      </c>
      <c r="Y197" s="215" t="s">
        <v>8294</v>
      </c>
      <c r="Z197" s="209">
        <f>AD197*BU197</f>
        <v>279.40235555555552</v>
      </c>
      <c r="AA197" s="216">
        <v>42215</v>
      </c>
      <c r="AB197" s="208" t="e">
        <f>(AD197/AH197)*10000</f>
        <v>#VALUE!</v>
      </c>
      <c r="AC197" s="216">
        <v>42215</v>
      </c>
      <c r="AD197" s="485">
        <f>(O197/W197)*(((100-CC197)/100)*((100-2)/100))*100</f>
        <v>20.100888888888885</v>
      </c>
      <c r="AE197" s="216">
        <v>42212</v>
      </c>
      <c r="AF197" s="235">
        <v>22.539682539682538</v>
      </c>
      <c r="AG197" s="216">
        <v>42212</v>
      </c>
      <c r="AH197" s="215" t="s">
        <v>8294</v>
      </c>
      <c r="AI197" s="216" t="s">
        <v>8299</v>
      </c>
      <c r="AJ197" s="212">
        <v>155</v>
      </c>
      <c r="AK197" s="216">
        <v>42145</v>
      </c>
      <c r="AL197" s="215" t="s">
        <v>8294</v>
      </c>
      <c r="AM197" s="215"/>
      <c r="AN197" s="212">
        <v>107</v>
      </c>
      <c r="AO197" s="212"/>
      <c r="AP197" s="215" t="s">
        <v>8294</v>
      </c>
      <c r="AQ197" s="215"/>
      <c r="AR197" s="215" t="s">
        <v>8294</v>
      </c>
      <c r="AS197" s="215"/>
      <c r="AT197" s="215" t="s">
        <v>8294</v>
      </c>
      <c r="AU197" s="215" t="s">
        <v>8294</v>
      </c>
      <c r="AV197" s="215"/>
      <c r="AW197" s="215" t="s">
        <v>8294</v>
      </c>
      <c r="AX197" s="215"/>
      <c r="AY197" s="215" t="s">
        <v>8294</v>
      </c>
      <c r="AZ197" s="215"/>
      <c r="BA197" s="215" t="s">
        <v>8294</v>
      </c>
      <c r="BB197" s="215"/>
      <c r="BC197" s="215" t="s">
        <v>8294</v>
      </c>
      <c r="BD197" s="215"/>
      <c r="BE197" s="212">
        <v>3</v>
      </c>
      <c r="BF197" s="217">
        <v>42279</v>
      </c>
      <c r="BG197" s="212">
        <v>-7</v>
      </c>
      <c r="BH197" s="212" t="s">
        <v>8299</v>
      </c>
      <c r="BI197" s="211" t="s">
        <v>8294</v>
      </c>
      <c r="BJ197" s="211"/>
      <c r="BK197" s="211" t="s">
        <v>8294</v>
      </c>
      <c r="BL197" s="211"/>
      <c r="BM197" s="212">
        <v>59.7</v>
      </c>
      <c r="BN197" s="212" t="s">
        <v>8299</v>
      </c>
      <c r="BO197" s="211" t="s">
        <v>8294</v>
      </c>
      <c r="BP197" s="211"/>
      <c r="BQ197" s="212">
        <v>10.3</v>
      </c>
      <c r="BR197" s="212" t="s">
        <v>8299</v>
      </c>
      <c r="BS197" s="212">
        <v>46.3</v>
      </c>
      <c r="BT197" s="212" t="s">
        <v>8299</v>
      </c>
      <c r="BU197" s="212">
        <v>13.9</v>
      </c>
      <c r="BV197" s="212" t="s">
        <v>8299</v>
      </c>
      <c r="BW197" s="212">
        <v>12.1</v>
      </c>
      <c r="BX197" s="212" t="s">
        <v>8299</v>
      </c>
      <c r="BY197" s="234">
        <v>6.9757828712463379</v>
      </c>
      <c r="BZ197" s="214">
        <v>42215</v>
      </c>
      <c r="CA197" s="212">
        <v>31.1</v>
      </c>
      <c r="CB197" s="208" t="s">
        <v>8299</v>
      </c>
      <c r="CC197" s="212">
        <v>7.7</v>
      </c>
      <c r="CD197" s="214">
        <v>42215</v>
      </c>
      <c r="CE197" s="208">
        <v>0</v>
      </c>
      <c r="CG197" s="215" t="s">
        <v>8294</v>
      </c>
      <c r="CH197" s="215" t="s">
        <v>8294</v>
      </c>
      <c r="CI197" s="215" t="s">
        <v>8294</v>
      </c>
      <c r="CJ197" s="215" t="s">
        <v>8294</v>
      </c>
    </row>
    <row r="198" spans="1:92">
      <c r="A198" s="210" t="s">
        <v>7624</v>
      </c>
      <c r="B198" s="211" t="s">
        <v>8051</v>
      </c>
      <c r="C198" s="212" t="s">
        <v>7738</v>
      </c>
      <c r="D198" s="211" t="s">
        <v>8274</v>
      </c>
      <c r="E198" s="212">
        <v>113</v>
      </c>
      <c r="F198" s="212">
        <v>1</v>
      </c>
      <c r="G198" s="213">
        <v>274</v>
      </c>
      <c r="H198" s="213">
        <v>15</v>
      </c>
      <c r="I198" s="213"/>
      <c r="J198" s="213"/>
      <c r="K198" s="211" t="s">
        <v>8294</v>
      </c>
      <c r="M198" s="212">
        <v>7</v>
      </c>
      <c r="N198" s="214">
        <v>41915</v>
      </c>
      <c r="O198" s="212">
        <v>3.5</v>
      </c>
      <c r="P198" s="214">
        <v>42215</v>
      </c>
      <c r="Q198" s="215" t="s">
        <v>8294</v>
      </c>
      <c r="R198" s="215" t="s">
        <v>8294</v>
      </c>
      <c r="S198" s="215" t="s">
        <v>8294</v>
      </c>
      <c r="T198" s="215" t="s">
        <v>8294</v>
      </c>
      <c r="U198" s="209">
        <f>AD198*BS198</f>
        <v>1146.7557111111109</v>
      </c>
      <c r="V198" s="216">
        <v>42215</v>
      </c>
      <c r="W198" s="215">
        <v>13.5</v>
      </c>
      <c r="X198" s="215" t="s">
        <v>8294</v>
      </c>
      <c r="Y198" s="215" t="s">
        <v>8294</v>
      </c>
      <c r="Z198" s="209">
        <f>AD198*BU198</f>
        <v>288.44775555555549</v>
      </c>
      <c r="AA198" s="216">
        <v>42215</v>
      </c>
      <c r="AB198" s="208" t="e">
        <f>(AD198/AH198)*10000</f>
        <v>#VALUE!</v>
      </c>
      <c r="AC198" s="216">
        <v>42215</v>
      </c>
      <c r="AD198" s="485">
        <f>(O198/W198)*(((100-CC198)/100)*((100-2)/100))*100</f>
        <v>23.451037037037032</v>
      </c>
      <c r="AE198" s="216">
        <v>42212</v>
      </c>
      <c r="AF198" s="235">
        <v>26.296296296296294</v>
      </c>
      <c r="AG198" s="216">
        <v>42212</v>
      </c>
      <c r="AH198" s="215" t="s">
        <v>8294</v>
      </c>
      <c r="AI198" s="216" t="s">
        <v>8299</v>
      </c>
      <c r="AJ198" s="212">
        <v>150</v>
      </c>
      <c r="AK198" s="216">
        <v>42145</v>
      </c>
      <c r="AL198" s="215" t="s">
        <v>8294</v>
      </c>
      <c r="AM198" s="215"/>
      <c r="AN198" s="212">
        <v>106</v>
      </c>
      <c r="AO198" s="212"/>
      <c r="AP198" s="215" t="s">
        <v>8294</v>
      </c>
      <c r="AQ198" s="215"/>
      <c r="AR198" s="215" t="s">
        <v>8294</v>
      </c>
      <c r="AS198" s="215"/>
      <c r="AT198" s="215" t="s">
        <v>8294</v>
      </c>
      <c r="AU198" s="215" t="s">
        <v>8294</v>
      </c>
      <c r="AV198" s="215"/>
      <c r="AW198" s="215" t="s">
        <v>8294</v>
      </c>
      <c r="AX198" s="215"/>
      <c r="AY198" s="215" t="s">
        <v>8294</v>
      </c>
      <c r="AZ198" s="215"/>
      <c r="BA198" s="215" t="s">
        <v>8294</v>
      </c>
      <c r="BB198" s="215"/>
      <c r="BC198" s="215" t="s">
        <v>8294</v>
      </c>
      <c r="BD198" s="215"/>
      <c r="BE198" s="212">
        <v>3</v>
      </c>
      <c r="BF198" s="217">
        <v>42279</v>
      </c>
      <c r="BG198" s="212">
        <v>-14.5</v>
      </c>
      <c r="BH198" s="212" t="s">
        <v>8299</v>
      </c>
      <c r="BI198" s="211" t="s">
        <v>8294</v>
      </c>
      <c r="BJ198" s="211"/>
      <c r="BK198" s="211" t="s">
        <v>8294</v>
      </c>
      <c r="BL198" s="211"/>
      <c r="BM198" s="212">
        <v>60</v>
      </c>
      <c r="BN198" s="212" t="s">
        <v>8299</v>
      </c>
      <c r="BO198" s="211" t="s">
        <v>8294</v>
      </c>
      <c r="BP198" s="211"/>
      <c r="BQ198" s="212">
        <v>9.9</v>
      </c>
      <c r="BR198" s="212" t="s">
        <v>8299</v>
      </c>
      <c r="BS198" s="212">
        <v>48.9</v>
      </c>
      <c r="BT198" s="212" t="s">
        <v>8299</v>
      </c>
      <c r="BU198" s="212">
        <v>12.3</v>
      </c>
      <c r="BV198" s="212" t="s">
        <v>8299</v>
      </c>
      <c r="BW198" s="212">
        <v>8.9</v>
      </c>
      <c r="BX198" s="212" t="s">
        <v>8299</v>
      </c>
      <c r="BY198" s="234">
        <v>6.7962799072265625</v>
      </c>
      <c r="BZ198" s="214">
        <v>42215</v>
      </c>
      <c r="CA198" s="212">
        <v>29.2</v>
      </c>
      <c r="CB198" s="208" t="s">
        <v>8299</v>
      </c>
      <c r="CC198" s="212">
        <v>7.7</v>
      </c>
      <c r="CD198" s="214">
        <v>42215</v>
      </c>
      <c r="CE198" s="208">
        <v>0</v>
      </c>
      <c r="CG198" s="215" t="s">
        <v>8294</v>
      </c>
      <c r="CH198" s="215" t="s">
        <v>8294</v>
      </c>
      <c r="CI198" s="215" t="s">
        <v>8294</v>
      </c>
      <c r="CJ198" s="215" t="s">
        <v>8294</v>
      </c>
    </row>
    <row r="199" spans="1:92">
      <c r="A199" s="210" t="s">
        <v>7624</v>
      </c>
      <c r="B199" s="211" t="s">
        <v>8197</v>
      </c>
      <c r="C199" s="212" t="s">
        <v>7804</v>
      </c>
      <c r="D199" s="211" t="s">
        <v>8274</v>
      </c>
      <c r="E199" s="212">
        <v>191</v>
      </c>
      <c r="F199" s="212">
        <v>1</v>
      </c>
      <c r="G199" s="213">
        <v>274</v>
      </c>
      <c r="H199" s="213">
        <v>16</v>
      </c>
      <c r="I199" s="213"/>
      <c r="J199" s="213"/>
      <c r="K199" s="212">
        <v>23</v>
      </c>
      <c r="L199" s="223">
        <v>42278</v>
      </c>
      <c r="M199" s="212">
        <v>7</v>
      </c>
      <c r="N199" s="214">
        <v>41915</v>
      </c>
      <c r="O199" s="212">
        <v>4.25</v>
      </c>
      <c r="P199" s="214">
        <v>42215</v>
      </c>
      <c r="Q199" s="215" t="s">
        <v>8294</v>
      </c>
      <c r="R199" s="215" t="s">
        <v>8294</v>
      </c>
      <c r="S199" s="215" t="s">
        <v>8294</v>
      </c>
      <c r="T199" s="215" t="s">
        <v>8294</v>
      </c>
      <c r="U199" s="209">
        <f>AD199*BS199</f>
        <v>1408.4425703703703</v>
      </c>
      <c r="V199" s="216">
        <v>42215</v>
      </c>
      <c r="W199" s="215">
        <v>13.5</v>
      </c>
      <c r="X199" s="215" t="s">
        <v>8294</v>
      </c>
      <c r="Y199" s="215" t="s">
        <v>8294</v>
      </c>
      <c r="Z199" s="209">
        <f>AD199*BU199</f>
        <v>317.11384444444445</v>
      </c>
      <c r="AA199" s="216">
        <v>42215</v>
      </c>
      <c r="AB199" s="208" t="e">
        <f>(AD199/AH199)*10000</f>
        <v>#VALUE!</v>
      </c>
      <c r="AC199" s="216">
        <v>42215</v>
      </c>
      <c r="AD199" s="485">
        <f>(O199/W199)*(((100-CC199)/100)*((100-2)/100))*100</f>
        <v>28.568814814814814</v>
      </c>
      <c r="AE199" s="216">
        <v>42212</v>
      </c>
      <c r="AF199" s="235">
        <v>32.035002035002037</v>
      </c>
      <c r="AG199" s="216">
        <v>42212</v>
      </c>
      <c r="AH199" s="215" t="s">
        <v>8294</v>
      </c>
      <c r="AI199" s="216" t="s">
        <v>8299</v>
      </c>
      <c r="AJ199" s="212">
        <v>150</v>
      </c>
      <c r="AK199" s="216">
        <v>42145</v>
      </c>
      <c r="AL199" s="215" t="s">
        <v>8294</v>
      </c>
      <c r="AM199" s="215"/>
      <c r="AN199" s="212">
        <v>103</v>
      </c>
      <c r="AO199" s="212"/>
      <c r="AP199" s="215" t="s">
        <v>8294</v>
      </c>
      <c r="AQ199" s="215"/>
      <c r="AR199" s="215" t="s">
        <v>8294</v>
      </c>
      <c r="AS199" s="215"/>
      <c r="AT199" s="215" t="s">
        <v>8294</v>
      </c>
      <c r="AU199" s="215" t="s">
        <v>8294</v>
      </c>
      <c r="AV199" s="215"/>
      <c r="AW199" s="215" t="s">
        <v>8294</v>
      </c>
      <c r="AX199" s="215"/>
      <c r="AY199" s="215" t="s">
        <v>8294</v>
      </c>
      <c r="AZ199" s="215"/>
      <c r="BA199" s="215" t="s">
        <v>8294</v>
      </c>
      <c r="BB199" s="215"/>
      <c r="BC199" s="215" t="s">
        <v>8294</v>
      </c>
      <c r="BD199" s="215"/>
      <c r="BE199" s="212">
        <v>3</v>
      </c>
      <c r="BF199" s="217">
        <v>42279</v>
      </c>
      <c r="BG199" s="212">
        <v>-10.9</v>
      </c>
      <c r="BH199" s="212" t="s">
        <v>8299</v>
      </c>
      <c r="BI199" s="211" t="s">
        <v>8294</v>
      </c>
      <c r="BJ199" s="211"/>
      <c r="BK199" s="211" t="s">
        <v>8294</v>
      </c>
      <c r="BL199" s="211"/>
      <c r="BM199" s="212">
        <v>61.8</v>
      </c>
      <c r="BN199" s="212" t="s">
        <v>8299</v>
      </c>
      <c r="BO199" s="211" t="s">
        <v>8294</v>
      </c>
      <c r="BP199" s="211"/>
      <c r="BQ199" s="212">
        <v>8.9</v>
      </c>
      <c r="BR199" s="212" t="s">
        <v>8299</v>
      </c>
      <c r="BS199" s="212">
        <v>49.3</v>
      </c>
      <c r="BT199" s="212" t="s">
        <v>8299</v>
      </c>
      <c r="BU199" s="212">
        <v>11.1</v>
      </c>
      <c r="BV199" s="212" t="s">
        <v>8299</v>
      </c>
      <c r="BW199" s="212">
        <v>14.7</v>
      </c>
      <c r="BX199" s="212" t="s">
        <v>8299</v>
      </c>
      <c r="BY199" s="234">
        <v>6.9300351142883301</v>
      </c>
      <c r="BZ199" s="214">
        <v>42215</v>
      </c>
      <c r="CA199" s="212">
        <v>26.6</v>
      </c>
      <c r="CB199" s="208" t="s">
        <v>8299</v>
      </c>
      <c r="CC199" s="212">
        <v>7.4</v>
      </c>
      <c r="CD199" s="214">
        <v>42215</v>
      </c>
      <c r="CE199" s="208">
        <v>0</v>
      </c>
      <c r="CG199" s="215" t="s">
        <v>8294</v>
      </c>
      <c r="CH199" s="215" t="s">
        <v>8294</v>
      </c>
      <c r="CI199" s="215" t="s">
        <v>8294</v>
      </c>
      <c r="CJ199" s="215" t="s">
        <v>8294</v>
      </c>
    </row>
    <row r="200" spans="1:92">
      <c r="A200" s="210" t="s">
        <v>7624</v>
      </c>
      <c r="B200" s="211" t="s">
        <v>8197</v>
      </c>
      <c r="C200" s="212" t="s">
        <v>7804</v>
      </c>
      <c r="D200" s="211" t="s">
        <v>8276</v>
      </c>
      <c r="E200" s="212">
        <v>189</v>
      </c>
      <c r="F200" s="212">
        <v>1</v>
      </c>
      <c r="G200" s="213">
        <v>274</v>
      </c>
      <c r="H200" s="213">
        <v>17</v>
      </c>
      <c r="I200" s="213"/>
      <c r="J200" s="213"/>
      <c r="K200" s="212">
        <v>18</v>
      </c>
      <c r="L200" s="223">
        <v>42278</v>
      </c>
      <c r="M200" s="212">
        <v>7</v>
      </c>
      <c r="N200" s="214">
        <v>41915</v>
      </c>
      <c r="O200" s="212">
        <v>6</v>
      </c>
      <c r="P200" s="214">
        <v>42215</v>
      </c>
      <c r="Q200" s="215" t="s">
        <v>8294</v>
      </c>
      <c r="R200" s="215" t="s">
        <v>8294</v>
      </c>
      <c r="S200" s="215" t="s">
        <v>8294</v>
      </c>
      <c r="T200" s="215" t="s">
        <v>8294</v>
      </c>
      <c r="U200" s="209">
        <f>AD200*BS200</f>
        <v>1917.86</v>
      </c>
      <c r="V200" s="216">
        <v>42215</v>
      </c>
      <c r="W200" s="215">
        <v>13.5</v>
      </c>
      <c r="X200" s="215" t="s">
        <v>8294</v>
      </c>
      <c r="Y200" s="215" t="s">
        <v>8294</v>
      </c>
      <c r="Z200" s="209">
        <f>AD200*BU200</f>
        <v>549.11359999999991</v>
      </c>
      <c r="AA200" s="216">
        <v>42215</v>
      </c>
      <c r="AB200" s="208" t="e">
        <f>(AD200/AH200)*10000</f>
        <v>#VALUE!</v>
      </c>
      <c r="AC200" s="216">
        <v>42215</v>
      </c>
      <c r="AD200" s="485">
        <f>(O200/W200)*(((100-CC200)/100)*((100-2)/100))*100</f>
        <v>40.375999999999998</v>
      </c>
      <c r="AE200" s="216">
        <v>42212</v>
      </c>
      <c r="AF200" s="235">
        <v>45.27472527472527</v>
      </c>
      <c r="AG200" s="216">
        <v>42212</v>
      </c>
      <c r="AH200" s="215" t="s">
        <v>8294</v>
      </c>
      <c r="AI200" s="216" t="s">
        <v>8299</v>
      </c>
      <c r="AJ200" s="212">
        <v>170</v>
      </c>
      <c r="AK200" s="216">
        <v>42145</v>
      </c>
      <c r="AL200" s="215" t="s">
        <v>8294</v>
      </c>
      <c r="AM200" s="215"/>
      <c r="AN200" s="212">
        <v>104</v>
      </c>
      <c r="AO200" s="212"/>
      <c r="AP200" s="215" t="s">
        <v>8294</v>
      </c>
      <c r="AQ200" s="215"/>
      <c r="AR200" s="215" t="s">
        <v>8294</v>
      </c>
      <c r="AS200" s="215"/>
      <c r="AT200" s="215" t="s">
        <v>8294</v>
      </c>
      <c r="AU200" s="215" t="s">
        <v>8294</v>
      </c>
      <c r="AV200" s="215"/>
      <c r="AW200" s="215" t="s">
        <v>8294</v>
      </c>
      <c r="AX200" s="215"/>
      <c r="AY200" s="215" t="s">
        <v>8294</v>
      </c>
      <c r="AZ200" s="215"/>
      <c r="BA200" s="215" t="s">
        <v>8294</v>
      </c>
      <c r="BB200" s="215"/>
      <c r="BC200" s="215" t="s">
        <v>8294</v>
      </c>
      <c r="BD200" s="215"/>
      <c r="BE200" s="212">
        <v>3</v>
      </c>
      <c r="BF200" s="217">
        <v>42279</v>
      </c>
      <c r="BG200" s="212">
        <v>-9.9</v>
      </c>
      <c r="BH200" s="212" t="s">
        <v>8299</v>
      </c>
      <c r="BI200" s="211" t="s">
        <v>8294</v>
      </c>
      <c r="BJ200" s="211"/>
      <c r="BK200" s="211" t="s">
        <v>8294</v>
      </c>
      <c r="BL200" s="211"/>
      <c r="BM200" s="212">
        <v>60.6</v>
      </c>
      <c r="BN200" s="212" t="s">
        <v>8299</v>
      </c>
      <c r="BO200" s="211" t="s">
        <v>8294</v>
      </c>
      <c r="BP200" s="211"/>
      <c r="BQ200" s="212">
        <v>9.9</v>
      </c>
      <c r="BR200" s="212" t="s">
        <v>8299</v>
      </c>
      <c r="BS200" s="212">
        <v>47.5</v>
      </c>
      <c r="BT200" s="212" t="s">
        <v>8299</v>
      </c>
      <c r="BU200" s="212">
        <v>13.6</v>
      </c>
      <c r="BV200" s="212" t="s">
        <v>8299</v>
      </c>
      <c r="BW200" s="212">
        <v>13.9</v>
      </c>
      <c r="BX200" s="212" t="s">
        <v>8299</v>
      </c>
      <c r="BY200" s="234">
        <v>7.0602397918701172</v>
      </c>
      <c r="BZ200" s="214">
        <v>42215</v>
      </c>
      <c r="CA200" s="212">
        <v>31.2</v>
      </c>
      <c r="CB200" s="208" t="s">
        <v>8299</v>
      </c>
      <c r="CC200" s="212">
        <v>7.3</v>
      </c>
      <c r="CD200" s="214">
        <v>42215</v>
      </c>
      <c r="CE200" s="208">
        <v>0</v>
      </c>
      <c r="CG200" s="215" t="s">
        <v>8294</v>
      </c>
      <c r="CH200" s="215" t="s">
        <v>8294</v>
      </c>
      <c r="CI200" s="215" t="s">
        <v>8294</v>
      </c>
      <c r="CJ200" s="215" t="s">
        <v>8294</v>
      </c>
    </row>
    <row r="201" spans="1:92">
      <c r="A201" s="210" t="s">
        <v>7624</v>
      </c>
      <c r="B201" s="211" t="s">
        <v>7969</v>
      </c>
      <c r="C201" s="212" t="s">
        <v>7700</v>
      </c>
      <c r="D201" s="211" t="s">
        <v>8276</v>
      </c>
      <c r="E201" s="212">
        <v>72</v>
      </c>
      <c r="F201" s="212">
        <v>1</v>
      </c>
      <c r="G201" s="213">
        <v>274</v>
      </c>
      <c r="H201" s="213">
        <v>18</v>
      </c>
      <c r="I201" s="213"/>
      <c r="J201" s="213"/>
      <c r="K201" s="211" t="s">
        <v>8294</v>
      </c>
      <c r="M201" s="212">
        <v>7</v>
      </c>
      <c r="N201" s="214">
        <v>41915</v>
      </c>
      <c r="O201" s="212">
        <v>4.8</v>
      </c>
      <c r="P201" s="214">
        <v>42215</v>
      </c>
      <c r="Q201" s="215" t="s">
        <v>8294</v>
      </c>
      <c r="R201" s="215" t="s">
        <v>8294</v>
      </c>
      <c r="S201" s="215" t="s">
        <v>8294</v>
      </c>
      <c r="T201" s="215" t="s">
        <v>8294</v>
      </c>
      <c r="U201" s="209">
        <f>AD201*BS201</f>
        <v>1506.8410311111113</v>
      </c>
      <c r="V201" s="216">
        <v>42215</v>
      </c>
      <c r="W201" s="215">
        <v>13.5</v>
      </c>
      <c r="X201" s="215" t="s">
        <v>8294</v>
      </c>
      <c r="Y201" s="215" t="s">
        <v>8294</v>
      </c>
      <c r="Z201" s="209">
        <f>AD201*BU201</f>
        <v>497.9689244444445</v>
      </c>
      <c r="AA201" s="216">
        <v>42215</v>
      </c>
      <c r="AB201" s="208" t="e">
        <f>(AD201/AH201)*10000</f>
        <v>#VALUE!</v>
      </c>
      <c r="AC201" s="216">
        <v>42215</v>
      </c>
      <c r="AD201" s="485">
        <f>(O201/W201)*(((100-CC201)/100)*((100-2)/100))*100</f>
        <v>32.335644444444448</v>
      </c>
      <c r="AE201" s="216">
        <v>42212</v>
      </c>
      <c r="AF201" s="235">
        <v>36.258852258852258</v>
      </c>
      <c r="AG201" s="216">
        <v>42212</v>
      </c>
      <c r="AH201" s="215" t="s">
        <v>8294</v>
      </c>
      <c r="AI201" s="216" t="s">
        <v>8299</v>
      </c>
      <c r="AJ201" s="212">
        <v>155</v>
      </c>
      <c r="AK201" s="216">
        <v>42145</v>
      </c>
      <c r="AL201" s="215" t="s">
        <v>8294</v>
      </c>
      <c r="AM201" s="215"/>
      <c r="AN201" s="212">
        <v>104</v>
      </c>
      <c r="AO201" s="212"/>
      <c r="AP201" s="215" t="s">
        <v>8294</v>
      </c>
      <c r="AQ201" s="215"/>
      <c r="AR201" s="215" t="s">
        <v>8294</v>
      </c>
      <c r="AS201" s="215"/>
      <c r="AT201" s="215" t="s">
        <v>8294</v>
      </c>
      <c r="AU201" s="215" t="s">
        <v>8294</v>
      </c>
      <c r="AV201" s="215"/>
      <c r="AW201" s="215" t="s">
        <v>8294</v>
      </c>
      <c r="AX201" s="215"/>
      <c r="AY201" s="215" t="s">
        <v>8294</v>
      </c>
      <c r="AZ201" s="215"/>
      <c r="BA201" s="215" t="s">
        <v>8294</v>
      </c>
      <c r="BB201" s="215"/>
      <c r="BC201" s="215" t="s">
        <v>8294</v>
      </c>
      <c r="BD201" s="215"/>
      <c r="BE201" s="212">
        <v>3</v>
      </c>
      <c r="BF201" s="217">
        <v>42279</v>
      </c>
      <c r="BG201" s="212">
        <v>-11.4</v>
      </c>
      <c r="BH201" s="212" t="s">
        <v>8299</v>
      </c>
      <c r="BI201" s="211" t="s">
        <v>8294</v>
      </c>
      <c r="BJ201" s="211"/>
      <c r="BK201" s="211" t="s">
        <v>8294</v>
      </c>
      <c r="BL201" s="211"/>
      <c r="BM201" s="212">
        <v>60.4</v>
      </c>
      <c r="BN201" s="212" t="s">
        <v>8299</v>
      </c>
      <c r="BO201" s="211" t="s">
        <v>8294</v>
      </c>
      <c r="BP201" s="211"/>
      <c r="BQ201" s="212">
        <v>10.199999999999999</v>
      </c>
      <c r="BR201" s="212" t="s">
        <v>8299</v>
      </c>
      <c r="BS201" s="212">
        <v>46.6</v>
      </c>
      <c r="BT201" s="212" t="s">
        <v>8299</v>
      </c>
      <c r="BU201" s="212">
        <v>15.4</v>
      </c>
      <c r="BV201" s="212" t="s">
        <v>8299</v>
      </c>
      <c r="BW201" s="212">
        <v>9.5</v>
      </c>
      <c r="BX201" s="212" t="s">
        <v>8299</v>
      </c>
      <c r="BY201" s="234">
        <v>6.919036865234375</v>
      </c>
      <c r="BZ201" s="214">
        <v>42215</v>
      </c>
      <c r="CA201" s="212">
        <v>34.700000000000003</v>
      </c>
      <c r="CB201" s="208" t="s">
        <v>8299</v>
      </c>
      <c r="CC201" s="212">
        <v>7.2</v>
      </c>
      <c r="CD201" s="214">
        <v>42215</v>
      </c>
      <c r="CE201" s="208">
        <v>0</v>
      </c>
      <c r="CG201" s="215" t="s">
        <v>8294</v>
      </c>
      <c r="CH201" s="215" t="s">
        <v>8294</v>
      </c>
      <c r="CI201" s="215" t="s">
        <v>8294</v>
      </c>
      <c r="CJ201" s="215" t="s">
        <v>8294</v>
      </c>
    </row>
    <row r="202" spans="1:92">
      <c r="A202" s="210" t="s">
        <v>7624</v>
      </c>
      <c r="B202" s="211" t="s">
        <v>7909</v>
      </c>
      <c r="C202" s="212" t="s">
        <v>7672</v>
      </c>
      <c r="D202" s="211" t="s">
        <v>8276</v>
      </c>
      <c r="E202" s="212">
        <v>42</v>
      </c>
      <c r="F202" s="212">
        <v>1</v>
      </c>
      <c r="G202" s="213">
        <v>274</v>
      </c>
      <c r="H202" s="213">
        <v>19</v>
      </c>
      <c r="I202" s="213"/>
      <c r="J202" s="213"/>
      <c r="K202" s="211" t="s">
        <v>8294</v>
      </c>
      <c r="M202" s="212">
        <v>7</v>
      </c>
      <c r="N202" s="214">
        <v>41915</v>
      </c>
      <c r="O202" s="212">
        <v>4.95</v>
      </c>
      <c r="P202" s="214">
        <v>42215</v>
      </c>
      <c r="Q202" s="215" t="s">
        <v>8294</v>
      </c>
      <c r="R202" s="215" t="s">
        <v>8294</v>
      </c>
      <c r="S202" s="215" t="s">
        <v>8294</v>
      </c>
      <c r="T202" s="215" t="s">
        <v>8294</v>
      </c>
      <c r="U202" s="209">
        <f>AD202*BS202</f>
        <v>1567.1532800000002</v>
      </c>
      <c r="V202" s="216">
        <v>42215</v>
      </c>
      <c r="W202" s="215">
        <v>13.5</v>
      </c>
      <c r="X202" s="215" t="s">
        <v>8294</v>
      </c>
      <c r="Y202" s="215" t="s">
        <v>8294</v>
      </c>
      <c r="Z202" s="209">
        <f>AD202*BU202</f>
        <v>454.87288000000001</v>
      </c>
      <c r="AA202" s="216">
        <v>42215</v>
      </c>
      <c r="AB202" s="208" t="e">
        <f>(AD202/AH202)*10000</f>
        <v>#VALUE!</v>
      </c>
      <c r="AC202" s="216">
        <v>42215</v>
      </c>
      <c r="AD202" s="485">
        <f>(O202/W202)*(((100-CC202)/100)*((100-2)/100))*100</f>
        <v>33.202400000000004</v>
      </c>
      <c r="AE202" s="216">
        <v>42212</v>
      </c>
      <c r="AF202" s="235">
        <v>37.230769230769241</v>
      </c>
      <c r="AG202" s="216">
        <v>42212</v>
      </c>
      <c r="AH202" s="215" t="s">
        <v>8294</v>
      </c>
      <c r="AI202" s="216" t="s">
        <v>8299</v>
      </c>
      <c r="AJ202" s="212">
        <v>165</v>
      </c>
      <c r="AK202" s="216">
        <v>42145</v>
      </c>
      <c r="AL202" s="215" t="s">
        <v>8294</v>
      </c>
      <c r="AM202" s="215"/>
      <c r="AN202" s="212">
        <v>109</v>
      </c>
      <c r="AO202" s="212"/>
      <c r="AP202" s="215" t="s">
        <v>8294</v>
      </c>
      <c r="AQ202" s="215"/>
      <c r="AR202" s="215" t="s">
        <v>8294</v>
      </c>
      <c r="AS202" s="215"/>
      <c r="AT202" s="215" t="s">
        <v>8294</v>
      </c>
      <c r="AU202" s="215" t="s">
        <v>8294</v>
      </c>
      <c r="AV202" s="215"/>
      <c r="AW202" s="215" t="s">
        <v>8294</v>
      </c>
      <c r="AX202" s="215"/>
      <c r="AY202" s="215" t="s">
        <v>8294</v>
      </c>
      <c r="AZ202" s="215"/>
      <c r="BA202" s="215" t="s">
        <v>8294</v>
      </c>
      <c r="BB202" s="215"/>
      <c r="BC202" s="215" t="s">
        <v>8294</v>
      </c>
      <c r="BD202" s="215"/>
      <c r="BE202" s="212">
        <v>3</v>
      </c>
      <c r="BF202" s="217">
        <v>42279</v>
      </c>
      <c r="BG202" s="212">
        <v>-11.9</v>
      </c>
      <c r="BH202" s="212" t="s">
        <v>8299</v>
      </c>
      <c r="BI202" s="211" t="s">
        <v>8294</v>
      </c>
      <c r="BJ202" s="211"/>
      <c r="BK202" s="211" t="s">
        <v>8294</v>
      </c>
      <c r="BL202" s="211"/>
      <c r="BM202" s="212">
        <v>59.1</v>
      </c>
      <c r="BN202" s="212" t="s">
        <v>8299</v>
      </c>
      <c r="BO202" s="211" t="s">
        <v>8294</v>
      </c>
      <c r="BP202" s="211"/>
      <c r="BQ202" s="212">
        <v>10.6</v>
      </c>
      <c r="BR202" s="212" t="s">
        <v>8299</v>
      </c>
      <c r="BS202" s="212">
        <v>47.2</v>
      </c>
      <c r="BT202" s="212" t="s">
        <v>8299</v>
      </c>
      <c r="BU202" s="212">
        <v>13.7</v>
      </c>
      <c r="BV202" s="212" t="s">
        <v>8299</v>
      </c>
      <c r="BW202" s="212">
        <v>7.8</v>
      </c>
      <c r="BX202" s="212" t="s">
        <v>8299</v>
      </c>
      <c r="BY202" s="234">
        <v>6.9747247695922852</v>
      </c>
      <c r="BZ202" s="214">
        <v>42215</v>
      </c>
      <c r="CA202" s="212">
        <v>31.2</v>
      </c>
      <c r="CB202" s="208" t="s">
        <v>8299</v>
      </c>
      <c r="CC202" s="212">
        <v>7.6</v>
      </c>
      <c r="CD202" s="214">
        <v>42215</v>
      </c>
      <c r="CE202" s="208">
        <v>0</v>
      </c>
      <c r="CG202" s="215" t="s">
        <v>8294</v>
      </c>
      <c r="CH202" s="215" t="s">
        <v>8294</v>
      </c>
      <c r="CI202" s="215" t="s">
        <v>8294</v>
      </c>
      <c r="CJ202" s="215" t="s">
        <v>8294</v>
      </c>
    </row>
    <row r="203" spans="1:92">
      <c r="A203" s="210" t="s">
        <v>7624</v>
      </c>
      <c r="B203" s="211" t="s">
        <v>7879</v>
      </c>
      <c r="C203" s="212" t="s">
        <v>7657</v>
      </c>
      <c r="D203" s="211" t="s">
        <v>8276</v>
      </c>
      <c r="E203" s="212">
        <v>27</v>
      </c>
      <c r="F203" s="212">
        <v>1</v>
      </c>
      <c r="G203" s="213">
        <v>274</v>
      </c>
      <c r="H203" s="213">
        <v>20</v>
      </c>
      <c r="I203" s="213"/>
      <c r="J203" s="213"/>
      <c r="K203" s="211" t="s">
        <v>8294</v>
      </c>
      <c r="M203" s="212">
        <v>7</v>
      </c>
      <c r="N203" s="214">
        <v>41915</v>
      </c>
      <c r="O203" s="212">
        <v>4.75</v>
      </c>
      <c r="P203" s="214">
        <v>42215</v>
      </c>
      <c r="Q203" s="215" t="s">
        <v>8294</v>
      </c>
      <c r="R203" s="215" t="s">
        <v>8294</v>
      </c>
      <c r="S203" s="215" t="s">
        <v>8294</v>
      </c>
      <c r="T203" s="215" t="s">
        <v>8294</v>
      </c>
      <c r="U203" s="209">
        <f>AD203*BS203</f>
        <v>1483.1450666666665</v>
      </c>
      <c r="V203" s="216">
        <v>42215</v>
      </c>
      <c r="W203" s="215">
        <v>13.5</v>
      </c>
      <c r="X203" s="215" t="s">
        <v>8294</v>
      </c>
      <c r="Y203" s="215" t="s">
        <v>8294</v>
      </c>
      <c r="Z203" s="209">
        <f>AD203*BU203</f>
        <v>463.4828333333333</v>
      </c>
      <c r="AA203" s="216">
        <v>42215</v>
      </c>
      <c r="AB203" s="208" t="e">
        <f>(AD203/AH203)*10000</f>
        <v>#VALUE!</v>
      </c>
      <c r="AC203" s="216">
        <v>42215</v>
      </c>
      <c r="AD203" s="485">
        <f>(O203/W203)*(((100-CC203)/100)*((100-2)/100))*100</f>
        <v>31.964333333333332</v>
      </c>
      <c r="AE203" s="216">
        <v>42212</v>
      </c>
      <c r="AF203" s="235">
        <v>35.842490842490839</v>
      </c>
      <c r="AG203" s="216">
        <v>42212</v>
      </c>
      <c r="AH203" s="215" t="s">
        <v>8294</v>
      </c>
      <c r="AI203" s="216" t="s">
        <v>8299</v>
      </c>
      <c r="AJ203" s="212">
        <v>160</v>
      </c>
      <c r="AK203" s="216">
        <v>42145</v>
      </c>
      <c r="AL203" s="215" t="s">
        <v>8294</v>
      </c>
      <c r="AM203" s="215"/>
      <c r="AN203" s="212">
        <v>101</v>
      </c>
      <c r="AO203" s="212"/>
      <c r="AP203" s="215" t="s">
        <v>8294</v>
      </c>
      <c r="AQ203" s="215"/>
      <c r="AR203" s="215" t="s">
        <v>8294</v>
      </c>
      <c r="AS203" s="215"/>
      <c r="AT203" s="215" t="s">
        <v>8294</v>
      </c>
      <c r="AU203" s="215" t="s">
        <v>8294</v>
      </c>
      <c r="AV203" s="215"/>
      <c r="AW203" s="215" t="s">
        <v>8294</v>
      </c>
      <c r="AX203" s="215"/>
      <c r="AY203" s="215" t="s">
        <v>8294</v>
      </c>
      <c r="AZ203" s="215"/>
      <c r="BA203" s="215" t="s">
        <v>8294</v>
      </c>
      <c r="BB203" s="215"/>
      <c r="BC203" s="215" t="s">
        <v>8294</v>
      </c>
      <c r="BD203" s="215"/>
      <c r="BE203" s="212">
        <v>3</v>
      </c>
      <c r="BF203" s="217">
        <v>42279</v>
      </c>
      <c r="BG203" s="212">
        <v>-8</v>
      </c>
      <c r="BH203" s="212" t="s">
        <v>8299</v>
      </c>
      <c r="BI203" s="211" t="s">
        <v>8294</v>
      </c>
      <c r="BJ203" s="211"/>
      <c r="BK203" s="211" t="s">
        <v>8294</v>
      </c>
      <c r="BL203" s="211"/>
      <c r="BM203" s="212">
        <v>60.3</v>
      </c>
      <c r="BN203" s="212" t="s">
        <v>8299</v>
      </c>
      <c r="BO203" s="211" t="s">
        <v>8294</v>
      </c>
      <c r="BP203" s="211"/>
      <c r="BQ203" s="212">
        <v>9.6999999999999993</v>
      </c>
      <c r="BR203" s="212" t="s">
        <v>8299</v>
      </c>
      <c r="BS203" s="212">
        <v>46.4</v>
      </c>
      <c r="BT203" s="212" t="s">
        <v>8299</v>
      </c>
      <c r="BU203" s="212">
        <v>14.5</v>
      </c>
      <c r="BV203" s="212" t="s">
        <v>8299</v>
      </c>
      <c r="BW203" s="212">
        <v>47.5</v>
      </c>
      <c r="BX203" s="212" t="s">
        <v>8299</v>
      </c>
      <c r="BY203" s="234">
        <v>6.8750100135803223</v>
      </c>
      <c r="BZ203" s="214">
        <v>42215</v>
      </c>
      <c r="CA203" s="212">
        <v>32.5</v>
      </c>
      <c r="CB203" s="208" t="s">
        <v>8299</v>
      </c>
      <c r="CC203" s="212">
        <v>7.3</v>
      </c>
      <c r="CD203" s="214">
        <v>42215</v>
      </c>
      <c r="CE203" s="208">
        <v>0</v>
      </c>
      <c r="CG203" s="215" t="s">
        <v>8294</v>
      </c>
      <c r="CH203" s="215" t="s">
        <v>8294</v>
      </c>
      <c r="CI203" s="215" t="s">
        <v>8294</v>
      </c>
      <c r="CJ203" s="215" t="s">
        <v>8294</v>
      </c>
    </row>
    <row r="204" spans="1:92">
      <c r="A204" s="210" t="s">
        <v>7624</v>
      </c>
      <c r="B204" s="211" t="s">
        <v>7933</v>
      </c>
      <c r="C204" s="212" t="s">
        <v>7684</v>
      </c>
      <c r="D204" s="211" t="s">
        <v>8276</v>
      </c>
      <c r="E204" s="212">
        <v>54</v>
      </c>
      <c r="F204" s="212">
        <v>1</v>
      </c>
      <c r="G204" s="213">
        <v>274</v>
      </c>
      <c r="H204" s="213">
        <v>21</v>
      </c>
      <c r="I204" s="213"/>
      <c r="J204" s="213"/>
      <c r="K204" s="211" t="s">
        <v>8294</v>
      </c>
      <c r="M204" s="212">
        <v>7</v>
      </c>
      <c r="N204" s="214">
        <v>41915</v>
      </c>
      <c r="O204" s="212">
        <v>4.8</v>
      </c>
      <c r="P204" s="214">
        <v>42215</v>
      </c>
      <c r="Q204" s="215" t="s">
        <v>8294</v>
      </c>
      <c r="R204" s="215" t="s">
        <v>8294</v>
      </c>
      <c r="S204" s="215" t="s">
        <v>8294</v>
      </c>
      <c r="T204" s="215" t="s">
        <v>8294</v>
      </c>
      <c r="U204" s="209">
        <f>AD204*BS204</f>
        <v>1484.2478933333334</v>
      </c>
      <c r="V204" s="216">
        <v>42215</v>
      </c>
      <c r="W204" s="215">
        <v>13.5</v>
      </c>
      <c r="X204" s="215" t="s">
        <v>8294</v>
      </c>
      <c r="Y204" s="215" t="s">
        <v>8294</v>
      </c>
      <c r="Z204" s="209">
        <f>AD204*BU204</f>
        <v>447.5281066666667</v>
      </c>
      <c r="AA204" s="216">
        <v>42215</v>
      </c>
      <c r="AB204" s="208" t="e">
        <f>(AD204/AH204)*10000</f>
        <v>#VALUE!</v>
      </c>
      <c r="AC204" s="216">
        <v>42215</v>
      </c>
      <c r="AD204" s="485">
        <f>(O204/W204)*(((100-CC204)/100)*((100-2)/100))*100</f>
        <v>32.196266666666666</v>
      </c>
      <c r="AE204" s="216">
        <v>42212</v>
      </c>
      <c r="AF204" s="235">
        <v>36.102564102564109</v>
      </c>
      <c r="AG204" s="216">
        <v>42212</v>
      </c>
      <c r="AH204" s="215" t="s">
        <v>8294</v>
      </c>
      <c r="AI204" s="216" t="s">
        <v>8299</v>
      </c>
      <c r="AJ204" s="212">
        <v>195</v>
      </c>
      <c r="AK204" s="216">
        <v>42145</v>
      </c>
      <c r="AL204" s="215" t="s">
        <v>8294</v>
      </c>
      <c r="AM204" s="215"/>
      <c r="AN204" s="212">
        <v>107</v>
      </c>
      <c r="AO204" s="212"/>
      <c r="AP204" s="215" t="s">
        <v>8294</v>
      </c>
      <c r="AQ204" s="215"/>
      <c r="AR204" s="215" t="s">
        <v>8294</v>
      </c>
      <c r="AS204" s="215"/>
      <c r="AT204" s="215" t="s">
        <v>8294</v>
      </c>
      <c r="AU204" s="215" t="s">
        <v>8294</v>
      </c>
      <c r="AV204" s="215"/>
      <c r="AW204" s="215" t="s">
        <v>8294</v>
      </c>
      <c r="AX204" s="215"/>
      <c r="AY204" s="215" t="s">
        <v>8294</v>
      </c>
      <c r="AZ204" s="215"/>
      <c r="BA204" s="215" t="s">
        <v>8294</v>
      </c>
      <c r="BB204" s="215"/>
      <c r="BC204" s="215" t="s">
        <v>8294</v>
      </c>
      <c r="BD204" s="215"/>
      <c r="BE204" s="212">
        <v>3</v>
      </c>
      <c r="BF204" s="217">
        <v>42279</v>
      </c>
      <c r="BG204" s="212">
        <v>-9.4</v>
      </c>
      <c r="BH204" s="212" t="s">
        <v>8299</v>
      </c>
      <c r="BI204" s="211" t="s">
        <v>8294</v>
      </c>
      <c r="BJ204" s="211"/>
      <c r="BK204" s="211" t="s">
        <v>8294</v>
      </c>
      <c r="BL204" s="211"/>
      <c r="BM204" s="212">
        <v>59.7</v>
      </c>
      <c r="BN204" s="212" t="s">
        <v>8299</v>
      </c>
      <c r="BO204" s="211" t="s">
        <v>8294</v>
      </c>
      <c r="BP204" s="211"/>
      <c r="BQ204" s="212">
        <v>11.1</v>
      </c>
      <c r="BR204" s="212" t="s">
        <v>8299</v>
      </c>
      <c r="BS204" s="212">
        <v>46.1</v>
      </c>
      <c r="BT204" s="212" t="s">
        <v>8299</v>
      </c>
      <c r="BU204" s="212">
        <v>13.9</v>
      </c>
      <c r="BV204" s="212" t="s">
        <v>8299</v>
      </c>
      <c r="BW204" s="212">
        <v>14.9</v>
      </c>
      <c r="BX204" s="212" t="s">
        <v>8299</v>
      </c>
      <c r="BY204" s="234">
        <v>7.1070499420166016</v>
      </c>
      <c r="BZ204" s="214">
        <v>42215</v>
      </c>
      <c r="CA204" s="212">
        <v>31.1</v>
      </c>
      <c r="CB204" s="208" t="s">
        <v>8299</v>
      </c>
      <c r="CC204" s="212">
        <v>7.6</v>
      </c>
      <c r="CD204" s="214">
        <v>42215</v>
      </c>
      <c r="CE204" s="208">
        <v>0</v>
      </c>
      <c r="CG204" s="215" t="s">
        <v>8294</v>
      </c>
      <c r="CH204" s="215" t="s">
        <v>8294</v>
      </c>
      <c r="CI204" s="215" t="s">
        <v>8294</v>
      </c>
      <c r="CJ204" s="215" t="s">
        <v>8294</v>
      </c>
    </row>
    <row r="205" spans="1:92">
      <c r="A205" s="210" t="s">
        <v>7624</v>
      </c>
      <c r="B205" s="211" t="s">
        <v>7829</v>
      </c>
      <c r="C205" s="212" t="s">
        <v>7828</v>
      </c>
      <c r="D205" s="211" t="s">
        <v>8276</v>
      </c>
      <c r="E205" s="212">
        <v>8</v>
      </c>
      <c r="F205" s="212">
        <v>1</v>
      </c>
      <c r="G205" s="213">
        <v>274</v>
      </c>
      <c r="H205" s="213">
        <v>22</v>
      </c>
      <c r="I205" s="213"/>
      <c r="J205" s="213"/>
      <c r="K205" s="211" t="s">
        <v>8294</v>
      </c>
      <c r="M205" s="212">
        <v>7</v>
      </c>
      <c r="N205" s="214">
        <v>41915</v>
      </c>
      <c r="O205" s="212">
        <v>3.9</v>
      </c>
      <c r="P205" s="214">
        <v>42215</v>
      </c>
      <c r="Q205" s="215" t="s">
        <v>8294</v>
      </c>
      <c r="R205" s="215" t="s">
        <v>8294</v>
      </c>
      <c r="S205" s="215" t="s">
        <v>8294</v>
      </c>
      <c r="T205" s="215" t="s">
        <v>8294</v>
      </c>
      <c r="U205" s="209">
        <f>AD205*BS205</f>
        <v>1312.0076666666666</v>
      </c>
      <c r="V205" s="216">
        <v>42215</v>
      </c>
      <c r="W205" s="215">
        <v>13.5</v>
      </c>
      <c r="X205" s="215" t="s">
        <v>8294</v>
      </c>
      <c r="Y205" s="215" t="s">
        <v>8294</v>
      </c>
      <c r="Z205" s="209">
        <f>AD205*BU205</f>
        <v>421.62322222222224</v>
      </c>
      <c r="AA205" s="216">
        <v>42215</v>
      </c>
      <c r="AB205" s="208" t="e">
        <f>(AD205/AH205)*10000</f>
        <v>#VALUE!</v>
      </c>
      <c r="AC205" s="216">
        <v>42215</v>
      </c>
      <c r="AD205" s="485">
        <f>(O205/W205)*(((100-CC205)/100)*((100-2)/100))*100</f>
        <v>26.187777777777775</v>
      </c>
      <c r="AE205" s="216">
        <v>42212</v>
      </c>
      <c r="AF205" s="235">
        <v>29.36507936507936</v>
      </c>
      <c r="AG205" s="216">
        <v>42212</v>
      </c>
      <c r="AH205" s="215" t="s">
        <v>8294</v>
      </c>
      <c r="AI205" s="216" t="s">
        <v>8299</v>
      </c>
      <c r="AJ205" s="212">
        <v>175</v>
      </c>
      <c r="AK205" s="216">
        <v>42145</v>
      </c>
      <c r="AL205" s="215" t="s">
        <v>8294</v>
      </c>
      <c r="AM205" s="215"/>
      <c r="AN205" s="212">
        <v>110</v>
      </c>
      <c r="AO205" s="212"/>
      <c r="AP205" s="215" t="s">
        <v>8294</v>
      </c>
      <c r="AQ205" s="215"/>
      <c r="AR205" s="215" t="s">
        <v>8294</v>
      </c>
      <c r="AS205" s="215"/>
      <c r="AT205" s="215" t="s">
        <v>8294</v>
      </c>
      <c r="AU205" s="215" t="s">
        <v>8294</v>
      </c>
      <c r="AV205" s="215"/>
      <c r="AW205" s="215" t="s">
        <v>8294</v>
      </c>
      <c r="AX205" s="215"/>
      <c r="AY205" s="215" t="s">
        <v>8294</v>
      </c>
      <c r="AZ205" s="215"/>
      <c r="BA205" s="215" t="s">
        <v>8294</v>
      </c>
      <c r="BB205" s="215"/>
      <c r="BC205" s="215" t="s">
        <v>8294</v>
      </c>
      <c r="BD205" s="215"/>
      <c r="BE205" s="212">
        <v>3</v>
      </c>
      <c r="BF205" s="217">
        <v>42279</v>
      </c>
      <c r="BG205" s="212">
        <v>40.1</v>
      </c>
      <c r="BH205" s="212" t="s">
        <v>8299</v>
      </c>
      <c r="BI205" s="211" t="s">
        <v>8294</v>
      </c>
      <c r="BJ205" s="211"/>
      <c r="BK205" s="211" t="s">
        <v>8294</v>
      </c>
      <c r="BL205" s="211"/>
      <c r="BM205" s="212">
        <v>69.5</v>
      </c>
      <c r="BN205" s="212" t="s">
        <v>8299</v>
      </c>
      <c r="BO205" s="211" t="s">
        <v>8294</v>
      </c>
      <c r="BP205" s="211"/>
      <c r="BQ205" s="212">
        <v>2.4</v>
      </c>
      <c r="BR205" s="212" t="s">
        <v>8299</v>
      </c>
      <c r="BS205" s="212">
        <v>50.1</v>
      </c>
      <c r="BT205" s="212" t="s">
        <v>8299</v>
      </c>
      <c r="BU205" s="212">
        <v>16.100000000000001</v>
      </c>
      <c r="BV205" s="212" t="s">
        <v>8299</v>
      </c>
      <c r="BW205" s="212">
        <v>57.3</v>
      </c>
      <c r="BX205" s="212" t="s">
        <v>8299</v>
      </c>
      <c r="BY205" s="234">
        <v>7.0186691284179687</v>
      </c>
      <c r="BZ205" s="214">
        <v>42215</v>
      </c>
      <c r="CA205" s="212">
        <v>39.299999999999997</v>
      </c>
      <c r="CB205" s="208" t="s">
        <v>8299</v>
      </c>
      <c r="CC205" s="212">
        <v>7.5</v>
      </c>
      <c r="CD205" s="214">
        <v>42215</v>
      </c>
      <c r="CE205" s="208">
        <v>0</v>
      </c>
      <c r="CG205" s="215" t="s">
        <v>8294</v>
      </c>
      <c r="CH205" s="215" t="s">
        <v>8294</v>
      </c>
      <c r="CI205" s="215" t="s">
        <v>8294</v>
      </c>
      <c r="CJ205" s="215" t="s">
        <v>8294</v>
      </c>
    </row>
    <row r="206" spans="1:92">
      <c r="A206" s="210" t="s">
        <v>7624</v>
      </c>
      <c r="B206" s="211" t="s">
        <v>8084</v>
      </c>
      <c r="C206" s="212" t="s">
        <v>7396</v>
      </c>
      <c r="D206" s="211" t="s">
        <v>8274</v>
      </c>
      <c r="E206" s="212">
        <v>126</v>
      </c>
      <c r="F206" s="212">
        <v>1</v>
      </c>
      <c r="G206" s="213">
        <v>275</v>
      </c>
      <c r="H206" s="213">
        <v>11</v>
      </c>
      <c r="I206" s="213"/>
      <c r="J206" s="213"/>
      <c r="K206" s="211" t="s">
        <v>8294</v>
      </c>
      <c r="M206" s="212">
        <v>7</v>
      </c>
      <c r="N206" s="214">
        <v>41915</v>
      </c>
      <c r="O206" s="212">
        <v>3.05</v>
      </c>
      <c r="P206" s="214">
        <v>42215</v>
      </c>
      <c r="Q206" s="215" t="s">
        <v>8294</v>
      </c>
      <c r="R206" s="215" t="s">
        <v>8294</v>
      </c>
      <c r="S206" s="215" t="s">
        <v>8294</v>
      </c>
      <c r="T206" s="215" t="s">
        <v>8294</v>
      </c>
      <c r="U206" s="209">
        <f>AD206*BS206</f>
        <v>963.57389333333333</v>
      </c>
      <c r="V206" s="216">
        <v>42215</v>
      </c>
      <c r="W206" s="215">
        <v>13.5</v>
      </c>
      <c r="X206" s="215" t="s">
        <v>8294</v>
      </c>
      <c r="Y206" s="215" t="s">
        <v>8294</v>
      </c>
      <c r="Z206" s="209">
        <f>AD206*BU206</f>
        <v>270.04618666666664</v>
      </c>
      <c r="AA206" s="216">
        <v>42215</v>
      </c>
      <c r="AB206" s="208" t="e">
        <f>(AD206/AH206)*10000</f>
        <v>#VALUE!</v>
      </c>
      <c r="AC206" s="216">
        <v>42215</v>
      </c>
      <c r="AD206" s="485">
        <f>(O206/W206)*(((100-CC206)/100)*((100-2)/100))*100</f>
        <v>20.458044444444443</v>
      </c>
      <c r="AE206" s="216">
        <v>42212</v>
      </c>
      <c r="AF206" s="235">
        <v>22.940170940170944</v>
      </c>
      <c r="AG206" s="216">
        <v>42212</v>
      </c>
      <c r="AH206" s="212" t="s">
        <v>8294</v>
      </c>
      <c r="AI206" s="216" t="s">
        <v>8299</v>
      </c>
      <c r="AJ206" s="212">
        <v>135</v>
      </c>
      <c r="AK206" s="216">
        <v>42145</v>
      </c>
      <c r="AL206" s="215" t="s">
        <v>8294</v>
      </c>
      <c r="AM206" s="215"/>
      <c r="AN206" s="212">
        <v>105</v>
      </c>
      <c r="AO206" s="212"/>
      <c r="AP206" s="215" t="s">
        <v>8294</v>
      </c>
      <c r="AQ206" s="215"/>
      <c r="AR206" s="215" t="s">
        <v>8294</v>
      </c>
      <c r="AS206" s="215"/>
      <c r="AT206" s="215" t="s">
        <v>8294</v>
      </c>
      <c r="AU206" s="215" t="s">
        <v>8294</v>
      </c>
      <c r="AV206" s="215"/>
      <c r="AW206" s="215" t="s">
        <v>8294</v>
      </c>
      <c r="AX206" s="215"/>
      <c r="AY206" s="215" t="s">
        <v>8294</v>
      </c>
      <c r="AZ206" s="215"/>
      <c r="BA206" s="215" t="s">
        <v>8294</v>
      </c>
      <c r="BB206" s="215"/>
      <c r="BC206" s="215" t="s">
        <v>8294</v>
      </c>
      <c r="BD206" s="215"/>
      <c r="BE206" s="212">
        <v>3</v>
      </c>
      <c r="BF206" s="217">
        <v>42279</v>
      </c>
      <c r="BG206" s="212">
        <v>-11.1</v>
      </c>
      <c r="BH206" s="212" t="s">
        <v>8299</v>
      </c>
      <c r="BI206" s="211" t="s">
        <v>8294</v>
      </c>
      <c r="BJ206" s="211"/>
      <c r="BK206" s="211" t="s">
        <v>8294</v>
      </c>
      <c r="BL206" s="211"/>
      <c r="BM206" s="212">
        <v>60.3</v>
      </c>
      <c r="BN206" s="212" t="s">
        <v>8299</v>
      </c>
      <c r="BO206" s="211" t="s">
        <v>8294</v>
      </c>
      <c r="BP206" s="211"/>
      <c r="BQ206" s="212">
        <v>10.5</v>
      </c>
      <c r="BR206" s="212" t="s">
        <v>8299</v>
      </c>
      <c r="BS206" s="212">
        <v>47.1</v>
      </c>
      <c r="BT206" s="212" t="s">
        <v>8299</v>
      </c>
      <c r="BU206" s="212">
        <v>13.2</v>
      </c>
      <c r="BV206" s="212" t="s">
        <v>8299</v>
      </c>
      <c r="BW206" s="212">
        <v>12.2</v>
      </c>
      <c r="BX206" s="212" t="s">
        <v>8299</v>
      </c>
      <c r="BY206" s="234">
        <v>6.8701248168945313</v>
      </c>
      <c r="BZ206" s="214">
        <v>42215</v>
      </c>
      <c r="CA206" s="212">
        <v>30</v>
      </c>
      <c r="CB206" s="208" t="s">
        <v>8299</v>
      </c>
      <c r="CC206" s="212">
        <v>7.6</v>
      </c>
      <c r="CD206" s="214">
        <v>42215</v>
      </c>
      <c r="CE206" s="208">
        <v>0</v>
      </c>
      <c r="CG206" s="215" t="s">
        <v>8294</v>
      </c>
      <c r="CH206" s="215" t="s">
        <v>8294</v>
      </c>
      <c r="CI206" s="215" t="s">
        <v>8294</v>
      </c>
      <c r="CJ206" s="215" t="s">
        <v>8294</v>
      </c>
    </row>
    <row r="207" spans="1:92">
      <c r="A207" s="210" t="s">
        <v>7624</v>
      </c>
      <c r="B207" s="211" t="s">
        <v>8195</v>
      </c>
      <c r="C207" s="212" t="s">
        <v>7396</v>
      </c>
      <c r="D207" s="211" t="s">
        <v>8274</v>
      </c>
      <c r="E207" s="212">
        <v>182</v>
      </c>
      <c r="F207" s="212">
        <v>1</v>
      </c>
      <c r="G207" s="213">
        <v>275</v>
      </c>
      <c r="H207" s="213">
        <v>12</v>
      </c>
      <c r="I207" s="213"/>
      <c r="J207" s="213"/>
      <c r="K207" s="211" t="s">
        <v>8294</v>
      </c>
      <c r="M207" s="212">
        <v>7</v>
      </c>
      <c r="N207" s="214">
        <v>41915</v>
      </c>
      <c r="O207" s="212">
        <v>3</v>
      </c>
      <c r="P207" s="214">
        <v>42215</v>
      </c>
      <c r="Q207" s="215" t="s">
        <v>8294</v>
      </c>
      <c r="R207" s="215" t="s">
        <v>8294</v>
      </c>
      <c r="S207" s="215" t="s">
        <v>8294</v>
      </c>
      <c r="T207" s="215" t="s">
        <v>8294</v>
      </c>
      <c r="U207" s="209">
        <f>AD207*BS207</f>
        <v>933.69173333333333</v>
      </c>
      <c r="V207" s="216">
        <v>42215</v>
      </c>
      <c r="W207" s="215">
        <v>13.5</v>
      </c>
      <c r="X207" s="215" t="s">
        <v>8294</v>
      </c>
      <c r="Y207" s="215" t="s">
        <v>8294</v>
      </c>
      <c r="Z207" s="209">
        <f>AD207*BU207</f>
        <v>273.66826666666668</v>
      </c>
      <c r="AA207" s="216">
        <v>42215</v>
      </c>
      <c r="AB207" s="208" t="e">
        <f>(AD207/AH207)*10000</f>
        <v>#VALUE!</v>
      </c>
      <c r="AC207" s="216">
        <v>42215</v>
      </c>
      <c r="AD207" s="485">
        <f>(O207/W207)*(((100-CC207)/100)*((100-2)/100))*100</f>
        <v>20.122666666666667</v>
      </c>
      <c r="AE207" s="216">
        <v>42212</v>
      </c>
      <c r="AF207" s="235">
        <v>22.564102564102566</v>
      </c>
      <c r="AG207" s="216">
        <v>42212</v>
      </c>
      <c r="AH207" s="212" t="s">
        <v>8294</v>
      </c>
      <c r="AI207" s="216" t="s">
        <v>8299</v>
      </c>
      <c r="AJ207" s="212">
        <v>140</v>
      </c>
      <c r="AK207" s="216">
        <v>42145</v>
      </c>
      <c r="AL207" s="215" t="s">
        <v>8294</v>
      </c>
      <c r="AM207" s="215"/>
      <c r="AN207" s="212">
        <v>105</v>
      </c>
      <c r="AO207" s="212"/>
      <c r="AP207" s="215" t="s">
        <v>8294</v>
      </c>
      <c r="AQ207" s="215"/>
      <c r="AR207" s="215" t="s">
        <v>8294</v>
      </c>
      <c r="AS207" s="215"/>
      <c r="AT207" s="215" t="s">
        <v>8294</v>
      </c>
      <c r="AU207" s="215" t="s">
        <v>8294</v>
      </c>
      <c r="AV207" s="215"/>
      <c r="AW207" s="215" t="s">
        <v>8294</v>
      </c>
      <c r="AX207" s="215"/>
      <c r="AY207" s="215" t="s">
        <v>8294</v>
      </c>
      <c r="AZ207" s="215"/>
      <c r="BA207" s="215" t="s">
        <v>8294</v>
      </c>
      <c r="BB207" s="215"/>
      <c r="BC207" s="215" t="s">
        <v>8294</v>
      </c>
      <c r="BD207" s="215"/>
      <c r="BE207" s="212">
        <v>3</v>
      </c>
      <c r="BF207" s="217">
        <v>42279</v>
      </c>
      <c r="BG207" s="212">
        <v>-10.4</v>
      </c>
      <c r="BH207" s="212" t="s">
        <v>8299</v>
      </c>
      <c r="BI207" s="211" t="s">
        <v>8294</v>
      </c>
      <c r="BJ207" s="211"/>
      <c r="BK207" s="211" t="s">
        <v>8294</v>
      </c>
      <c r="BL207" s="211"/>
      <c r="BM207" s="212">
        <v>60.1</v>
      </c>
      <c r="BN207" s="212" t="s">
        <v>8299</v>
      </c>
      <c r="BO207" s="211" t="s">
        <v>8294</v>
      </c>
      <c r="BP207" s="211"/>
      <c r="BQ207" s="212">
        <v>10.8</v>
      </c>
      <c r="BR207" s="212" t="s">
        <v>8299</v>
      </c>
      <c r="BS207" s="212">
        <v>46.4</v>
      </c>
      <c r="BT207" s="212" t="s">
        <v>8299</v>
      </c>
      <c r="BU207" s="212">
        <v>13.6</v>
      </c>
      <c r="BV207" s="212" t="s">
        <v>8299</v>
      </c>
      <c r="BW207" s="212">
        <v>12.4</v>
      </c>
      <c r="BX207" s="212" t="s">
        <v>8299</v>
      </c>
      <c r="BY207" s="234">
        <v>6.9033341407775879</v>
      </c>
      <c r="BZ207" s="214">
        <v>42215</v>
      </c>
      <c r="CA207" s="212">
        <v>30.5</v>
      </c>
      <c r="CB207" s="208" t="s">
        <v>8299</v>
      </c>
      <c r="CC207" s="212">
        <v>7.6</v>
      </c>
      <c r="CD207" s="214">
        <v>42215</v>
      </c>
      <c r="CE207" s="208">
        <v>0</v>
      </c>
      <c r="CG207" s="215" t="s">
        <v>8294</v>
      </c>
      <c r="CH207" s="215" t="s">
        <v>8294</v>
      </c>
      <c r="CI207" s="215" t="s">
        <v>8294</v>
      </c>
      <c r="CJ207" s="215" t="s">
        <v>8294</v>
      </c>
      <c r="CM207" s="210" t="s">
        <v>8863</v>
      </c>
      <c r="CN207" s="210" t="s">
        <v>8862</v>
      </c>
    </row>
    <row r="208" spans="1:92">
      <c r="A208" s="210" t="s">
        <v>7624</v>
      </c>
      <c r="B208" s="211" t="s">
        <v>8013</v>
      </c>
      <c r="C208" s="212" t="s">
        <v>7720</v>
      </c>
      <c r="D208" s="211" t="s">
        <v>8274</v>
      </c>
      <c r="E208" s="212">
        <v>94</v>
      </c>
      <c r="F208" s="212">
        <v>1</v>
      </c>
      <c r="G208" s="213">
        <v>275</v>
      </c>
      <c r="H208" s="213">
        <v>13</v>
      </c>
      <c r="I208" s="213"/>
      <c r="J208" s="213"/>
      <c r="K208" s="211" t="s">
        <v>8294</v>
      </c>
      <c r="M208" s="212">
        <v>7</v>
      </c>
      <c r="N208" s="214">
        <v>41915</v>
      </c>
      <c r="O208" s="212">
        <v>3.3</v>
      </c>
      <c r="P208" s="214">
        <v>42215</v>
      </c>
      <c r="Q208" s="215" t="s">
        <v>8294</v>
      </c>
      <c r="R208" s="215" t="s">
        <v>8294</v>
      </c>
      <c r="S208" s="215" t="s">
        <v>8294</v>
      </c>
      <c r="T208" s="215" t="s">
        <v>8294</v>
      </c>
      <c r="U208" s="209">
        <f>AD208*BS208</f>
        <v>1085.7855555555554</v>
      </c>
      <c r="V208" s="216">
        <v>42215</v>
      </c>
      <c r="W208" s="215">
        <v>13.5</v>
      </c>
      <c r="X208" s="215" t="s">
        <v>8294</v>
      </c>
      <c r="Y208" s="215" t="s">
        <v>8294</v>
      </c>
      <c r="Z208" s="209">
        <f>AD208*BU208</f>
        <v>254.82722222222219</v>
      </c>
      <c r="AA208" s="216">
        <v>42215</v>
      </c>
      <c r="AB208" s="208" t="e">
        <f>(AD208/AH208)*10000</f>
        <v>#VALUE!</v>
      </c>
      <c r="AC208" s="216">
        <v>42215</v>
      </c>
      <c r="AD208" s="485">
        <f>(O208/W208)*(((100-CC208)/100)*((100-2)/100))*100</f>
        <v>22.158888888888885</v>
      </c>
      <c r="AE208" s="216">
        <v>42212</v>
      </c>
      <c r="AF208" s="235">
        <v>24.847374847374844</v>
      </c>
      <c r="AG208" s="216">
        <v>42212</v>
      </c>
      <c r="AH208" s="215" t="s">
        <v>8294</v>
      </c>
      <c r="AI208" s="216" t="s">
        <v>8299</v>
      </c>
      <c r="AJ208" s="212">
        <v>125</v>
      </c>
      <c r="AK208" s="216">
        <v>42145</v>
      </c>
      <c r="AL208" s="215" t="s">
        <v>8294</v>
      </c>
      <c r="AM208" s="215"/>
      <c r="AN208" s="212">
        <v>100</v>
      </c>
      <c r="AO208" s="212"/>
      <c r="AP208" s="215" t="s">
        <v>8294</v>
      </c>
      <c r="AQ208" s="215"/>
      <c r="AR208" s="215" t="s">
        <v>8294</v>
      </c>
      <c r="AS208" s="215"/>
      <c r="AT208" s="215" t="s">
        <v>8294</v>
      </c>
      <c r="AU208" s="215" t="s">
        <v>8294</v>
      </c>
      <c r="AV208" s="215"/>
      <c r="AW208" s="215" t="s">
        <v>8294</v>
      </c>
      <c r="AX208" s="215"/>
      <c r="AY208" s="215" t="s">
        <v>8294</v>
      </c>
      <c r="AZ208" s="215"/>
      <c r="BA208" s="215" t="s">
        <v>8294</v>
      </c>
      <c r="BB208" s="215"/>
      <c r="BC208" s="215" t="s">
        <v>8294</v>
      </c>
      <c r="BD208" s="215"/>
      <c r="BE208" s="212">
        <v>3</v>
      </c>
      <c r="BF208" s="217">
        <v>42279</v>
      </c>
      <c r="BG208" s="212">
        <v>-14.8</v>
      </c>
      <c r="BH208" s="212" t="s">
        <v>8299</v>
      </c>
      <c r="BI208" s="211" t="s">
        <v>8294</v>
      </c>
      <c r="BJ208" s="211"/>
      <c r="BK208" s="211" t="s">
        <v>8294</v>
      </c>
      <c r="BL208" s="211"/>
      <c r="BM208" s="212">
        <v>61</v>
      </c>
      <c r="BN208" s="212" t="s">
        <v>8299</v>
      </c>
      <c r="BO208" s="211" t="s">
        <v>8294</v>
      </c>
      <c r="BP208" s="211"/>
      <c r="BQ208" s="212">
        <v>9.4</v>
      </c>
      <c r="BR208" s="212" t="s">
        <v>8299</v>
      </c>
      <c r="BS208" s="212">
        <v>49</v>
      </c>
      <c r="BT208" s="212" t="s">
        <v>8299</v>
      </c>
      <c r="BU208" s="212">
        <v>11.5</v>
      </c>
      <c r="BV208" s="212" t="s">
        <v>8299</v>
      </c>
      <c r="BW208" s="212">
        <v>9.6999999999999993</v>
      </c>
      <c r="BX208" s="212" t="s">
        <v>8299</v>
      </c>
      <c r="BY208" s="234">
        <v>6.7276568412780762</v>
      </c>
      <c r="BZ208" s="214">
        <v>42215</v>
      </c>
      <c r="CA208" s="212">
        <v>27.3</v>
      </c>
      <c r="CB208" s="208" t="s">
        <v>8299</v>
      </c>
      <c r="CC208" s="212">
        <v>7.5</v>
      </c>
      <c r="CD208" s="214">
        <v>42215</v>
      </c>
      <c r="CE208" s="208">
        <v>0</v>
      </c>
      <c r="CG208" s="215" t="s">
        <v>8294</v>
      </c>
      <c r="CH208" s="215" t="s">
        <v>8294</v>
      </c>
      <c r="CI208" s="215" t="s">
        <v>8294</v>
      </c>
      <c r="CJ208" s="215" t="s">
        <v>8294</v>
      </c>
    </row>
    <row r="209" spans="1:88">
      <c r="A209" s="210" t="s">
        <v>7624</v>
      </c>
      <c r="B209" s="211" t="s">
        <v>7965</v>
      </c>
      <c r="C209" s="212" t="s">
        <v>7699</v>
      </c>
      <c r="D209" s="211" t="s">
        <v>8274</v>
      </c>
      <c r="E209" s="212">
        <v>70</v>
      </c>
      <c r="F209" s="212">
        <v>1</v>
      </c>
      <c r="G209" s="213">
        <v>275</v>
      </c>
      <c r="H209" s="213">
        <v>14</v>
      </c>
      <c r="I209" s="213"/>
      <c r="J209" s="213"/>
      <c r="K209" s="211" t="s">
        <v>8294</v>
      </c>
      <c r="M209" s="212">
        <v>7</v>
      </c>
      <c r="N209" s="214">
        <v>41915</v>
      </c>
      <c r="O209" s="212">
        <v>2.5499999999999998</v>
      </c>
      <c r="P209" s="214">
        <v>42215</v>
      </c>
      <c r="Q209" s="215" t="s">
        <v>8294</v>
      </c>
      <c r="R209" s="215" t="s">
        <v>8294</v>
      </c>
      <c r="S209" s="215" t="s">
        <v>8294</v>
      </c>
      <c r="T209" s="215" t="s">
        <v>8294</v>
      </c>
      <c r="U209" s="209">
        <f>AD209*BS209</f>
        <v>839.92315555555547</v>
      </c>
      <c r="V209" s="216">
        <v>42215</v>
      </c>
      <c r="W209" s="215">
        <v>13.5</v>
      </c>
      <c r="X209" s="215" t="s">
        <v>8294</v>
      </c>
      <c r="Y209" s="215" t="s">
        <v>8294</v>
      </c>
      <c r="Z209" s="209">
        <f>AD209*BU209</f>
        <v>205.69546666666665</v>
      </c>
      <c r="AA209" s="216">
        <v>42215</v>
      </c>
      <c r="AB209" s="208" t="e">
        <f>(AD209/AH209)*10000</f>
        <v>#VALUE!</v>
      </c>
      <c r="AC209" s="216">
        <v>42215</v>
      </c>
      <c r="AD209" s="485">
        <f>(O209/W209)*(((100-CC209)/100)*((100-2)/100))*100</f>
        <v>17.141288888888887</v>
      </c>
      <c r="AE209" s="216">
        <v>42212</v>
      </c>
      <c r="AF209" s="235">
        <v>19.22100122100122</v>
      </c>
      <c r="AG209" s="216">
        <v>42212</v>
      </c>
      <c r="AH209" s="215" t="s">
        <v>8294</v>
      </c>
      <c r="AI209" s="216" t="s">
        <v>8299</v>
      </c>
      <c r="AJ209" s="212">
        <v>145</v>
      </c>
      <c r="AK209" s="216">
        <v>42145</v>
      </c>
      <c r="AL209" s="215" t="s">
        <v>8294</v>
      </c>
      <c r="AM209" s="215"/>
      <c r="AN209" s="212">
        <v>107</v>
      </c>
      <c r="AO209" s="212"/>
      <c r="AP209" s="215" t="s">
        <v>8294</v>
      </c>
      <c r="AQ209" s="215"/>
      <c r="AR209" s="215" t="s">
        <v>8294</v>
      </c>
      <c r="AS209" s="215"/>
      <c r="AT209" s="215" t="s">
        <v>8294</v>
      </c>
      <c r="AU209" s="215" t="s">
        <v>8294</v>
      </c>
      <c r="AV209" s="215"/>
      <c r="AW209" s="215" t="s">
        <v>8294</v>
      </c>
      <c r="AX209" s="215"/>
      <c r="AY209" s="215" t="s">
        <v>8294</v>
      </c>
      <c r="AZ209" s="215"/>
      <c r="BA209" s="215" t="s">
        <v>8294</v>
      </c>
      <c r="BB209" s="215"/>
      <c r="BC209" s="215" t="s">
        <v>8294</v>
      </c>
      <c r="BD209" s="215"/>
      <c r="BE209" s="212">
        <v>3</v>
      </c>
      <c r="BF209" s="217">
        <v>42279</v>
      </c>
      <c r="BG209" s="212">
        <v>-13</v>
      </c>
      <c r="BH209" s="212" t="s">
        <v>8299</v>
      </c>
      <c r="BI209" s="211" t="s">
        <v>8294</v>
      </c>
      <c r="BJ209" s="211"/>
      <c r="BK209" s="211" t="s">
        <v>8294</v>
      </c>
      <c r="BL209" s="211"/>
      <c r="BM209" s="212">
        <v>63.7</v>
      </c>
      <c r="BN209" s="212" t="s">
        <v>8299</v>
      </c>
      <c r="BO209" s="211" t="s">
        <v>8294</v>
      </c>
      <c r="BP209" s="211"/>
      <c r="BQ209" s="212">
        <v>9.3000000000000007</v>
      </c>
      <c r="BR209" s="212" t="s">
        <v>8299</v>
      </c>
      <c r="BS209" s="212">
        <v>49</v>
      </c>
      <c r="BT209" s="212" t="s">
        <v>8299</v>
      </c>
      <c r="BU209" s="212">
        <v>12</v>
      </c>
      <c r="BV209" s="212" t="s">
        <v>8299</v>
      </c>
      <c r="BW209" s="212">
        <v>15.8</v>
      </c>
      <c r="BX209" s="212" t="s">
        <v>8299</v>
      </c>
      <c r="BY209" s="234">
        <v>6.5734272003173828</v>
      </c>
      <c r="BZ209" s="214">
        <v>42215</v>
      </c>
      <c r="CA209" s="212">
        <v>28.5</v>
      </c>
      <c r="CB209" s="208" t="s">
        <v>8299</v>
      </c>
      <c r="CC209" s="212">
        <v>7.4</v>
      </c>
      <c r="CD209" s="214">
        <v>42215</v>
      </c>
      <c r="CE209" s="208">
        <v>0</v>
      </c>
      <c r="CG209" s="215" t="s">
        <v>8294</v>
      </c>
      <c r="CH209" s="215" t="s">
        <v>8294</v>
      </c>
      <c r="CI209" s="215" t="s">
        <v>8294</v>
      </c>
      <c r="CJ209" s="215" t="s">
        <v>8294</v>
      </c>
    </row>
    <row r="210" spans="1:88">
      <c r="A210" s="210" t="s">
        <v>7624</v>
      </c>
      <c r="B210" s="211" t="s">
        <v>7997</v>
      </c>
      <c r="C210" s="212" t="s">
        <v>7714</v>
      </c>
      <c r="D210" s="211" t="s">
        <v>8274</v>
      </c>
      <c r="E210" s="212">
        <v>86</v>
      </c>
      <c r="F210" s="212">
        <v>1</v>
      </c>
      <c r="G210" s="213">
        <v>275</v>
      </c>
      <c r="H210" s="213">
        <v>15</v>
      </c>
      <c r="I210" s="213"/>
      <c r="J210" s="213"/>
      <c r="K210" s="211" t="s">
        <v>8294</v>
      </c>
      <c r="M210" s="212">
        <v>7</v>
      </c>
      <c r="N210" s="214">
        <v>41915</v>
      </c>
      <c r="O210" s="212">
        <v>2.75</v>
      </c>
      <c r="P210" s="214">
        <v>42215</v>
      </c>
      <c r="Q210" s="215" t="s">
        <v>8294</v>
      </c>
      <c r="R210" s="215" t="s">
        <v>8294</v>
      </c>
      <c r="S210" s="215" t="s">
        <v>8294</v>
      </c>
      <c r="T210" s="215" t="s">
        <v>8294</v>
      </c>
      <c r="U210" s="209">
        <f>AD210*BS210</f>
        <v>900.15395555555551</v>
      </c>
      <c r="V210" s="216">
        <v>42215</v>
      </c>
      <c r="W210" s="215">
        <v>13.5</v>
      </c>
      <c r="X210" s="215" t="s">
        <v>8294</v>
      </c>
      <c r="Y210" s="215" t="s">
        <v>8294</v>
      </c>
      <c r="Z210" s="209">
        <f>AD210*BU210</f>
        <v>219.50475555555556</v>
      </c>
      <c r="AA210" s="216">
        <v>42215</v>
      </c>
      <c r="AB210" s="208" t="e">
        <f>(AD210/AH210)*10000</f>
        <v>#VALUE!</v>
      </c>
      <c r="AC210" s="216">
        <v>42215</v>
      </c>
      <c r="AD210" s="485">
        <f>(O210/W210)*(((100-CC210)/100)*((100-2)/100))*100</f>
        <v>18.445777777777778</v>
      </c>
      <c r="AE210" s="216">
        <v>42212</v>
      </c>
      <c r="AF210" s="235">
        <v>20.683760683760685</v>
      </c>
      <c r="AG210" s="216">
        <v>42212</v>
      </c>
      <c r="AH210" s="215" t="s">
        <v>8294</v>
      </c>
      <c r="AI210" s="216" t="s">
        <v>8299</v>
      </c>
      <c r="AJ210" s="212">
        <v>140</v>
      </c>
      <c r="AK210" s="216">
        <v>42145</v>
      </c>
      <c r="AL210" s="215" t="s">
        <v>8294</v>
      </c>
      <c r="AM210" s="215"/>
      <c r="AN210" s="212">
        <v>106</v>
      </c>
      <c r="AO210" s="212"/>
      <c r="AP210" s="215" t="s">
        <v>8294</v>
      </c>
      <c r="AQ210" s="215"/>
      <c r="AR210" s="215" t="s">
        <v>8294</v>
      </c>
      <c r="AS210" s="215"/>
      <c r="AT210" s="215" t="s">
        <v>8294</v>
      </c>
      <c r="AU210" s="215" t="s">
        <v>8294</v>
      </c>
      <c r="AV210" s="215"/>
      <c r="AW210" s="215" t="s">
        <v>8294</v>
      </c>
      <c r="AX210" s="215"/>
      <c r="AY210" s="215" t="s">
        <v>8294</v>
      </c>
      <c r="AZ210" s="215"/>
      <c r="BA210" s="215" t="s">
        <v>8294</v>
      </c>
      <c r="BB210" s="215"/>
      <c r="BC210" s="215" t="s">
        <v>8294</v>
      </c>
      <c r="BD210" s="215"/>
      <c r="BE210" s="212">
        <v>3</v>
      </c>
      <c r="BF210" s="217">
        <v>42279</v>
      </c>
      <c r="BG210" s="212">
        <v>-13.1</v>
      </c>
      <c r="BH210" s="212" t="s">
        <v>8299</v>
      </c>
      <c r="BI210" s="211" t="s">
        <v>8294</v>
      </c>
      <c r="BJ210" s="211"/>
      <c r="BK210" s="211" t="s">
        <v>8294</v>
      </c>
      <c r="BL210" s="211"/>
      <c r="BM210" s="212">
        <v>62.7</v>
      </c>
      <c r="BN210" s="212" t="s">
        <v>8299</v>
      </c>
      <c r="BO210" s="211" t="s">
        <v>8294</v>
      </c>
      <c r="BP210" s="211"/>
      <c r="BQ210" s="212">
        <v>9.6999999999999993</v>
      </c>
      <c r="BR210" s="212" t="s">
        <v>8299</v>
      </c>
      <c r="BS210" s="212">
        <v>48.8</v>
      </c>
      <c r="BT210" s="212" t="s">
        <v>8299</v>
      </c>
      <c r="BU210" s="212">
        <v>11.9</v>
      </c>
      <c r="BV210" s="212" t="s">
        <v>8299</v>
      </c>
      <c r="BW210" s="212">
        <v>15.7</v>
      </c>
      <c r="BX210" s="212" t="s">
        <v>8299</v>
      </c>
      <c r="BY210" s="234">
        <v>7.3803467750549316</v>
      </c>
      <c r="BZ210" s="214">
        <v>42215</v>
      </c>
      <c r="CA210" s="212">
        <v>28.2</v>
      </c>
      <c r="CB210" s="208" t="s">
        <v>8299</v>
      </c>
      <c r="CC210" s="212">
        <v>7.6</v>
      </c>
      <c r="CD210" s="214">
        <v>42215</v>
      </c>
      <c r="CE210" s="208">
        <v>0</v>
      </c>
      <c r="CG210" s="215" t="s">
        <v>8294</v>
      </c>
      <c r="CH210" s="215" t="s">
        <v>8294</v>
      </c>
      <c r="CI210" s="215" t="s">
        <v>8294</v>
      </c>
      <c r="CJ210" s="215" t="s">
        <v>8294</v>
      </c>
    </row>
    <row r="211" spans="1:88">
      <c r="A211" s="210" t="s">
        <v>7624</v>
      </c>
      <c r="B211" s="211" t="s">
        <v>7937</v>
      </c>
      <c r="C211" s="212" t="s">
        <v>7686</v>
      </c>
      <c r="D211" s="211" t="s">
        <v>8274</v>
      </c>
      <c r="E211" s="212">
        <v>56</v>
      </c>
      <c r="F211" s="212">
        <v>1</v>
      </c>
      <c r="G211" s="213">
        <v>275</v>
      </c>
      <c r="H211" s="213">
        <v>16</v>
      </c>
      <c r="I211" s="213"/>
      <c r="J211" s="213"/>
      <c r="K211" s="211" t="s">
        <v>8294</v>
      </c>
      <c r="M211" s="212">
        <v>7</v>
      </c>
      <c r="N211" s="214">
        <v>41915</v>
      </c>
      <c r="O211" s="212">
        <v>3.2</v>
      </c>
      <c r="P211" s="214">
        <v>42215</v>
      </c>
      <c r="Q211" s="215" t="s">
        <v>8294</v>
      </c>
      <c r="R211" s="215" t="s">
        <v>8294</v>
      </c>
      <c r="S211" s="215" t="s">
        <v>8294</v>
      </c>
      <c r="T211" s="215" t="s">
        <v>8294</v>
      </c>
      <c r="U211" s="209">
        <f>AD211*BS211</f>
        <v>1014.2056296296297</v>
      </c>
      <c r="V211" s="216">
        <v>42215</v>
      </c>
      <c r="W211" s="215">
        <v>13.5</v>
      </c>
      <c r="X211" s="215" t="s">
        <v>8294</v>
      </c>
      <c r="Y211" s="215" t="s">
        <v>8294</v>
      </c>
      <c r="Z211" s="209">
        <f>AD211*BU211</f>
        <v>268.59259259259261</v>
      </c>
      <c r="AA211" s="216">
        <v>42215</v>
      </c>
      <c r="AB211" s="208" t="e">
        <f>(AD211/AH211)*10000</f>
        <v>#VALUE!</v>
      </c>
      <c r="AC211" s="216">
        <v>42215</v>
      </c>
      <c r="AD211" s="485">
        <f>(O211/W211)*(((100-CC211)/100)*((100-2)/100))*100</f>
        <v>21.487407407407407</v>
      </c>
      <c r="AE211" s="216">
        <v>42212</v>
      </c>
      <c r="AF211" s="235">
        <v>24.094424094424095</v>
      </c>
      <c r="AG211" s="216">
        <v>42212</v>
      </c>
      <c r="AH211" s="215" t="s">
        <v>8294</v>
      </c>
      <c r="AI211" s="216" t="s">
        <v>8299</v>
      </c>
      <c r="AJ211" s="212">
        <v>140</v>
      </c>
      <c r="AK211" s="216">
        <v>42145</v>
      </c>
      <c r="AL211" s="215" t="s">
        <v>8294</v>
      </c>
      <c r="AM211" s="215"/>
      <c r="AN211" s="212">
        <v>100</v>
      </c>
      <c r="AO211" s="212"/>
      <c r="AP211" s="215" t="s">
        <v>8294</v>
      </c>
      <c r="AQ211" s="215"/>
      <c r="AR211" s="215" t="s">
        <v>8294</v>
      </c>
      <c r="AS211" s="215"/>
      <c r="AT211" s="215" t="s">
        <v>8294</v>
      </c>
      <c r="AU211" s="215" t="s">
        <v>8294</v>
      </c>
      <c r="AV211" s="215"/>
      <c r="AW211" s="215" t="s">
        <v>8294</v>
      </c>
      <c r="AX211" s="215"/>
      <c r="AY211" s="215" t="s">
        <v>8294</v>
      </c>
      <c r="AZ211" s="215"/>
      <c r="BA211" s="215" t="s">
        <v>8294</v>
      </c>
      <c r="BB211" s="215"/>
      <c r="BC211" s="215" t="s">
        <v>8294</v>
      </c>
      <c r="BD211" s="215"/>
      <c r="BE211" s="212">
        <v>3</v>
      </c>
      <c r="BF211" s="217">
        <v>42279</v>
      </c>
      <c r="BG211" s="212">
        <v>-11.3</v>
      </c>
      <c r="BH211" s="212" t="s">
        <v>8299</v>
      </c>
      <c r="BI211" s="211" t="s">
        <v>8294</v>
      </c>
      <c r="BJ211" s="211"/>
      <c r="BK211" s="211" t="s">
        <v>8294</v>
      </c>
      <c r="BL211" s="211"/>
      <c r="BM211" s="212">
        <v>57.8</v>
      </c>
      <c r="BN211" s="212" t="s">
        <v>8299</v>
      </c>
      <c r="BO211" s="211" t="s">
        <v>8294</v>
      </c>
      <c r="BP211" s="211"/>
      <c r="BQ211" s="212">
        <v>10.199999999999999</v>
      </c>
      <c r="BR211" s="212" t="s">
        <v>8299</v>
      </c>
      <c r="BS211" s="212">
        <v>47.2</v>
      </c>
      <c r="BT211" s="212" t="s">
        <v>8299</v>
      </c>
      <c r="BU211" s="212">
        <v>12.5</v>
      </c>
      <c r="BV211" s="212" t="s">
        <v>8299</v>
      </c>
      <c r="BW211" s="212">
        <v>10.6</v>
      </c>
      <c r="BX211" s="212" t="s">
        <v>8299</v>
      </c>
      <c r="BY211" s="234">
        <v>6.716127872467041</v>
      </c>
      <c r="BZ211" s="214">
        <v>42215</v>
      </c>
      <c r="CA211" s="212">
        <v>28.6</v>
      </c>
      <c r="CB211" s="208" t="s">
        <v>8299</v>
      </c>
      <c r="CC211" s="212">
        <v>7.5</v>
      </c>
      <c r="CD211" s="214">
        <v>42215</v>
      </c>
      <c r="CE211" s="208">
        <v>0</v>
      </c>
      <c r="CG211" s="215" t="s">
        <v>8294</v>
      </c>
      <c r="CH211" s="215" t="s">
        <v>8294</v>
      </c>
      <c r="CI211" s="215" t="s">
        <v>8294</v>
      </c>
      <c r="CJ211" s="215" t="s">
        <v>8294</v>
      </c>
    </row>
    <row r="212" spans="1:88">
      <c r="A212" s="210" t="s">
        <v>7624</v>
      </c>
      <c r="B212" s="211" t="s">
        <v>8043</v>
      </c>
      <c r="C212" s="212" t="s">
        <v>7734</v>
      </c>
      <c r="D212" s="211" t="s">
        <v>8276</v>
      </c>
      <c r="E212" s="212">
        <v>109</v>
      </c>
      <c r="F212" s="212">
        <v>1</v>
      </c>
      <c r="G212" s="213">
        <v>275</v>
      </c>
      <c r="H212" s="213">
        <v>17</v>
      </c>
      <c r="I212" s="213"/>
      <c r="J212" s="213"/>
      <c r="K212" s="211" t="s">
        <v>8294</v>
      </c>
      <c r="M212" s="212">
        <v>7</v>
      </c>
      <c r="N212" s="214">
        <v>41915</v>
      </c>
      <c r="O212" s="212">
        <v>3.8</v>
      </c>
      <c r="P212" s="214">
        <v>42215</v>
      </c>
      <c r="Q212" s="215" t="s">
        <v>8294</v>
      </c>
      <c r="R212" s="215" t="s">
        <v>8294</v>
      </c>
      <c r="S212" s="215" t="s">
        <v>8294</v>
      </c>
      <c r="T212" s="215" t="s">
        <v>8294</v>
      </c>
      <c r="U212" s="209">
        <f>AD212*BS212</f>
        <v>1138.1123288888887</v>
      </c>
      <c r="V212" s="216">
        <v>42215</v>
      </c>
      <c r="W212" s="215">
        <v>13.5</v>
      </c>
      <c r="X212" s="215" t="s">
        <v>8294</v>
      </c>
      <c r="Y212" s="215" t="s">
        <v>8294</v>
      </c>
      <c r="Z212" s="209">
        <f>AD212*BU212</f>
        <v>397.19356444444435</v>
      </c>
      <c r="AA212" s="216">
        <v>42215</v>
      </c>
      <c r="AB212" s="208" t="e">
        <f>(AD212/AH212)*10000</f>
        <v>#VALUE!</v>
      </c>
      <c r="AC212" s="216">
        <v>42215</v>
      </c>
      <c r="AD212" s="485">
        <f>(O212/W212)*(((100-CC212)/100)*((100-2)/100))*100</f>
        <v>25.46112592592592</v>
      </c>
      <c r="AE212" s="216">
        <v>42212</v>
      </c>
      <c r="AF212" s="235">
        <v>28.550264550264544</v>
      </c>
      <c r="AG212" s="216">
        <v>42212</v>
      </c>
      <c r="AH212" s="215" t="s">
        <v>8294</v>
      </c>
      <c r="AI212" s="216" t="s">
        <v>8299</v>
      </c>
      <c r="AJ212" s="212">
        <v>180</v>
      </c>
      <c r="AK212" s="216">
        <v>42145</v>
      </c>
      <c r="AL212" s="215" t="s">
        <v>8294</v>
      </c>
      <c r="AM212" s="215"/>
      <c r="AN212" s="212">
        <v>111</v>
      </c>
      <c r="AO212" s="212"/>
      <c r="AP212" s="215" t="s">
        <v>8294</v>
      </c>
      <c r="AQ212" s="215"/>
      <c r="AR212" s="215" t="s">
        <v>8294</v>
      </c>
      <c r="AS212" s="215"/>
      <c r="AT212" s="215" t="s">
        <v>8294</v>
      </c>
      <c r="AU212" s="215" t="s">
        <v>8294</v>
      </c>
      <c r="AV212" s="215"/>
      <c r="AW212" s="215" t="s">
        <v>8294</v>
      </c>
      <c r="AX212" s="215"/>
      <c r="AY212" s="215" t="s">
        <v>8294</v>
      </c>
      <c r="AZ212" s="215"/>
      <c r="BA212" s="215" t="s">
        <v>8294</v>
      </c>
      <c r="BB212" s="215"/>
      <c r="BC212" s="215" t="s">
        <v>8294</v>
      </c>
      <c r="BD212" s="215"/>
      <c r="BE212" s="212">
        <v>3</v>
      </c>
      <c r="BF212" s="217">
        <v>42279</v>
      </c>
      <c r="BG212" s="212">
        <v>-10.8</v>
      </c>
      <c r="BH212" s="212" t="s">
        <v>8299</v>
      </c>
      <c r="BI212" s="211" t="s">
        <v>8294</v>
      </c>
      <c r="BJ212" s="211"/>
      <c r="BK212" s="211" t="s">
        <v>8294</v>
      </c>
      <c r="BL212" s="211"/>
      <c r="BM212" s="212">
        <v>61.6</v>
      </c>
      <c r="BN212" s="212" t="s">
        <v>8299</v>
      </c>
      <c r="BO212" s="211" t="s">
        <v>8294</v>
      </c>
      <c r="BP212" s="211"/>
      <c r="BQ212" s="212">
        <v>11.1</v>
      </c>
      <c r="BR212" s="212" t="s">
        <v>8299</v>
      </c>
      <c r="BS212" s="212">
        <v>44.7</v>
      </c>
      <c r="BT212" s="212" t="s">
        <v>8299</v>
      </c>
      <c r="BU212" s="212">
        <v>15.6</v>
      </c>
      <c r="BV212" s="212" t="s">
        <v>8299</v>
      </c>
      <c r="BW212" s="212">
        <v>12.2</v>
      </c>
      <c r="BX212" s="212" t="s">
        <v>8299</v>
      </c>
      <c r="BY212" s="234">
        <v>7.006676197052002</v>
      </c>
      <c r="BZ212" s="214">
        <v>42215</v>
      </c>
      <c r="CA212" s="212">
        <v>33.6</v>
      </c>
      <c r="CB212" s="208" t="s">
        <v>8299</v>
      </c>
      <c r="CC212" s="212">
        <v>7.7</v>
      </c>
      <c r="CD212" s="214">
        <v>42215</v>
      </c>
      <c r="CE212" s="208">
        <v>0</v>
      </c>
      <c r="CG212" s="215" t="s">
        <v>8294</v>
      </c>
      <c r="CH212" s="215" t="s">
        <v>8294</v>
      </c>
      <c r="CI212" s="215" t="s">
        <v>8294</v>
      </c>
      <c r="CJ212" s="215" t="s">
        <v>8294</v>
      </c>
    </row>
    <row r="213" spans="1:88">
      <c r="A213" s="210" t="s">
        <v>7624</v>
      </c>
      <c r="B213" s="211" t="s">
        <v>8154</v>
      </c>
      <c r="C213" s="212" t="s">
        <v>7783</v>
      </c>
      <c r="D213" s="211" t="s">
        <v>8276</v>
      </c>
      <c r="E213" s="212">
        <v>160</v>
      </c>
      <c r="F213" s="212">
        <v>1</v>
      </c>
      <c r="G213" s="213">
        <v>275</v>
      </c>
      <c r="H213" s="213">
        <v>18</v>
      </c>
      <c r="I213" s="213"/>
      <c r="J213" s="213"/>
      <c r="K213" s="211" t="s">
        <v>8294</v>
      </c>
      <c r="M213" s="212">
        <v>7</v>
      </c>
      <c r="N213" s="214">
        <v>41915</v>
      </c>
      <c r="O213" s="212">
        <v>6.4</v>
      </c>
      <c r="P213" s="214">
        <v>42215</v>
      </c>
      <c r="Q213" s="215" t="s">
        <v>8294</v>
      </c>
      <c r="R213" s="215" t="s">
        <v>8294</v>
      </c>
      <c r="S213" s="215" t="s">
        <v>8294</v>
      </c>
      <c r="T213" s="215" t="s">
        <v>8294</v>
      </c>
      <c r="U213" s="209">
        <f>AD213*BS213</f>
        <v>2013.3956266666664</v>
      </c>
      <c r="V213" s="216">
        <v>42215</v>
      </c>
      <c r="W213" s="215">
        <v>13.5</v>
      </c>
      <c r="X213" s="215" t="s">
        <v>8294</v>
      </c>
      <c r="Y213" s="215" t="s">
        <v>8294</v>
      </c>
      <c r="Z213" s="209">
        <f>AD213*BU213</f>
        <v>567.88081777777768</v>
      </c>
      <c r="AA213" s="216">
        <v>42215</v>
      </c>
      <c r="AB213" s="208" t="e">
        <f>(AD213/AH213)*10000</f>
        <v>#VALUE!</v>
      </c>
      <c r="AC213" s="216">
        <v>42215</v>
      </c>
      <c r="AD213" s="485">
        <f>(O213/W213)*(((100-CC213)/100)*((100-2)/100))*100</f>
        <v>43.021274074074071</v>
      </c>
      <c r="AE213" s="216">
        <v>42212</v>
      </c>
      <c r="AF213" s="235">
        <v>48.240944240944238</v>
      </c>
      <c r="AG213" s="216">
        <v>42212</v>
      </c>
      <c r="AH213" s="215" t="s">
        <v>8294</v>
      </c>
      <c r="AI213" s="216" t="s">
        <v>8299</v>
      </c>
      <c r="AJ213" s="212">
        <v>190</v>
      </c>
      <c r="AK213" s="216">
        <v>42145</v>
      </c>
      <c r="AL213" s="215" t="s">
        <v>8294</v>
      </c>
      <c r="AM213" s="215"/>
      <c r="AN213" s="212">
        <v>105</v>
      </c>
      <c r="AO213" s="212"/>
      <c r="AP213" s="215" t="s">
        <v>8294</v>
      </c>
      <c r="AQ213" s="215"/>
      <c r="AR213" s="215" t="s">
        <v>8294</v>
      </c>
      <c r="AS213" s="215"/>
      <c r="AT213" s="215" t="s">
        <v>8294</v>
      </c>
      <c r="AU213" s="215" t="s">
        <v>8294</v>
      </c>
      <c r="AV213" s="215"/>
      <c r="AW213" s="215" t="s">
        <v>8294</v>
      </c>
      <c r="AX213" s="215"/>
      <c r="AY213" s="215" t="s">
        <v>8294</v>
      </c>
      <c r="AZ213" s="215"/>
      <c r="BA213" s="215" t="s">
        <v>8294</v>
      </c>
      <c r="BB213" s="215"/>
      <c r="BC213" s="215" t="s">
        <v>8294</v>
      </c>
      <c r="BD213" s="215"/>
      <c r="BE213" s="212">
        <v>3</v>
      </c>
      <c r="BF213" s="217">
        <v>42279</v>
      </c>
      <c r="BG213" s="212">
        <v>-13.9</v>
      </c>
      <c r="BH213" s="212" t="s">
        <v>8299</v>
      </c>
      <c r="BI213" s="211" t="s">
        <v>8294</v>
      </c>
      <c r="BJ213" s="211"/>
      <c r="BK213" s="211" t="s">
        <v>8294</v>
      </c>
      <c r="BL213" s="211"/>
      <c r="BM213" s="212">
        <v>62.3</v>
      </c>
      <c r="BN213" s="212" t="s">
        <v>8299</v>
      </c>
      <c r="BO213" s="211" t="s">
        <v>8294</v>
      </c>
      <c r="BP213" s="211"/>
      <c r="BQ213" s="212">
        <v>8.9</v>
      </c>
      <c r="BR213" s="212" t="s">
        <v>8299</v>
      </c>
      <c r="BS213" s="212">
        <v>46.8</v>
      </c>
      <c r="BT213" s="212" t="s">
        <v>8299</v>
      </c>
      <c r="BU213" s="212">
        <v>13.2</v>
      </c>
      <c r="BV213" s="212" t="s">
        <v>8299</v>
      </c>
      <c r="BW213" s="212">
        <v>7.3</v>
      </c>
      <c r="BX213" s="212" t="s">
        <v>8299</v>
      </c>
      <c r="BY213" s="234">
        <v>7.2703471183776855</v>
      </c>
      <c r="BZ213" s="214">
        <v>42215</v>
      </c>
      <c r="CA213" s="212">
        <v>29.9</v>
      </c>
      <c r="CB213" s="208" t="s">
        <v>8299</v>
      </c>
      <c r="CC213" s="212">
        <v>7.4</v>
      </c>
      <c r="CD213" s="214">
        <v>42215</v>
      </c>
      <c r="CE213" s="208">
        <v>0</v>
      </c>
      <c r="CG213" s="215" t="s">
        <v>8294</v>
      </c>
      <c r="CH213" s="215" t="s">
        <v>8294</v>
      </c>
      <c r="CI213" s="215" t="s">
        <v>8294</v>
      </c>
      <c r="CJ213" s="215" t="s">
        <v>8294</v>
      </c>
    </row>
    <row r="214" spans="1:88">
      <c r="A214" s="210" t="s">
        <v>7624</v>
      </c>
      <c r="B214" s="211" t="s">
        <v>8187</v>
      </c>
      <c r="C214" s="212" t="s">
        <v>7800</v>
      </c>
      <c r="D214" s="211" t="s">
        <v>8276</v>
      </c>
      <c r="E214" s="212">
        <v>177</v>
      </c>
      <c r="F214" s="212">
        <v>1</v>
      </c>
      <c r="G214" s="213">
        <v>275</v>
      </c>
      <c r="H214" s="213">
        <v>19</v>
      </c>
      <c r="I214" s="213"/>
      <c r="J214" s="213"/>
      <c r="K214" s="211" t="s">
        <v>8294</v>
      </c>
      <c r="M214" s="212">
        <v>7</v>
      </c>
      <c r="N214" s="214">
        <v>41915</v>
      </c>
      <c r="O214" s="212">
        <v>6.35</v>
      </c>
      <c r="P214" s="214">
        <v>42215</v>
      </c>
      <c r="Q214" s="215" t="s">
        <v>8294</v>
      </c>
      <c r="R214" s="215" t="s">
        <v>8294</v>
      </c>
      <c r="S214" s="215" t="s">
        <v>8294</v>
      </c>
      <c r="T214" s="215" t="s">
        <v>8294</v>
      </c>
      <c r="U214" s="209">
        <f>AD214*BS214</f>
        <v>2072.6554281481476</v>
      </c>
      <c r="V214" s="216">
        <v>42215</v>
      </c>
      <c r="W214" s="215">
        <v>13.5</v>
      </c>
      <c r="X214" s="215" t="s">
        <v>8294</v>
      </c>
      <c r="Y214" s="215" t="s">
        <v>8294</v>
      </c>
      <c r="Z214" s="209">
        <f>AD214*BU214</f>
        <v>539.5755866666666</v>
      </c>
      <c r="AA214" s="216">
        <v>42215</v>
      </c>
      <c r="AB214" s="208" t="e">
        <f>(AD214/AH214)*10000</f>
        <v>#VALUE!</v>
      </c>
      <c r="AC214" s="216">
        <v>42215</v>
      </c>
      <c r="AD214" s="485">
        <f>(O214/W214)*(((100-CC214)/100)*((100-2)/100))*100</f>
        <v>42.823459259259252</v>
      </c>
      <c r="AE214" s="216">
        <v>42212</v>
      </c>
      <c r="AF214" s="235">
        <v>48.019129019129018</v>
      </c>
      <c r="AG214" s="216">
        <v>42212</v>
      </c>
      <c r="AH214" s="215" t="s">
        <v>8294</v>
      </c>
      <c r="AI214" s="216" t="s">
        <v>8299</v>
      </c>
      <c r="AJ214" s="212">
        <v>165</v>
      </c>
      <c r="AK214" s="216">
        <v>42145</v>
      </c>
      <c r="AL214" s="215" t="s">
        <v>8294</v>
      </c>
      <c r="AM214" s="215"/>
      <c r="AN214" s="212">
        <v>103</v>
      </c>
      <c r="AO214" s="212"/>
      <c r="AP214" s="215" t="s">
        <v>8294</v>
      </c>
      <c r="AQ214" s="215"/>
      <c r="AR214" s="215" t="s">
        <v>8294</v>
      </c>
      <c r="AS214" s="215"/>
      <c r="AT214" s="215" t="s">
        <v>8294</v>
      </c>
      <c r="AU214" s="215" t="s">
        <v>8294</v>
      </c>
      <c r="AV214" s="215"/>
      <c r="AW214" s="215" t="s">
        <v>8294</v>
      </c>
      <c r="AX214" s="215"/>
      <c r="AY214" s="215" t="s">
        <v>8294</v>
      </c>
      <c r="AZ214" s="215"/>
      <c r="BA214" s="215" t="s">
        <v>8294</v>
      </c>
      <c r="BB214" s="215"/>
      <c r="BC214" s="215" t="s">
        <v>8294</v>
      </c>
      <c r="BD214" s="215"/>
      <c r="BE214" s="212">
        <v>3</v>
      </c>
      <c r="BF214" s="217">
        <v>42279</v>
      </c>
      <c r="BG214" s="212">
        <v>-12.9</v>
      </c>
      <c r="BH214" s="212" t="s">
        <v>8299</v>
      </c>
      <c r="BI214" s="211" t="s">
        <v>8294</v>
      </c>
      <c r="BJ214" s="211"/>
      <c r="BK214" s="211" t="s">
        <v>8294</v>
      </c>
      <c r="BL214" s="211"/>
      <c r="BM214" s="212">
        <v>63.4</v>
      </c>
      <c r="BN214" s="212" t="s">
        <v>8299</v>
      </c>
      <c r="BO214" s="211" t="s">
        <v>8294</v>
      </c>
      <c r="BP214" s="211"/>
      <c r="BQ214" s="212">
        <v>9.8000000000000007</v>
      </c>
      <c r="BR214" s="212" t="s">
        <v>8299</v>
      </c>
      <c r="BS214" s="212">
        <v>48.4</v>
      </c>
      <c r="BT214" s="212" t="s">
        <v>8299</v>
      </c>
      <c r="BU214" s="212">
        <v>12.6</v>
      </c>
      <c r="BV214" s="212" t="s">
        <v>8299</v>
      </c>
      <c r="BW214" s="212">
        <v>14.6</v>
      </c>
      <c r="BX214" s="212" t="s">
        <v>8299</v>
      </c>
      <c r="BY214" s="234">
        <v>6.633145809173584</v>
      </c>
      <c r="BZ214" s="214">
        <v>42215</v>
      </c>
      <c r="CA214" s="212">
        <v>29.5</v>
      </c>
      <c r="CB214" s="208" t="s">
        <v>8299</v>
      </c>
      <c r="CC214" s="212">
        <v>7.1</v>
      </c>
      <c r="CD214" s="214">
        <v>42215</v>
      </c>
      <c r="CE214" s="208">
        <v>0</v>
      </c>
      <c r="CG214" s="215" t="s">
        <v>8294</v>
      </c>
      <c r="CH214" s="215" t="s">
        <v>8294</v>
      </c>
      <c r="CI214" s="215" t="s">
        <v>8294</v>
      </c>
      <c r="CJ214" s="215" t="s">
        <v>8294</v>
      </c>
    </row>
    <row r="215" spans="1:88">
      <c r="A215" s="210" t="s">
        <v>7624</v>
      </c>
      <c r="B215" s="211" t="s">
        <v>8113</v>
      </c>
      <c r="C215" s="212" t="s">
        <v>7764</v>
      </c>
      <c r="D215" s="211" t="s">
        <v>8276</v>
      </c>
      <c r="E215" s="212">
        <v>141</v>
      </c>
      <c r="F215" s="212">
        <v>1</v>
      </c>
      <c r="G215" s="213">
        <v>275</v>
      </c>
      <c r="H215" s="213">
        <v>20</v>
      </c>
      <c r="I215" s="213"/>
      <c r="J215" s="213"/>
      <c r="K215" s="211" t="s">
        <v>8294</v>
      </c>
      <c r="M215" s="212">
        <v>7</v>
      </c>
      <c r="N215" s="214">
        <v>41915</v>
      </c>
      <c r="O215" s="212">
        <v>5.35</v>
      </c>
      <c r="P215" s="214">
        <v>42215</v>
      </c>
      <c r="Q215" s="215" t="s">
        <v>8294</v>
      </c>
      <c r="R215" s="215" t="s">
        <v>8294</v>
      </c>
      <c r="S215" s="215" t="s">
        <v>8294</v>
      </c>
      <c r="T215" s="215" t="s">
        <v>8294</v>
      </c>
      <c r="U215" s="209">
        <f>AD215*BS215</f>
        <v>1726.3529007407401</v>
      </c>
      <c r="V215" s="216">
        <v>42215</v>
      </c>
      <c r="W215" s="215">
        <v>13.5</v>
      </c>
      <c r="X215" s="215" t="s">
        <v>8294</v>
      </c>
      <c r="Y215" s="215" t="s">
        <v>8294</v>
      </c>
      <c r="Z215" s="209">
        <f>AD215*BU215</f>
        <v>500.96670814814803</v>
      </c>
      <c r="AA215" s="216">
        <v>42215</v>
      </c>
      <c r="AB215" s="208" t="e">
        <f>(AD215/AH215)*10000</f>
        <v>#VALUE!</v>
      </c>
      <c r="AC215" s="216">
        <v>42215</v>
      </c>
      <c r="AD215" s="485">
        <f>(O215/W215)*(((100-CC215)/100)*((100-2)/100))*100</f>
        <v>36.04077037037036</v>
      </c>
      <c r="AE215" s="216">
        <v>42212</v>
      </c>
      <c r="AF215" s="235">
        <v>40.413512413512407</v>
      </c>
      <c r="AG215" s="216">
        <v>42212</v>
      </c>
      <c r="AH215" s="215" t="s">
        <v>8294</v>
      </c>
      <c r="AI215" s="216" t="s">
        <v>8299</v>
      </c>
      <c r="AJ215" s="212">
        <v>165</v>
      </c>
      <c r="AK215" s="216">
        <v>42145</v>
      </c>
      <c r="AL215" s="215" t="s">
        <v>8294</v>
      </c>
      <c r="AM215" s="215"/>
      <c r="AN215" s="212">
        <v>105</v>
      </c>
      <c r="AO215" s="212"/>
      <c r="AP215" s="215" t="s">
        <v>8294</v>
      </c>
      <c r="AQ215" s="215"/>
      <c r="AR215" s="215" t="s">
        <v>8294</v>
      </c>
      <c r="AS215" s="215"/>
      <c r="AT215" s="215" t="s">
        <v>8294</v>
      </c>
      <c r="AU215" s="215" t="s">
        <v>8294</v>
      </c>
      <c r="AV215" s="215"/>
      <c r="AW215" s="215" t="s">
        <v>8294</v>
      </c>
      <c r="AX215" s="215"/>
      <c r="AY215" s="215" t="s">
        <v>8294</v>
      </c>
      <c r="AZ215" s="215"/>
      <c r="BA215" s="215" t="s">
        <v>8294</v>
      </c>
      <c r="BB215" s="215"/>
      <c r="BC215" s="215" t="s">
        <v>8294</v>
      </c>
      <c r="BD215" s="215"/>
      <c r="BE215" s="212">
        <v>3</v>
      </c>
      <c r="BF215" s="217">
        <v>42279</v>
      </c>
      <c r="BG215" s="212">
        <v>-13.4</v>
      </c>
      <c r="BH215" s="212" t="s">
        <v>8299</v>
      </c>
      <c r="BI215" s="211" t="s">
        <v>8294</v>
      </c>
      <c r="BJ215" s="211"/>
      <c r="BK215" s="211" t="s">
        <v>8294</v>
      </c>
      <c r="BL215" s="211"/>
      <c r="BM215" s="212">
        <v>64.7</v>
      </c>
      <c r="BN215" s="212" t="s">
        <v>8299</v>
      </c>
      <c r="BO215" s="211" t="s">
        <v>8294</v>
      </c>
      <c r="BP215" s="211"/>
      <c r="BQ215" s="212">
        <v>8.9</v>
      </c>
      <c r="BR215" s="212" t="s">
        <v>8299</v>
      </c>
      <c r="BS215" s="212">
        <v>47.9</v>
      </c>
      <c r="BT215" s="212" t="s">
        <v>8299</v>
      </c>
      <c r="BU215" s="212">
        <v>13.9</v>
      </c>
      <c r="BV215" s="212" t="s">
        <v>8299</v>
      </c>
      <c r="BW215" s="212">
        <v>10</v>
      </c>
      <c r="BX215" s="212" t="s">
        <v>8299</v>
      </c>
      <c r="BY215" s="234">
        <v>6.7146601676940918</v>
      </c>
      <c r="BZ215" s="214">
        <v>42215</v>
      </c>
      <c r="CA215" s="212">
        <v>32.200000000000003</v>
      </c>
      <c r="CB215" s="208" t="s">
        <v>8299</v>
      </c>
      <c r="CC215" s="212">
        <v>7.2</v>
      </c>
      <c r="CD215" s="214">
        <v>42215</v>
      </c>
      <c r="CE215" s="208">
        <v>0</v>
      </c>
      <c r="CG215" s="215" t="s">
        <v>8294</v>
      </c>
      <c r="CH215" s="215" t="s">
        <v>8294</v>
      </c>
      <c r="CI215" s="215" t="s">
        <v>8294</v>
      </c>
      <c r="CJ215" s="215" t="s">
        <v>8294</v>
      </c>
    </row>
    <row r="216" spans="1:88">
      <c r="A216" s="210" t="s">
        <v>7624</v>
      </c>
      <c r="B216" s="211" t="s">
        <v>7838</v>
      </c>
      <c r="C216" s="212" t="s">
        <v>7837</v>
      </c>
      <c r="D216" s="211" t="s">
        <v>8276</v>
      </c>
      <c r="E216" s="212">
        <v>11</v>
      </c>
      <c r="F216" s="212">
        <v>1</v>
      </c>
      <c r="G216" s="213">
        <v>275</v>
      </c>
      <c r="H216" s="213">
        <v>21</v>
      </c>
      <c r="I216" s="213"/>
      <c r="J216" s="213"/>
      <c r="K216" s="211" t="s">
        <v>8294</v>
      </c>
      <c r="M216" s="212">
        <v>7</v>
      </c>
      <c r="N216" s="214">
        <v>41915</v>
      </c>
      <c r="O216" s="212">
        <v>2.6</v>
      </c>
      <c r="P216" s="214">
        <v>42215</v>
      </c>
      <c r="Q216" s="215" t="s">
        <v>8294</v>
      </c>
      <c r="R216" s="215" t="s">
        <v>8294</v>
      </c>
      <c r="S216" s="215" t="s">
        <v>8294</v>
      </c>
      <c r="T216" s="215" t="s">
        <v>8294</v>
      </c>
      <c r="U216" s="209">
        <f>AD216*BS216</f>
        <v>783.62324444444448</v>
      </c>
      <c r="V216" s="216">
        <v>42215</v>
      </c>
      <c r="W216" s="215">
        <v>13.5</v>
      </c>
      <c r="X216" s="215" t="s">
        <v>8294</v>
      </c>
      <c r="Y216" s="215" t="s">
        <v>8294</v>
      </c>
      <c r="Z216" s="209">
        <f>AD216*BU216</f>
        <v>352.19022222222225</v>
      </c>
      <c r="AA216" s="216">
        <v>42215</v>
      </c>
      <c r="AB216" s="208" t="e">
        <f>(AD216/AH216)*10000</f>
        <v>#VALUE!</v>
      </c>
      <c r="AC216" s="216">
        <v>42215</v>
      </c>
      <c r="AD216" s="485">
        <f>(O216/W216)*(((100-CC216)/100)*((100-2)/100))*100</f>
        <v>17.609511111111111</v>
      </c>
      <c r="AE216" s="216">
        <v>42212</v>
      </c>
      <c r="AF216" s="235">
        <v>19.746031746031743</v>
      </c>
      <c r="AG216" s="216">
        <v>42212</v>
      </c>
      <c r="AH216" s="215" t="s">
        <v>8294</v>
      </c>
      <c r="AI216" s="216" t="s">
        <v>8299</v>
      </c>
      <c r="AJ216" s="212">
        <v>180</v>
      </c>
      <c r="AK216" s="216">
        <v>42145</v>
      </c>
      <c r="AL216" s="215" t="s">
        <v>8294</v>
      </c>
      <c r="AM216" s="215"/>
      <c r="AN216" s="212">
        <v>104</v>
      </c>
      <c r="AO216" s="212"/>
      <c r="AP216" s="215" t="s">
        <v>8294</v>
      </c>
      <c r="AQ216" s="215"/>
      <c r="AR216" s="215" t="s">
        <v>8294</v>
      </c>
      <c r="AS216" s="215"/>
      <c r="AT216" s="215" t="s">
        <v>8294</v>
      </c>
      <c r="AU216" s="215" t="s">
        <v>8294</v>
      </c>
      <c r="AV216" s="215"/>
      <c r="AW216" s="215" t="s">
        <v>8294</v>
      </c>
      <c r="AX216" s="215"/>
      <c r="AY216" s="215" t="s">
        <v>8294</v>
      </c>
      <c r="AZ216" s="215"/>
      <c r="BA216" s="215" t="s">
        <v>8294</v>
      </c>
      <c r="BB216" s="215"/>
      <c r="BC216" s="215" t="s">
        <v>8294</v>
      </c>
      <c r="BD216" s="215"/>
      <c r="BE216" s="212">
        <v>3</v>
      </c>
      <c r="BF216" s="217">
        <v>42279</v>
      </c>
      <c r="BG216" s="212">
        <v>32.6</v>
      </c>
      <c r="BH216" s="212" t="s">
        <v>8299</v>
      </c>
      <c r="BI216" s="211" t="s">
        <v>8294</v>
      </c>
      <c r="BJ216" s="211"/>
      <c r="BK216" s="211" t="s">
        <v>8294</v>
      </c>
      <c r="BL216" s="211"/>
      <c r="BM216" s="212">
        <v>66</v>
      </c>
      <c r="BN216" s="212" t="s">
        <v>8299</v>
      </c>
      <c r="BO216" s="211" t="s">
        <v>8294</v>
      </c>
      <c r="BP216" s="211"/>
      <c r="BQ216" s="212">
        <v>6.6</v>
      </c>
      <c r="BR216" s="212" t="s">
        <v>8299</v>
      </c>
      <c r="BS216" s="212">
        <v>44.5</v>
      </c>
      <c r="BT216" s="212" t="s">
        <v>8299</v>
      </c>
      <c r="BU216" s="212">
        <v>20</v>
      </c>
      <c r="BV216" s="212" t="s">
        <v>8299</v>
      </c>
      <c r="BW216" s="212">
        <v>79.5</v>
      </c>
      <c r="BX216" s="212" t="s">
        <v>8299</v>
      </c>
      <c r="BY216" s="234">
        <v>7.2022709846496582</v>
      </c>
      <c r="BZ216" s="214">
        <v>42215</v>
      </c>
      <c r="CA216" s="212">
        <v>42.9</v>
      </c>
      <c r="CB216" s="208" t="s">
        <v>8299</v>
      </c>
      <c r="CC216" s="212">
        <v>6.7</v>
      </c>
      <c r="CD216" s="214">
        <v>42215</v>
      </c>
      <c r="CE216" s="208">
        <v>0</v>
      </c>
      <c r="CG216" s="215" t="s">
        <v>8294</v>
      </c>
      <c r="CH216" s="215" t="s">
        <v>8294</v>
      </c>
      <c r="CI216" s="215" t="s">
        <v>8294</v>
      </c>
      <c r="CJ216" s="215" t="s">
        <v>8294</v>
      </c>
    </row>
    <row r="217" spans="1:88">
      <c r="A217" s="210" t="s">
        <v>7624</v>
      </c>
      <c r="B217" s="211" t="s">
        <v>7903</v>
      </c>
      <c r="C217" s="212" t="s">
        <v>7669</v>
      </c>
      <c r="D217" s="211" t="s">
        <v>8276</v>
      </c>
      <c r="E217" s="212">
        <v>39</v>
      </c>
      <c r="F217" s="212">
        <v>1</v>
      </c>
      <c r="G217" s="213">
        <v>275</v>
      </c>
      <c r="H217" s="213">
        <v>22</v>
      </c>
      <c r="I217" s="213"/>
      <c r="J217" s="213"/>
      <c r="K217" s="211" t="s">
        <v>8294</v>
      </c>
      <c r="M217" s="212">
        <v>7</v>
      </c>
      <c r="N217" s="214">
        <v>41915</v>
      </c>
      <c r="O217" s="212">
        <v>5.4</v>
      </c>
      <c r="P217" s="214">
        <v>42215</v>
      </c>
      <c r="Q217" s="215" t="s">
        <v>8294</v>
      </c>
      <c r="R217" s="215" t="s">
        <v>8294</v>
      </c>
      <c r="S217" s="215" t="s">
        <v>8294</v>
      </c>
      <c r="T217" s="215" t="s">
        <v>8294</v>
      </c>
      <c r="U217" s="209">
        <f>AD217*BS217</f>
        <v>1789.5505599999999</v>
      </c>
      <c r="V217" s="216">
        <v>42215</v>
      </c>
      <c r="W217" s="215">
        <v>13.5</v>
      </c>
      <c r="X217" s="215" t="s">
        <v>8294</v>
      </c>
      <c r="Y217" s="215" t="s">
        <v>8294</v>
      </c>
      <c r="Z217" s="209">
        <f>AD217*BU217</f>
        <v>453.74</v>
      </c>
      <c r="AA217" s="216">
        <v>42215</v>
      </c>
      <c r="AB217" s="208" t="e">
        <f>(AD217/AH217)*10000</f>
        <v>#VALUE!</v>
      </c>
      <c r="AC217" s="216">
        <v>42215</v>
      </c>
      <c r="AD217" s="485">
        <f>(O217/W217)*(((100-CC217)/100)*((100-2)/100))*100</f>
        <v>36.299199999999999</v>
      </c>
      <c r="AE217" s="216">
        <v>42212</v>
      </c>
      <c r="AF217" s="235">
        <v>40.703296703296701</v>
      </c>
      <c r="AG217" s="216">
        <v>42212</v>
      </c>
      <c r="AH217" s="215" t="s">
        <v>8294</v>
      </c>
      <c r="AI217" s="216" t="s">
        <v>8299</v>
      </c>
      <c r="AJ217" s="212">
        <v>155</v>
      </c>
      <c r="AK217" s="216">
        <v>42145</v>
      </c>
      <c r="AL217" s="215" t="s">
        <v>8294</v>
      </c>
      <c r="AM217" s="215"/>
      <c r="AN217" s="212">
        <v>105</v>
      </c>
      <c r="AO217" s="212"/>
      <c r="AP217" s="215" t="s">
        <v>8294</v>
      </c>
      <c r="AQ217" s="215"/>
      <c r="AR217" s="215" t="s">
        <v>8294</v>
      </c>
      <c r="AS217" s="215"/>
      <c r="AT217" s="215" t="s">
        <v>8294</v>
      </c>
      <c r="AU217" s="215" t="s">
        <v>8294</v>
      </c>
      <c r="AV217" s="215"/>
      <c r="AW217" s="215" t="s">
        <v>8294</v>
      </c>
      <c r="AX217" s="215"/>
      <c r="AY217" s="215" t="s">
        <v>8294</v>
      </c>
      <c r="AZ217" s="215"/>
      <c r="BA217" s="215" t="s">
        <v>8294</v>
      </c>
      <c r="BB217" s="215"/>
      <c r="BC217" s="215" t="s">
        <v>8294</v>
      </c>
      <c r="BD217" s="215"/>
      <c r="BE217" s="212">
        <v>3</v>
      </c>
      <c r="BF217" s="217">
        <v>42279</v>
      </c>
      <c r="BG217" s="212">
        <v>-15.2</v>
      </c>
      <c r="BH217" s="212" t="s">
        <v>8299</v>
      </c>
      <c r="BI217" s="211" t="s">
        <v>8294</v>
      </c>
      <c r="BJ217" s="211"/>
      <c r="BK217" s="211" t="s">
        <v>8294</v>
      </c>
      <c r="BL217" s="211"/>
      <c r="BM217" s="212">
        <v>65.599999999999994</v>
      </c>
      <c r="BN217" s="212" t="s">
        <v>8299</v>
      </c>
      <c r="BO217" s="211" t="s">
        <v>8294</v>
      </c>
      <c r="BP217" s="211"/>
      <c r="BQ217" s="212">
        <v>8.3000000000000007</v>
      </c>
      <c r="BR217" s="212" t="s">
        <v>8299</v>
      </c>
      <c r="BS217" s="212">
        <v>49.3</v>
      </c>
      <c r="BT217" s="212" t="s">
        <v>8299</v>
      </c>
      <c r="BU217" s="212">
        <v>12.5</v>
      </c>
      <c r="BV217" s="212" t="s">
        <v>8299</v>
      </c>
      <c r="BW217" s="212">
        <v>9.3000000000000007</v>
      </c>
      <c r="BX217" s="212" t="s">
        <v>8299</v>
      </c>
      <c r="BY217" s="234">
        <v>6.1350979804992676</v>
      </c>
      <c r="BZ217" s="214">
        <v>42215</v>
      </c>
      <c r="CA217" s="212">
        <v>29.9</v>
      </c>
      <c r="CB217" s="208" t="s">
        <v>8299</v>
      </c>
      <c r="CC217" s="212">
        <v>7.4</v>
      </c>
      <c r="CD217" s="214">
        <v>42215</v>
      </c>
      <c r="CE217" s="208">
        <v>0</v>
      </c>
      <c r="CG217" s="215" t="s">
        <v>8294</v>
      </c>
      <c r="CH217" s="215" t="s">
        <v>8294</v>
      </c>
      <c r="CI217" s="215" t="s">
        <v>8294</v>
      </c>
      <c r="CJ217" s="215" t="s">
        <v>8294</v>
      </c>
    </row>
    <row r="218" spans="1:88">
      <c r="A218" s="210" t="s">
        <v>7624</v>
      </c>
      <c r="B218" s="211" t="s">
        <v>8070</v>
      </c>
      <c r="C218" s="212" t="s">
        <v>7745</v>
      </c>
      <c r="D218" s="211" t="s">
        <v>8274</v>
      </c>
      <c r="E218" s="212">
        <v>120</v>
      </c>
      <c r="F218" s="212">
        <v>1</v>
      </c>
      <c r="G218" s="213">
        <v>276</v>
      </c>
      <c r="H218" s="213">
        <v>11</v>
      </c>
      <c r="I218" s="213"/>
      <c r="J218" s="213"/>
      <c r="K218" s="211" t="s">
        <v>8294</v>
      </c>
      <c r="M218" s="212">
        <v>7</v>
      </c>
      <c r="N218" s="214">
        <v>41915</v>
      </c>
      <c r="O218" s="212">
        <v>1.7</v>
      </c>
      <c r="P218" s="214">
        <v>42215</v>
      </c>
      <c r="Q218" s="215" t="s">
        <v>8294</v>
      </c>
      <c r="R218" s="215" t="s">
        <v>8294</v>
      </c>
      <c r="S218" s="215" t="s">
        <v>8294</v>
      </c>
      <c r="T218" s="215" t="s">
        <v>8294</v>
      </c>
      <c r="U218" s="209" t="e">
        <f>AD218*BS218</f>
        <v>#VALUE!</v>
      </c>
      <c r="V218" s="216">
        <v>42215</v>
      </c>
      <c r="W218" s="215">
        <v>13.5</v>
      </c>
      <c r="X218" s="215" t="s">
        <v>8294</v>
      </c>
      <c r="Y218" s="215" t="s">
        <v>8294</v>
      </c>
      <c r="Z218" s="209" t="e">
        <f>AD218*BU218</f>
        <v>#VALUE!</v>
      </c>
      <c r="AA218" s="216">
        <v>42215</v>
      </c>
      <c r="AB218" s="208" t="e">
        <f>(AD218/AH218)*10000</f>
        <v>#VALUE!</v>
      </c>
      <c r="AC218" s="216">
        <v>42215</v>
      </c>
      <c r="AD218" s="485">
        <f>(O218/W218)*(((100-CC218)/100)*((100-2)/100))*100</f>
        <v>11.452207407407405</v>
      </c>
      <c r="AE218" s="216">
        <v>42212</v>
      </c>
      <c r="AF218" s="235">
        <v>12.841676841676838</v>
      </c>
      <c r="AG218" s="216">
        <v>42212</v>
      </c>
      <c r="AH218" s="215" t="s">
        <v>8294</v>
      </c>
      <c r="AI218" s="216" t="s">
        <v>8299</v>
      </c>
      <c r="AJ218" s="212">
        <v>120</v>
      </c>
      <c r="AK218" s="216">
        <v>42145</v>
      </c>
      <c r="AL218" s="215" t="s">
        <v>8294</v>
      </c>
      <c r="AM218" s="215"/>
      <c r="AN218" s="212">
        <v>102</v>
      </c>
      <c r="AO218" s="212"/>
      <c r="AP218" s="215" t="s">
        <v>8294</v>
      </c>
      <c r="AQ218" s="215"/>
      <c r="AR218" s="215" t="s">
        <v>8294</v>
      </c>
      <c r="AS218" s="215"/>
      <c r="AT218" s="215" t="s">
        <v>8294</v>
      </c>
      <c r="AU218" s="215" t="s">
        <v>8294</v>
      </c>
      <c r="AV218" s="215"/>
      <c r="AW218" s="215" t="s">
        <v>8294</v>
      </c>
      <c r="AX218" s="215"/>
      <c r="AY218" s="215" t="s">
        <v>8294</v>
      </c>
      <c r="AZ218" s="215"/>
      <c r="BA218" s="215" t="s">
        <v>8294</v>
      </c>
      <c r="BB218" s="215"/>
      <c r="BC218" s="215" t="s">
        <v>8294</v>
      </c>
      <c r="BD218" s="215"/>
      <c r="BE218" s="212">
        <v>3</v>
      </c>
      <c r="BF218" s="217">
        <v>42279</v>
      </c>
      <c r="BG218" s="211" t="s">
        <v>8294</v>
      </c>
      <c r="BH218" s="212" t="s">
        <v>8299</v>
      </c>
      <c r="BI218" s="211" t="s">
        <v>8294</v>
      </c>
      <c r="BJ218" s="211"/>
      <c r="BK218" s="211" t="s">
        <v>8294</v>
      </c>
      <c r="BL218" s="211"/>
      <c r="BM218" s="211" t="s">
        <v>8294</v>
      </c>
      <c r="BN218" s="212" t="s">
        <v>8299</v>
      </c>
      <c r="BO218" s="211" t="s">
        <v>8294</v>
      </c>
      <c r="BP218" s="211"/>
      <c r="BQ218" s="211" t="s">
        <v>8294</v>
      </c>
      <c r="BR218" s="212" t="s">
        <v>8299</v>
      </c>
      <c r="BS218" s="211" t="s">
        <v>8294</v>
      </c>
      <c r="BT218" s="212" t="s">
        <v>8299</v>
      </c>
      <c r="BU218" s="211" t="s">
        <v>8294</v>
      </c>
      <c r="BV218" s="212" t="s">
        <v>8299</v>
      </c>
      <c r="BW218" s="211" t="s">
        <v>8294</v>
      </c>
      <c r="BX218" s="212" t="s">
        <v>8299</v>
      </c>
      <c r="BY218" s="234" t="s">
        <v>8294</v>
      </c>
      <c r="BZ218" s="214">
        <v>42215</v>
      </c>
      <c r="CA218" s="211" t="s">
        <v>8294</v>
      </c>
      <c r="CB218" s="208" t="s">
        <v>8299</v>
      </c>
      <c r="CC218" s="212">
        <v>7.2</v>
      </c>
      <c r="CD218" s="214">
        <v>42215</v>
      </c>
      <c r="CE218" s="208">
        <v>0</v>
      </c>
      <c r="CG218" s="215" t="s">
        <v>8294</v>
      </c>
      <c r="CH218" s="215" t="s">
        <v>8294</v>
      </c>
      <c r="CI218" s="215" t="s">
        <v>8294</v>
      </c>
      <c r="CJ218" s="215" t="s">
        <v>8294</v>
      </c>
    </row>
    <row r="219" spans="1:88">
      <c r="A219" s="210" t="s">
        <v>7624</v>
      </c>
      <c r="B219" s="211" t="s">
        <v>8011</v>
      </c>
      <c r="C219" s="212" t="s">
        <v>7719</v>
      </c>
      <c r="D219" s="211" t="s">
        <v>8274</v>
      </c>
      <c r="E219" s="212">
        <v>93</v>
      </c>
      <c r="F219" s="212">
        <v>1</v>
      </c>
      <c r="G219" s="213">
        <v>276</v>
      </c>
      <c r="H219" s="213">
        <v>12</v>
      </c>
      <c r="I219" s="213"/>
      <c r="J219" s="213"/>
      <c r="K219" s="211" t="s">
        <v>8294</v>
      </c>
      <c r="M219" s="212">
        <v>7</v>
      </c>
      <c r="N219" s="214">
        <v>41915</v>
      </c>
      <c r="O219" s="212">
        <v>2.4</v>
      </c>
      <c r="P219" s="214">
        <v>42215</v>
      </c>
      <c r="Q219" s="215" t="s">
        <v>8294</v>
      </c>
      <c r="R219" s="215" t="s">
        <v>8294</v>
      </c>
      <c r="S219" s="215" t="s">
        <v>8294</v>
      </c>
      <c r="T219" s="215" t="s">
        <v>8294</v>
      </c>
      <c r="U219" s="209" t="e">
        <f>AD219*BS219</f>
        <v>#VALUE!</v>
      </c>
      <c r="V219" s="216">
        <v>42215</v>
      </c>
      <c r="W219" s="215">
        <v>13.5</v>
      </c>
      <c r="X219" s="215" t="s">
        <v>8294</v>
      </c>
      <c r="Y219" s="215" t="s">
        <v>8294</v>
      </c>
      <c r="Z219" s="209" t="e">
        <f>AD219*BU219</f>
        <v>#VALUE!</v>
      </c>
      <c r="AA219" s="216">
        <v>42215</v>
      </c>
      <c r="AB219" s="208" t="e">
        <f>(AD219/AH219)*10000</f>
        <v>#VALUE!</v>
      </c>
      <c r="AC219" s="216">
        <v>42215</v>
      </c>
      <c r="AD219" s="485">
        <f>(O219/W219)*(((100-CC219)/100)*((100-2)/100))*100</f>
        <v>16.080711111111111</v>
      </c>
      <c r="AE219" s="216">
        <v>42212</v>
      </c>
      <c r="AF219" s="235">
        <v>18.031746031746032</v>
      </c>
      <c r="AG219" s="216">
        <v>42212</v>
      </c>
      <c r="AH219" s="215" t="s">
        <v>8294</v>
      </c>
      <c r="AI219" s="216" t="s">
        <v>8299</v>
      </c>
      <c r="AJ219" s="212">
        <v>150</v>
      </c>
      <c r="AK219" s="216">
        <v>42145</v>
      </c>
      <c r="AL219" s="215" t="s">
        <v>8294</v>
      </c>
      <c r="AM219" s="215"/>
      <c r="AN219" s="212">
        <v>110</v>
      </c>
      <c r="AO219" s="212"/>
      <c r="AP219" s="215" t="s">
        <v>8294</v>
      </c>
      <c r="AQ219" s="215"/>
      <c r="AR219" s="215" t="s">
        <v>8294</v>
      </c>
      <c r="AS219" s="215"/>
      <c r="AT219" s="215" t="s">
        <v>8294</v>
      </c>
      <c r="AU219" s="215" t="s">
        <v>8294</v>
      </c>
      <c r="AV219" s="215"/>
      <c r="AW219" s="215" t="s">
        <v>8294</v>
      </c>
      <c r="AX219" s="215"/>
      <c r="AY219" s="215" t="s">
        <v>8294</v>
      </c>
      <c r="AZ219" s="215"/>
      <c r="BA219" s="215" t="s">
        <v>8294</v>
      </c>
      <c r="BB219" s="215"/>
      <c r="BC219" s="215" t="s">
        <v>8294</v>
      </c>
      <c r="BD219" s="215"/>
      <c r="BE219" s="212">
        <v>3</v>
      </c>
      <c r="BF219" s="217">
        <v>42279</v>
      </c>
      <c r="BG219" s="211" t="s">
        <v>8294</v>
      </c>
      <c r="BH219" s="212" t="s">
        <v>8299</v>
      </c>
      <c r="BI219" s="211" t="s">
        <v>8294</v>
      </c>
      <c r="BJ219" s="211"/>
      <c r="BK219" s="211" t="s">
        <v>8294</v>
      </c>
      <c r="BL219" s="211"/>
      <c r="BM219" s="211" t="s">
        <v>8294</v>
      </c>
      <c r="BN219" s="212" t="s">
        <v>8299</v>
      </c>
      <c r="BO219" s="211" t="s">
        <v>8294</v>
      </c>
      <c r="BP219" s="211"/>
      <c r="BQ219" s="211" t="s">
        <v>8294</v>
      </c>
      <c r="BR219" s="212" t="s">
        <v>8299</v>
      </c>
      <c r="BS219" s="211" t="s">
        <v>8294</v>
      </c>
      <c r="BT219" s="212" t="s">
        <v>8299</v>
      </c>
      <c r="BU219" s="211" t="s">
        <v>8294</v>
      </c>
      <c r="BV219" s="212" t="s">
        <v>8299</v>
      </c>
      <c r="BW219" s="211" t="s">
        <v>8294</v>
      </c>
      <c r="BX219" s="212" t="s">
        <v>8299</v>
      </c>
      <c r="BY219" s="234" t="s">
        <v>8294</v>
      </c>
      <c r="BZ219" s="214">
        <v>42215</v>
      </c>
      <c r="CA219" s="211" t="s">
        <v>8294</v>
      </c>
      <c r="CB219" s="208" t="s">
        <v>8299</v>
      </c>
      <c r="CC219" s="212">
        <v>7.7</v>
      </c>
      <c r="CD219" s="214">
        <v>42215</v>
      </c>
      <c r="CE219" s="208">
        <v>0</v>
      </c>
      <c r="CG219" s="215" t="s">
        <v>8294</v>
      </c>
      <c r="CH219" s="215" t="s">
        <v>8294</v>
      </c>
      <c r="CI219" s="215" t="s">
        <v>8294</v>
      </c>
      <c r="CJ219" s="215" t="s">
        <v>8294</v>
      </c>
    </row>
    <row r="220" spans="1:88">
      <c r="A220" s="210" t="s">
        <v>7624</v>
      </c>
      <c r="B220" s="211" t="s">
        <v>7925</v>
      </c>
      <c r="C220" s="212" t="s">
        <v>7680</v>
      </c>
      <c r="D220" s="211" t="s">
        <v>8274</v>
      </c>
      <c r="E220" s="212">
        <v>50</v>
      </c>
      <c r="F220" s="212">
        <v>1</v>
      </c>
      <c r="G220" s="213">
        <v>276</v>
      </c>
      <c r="H220" s="213">
        <v>13</v>
      </c>
      <c r="I220" s="213"/>
      <c r="J220" s="213"/>
      <c r="K220" s="211" t="s">
        <v>8294</v>
      </c>
      <c r="M220" s="212">
        <v>7</v>
      </c>
      <c r="N220" s="214">
        <v>41915</v>
      </c>
      <c r="O220" s="212">
        <v>2.9</v>
      </c>
      <c r="P220" s="214">
        <v>42215</v>
      </c>
      <c r="Q220" s="215" t="s">
        <v>8294</v>
      </c>
      <c r="R220" s="215" t="s">
        <v>8294</v>
      </c>
      <c r="S220" s="215" t="s">
        <v>8294</v>
      </c>
      <c r="T220" s="215" t="s">
        <v>8294</v>
      </c>
      <c r="U220" s="209">
        <f>AD220*BS220</f>
        <v>951.19845333333342</v>
      </c>
      <c r="V220" s="216">
        <v>42215</v>
      </c>
      <c r="W220" s="215">
        <v>13.5</v>
      </c>
      <c r="X220" s="215" t="s">
        <v>8294</v>
      </c>
      <c r="Y220" s="215" t="s">
        <v>8294</v>
      </c>
      <c r="Z220" s="209">
        <f>AD220*BU220</f>
        <v>235.36812444444445</v>
      </c>
      <c r="AA220" s="216">
        <v>42215</v>
      </c>
      <c r="AB220" s="208" t="e">
        <f>(AD220/AH220)*10000</f>
        <v>#VALUE!</v>
      </c>
      <c r="AC220" s="216">
        <v>42215</v>
      </c>
      <c r="AD220" s="485">
        <f>(O220/W220)*(((100-CC220)/100)*((100-2)/100))*100</f>
        <v>19.451911111111112</v>
      </c>
      <c r="AE220" s="216">
        <v>42212</v>
      </c>
      <c r="AF220" s="235">
        <v>21.811965811965816</v>
      </c>
      <c r="AG220" s="216">
        <v>42212</v>
      </c>
      <c r="AH220" s="215" t="s">
        <v>8294</v>
      </c>
      <c r="AI220" s="216" t="s">
        <v>8299</v>
      </c>
      <c r="AJ220" s="212">
        <v>140</v>
      </c>
      <c r="AK220" s="216">
        <v>42145</v>
      </c>
      <c r="AL220" s="215" t="s">
        <v>8294</v>
      </c>
      <c r="AM220" s="215"/>
      <c r="AN220" s="212">
        <v>106</v>
      </c>
      <c r="AO220" s="212"/>
      <c r="AP220" s="215" t="s">
        <v>8294</v>
      </c>
      <c r="AQ220" s="215"/>
      <c r="AR220" s="215" t="s">
        <v>8294</v>
      </c>
      <c r="AS220" s="215"/>
      <c r="AT220" s="215" t="s">
        <v>8294</v>
      </c>
      <c r="AU220" s="215" t="s">
        <v>8294</v>
      </c>
      <c r="AV220" s="215"/>
      <c r="AW220" s="215" t="s">
        <v>8294</v>
      </c>
      <c r="AX220" s="215"/>
      <c r="AY220" s="215" t="s">
        <v>8294</v>
      </c>
      <c r="AZ220" s="215"/>
      <c r="BA220" s="215" t="s">
        <v>8294</v>
      </c>
      <c r="BB220" s="215"/>
      <c r="BC220" s="215" t="s">
        <v>8294</v>
      </c>
      <c r="BD220" s="215"/>
      <c r="BE220" s="212">
        <v>3</v>
      </c>
      <c r="BF220" s="217">
        <v>42279</v>
      </c>
      <c r="BG220" s="212">
        <v>-13.4</v>
      </c>
      <c r="BH220" s="212" t="s">
        <v>8299</v>
      </c>
      <c r="BI220" s="211" t="s">
        <v>8294</v>
      </c>
      <c r="BJ220" s="211"/>
      <c r="BK220" s="211" t="s">
        <v>8294</v>
      </c>
      <c r="BL220" s="211"/>
      <c r="BM220" s="212">
        <v>62.7</v>
      </c>
      <c r="BN220" s="212" t="s">
        <v>8299</v>
      </c>
      <c r="BO220" s="211" t="s">
        <v>8294</v>
      </c>
      <c r="BP220" s="211"/>
      <c r="BQ220" s="212">
        <v>9.1</v>
      </c>
      <c r="BR220" s="212" t="s">
        <v>8299</v>
      </c>
      <c r="BS220" s="212">
        <v>48.9</v>
      </c>
      <c r="BT220" s="212" t="s">
        <v>8299</v>
      </c>
      <c r="BU220" s="212">
        <v>12.1</v>
      </c>
      <c r="BV220" s="212" t="s">
        <v>8299</v>
      </c>
      <c r="BW220" s="212">
        <v>9.1</v>
      </c>
      <c r="BX220" s="212" t="s">
        <v>8299</v>
      </c>
      <c r="BY220" s="234">
        <v>6.7185468673706055</v>
      </c>
      <c r="BZ220" s="214">
        <v>42215</v>
      </c>
      <c r="CA220" s="212">
        <v>28.7</v>
      </c>
      <c r="CB220" s="208" t="s">
        <v>8299</v>
      </c>
      <c r="CC220" s="212">
        <v>7.6</v>
      </c>
      <c r="CD220" s="214">
        <v>42215</v>
      </c>
      <c r="CE220" s="208">
        <v>0</v>
      </c>
      <c r="CG220" s="215" t="s">
        <v>8294</v>
      </c>
      <c r="CH220" s="215" t="s">
        <v>8294</v>
      </c>
      <c r="CI220" s="215" t="s">
        <v>8294</v>
      </c>
      <c r="CJ220" s="215" t="s">
        <v>8294</v>
      </c>
    </row>
    <row r="221" spans="1:88">
      <c r="A221" s="210" t="s">
        <v>7624</v>
      </c>
      <c r="B221" s="211" t="s">
        <v>8151</v>
      </c>
      <c r="C221" s="212" t="s">
        <v>7781</v>
      </c>
      <c r="D221" s="211" t="s">
        <v>8274</v>
      </c>
      <c r="E221" s="212">
        <v>158</v>
      </c>
      <c r="F221" s="212">
        <v>1</v>
      </c>
      <c r="G221" s="213">
        <v>276</v>
      </c>
      <c r="H221" s="213">
        <v>14</v>
      </c>
      <c r="I221" s="213"/>
      <c r="J221" s="213"/>
      <c r="K221" s="211" t="s">
        <v>8294</v>
      </c>
      <c r="M221" s="212">
        <v>7</v>
      </c>
      <c r="N221" s="214">
        <v>41915</v>
      </c>
      <c r="O221" s="212">
        <v>3.5</v>
      </c>
      <c r="P221" s="214">
        <v>42215</v>
      </c>
      <c r="Q221" s="215" t="s">
        <v>8294</v>
      </c>
      <c r="R221" s="215" t="s">
        <v>8294</v>
      </c>
      <c r="S221" s="215" t="s">
        <v>8294</v>
      </c>
      <c r="T221" s="215" t="s">
        <v>8294</v>
      </c>
      <c r="U221" s="209">
        <f>AD221*BS221</f>
        <v>1159.8938814814812</v>
      </c>
      <c r="V221" s="216">
        <v>42215</v>
      </c>
      <c r="W221" s="215">
        <v>13.5</v>
      </c>
      <c r="X221" s="215" t="s">
        <v>8294</v>
      </c>
      <c r="Y221" s="215" t="s">
        <v>8294</v>
      </c>
      <c r="Z221" s="209">
        <f>AD221*BU221</f>
        <v>279.97438518518516</v>
      </c>
      <c r="AA221" s="216">
        <v>42215</v>
      </c>
      <c r="AB221" s="208" t="e">
        <f>(AD221/AH221)*10000</f>
        <v>#VALUE!</v>
      </c>
      <c r="AC221" s="216">
        <v>42215</v>
      </c>
      <c r="AD221" s="485">
        <f>(O221/W221)*(((100-CC221)/100)*((100-2)/100))*100</f>
        <v>23.527259259259257</v>
      </c>
      <c r="AE221" s="216">
        <v>42212</v>
      </c>
      <c r="AF221" s="235">
        <v>26.381766381766379</v>
      </c>
      <c r="AG221" s="216">
        <v>42212</v>
      </c>
      <c r="AH221" s="215" t="s">
        <v>8294</v>
      </c>
      <c r="AI221" s="216" t="s">
        <v>8299</v>
      </c>
      <c r="AJ221" s="212">
        <v>150</v>
      </c>
      <c r="AK221" s="216">
        <v>42145</v>
      </c>
      <c r="AL221" s="215" t="s">
        <v>8294</v>
      </c>
      <c r="AM221" s="215"/>
      <c r="AN221" s="212">
        <v>105</v>
      </c>
      <c r="AO221" s="212"/>
      <c r="AP221" s="215" t="s">
        <v>8294</v>
      </c>
      <c r="AQ221" s="215"/>
      <c r="AR221" s="215" t="s">
        <v>8294</v>
      </c>
      <c r="AS221" s="215"/>
      <c r="AT221" s="215" t="s">
        <v>8294</v>
      </c>
      <c r="AU221" s="215" t="s">
        <v>8294</v>
      </c>
      <c r="AV221" s="215"/>
      <c r="AW221" s="215" t="s">
        <v>8294</v>
      </c>
      <c r="AX221" s="215"/>
      <c r="AY221" s="215" t="s">
        <v>8294</v>
      </c>
      <c r="AZ221" s="215"/>
      <c r="BA221" s="215" t="s">
        <v>8294</v>
      </c>
      <c r="BB221" s="215"/>
      <c r="BC221" s="215" t="s">
        <v>8294</v>
      </c>
      <c r="BD221" s="215"/>
      <c r="BE221" s="212">
        <v>3</v>
      </c>
      <c r="BF221" s="217">
        <v>42279</v>
      </c>
      <c r="BG221" s="212">
        <v>-14.3</v>
      </c>
      <c r="BH221" s="212" t="s">
        <v>8299</v>
      </c>
      <c r="BI221" s="211" t="s">
        <v>8294</v>
      </c>
      <c r="BJ221" s="211"/>
      <c r="BK221" s="211" t="s">
        <v>8294</v>
      </c>
      <c r="BL221" s="211"/>
      <c r="BM221" s="212">
        <v>61.7</v>
      </c>
      <c r="BN221" s="212" t="s">
        <v>8299</v>
      </c>
      <c r="BO221" s="211" t="s">
        <v>8294</v>
      </c>
      <c r="BP221" s="211"/>
      <c r="BQ221" s="212">
        <v>9.6999999999999993</v>
      </c>
      <c r="BR221" s="212" t="s">
        <v>8299</v>
      </c>
      <c r="BS221" s="212">
        <v>49.3</v>
      </c>
      <c r="BT221" s="212" t="s">
        <v>8299</v>
      </c>
      <c r="BU221" s="212">
        <v>11.9</v>
      </c>
      <c r="BV221" s="212" t="s">
        <v>8299</v>
      </c>
      <c r="BW221" s="212">
        <v>10.6</v>
      </c>
      <c r="BX221" s="212" t="s">
        <v>8299</v>
      </c>
      <c r="BY221" s="234">
        <v>6.8357558250427246</v>
      </c>
      <c r="BZ221" s="214">
        <v>42215</v>
      </c>
      <c r="CA221" s="212">
        <v>28.4</v>
      </c>
      <c r="CB221" s="208" t="s">
        <v>8299</v>
      </c>
      <c r="CC221" s="212">
        <v>7.4</v>
      </c>
      <c r="CD221" s="214">
        <v>42215</v>
      </c>
      <c r="CE221" s="208">
        <v>0</v>
      </c>
      <c r="CG221" s="215" t="s">
        <v>8294</v>
      </c>
      <c r="CH221" s="215" t="s">
        <v>8294</v>
      </c>
      <c r="CI221" s="215" t="s">
        <v>8294</v>
      </c>
      <c r="CJ221" s="215" t="s">
        <v>8294</v>
      </c>
    </row>
    <row r="222" spans="1:88">
      <c r="A222" s="210" t="s">
        <v>7624</v>
      </c>
      <c r="B222" s="211" t="s">
        <v>8156</v>
      </c>
      <c r="C222" s="212" t="s">
        <v>7784</v>
      </c>
      <c r="D222" s="211" t="s">
        <v>8274</v>
      </c>
      <c r="E222" s="212">
        <v>161</v>
      </c>
      <c r="F222" s="212">
        <v>1</v>
      </c>
      <c r="G222" s="213">
        <v>276</v>
      </c>
      <c r="H222" s="213">
        <v>15</v>
      </c>
      <c r="I222" s="213"/>
      <c r="J222" s="213"/>
      <c r="K222" s="211" t="s">
        <v>8294</v>
      </c>
      <c r="M222" s="212">
        <v>7</v>
      </c>
      <c r="N222" s="214">
        <v>41915</v>
      </c>
      <c r="O222" s="212">
        <v>3.35</v>
      </c>
      <c r="P222" s="214">
        <v>42215</v>
      </c>
      <c r="Q222" s="215" t="s">
        <v>8294</v>
      </c>
      <c r="R222" s="215" t="s">
        <v>8294</v>
      </c>
      <c r="S222" s="215" t="s">
        <v>8294</v>
      </c>
      <c r="T222" s="215" t="s">
        <v>8294</v>
      </c>
      <c r="U222" s="209">
        <f>AD222*BS222</f>
        <v>1076.2403555555557</v>
      </c>
      <c r="V222" s="216">
        <v>42215</v>
      </c>
      <c r="W222" s="215">
        <v>13.5</v>
      </c>
      <c r="X222" s="215" t="s">
        <v>8294</v>
      </c>
      <c r="Y222" s="215" t="s">
        <v>8294</v>
      </c>
      <c r="Z222" s="209">
        <f>AD222*BU222</f>
        <v>298.20826518518521</v>
      </c>
      <c r="AA222" s="216">
        <v>42215</v>
      </c>
      <c r="AB222" s="208" t="e">
        <f>(AD222/AH222)*10000</f>
        <v>#VALUE!</v>
      </c>
      <c r="AC222" s="216">
        <v>42215</v>
      </c>
      <c r="AD222" s="485">
        <f>(O222/W222)*(((100-CC222)/100)*((100-2)/100))*100</f>
        <v>22.421674074074076</v>
      </c>
      <c r="AE222" s="216">
        <v>42212</v>
      </c>
      <c r="AF222" s="235">
        <v>25.142043142043143</v>
      </c>
      <c r="AG222" s="216">
        <v>42212</v>
      </c>
      <c r="AH222" s="215" t="s">
        <v>8294</v>
      </c>
      <c r="AI222" s="216" t="s">
        <v>8299</v>
      </c>
      <c r="AJ222" s="212">
        <v>155</v>
      </c>
      <c r="AK222" s="216">
        <v>42145</v>
      </c>
      <c r="AL222" s="215" t="s">
        <v>8294</v>
      </c>
      <c r="AM222" s="215"/>
      <c r="AN222" s="212">
        <v>105</v>
      </c>
      <c r="AO222" s="212"/>
      <c r="AP222" s="215" t="s">
        <v>8294</v>
      </c>
      <c r="AQ222" s="215"/>
      <c r="AR222" s="215" t="s">
        <v>8294</v>
      </c>
      <c r="AS222" s="215"/>
      <c r="AT222" s="215" t="s">
        <v>8294</v>
      </c>
      <c r="AU222" s="215" t="s">
        <v>8294</v>
      </c>
      <c r="AV222" s="215"/>
      <c r="AW222" s="215" t="s">
        <v>8294</v>
      </c>
      <c r="AX222" s="215"/>
      <c r="AY222" s="215" t="s">
        <v>8294</v>
      </c>
      <c r="AZ222" s="215"/>
      <c r="BA222" s="215" t="s">
        <v>8294</v>
      </c>
      <c r="BB222" s="215"/>
      <c r="BC222" s="215" t="s">
        <v>8294</v>
      </c>
      <c r="BD222" s="215"/>
      <c r="BE222" s="212">
        <v>3</v>
      </c>
      <c r="BF222" s="217">
        <v>42279</v>
      </c>
      <c r="BG222" s="212">
        <v>-9.8000000000000007</v>
      </c>
      <c r="BH222" s="212" t="s">
        <v>8299</v>
      </c>
      <c r="BI222" s="211" t="s">
        <v>8294</v>
      </c>
      <c r="BJ222" s="211"/>
      <c r="BK222" s="211" t="s">
        <v>8294</v>
      </c>
      <c r="BL222" s="211"/>
      <c r="BM222" s="212">
        <v>63.4</v>
      </c>
      <c r="BN222" s="212" t="s">
        <v>8299</v>
      </c>
      <c r="BO222" s="211" t="s">
        <v>8294</v>
      </c>
      <c r="BP222" s="211"/>
      <c r="BQ222" s="212">
        <v>9.3000000000000007</v>
      </c>
      <c r="BR222" s="212" t="s">
        <v>8299</v>
      </c>
      <c r="BS222" s="212">
        <v>48</v>
      </c>
      <c r="BT222" s="212" t="s">
        <v>8299</v>
      </c>
      <c r="BU222" s="212">
        <v>13.3</v>
      </c>
      <c r="BV222" s="212" t="s">
        <v>8299</v>
      </c>
      <c r="BW222" s="212">
        <v>9.9</v>
      </c>
      <c r="BX222" s="212" t="s">
        <v>8299</v>
      </c>
      <c r="BY222" s="234">
        <v>7.1095981597900391</v>
      </c>
      <c r="BZ222" s="214">
        <v>42215</v>
      </c>
      <c r="CA222" s="212">
        <v>31</v>
      </c>
      <c r="CB222" s="208" t="s">
        <v>8299</v>
      </c>
      <c r="CC222" s="212">
        <v>7.8</v>
      </c>
      <c r="CD222" s="214">
        <v>42215</v>
      </c>
      <c r="CE222" s="208">
        <v>0</v>
      </c>
      <c r="CG222" s="215" t="s">
        <v>8294</v>
      </c>
      <c r="CH222" s="215" t="s">
        <v>8294</v>
      </c>
      <c r="CI222" s="215" t="s">
        <v>8294</v>
      </c>
      <c r="CJ222" s="215" t="s">
        <v>8294</v>
      </c>
    </row>
    <row r="223" spans="1:88">
      <c r="A223" s="210" t="s">
        <v>7624</v>
      </c>
      <c r="B223" s="211" t="s">
        <v>8149</v>
      </c>
      <c r="C223" s="212" t="s">
        <v>7780</v>
      </c>
      <c r="D223" s="211" t="s">
        <v>8274</v>
      </c>
      <c r="E223" s="212">
        <v>157</v>
      </c>
      <c r="F223" s="212">
        <v>1</v>
      </c>
      <c r="G223" s="213">
        <v>276</v>
      </c>
      <c r="H223" s="213">
        <v>16</v>
      </c>
      <c r="I223" s="213"/>
      <c r="J223" s="213"/>
      <c r="K223" s="211" t="s">
        <v>8294</v>
      </c>
      <c r="M223" s="212">
        <v>7</v>
      </c>
      <c r="N223" s="214">
        <v>41915</v>
      </c>
      <c r="O223" s="212">
        <v>3.4</v>
      </c>
      <c r="P223" s="214">
        <v>42215</v>
      </c>
      <c r="Q223" s="215" t="s">
        <v>8294</v>
      </c>
      <c r="R223" s="215" t="s">
        <v>8294</v>
      </c>
      <c r="S223" s="215" t="s">
        <v>8294</v>
      </c>
      <c r="T223" s="215" t="s">
        <v>8294</v>
      </c>
      <c r="U223" s="209">
        <f>AD223*BS223</f>
        <v>1140.4670874074072</v>
      </c>
      <c r="V223" s="216">
        <v>42215</v>
      </c>
      <c r="W223" s="215">
        <v>13.5</v>
      </c>
      <c r="X223" s="215" t="s">
        <v>8294</v>
      </c>
      <c r="Y223" s="215" t="s">
        <v>8294</v>
      </c>
      <c r="Z223" s="209">
        <f>AD223*BU223</f>
        <v>290.25915851851846</v>
      </c>
      <c r="AA223" s="216">
        <v>42215</v>
      </c>
      <c r="AB223" s="208" t="e">
        <f>(AD223/AH223)*10000</f>
        <v>#VALUE!</v>
      </c>
      <c r="AC223" s="216">
        <v>42215</v>
      </c>
      <c r="AD223" s="485">
        <f>(O223/W223)*(((100-CC223)/100)*((100-2)/100))*100</f>
        <v>22.855051851851847</v>
      </c>
      <c r="AE223" s="216">
        <v>42212</v>
      </c>
      <c r="AF223" s="235">
        <v>25.628001628001623</v>
      </c>
      <c r="AG223" s="216">
        <v>42212</v>
      </c>
      <c r="AH223" s="215" t="s">
        <v>8294</v>
      </c>
      <c r="AI223" s="216" t="s">
        <v>8299</v>
      </c>
      <c r="AJ223" s="212">
        <v>165</v>
      </c>
      <c r="AK223" s="216">
        <v>42145</v>
      </c>
      <c r="AL223" s="215" t="s">
        <v>8294</v>
      </c>
      <c r="AM223" s="215"/>
      <c r="AN223" s="215" t="s">
        <v>8294</v>
      </c>
      <c r="AO223" s="215"/>
      <c r="AP223" s="215" t="s">
        <v>8294</v>
      </c>
      <c r="AQ223" s="215"/>
      <c r="AR223" s="215" t="s">
        <v>8294</v>
      </c>
      <c r="AS223" s="215"/>
      <c r="AT223" s="215" t="s">
        <v>8294</v>
      </c>
      <c r="AU223" s="215" t="s">
        <v>8294</v>
      </c>
      <c r="AV223" s="215"/>
      <c r="AW223" s="215" t="s">
        <v>8294</v>
      </c>
      <c r="AX223" s="215"/>
      <c r="AY223" s="215" t="s">
        <v>8294</v>
      </c>
      <c r="AZ223" s="215"/>
      <c r="BA223" s="215" t="s">
        <v>8294</v>
      </c>
      <c r="BB223" s="215"/>
      <c r="BC223" s="215" t="s">
        <v>8294</v>
      </c>
      <c r="BD223" s="215"/>
      <c r="BE223" s="212">
        <v>3</v>
      </c>
      <c r="BF223" s="217">
        <v>42279</v>
      </c>
      <c r="BG223" s="212">
        <v>-16.399999999999999</v>
      </c>
      <c r="BH223" s="212" t="s">
        <v>8299</v>
      </c>
      <c r="BI223" s="211" t="s">
        <v>8294</v>
      </c>
      <c r="BJ223" s="211"/>
      <c r="BK223" s="211" t="s">
        <v>8294</v>
      </c>
      <c r="BL223" s="211"/>
      <c r="BM223" s="212">
        <v>61.9</v>
      </c>
      <c r="BN223" s="212" t="s">
        <v>8299</v>
      </c>
      <c r="BO223" s="211" t="s">
        <v>8294</v>
      </c>
      <c r="BP223" s="211"/>
      <c r="BQ223" s="212">
        <v>10.1</v>
      </c>
      <c r="BR223" s="212" t="s">
        <v>8299</v>
      </c>
      <c r="BS223" s="212">
        <v>49.9</v>
      </c>
      <c r="BT223" s="212" t="s">
        <v>8299</v>
      </c>
      <c r="BU223" s="212">
        <v>12.7</v>
      </c>
      <c r="BV223" s="212" t="s">
        <v>8299</v>
      </c>
      <c r="BW223" s="212">
        <v>11.8</v>
      </c>
      <c r="BX223" s="212" t="s">
        <v>8299</v>
      </c>
      <c r="BY223" s="234">
        <v>6.6004800796508789</v>
      </c>
      <c r="BZ223" s="214">
        <v>42215</v>
      </c>
      <c r="CA223" s="212">
        <v>30.9</v>
      </c>
      <c r="CB223" s="208" t="s">
        <v>8299</v>
      </c>
      <c r="CC223" s="212">
        <v>7.4</v>
      </c>
      <c r="CD223" s="214">
        <v>42215</v>
      </c>
      <c r="CE223" s="208">
        <v>0</v>
      </c>
      <c r="CG223" s="215" t="s">
        <v>8294</v>
      </c>
      <c r="CH223" s="215" t="s">
        <v>8294</v>
      </c>
      <c r="CI223" s="215" t="s">
        <v>8294</v>
      </c>
      <c r="CJ223" s="215" t="s">
        <v>8294</v>
      </c>
    </row>
    <row r="224" spans="1:88">
      <c r="A224" s="210" t="s">
        <v>7624</v>
      </c>
      <c r="B224" s="211" t="s">
        <v>7821</v>
      </c>
      <c r="C224" s="212" t="s">
        <v>7820</v>
      </c>
      <c r="D224" s="211" t="s">
        <v>8276</v>
      </c>
      <c r="E224" s="212">
        <v>5</v>
      </c>
      <c r="F224" s="212">
        <v>1</v>
      </c>
      <c r="G224" s="213">
        <v>276</v>
      </c>
      <c r="H224" s="213">
        <v>17</v>
      </c>
      <c r="I224" s="213"/>
      <c r="J224" s="213"/>
      <c r="K224" s="211" t="s">
        <v>8294</v>
      </c>
      <c r="M224" s="212">
        <v>7</v>
      </c>
      <c r="N224" s="214">
        <v>41915</v>
      </c>
      <c r="O224" s="212">
        <v>3.6</v>
      </c>
      <c r="P224" s="214">
        <v>42215</v>
      </c>
      <c r="Q224" s="215" t="s">
        <v>8294</v>
      </c>
      <c r="R224" s="215" t="s">
        <v>8294</v>
      </c>
      <c r="S224" s="215" t="s">
        <v>8294</v>
      </c>
      <c r="T224" s="215" t="s">
        <v>8294</v>
      </c>
      <c r="U224" s="209">
        <f>AD224*BS224</f>
        <v>1171.6096</v>
      </c>
      <c r="V224" s="216">
        <v>42215</v>
      </c>
      <c r="W224" s="215">
        <v>13.5</v>
      </c>
      <c r="X224" s="215" t="s">
        <v>8294</v>
      </c>
      <c r="Y224" s="215" t="s">
        <v>8294</v>
      </c>
      <c r="Z224" s="209">
        <f>AD224*BU224</f>
        <v>371.00970666666666</v>
      </c>
      <c r="AA224" s="216">
        <v>42215</v>
      </c>
      <c r="AB224" s="208" t="e">
        <f>(AD224/AH224)*10000</f>
        <v>#VALUE!</v>
      </c>
      <c r="AC224" s="216">
        <v>42215</v>
      </c>
      <c r="AD224" s="485">
        <f>(O224/W224)*(((100-CC224)/100)*((100-2)/100))*100</f>
        <v>24.408533333333335</v>
      </c>
      <c r="AE224" s="216">
        <v>42212</v>
      </c>
      <c r="AF224" s="235">
        <v>27.369963369963372</v>
      </c>
      <c r="AG224" s="216">
        <v>42212</v>
      </c>
      <c r="AH224" s="215" t="s">
        <v>8294</v>
      </c>
      <c r="AI224" s="216" t="s">
        <v>8299</v>
      </c>
      <c r="AJ224" s="212">
        <v>170</v>
      </c>
      <c r="AK224" s="216">
        <v>42145</v>
      </c>
      <c r="AL224" s="215" t="s">
        <v>8294</v>
      </c>
      <c r="AM224" s="215"/>
      <c r="AN224" s="212">
        <v>99</v>
      </c>
      <c r="AO224" s="212"/>
      <c r="AP224" s="215" t="s">
        <v>8294</v>
      </c>
      <c r="AQ224" s="215"/>
      <c r="AR224" s="215" t="s">
        <v>8294</v>
      </c>
      <c r="AS224" s="215"/>
      <c r="AT224" s="215" t="s">
        <v>8294</v>
      </c>
      <c r="AU224" s="215" t="s">
        <v>8294</v>
      </c>
      <c r="AV224" s="215"/>
      <c r="AW224" s="215" t="s">
        <v>8294</v>
      </c>
      <c r="AX224" s="215"/>
      <c r="AY224" s="215" t="s">
        <v>8294</v>
      </c>
      <c r="AZ224" s="215"/>
      <c r="BA224" s="215" t="s">
        <v>8294</v>
      </c>
      <c r="BB224" s="215"/>
      <c r="BC224" s="215" t="s">
        <v>8294</v>
      </c>
      <c r="BD224" s="215"/>
      <c r="BE224" s="212">
        <v>3</v>
      </c>
      <c r="BF224" s="217">
        <v>42279</v>
      </c>
      <c r="BG224" s="212">
        <v>33.700000000000003</v>
      </c>
      <c r="BH224" s="212" t="s">
        <v>8299</v>
      </c>
      <c r="BI224" s="211" t="s">
        <v>8294</v>
      </c>
      <c r="BJ224" s="211"/>
      <c r="BK224" s="211" t="s">
        <v>8294</v>
      </c>
      <c r="BL224" s="211"/>
      <c r="BM224" s="212">
        <v>66.599999999999994</v>
      </c>
      <c r="BN224" s="212" t="s">
        <v>8299</v>
      </c>
      <c r="BO224" s="211" t="s">
        <v>8294</v>
      </c>
      <c r="BP224" s="211"/>
      <c r="BQ224" s="212">
        <v>5.9</v>
      </c>
      <c r="BR224" s="212" t="s">
        <v>8299</v>
      </c>
      <c r="BS224" s="212">
        <v>48</v>
      </c>
      <c r="BT224" s="212" t="s">
        <v>8299</v>
      </c>
      <c r="BU224" s="212">
        <v>15.2</v>
      </c>
      <c r="BV224" s="212" t="s">
        <v>8299</v>
      </c>
      <c r="BW224" s="212">
        <v>58</v>
      </c>
      <c r="BX224" s="212" t="s">
        <v>8299</v>
      </c>
      <c r="BY224" s="234">
        <v>6.6707019805908203</v>
      </c>
      <c r="BZ224" s="214">
        <v>42215</v>
      </c>
      <c r="CA224" s="212">
        <v>35.4</v>
      </c>
      <c r="CB224" s="208" t="s">
        <v>8299</v>
      </c>
      <c r="CC224" s="212">
        <v>6.6</v>
      </c>
      <c r="CD224" s="214">
        <v>42215</v>
      </c>
      <c r="CE224" s="208">
        <v>0</v>
      </c>
      <c r="CG224" s="215" t="s">
        <v>8294</v>
      </c>
      <c r="CH224" s="215" t="s">
        <v>8294</v>
      </c>
      <c r="CI224" s="215" t="s">
        <v>8294</v>
      </c>
      <c r="CJ224" s="215" t="s">
        <v>8294</v>
      </c>
    </row>
    <row r="225" spans="1:88">
      <c r="A225" s="210" t="s">
        <v>7624</v>
      </c>
      <c r="B225" s="211" t="s">
        <v>8171</v>
      </c>
      <c r="C225" s="212" t="s">
        <v>7792</v>
      </c>
      <c r="D225" s="211" t="s">
        <v>8276</v>
      </c>
      <c r="E225" s="212">
        <v>169</v>
      </c>
      <c r="F225" s="212">
        <v>1</v>
      </c>
      <c r="G225" s="213">
        <v>276</v>
      </c>
      <c r="H225" s="213">
        <v>18</v>
      </c>
      <c r="I225" s="213"/>
      <c r="J225" s="213"/>
      <c r="K225" s="211" t="s">
        <v>8294</v>
      </c>
      <c r="M225" s="212">
        <v>7</v>
      </c>
      <c r="N225" s="214">
        <v>41915</v>
      </c>
      <c r="O225" s="212">
        <v>5.3</v>
      </c>
      <c r="P225" s="214">
        <v>42215</v>
      </c>
      <c r="Q225" s="215" t="s">
        <v>8294</v>
      </c>
      <c r="R225" s="215" t="s">
        <v>8294</v>
      </c>
      <c r="S225" s="215" t="s">
        <v>8294</v>
      </c>
      <c r="T225" s="215" t="s">
        <v>8294</v>
      </c>
      <c r="U225" s="209">
        <f>AD225*BS225</f>
        <v>1647.7484074074073</v>
      </c>
      <c r="V225" s="216">
        <v>42215</v>
      </c>
      <c r="W225" s="215">
        <v>13.5</v>
      </c>
      <c r="X225" s="215" t="s">
        <v>8294</v>
      </c>
      <c r="Y225" s="215" t="s">
        <v>8294</v>
      </c>
      <c r="Z225" s="209">
        <f>AD225*BU225</f>
        <v>487.56270370370368</v>
      </c>
      <c r="AA225" s="216">
        <v>42215</v>
      </c>
      <c r="AB225" s="208" t="e">
        <f>(AD225/AH225)*10000</f>
        <v>#VALUE!</v>
      </c>
      <c r="AC225" s="216">
        <v>42215</v>
      </c>
      <c r="AD225" s="485">
        <f>(O225/W225)*(((100-CC225)/100)*((100-2)/100))*100</f>
        <v>35.588518518518519</v>
      </c>
      <c r="AE225" s="216">
        <v>42212</v>
      </c>
      <c r="AF225" s="235">
        <v>39.906389906389904</v>
      </c>
      <c r="AG225" s="216">
        <v>42212</v>
      </c>
      <c r="AH225" s="215" t="s">
        <v>8294</v>
      </c>
      <c r="AI225" s="216" t="s">
        <v>8299</v>
      </c>
      <c r="AJ225" s="212">
        <v>180</v>
      </c>
      <c r="AK225" s="216">
        <v>42145</v>
      </c>
      <c r="AL225" s="215" t="s">
        <v>8294</v>
      </c>
      <c r="AM225" s="215"/>
      <c r="AN225" s="212">
        <v>106</v>
      </c>
      <c r="AO225" s="212"/>
      <c r="AP225" s="215" t="s">
        <v>8294</v>
      </c>
      <c r="AQ225" s="215"/>
      <c r="AR225" s="215" t="s">
        <v>8294</v>
      </c>
      <c r="AS225" s="215"/>
      <c r="AT225" s="215" t="s">
        <v>8294</v>
      </c>
      <c r="AU225" s="215" t="s">
        <v>8294</v>
      </c>
      <c r="AV225" s="215"/>
      <c r="AW225" s="215" t="s">
        <v>8294</v>
      </c>
      <c r="AX225" s="215"/>
      <c r="AY225" s="215" t="s">
        <v>8294</v>
      </c>
      <c r="AZ225" s="215"/>
      <c r="BA225" s="215" t="s">
        <v>8294</v>
      </c>
      <c r="BB225" s="215"/>
      <c r="BC225" s="215" t="s">
        <v>8294</v>
      </c>
      <c r="BD225" s="215"/>
      <c r="BE225" s="212">
        <v>3</v>
      </c>
      <c r="BF225" s="217">
        <v>42279</v>
      </c>
      <c r="BG225" s="212">
        <v>-11.7</v>
      </c>
      <c r="BH225" s="212" t="s">
        <v>8299</v>
      </c>
      <c r="BI225" s="211" t="s">
        <v>8294</v>
      </c>
      <c r="BJ225" s="211"/>
      <c r="BK225" s="211" t="s">
        <v>8294</v>
      </c>
      <c r="BL225" s="211"/>
      <c r="BM225" s="212">
        <v>62.7</v>
      </c>
      <c r="BN225" s="212" t="s">
        <v>8299</v>
      </c>
      <c r="BO225" s="211" t="s">
        <v>8294</v>
      </c>
      <c r="BP225" s="211"/>
      <c r="BQ225" s="212">
        <v>9.5</v>
      </c>
      <c r="BR225" s="212" t="s">
        <v>8299</v>
      </c>
      <c r="BS225" s="212">
        <v>46.3</v>
      </c>
      <c r="BT225" s="212" t="s">
        <v>8299</v>
      </c>
      <c r="BU225" s="212">
        <v>13.7</v>
      </c>
      <c r="BV225" s="212" t="s">
        <v>8299</v>
      </c>
      <c r="BW225" s="212">
        <v>13</v>
      </c>
      <c r="BX225" s="212" t="s">
        <v>8299</v>
      </c>
      <c r="BY225" s="234">
        <v>7.2959599494934082</v>
      </c>
      <c r="BZ225" s="214">
        <v>42215</v>
      </c>
      <c r="CA225" s="212">
        <v>30.6</v>
      </c>
      <c r="CB225" s="208" t="s">
        <v>8299</v>
      </c>
      <c r="CC225" s="212">
        <v>7.5</v>
      </c>
      <c r="CD225" s="214">
        <v>42215</v>
      </c>
      <c r="CE225" s="208">
        <v>0</v>
      </c>
      <c r="CG225" s="215" t="s">
        <v>8294</v>
      </c>
      <c r="CH225" s="215" t="s">
        <v>8294</v>
      </c>
      <c r="CI225" s="215" t="s">
        <v>8294</v>
      </c>
      <c r="CJ225" s="215" t="s">
        <v>8294</v>
      </c>
    </row>
    <row r="226" spans="1:88">
      <c r="A226" s="210" t="s">
        <v>7624</v>
      </c>
      <c r="B226" s="211" t="s">
        <v>7995</v>
      </c>
      <c r="C226" s="212" t="s">
        <v>7713</v>
      </c>
      <c r="D226" s="211" t="s">
        <v>8276</v>
      </c>
      <c r="E226" s="212">
        <v>85</v>
      </c>
      <c r="F226" s="212">
        <v>1</v>
      </c>
      <c r="G226" s="213">
        <v>276</v>
      </c>
      <c r="H226" s="213">
        <v>19</v>
      </c>
      <c r="I226" s="213"/>
      <c r="J226" s="213"/>
      <c r="K226" s="211" t="s">
        <v>8294</v>
      </c>
      <c r="M226" s="212">
        <v>7</v>
      </c>
      <c r="N226" s="214">
        <v>41915</v>
      </c>
      <c r="O226" s="212">
        <v>5.3</v>
      </c>
      <c r="P226" s="214">
        <v>42215</v>
      </c>
      <c r="Q226" s="215" t="s">
        <v>8294</v>
      </c>
      <c r="R226" s="215" t="s">
        <v>8294</v>
      </c>
      <c r="S226" s="215" t="s">
        <v>8294</v>
      </c>
      <c r="T226" s="215" t="s">
        <v>8294</v>
      </c>
      <c r="U226" s="209">
        <f>AD226*BS226</f>
        <v>1635.2404859259254</v>
      </c>
      <c r="V226" s="216">
        <v>42215</v>
      </c>
      <c r="W226" s="215">
        <v>13.5</v>
      </c>
      <c r="X226" s="215" t="s">
        <v>8294</v>
      </c>
      <c r="Y226" s="215" t="s">
        <v>8294</v>
      </c>
      <c r="Z226" s="209">
        <f>AD226*BU226</f>
        <v>571.26305185185174</v>
      </c>
      <c r="AA226" s="216">
        <v>42215</v>
      </c>
      <c r="AB226" s="208" t="e">
        <f>(AD226/AH226)*10000</f>
        <v>#VALUE!</v>
      </c>
      <c r="AC226" s="216">
        <v>42215</v>
      </c>
      <c r="AD226" s="485">
        <f>(O226/W226)*(((100-CC226)/100)*((100-2)/100))*100</f>
        <v>35.703940740740734</v>
      </c>
      <c r="AE226" s="216">
        <v>42212</v>
      </c>
      <c r="AF226" s="235">
        <v>40.035816035816033</v>
      </c>
      <c r="AG226" s="216">
        <v>42212</v>
      </c>
      <c r="AH226" s="215" t="s">
        <v>8294</v>
      </c>
      <c r="AI226" s="216" t="s">
        <v>8299</v>
      </c>
      <c r="AJ226" s="212">
        <v>160</v>
      </c>
      <c r="AK226" s="216">
        <v>42145</v>
      </c>
      <c r="AL226" s="215" t="s">
        <v>8294</v>
      </c>
      <c r="AM226" s="215"/>
      <c r="AN226" s="212">
        <v>103</v>
      </c>
      <c r="AO226" s="212"/>
      <c r="AP226" s="215" t="s">
        <v>8294</v>
      </c>
      <c r="AQ226" s="215"/>
      <c r="AR226" s="215" t="s">
        <v>8294</v>
      </c>
      <c r="AS226" s="215"/>
      <c r="AT226" s="215" t="s">
        <v>8294</v>
      </c>
      <c r="AU226" s="215" t="s">
        <v>8294</v>
      </c>
      <c r="AV226" s="215"/>
      <c r="AW226" s="215" t="s">
        <v>8294</v>
      </c>
      <c r="AX226" s="215"/>
      <c r="AY226" s="215" t="s">
        <v>8294</v>
      </c>
      <c r="AZ226" s="215"/>
      <c r="BA226" s="215" t="s">
        <v>8294</v>
      </c>
      <c r="BB226" s="215"/>
      <c r="BC226" s="215" t="s">
        <v>8294</v>
      </c>
      <c r="BD226" s="215"/>
      <c r="BE226" s="212">
        <v>3</v>
      </c>
      <c r="BF226" s="217">
        <v>42279</v>
      </c>
      <c r="BG226" s="212">
        <v>-10.8</v>
      </c>
      <c r="BH226" s="212" t="s">
        <v>8299</v>
      </c>
      <c r="BI226" s="211" t="s">
        <v>8294</v>
      </c>
      <c r="BJ226" s="211"/>
      <c r="BK226" s="211" t="s">
        <v>8294</v>
      </c>
      <c r="BL226" s="211"/>
      <c r="BM226" s="212">
        <v>59.3</v>
      </c>
      <c r="BN226" s="212" t="s">
        <v>8299</v>
      </c>
      <c r="BO226" s="211" t="s">
        <v>8294</v>
      </c>
      <c r="BP226" s="211"/>
      <c r="BQ226" s="212">
        <v>10.9</v>
      </c>
      <c r="BR226" s="212" t="s">
        <v>8299</v>
      </c>
      <c r="BS226" s="212">
        <v>45.8</v>
      </c>
      <c r="BT226" s="212" t="s">
        <v>8299</v>
      </c>
      <c r="BU226" s="212">
        <v>16</v>
      </c>
      <c r="BV226" s="212" t="s">
        <v>8299</v>
      </c>
      <c r="BW226" s="212">
        <v>12.3</v>
      </c>
      <c r="BX226" s="212" t="s">
        <v>8299</v>
      </c>
      <c r="BY226" s="234">
        <v>7.0070347785949707</v>
      </c>
      <c r="BZ226" s="214">
        <v>42215</v>
      </c>
      <c r="CA226" s="212">
        <v>35.4</v>
      </c>
      <c r="CB226" s="208" t="s">
        <v>8299</v>
      </c>
      <c r="CC226" s="212">
        <v>7.2</v>
      </c>
      <c r="CD226" s="214">
        <v>42215</v>
      </c>
      <c r="CE226" s="208">
        <v>0</v>
      </c>
      <c r="CG226" s="215" t="s">
        <v>8294</v>
      </c>
      <c r="CH226" s="215" t="s">
        <v>8294</v>
      </c>
      <c r="CI226" s="215" t="s">
        <v>8294</v>
      </c>
      <c r="CJ226" s="215" t="s">
        <v>8294</v>
      </c>
    </row>
    <row r="227" spans="1:88">
      <c r="A227" s="210" t="s">
        <v>7624</v>
      </c>
      <c r="B227" s="211" t="s">
        <v>8067</v>
      </c>
      <c r="C227" s="212" t="s">
        <v>7744</v>
      </c>
      <c r="D227" s="211" t="s">
        <v>8276</v>
      </c>
      <c r="E227" s="212">
        <v>119</v>
      </c>
      <c r="F227" s="212">
        <v>1</v>
      </c>
      <c r="G227" s="213">
        <v>276</v>
      </c>
      <c r="H227" s="213">
        <v>20</v>
      </c>
      <c r="I227" s="213"/>
      <c r="J227" s="213"/>
      <c r="K227" s="211" t="s">
        <v>8294</v>
      </c>
      <c r="M227" s="212">
        <v>7</v>
      </c>
      <c r="N227" s="214">
        <v>41915</v>
      </c>
      <c r="O227" s="212">
        <v>3</v>
      </c>
      <c r="P227" s="214">
        <v>42215</v>
      </c>
      <c r="Q227" s="215" t="s">
        <v>8294</v>
      </c>
      <c r="R227" s="215" t="s">
        <v>8294</v>
      </c>
      <c r="S227" s="215" t="s">
        <v>8294</v>
      </c>
      <c r="T227" s="215" t="s">
        <v>8294</v>
      </c>
      <c r="U227" s="209">
        <f>AD227*BS227</f>
        <v>944.74177777777766</v>
      </c>
      <c r="V227" s="216">
        <v>42215</v>
      </c>
      <c r="W227" s="215">
        <v>13.5</v>
      </c>
      <c r="X227" s="215" t="s">
        <v>8294</v>
      </c>
      <c r="Y227" s="215" t="s">
        <v>8294</v>
      </c>
      <c r="Z227" s="209">
        <f>AD227*BU227</f>
        <v>353.77564444444442</v>
      </c>
      <c r="AA227" s="216">
        <v>42215</v>
      </c>
      <c r="AB227" s="208" t="e">
        <f>(AD227/AH227)*10000</f>
        <v>#VALUE!</v>
      </c>
      <c r="AC227" s="216">
        <v>42215</v>
      </c>
      <c r="AD227" s="485">
        <f>(O227/W227)*(((100-CC227)/100)*((100-2)/100))*100</f>
        <v>20.100888888888885</v>
      </c>
      <c r="AE227" s="216">
        <v>42212</v>
      </c>
      <c r="AF227" s="235">
        <v>22.539682539682538</v>
      </c>
      <c r="AG227" s="216">
        <v>42212</v>
      </c>
      <c r="AH227" s="215" t="s">
        <v>8294</v>
      </c>
      <c r="AI227" s="216" t="s">
        <v>8299</v>
      </c>
      <c r="AJ227" s="212">
        <v>180</v>
      </c>
      <c r="AK227" s="216">
        <v>42145</v>
      </c>
      <c r="AL227" s="215" t="s">
        <v>8294</v>
      </c>
      <c r="AM227" s="215"/>
      <c r="AN227" s="212">
        <v>110</v>
      </c>
      <c r="AO227" s="212"/>
      <c r="AP227" s="215" t="s">
        <v>8294</v>
      </c>
      <c r="AQ227" s="215"/>
      <c r="AR227" s="215" t="s">
        <v>8294</v>
      </c>
      <c r="AS227" s="215"/>
      <c r="AT227" s="215" t="s">
        <v>8294</v>
      </c>
      <c r="AU227" s="215" t="s">
        <v>8294</v>
      </c>
      <c r="AV227" s="215"/>
      <c r="AW227" s="215" t="s">
        <v>8294</v>
      </c>
      <c r="AX227" s="215"/>
      <c r="AY227" s="215" t="s">
        <v>8294</v>
      </c>
      <c r="AZ227" s="215"/>
      <c r="BA227" s="215" t="s">
        <v>8294</v>
      </c>
      <c r="BB227" s="215"/>
      <c r="BC227" s="215" t="s">
        <v>8294</v>
      </c>
      <c r="BD227" s="215"/>
      <c r="BE227" s="212">
        <v>3</v>
      </c>
      <c r="BF227" s="217">
        <v>42279</v>
      </c>
      <c r="BG227" s="212">
        <v>35.5</v>
      </c>
      <c r="BH227" s="212" t="s">
        <v>8299</v>
      </c>
      <c r="BI227" s="211" t="s">
        <v>8294</v>
      </c>
      <c r="BJ227" s="211"/>
      <c r="BK227" s="211" t="s">
        <v>8294</v>
      </c>
      <c r="BL227" s="211"/>
      <c r="BM227" s="212">
        <v>69.7</v>
      </c>
      <c r="BN227" s="212" t="s">
        <v>8299</v>
      </c>
      <c r="BO227" s="211" t="s">
        <v>8294</v>
      </c>
      <c r="BP227" s="211"/>
      <c r="BQ227" s="212">
        <v>3.2</v>
      </c>
      <c r="BR227" s="212" t="s">
        <v>8299</v>
      </c>
      <c r="BS227" s="212">
        <v>47</v>
      </c>
      <c r="BT227" s="212" t="s">
        <v>8299</v>
      </c>
      <c r="BU227" s="212">
        <v>17.600000000000001</v>
      </c>
      <c r="BV227" s="212" t="s">
        <v>8299</v>
      </c>
      <c r="BW227" s="212">
        <v>68.099999999999994</v>
      </c>
      <c r="BX227" s="212" t="s">
        <v>8299</v>
      </c>
      <c r="BY227" s="234">
        <v>7.1420221328735352</v>
      </c>
      <c r="BZ227" s="214">
        <v>42215</v>
      </c>
      <c r="CA227" s="212">
        <v>40</v>
      </c>
      <c r="CB227" s="208" t="s">
        <v>8299</v>
      </c>
      <c r="CC227" s="212">
        <v>7.7</v>
      </c>
      <c r="CD227" s="214">
        <v>42215</v>
      </c>
      <c r="CE227" s="208">
        <v>0</v>
      </c>
      <c r="CG227" s="215" t="s">
        <v>8294</v>
      </c>
      <c r="CH227" s="215" t="s">
        <v>8294</v>
      </c>
      <c r="CI227" s="215" t="s">
        <v>8294</v>
      </c>
      <c r="CJ227" s="215" t="s">
        <v>8294</v>
      </c>
    </row>
    <row r="228" spans="1:88">
      <c r="A228" s="210" t="s">
        <v>7624</v>
      </c>
      <c r="B228" s="211" t="s">
        <v>8064</v>
      </c>
      <c r="C228" s="212" t="s">
        <v>7743</v>
      </c>
      <c r="D228" s="211" t="s">
        <v>8276</v>
      </c>
      <c r="E228" s="212">
        <v>118</v>
      </c>
      <c r="F228" s="212">
        <v>1</v>
      </c>
      <c r="G228" s="213">
        <v>276</v>
      </c>
      <c r="H228" s="213">
        <v>21</v>
      </c>
      <c r="I228" s="213"/>
      <c r="J228" s="213"/>
      <c r="K228" s="211" t="s">
        <v>8294</v>
      </c>
      <c r="M228" s="212">
        <v>7</v>
      </c>
      <c r="N228" s="214">
        <v>41915</v>
      </c>
      <c r="O228" s="212">
        <v>3.15</v>
      </c>
      <c r="P228" s="214">
        <v>42215</v>
      </c>
      <c r="Q228" s="215" t="s">
        <v>8294</v>
      </c>
      <c r="R228" s="215" t="s">
        <v>8294</v>
      </c>
      <c r="S228" s="215" t="s">
        <v>8294</v>
      </c>
      <c r="T228" s="215" t="s">
        <v>8294</v>
      </c>
      <c r="U228" s="209">
        <f>AD228*BS228</f>
        <v>990.94072000000006</v>
      </c>
      <c r="V228" s="216">
        <v>42215</v>
      </c>
      <c r="W228" s="215">
        <v>13.5</v>
      </c>
      <c r="X228" s="215" t="s">
        <v>8294</v>
      </c>
      <c r="Y228" s="215" t="s">
        <v>8294</v>
      </c>
      <c r="Z228" s="209">
        <f>AD228*BU228</f>
        <v>348.62520000000001</v>
      </c>
      <c r="AA228" s="216">
        <v>42215</v>
      </c>
      <c r="AB228" s="208" t="e">
        <f>(AD228/AH228)*10000</f>
        <v>#VALUE!</v>
      </c>
      <c r="AC228" s="216">
        <v>42215</v>
      </c>
      <c r="AD228" s="485">
        <f>(O228/W228)*(((100-CC228)/100)*((100-2)/100))*100</f>
        <v>21.128800000000002</v>
      </c>
      <c r="AE228" s="216">
        <v>42212</v>
      </c>
      <c r="AF228" s="235">
        <v>23.692307692307697</v>
      </c>
      <c r="AG228" s="216">
        <v>42212</v>
      </c>
      <c r="AH228" s="215" t="s">
        <v>8294</v>
      </c>
      <c r="AI228" s="216" t="s">
        <v>8299</v>
      </c>
      <c r="AJ228" s="212">
        <v>140</v>
      </c>
      <c r="AK228" s="216">
        <v>42145</v>
      </c>
      <c r="AL228" s="215" t="s">
        <v>8294</v>
      </c>
      <c r="AM228" s="215"/>
      <c r="AN228" s="212">
        <v>106</v>
      </c>
      <c r="AO228" s="212"/>
      <c r="AP228" s="215" t="s">
        <v>8294</v>
      </c>
      <c r="AQ228" s="215"/>
      <c r="AR228" s="215" t="s">
        <v>8294</v>
      </c>
      <c r="AS228" s="215"/>
      <c r="AT228" s="215" t="s">
        <v>8294</v>
      </c>
      <c r="AU228" s="215" t="s">
        <v>8294</v>
      </c>
      <c r="AV228" s="215"/>
      <c r="AW228" s="215" t="s">
        <v>8294</v>
      </c>
      <c r="AX228" s="215"/>
      <c r="AY228" s="215" t="s">
        <v>8294</v>
      </c>
      <c r="AZ228" s="215"/>
      <c r="BA228" s="215" t="s">
        <v>8294</v>
      </c>
      <c r="BB228" s="215"/>
      <c r="BC228" s="215" t="s">
        <v>8294</v>
      </c>
      <c r="BD228" s="215"/>
      <c r="BE228" s="212">
        <v>3</v>
      </c>
      <c r="BF228" s="217">
        <v>42279</v>
      </c>
      <c r="BG228" s="212">
        <v>26.6</v>
      </c>
      <c r="BH228" s="212" t="s">
        <v>8299</v>
      </c>
      <c r="BI228" s="211" t="s">
        <v>8294</v>
      </c>
      <c r="BJ228" s="211"/>
      <c r="BK228" s="211" t="s">
        <v>8294</v>
      </c>
      <c r="BL228" s="211"/>
      <c r="BM228" s="212">
        <v>69.099999999999994</v>
      </c>
      <c r="BN228" s="212" t="s">
        <v>8299</v>
      </c>
      <c r="BO228" s="211" t="s">
        <v>8294</v>
      </c>
      <c r="BP228" s="211"/>
      <c r="BQ228" s="212">
        <v>5.3</v>
      </c>
      <c r="BR228" s="212" t="s">
        <v>8299</v>
      </c>
      <c r="BS228" s="212">
        <v>46.9</v>
      </c>
      <c r="BT228" s="212" t="s">
        <v>8299</v>
      </c>
      <c r="BU228" s="212">
        <v>16.5</v>
      </c>
      <c r="BV228" s="212" t="s">
        <v>8299</v>
      </c>
      <c r="BW228" s="212">
        <v>68.400000000000006</v>
      </c>
      <c r="BX228" s="212" t="s">
        <v>8299</v>
      </c>
      <c r="BY228" s="234">
        <v>7.6350440979003906</v>
      </c>
      <c r="BZ228" s="214">
        <v>42215</v>
      </c>
      <c r="CA228" s="212">
        <v>37.5</v>
      </c>
      <c r="CB228" s="208" t="s">
        <v>8299</v>
      </c>
      <c r="CC228" s="212">
        <v>7.6</v>
      </c>
      <c r="CD228" s="214">
        <v>42215</v>
      </c>
      <c r="CE228" s="208">
        <v>0</v>
      </c>
      <c r="CG228" s="215" t="s">
        <v>8294</v>
      </c>
      <c r="CH228" s="215" t="s">
        <v>8294</v>
      </c>
      <c r="CI228" s="215" t="s">
        <v>8294</v>
      </c>
      <c r="CJ228" s="215" t="s">
        <v>8294</v>
      </c>
    </row>
    <row r="229" spans="1:88">
      <c r="A229" s="210" t="s">
        <v>7624</v>
      </c>
      <c r="B229" s="211" t="s">
        <v>8165</v>
      </c>
      <c r="C229" s="212" t="s">
        <v>7789</v>
      </c>
      <c r="D229" s="211" t="s">
        <v>8276</v>
      </c>
      <c r="E229" s="212">
        <v>166</v>
      </c>
      <c r="F229" s="212">
        <v>1</v>
      </c>
      <c r="G229" s="213">
        <v>276</v>
      </c>
      <c r="H229" s="213">
        <v>22</v>
      </c>
      <c r="I229" s="213"/>
      <c r="J229" s="213"/>
      <c r="K229" s="211" t="s">
        <v>8294</v>
      </c>
      <c r="M229" s="212">
        <v>7</v>
      </c>
      <c r="N229" s="214">
        <v>41915</v>
      </c>
      <c r="O229" s="212">
        <v>5.25</v>
      </c>
      <c r="P229" s="214">
        <v>42215</v>
      </c>
      <c r="Q229" s="215" t="s">
        <v>8294</v>
      </c>
      <c r="R229" s="215" t="s">
        <v>8294</v>
      </c>
      <c r="S229" s="215" t="s">
        <v>8294</v>
      </c>
      <c r="T229" s="215" t="s">
        <v>8294</v>
      </c>
      <c r="U229" s="209">
        <f>AD229*BS229</f>
        <v>1591.6190888888889</v>
      </c>
      <c r="V229" s="216">
        <v>42215</v>
      </c>
      <c r="W229" s="215">
        <v>13.5</v>
      </c>
      <c r="X229" s="215" t="s">
        <v>8294</v>
      </c>
      <c r="Y229" s="215" t="s">
        <v>8294</v>
      </c>
      <c r="Z229" s="209">
        <f>AD229*BU229</f>
        <v>529.36333333333334</v>
      </c>
      <c r="AA229" s="216">
        <v>42215</v>
      </c>
      <c r="AB229" s="208" t="e">
        <f>(AD229/AH229)*10000</f>
        <v>#VALUE!</v>
      </c>
      <c r="AC229" s="216">
        <v>42215</v>
      </c>
      <c r="AD229" s="485">
        <f>(O229/W229)*(((100-CC229)/100)*((100-2)/100))*100</f>
        <v>35.290888888888887</v>
      </c>
      <c r="AE229" s="216">
        <v>42212</v>
      </c>
      <c r="AF229" s="235">
        <v>39.572649572649574</v>
      </c>
      <c r="AG229" s="216">
        <v>42212</v>
      </c>
      <c r="AH229" s="215" t="s">
        <v>8294</v>
      </c>
      <c r="AI229" s="216" t="s">
        <v>8299</v>
      </c>
      <c r="AJ229" s="212">
        <v>140</v>
      </c>
      <c r="AK229" s="216">
        <v>42145</v>
      </c>
      <c r="AL229" s="215" t="s">
        <v>8294</v>
      </c>
      <c r="AM229" s="215"/>
      <c r="AN229" s="212">
        <v>101</v>
      </c>
      <c r="AO229" s="212"/>
      <c r="AP229" s="215" t="s">
        <v>8294</v>
      </c>
      <c r="AQ229" s="215"/>
      <c r="AR229" s="215" t="s">
        <v>8294</v>
      </c>
      <c r="AS229" s="215"/>
      <c r="AT229" s="215" t="s">
        <v>8294</v>
      </c>
      <c r="AU229" s="215" t="s">
        <v>8294</v>
      </c>
      <c r="AV229" s="215"/>
      <c r="AW229" s="215" t="s">
        <v>8294</v>
      </c>
      <c r="AX229" s="215"/>
      <c r="AY229" s="215" t="s">
        <v>8294</v>
      </c>
      <c r="AZ229" s="215"/>
      <c r="BA229" s="215" t="s">
        <v>8294</v>
      </c>
      <c r="BB229" s="215"/>
      <c r="BC229" s="215" t="s">
        <v>8294</v>
      </c>
      <c r="BD229" s="215"/>
      <c r="BE229" s="212">
        <v>3</v>
      </c>
      <c r="BF229" s="217">
        <v>42279</v>
      </c>
      <c r="BG229" s="212">
        <v>-12</v>
      </c>
      <c r="BH229" s="212" t="s">
        <v>8299</v>
      </c>
      <c r="BI229" s="211" t="s">
        <v>8294</v>
      </c>
      <c r="BJ229" s="211"/>
      <c r="BK229" s="211" t="s">
        <v>8294</v>
      </c>
      <c r="BL229" s="211"/>
      <c r="BM229" s="212">
        <v>62.2</v>
      </c>
      <c r="BN229" s="212" t="s">
        <v>8299</v>
      </c>
      <c r="BO229" s="211" t="s">
        <v>8294</v>
      </c>
      <c r="BP229" s="211"/>
      <c r="BQ229" s="212">
        <v>9.6999999999999993</v>
      </c>
      <c r="BR229" s="212" t="s">
        <v>8299</v>
      </c>
      <c r="BS229" s="212">
        <v>45.1</v>
      </c>
      <c r="BT229" s="212" t="s">
        <v>8299</v>
      </c>
      <c r="BU229" s="212">
        <v>15</v>
      </c>
      <c r="BV229" s="212" t="s">
        <v>8299</v>
      </c>
      <c r="BW229" s="212">
        <v>9.4</v>
      </c>
      <c r="BX229" s="212" t="s">
        <v>8299</v>
      </c>
      <c r="BY229" s="234">
        <v>7.2713408470153809</v>
      </c>
      <c r="BZ229" s="214">
        <v>42215</v>
      </c>
      <c r="CA229" s="212">
        <v>32.6</v>
      </c>
      <c r="CB229" s="208" t="s">
        <v>8299</v>
      </c>
      <c r="CC229" s="212">
        <v>7.4</v>
      </c>
      <c r="CD229" s="214">
        <v>42215</v>
      </c>
      <c r="CE229" s="208">
        <v>0</v>
      </c>
      <c r="CG229" s="215" t="s">
        <v>8294</v>
      </c>
      <c r="CH229" s="215" t="s">
        <v>8294</v>
      </c>
      <c r="CI229" s="215" t="s">
        <v>8294</v>
      </c>
      <c r="CJ229" s="215" t="s">
        <v>8294</v>
      </c>
    </row>
    <row r="230" spans="1:88">
      <c r="A230" s="210" t="s">
        <v>7624</v>
      </c>
      <c r="B230" s="211" t="s">
        <v>8027</v>
      </c>
      <c r="C230" s="212" t="s">
        <v>7727</v>
      </c>
      <c r="D230" s="211" t="s">
        <v>8274</v>
      </c>
      <c r="E230" s="212">
        <v>101</v>
      </c>
      <c r="F230" s="212">
        <v>1</v>
      </c>
      <c r="G230" s="213">
        <v>277</v>
      </c>
      <c r="H230" s="213">
        <v>11</v>
      </c>
      <c r="I230" s="213"/>
      <c r="J230" s="213"/>
      <c r="K230" s="211" t="s">
        <v>8294</v>
      </c>
      <c r="M230" s="212">
        <v>7</v>
      </c>
      <c r="N230" s="214">
        <v>41915</v>
      </c>
      <c r="O230" s="212">
        <v>3.3</v>
      </c>
      <c r="P230" s="214">
        <v>42215</v>
      </c>
      <c r="Q230" s="215" t="s">
        <v>8294</v>
      </c>
      <c r="R230" s="215" t="s">
        <v>8294</v>
      </c>
      <c r="S230" s="215" t="s">
        <v>8294</v>
      </c>
      <c r="T230" s="215" t="s">
        <v>8294</v>
      </c>
      <c r="U230" s="209">
        <f>AD230*BS230</f>
        <v>1074.9025466666665</v>
      </c>
      <c r="V230" s="216">
        <v>42215</v>
      </c>
      <c r="W230" s="215">
        <v>13.5</v>
      </c>
      <c r="X230" s="215" t="s">
        <v>8294</v>
      </c>
      <c r="Y230" s="215" t="s">
        <v>8294</v>
      </c>
      <c r="Z230" s="209">
        <f>AD230*BU230</f>
        <v>264.83106222222222</v>
      </c>
      <c r="AA230" s="216">
        <v>42215</v>
      </c>
      <c r="AB230" s="208" t="e">
        <f>(AD230/AH230)*10000</f>
        <v>#VALUE!</v>
      </c>
      <c r="AC230" s="216">
        <v>42215</v>
      </c>
      <c r="AD230" s="485">
        <f>(O230/W230)*(((100-CC230)/100)*((100-2)/100))*100</f>
        <v>22.25471111111111</v>
      </c>
      <c r="AE230" s="216">
        <v>42212</v>
      </c>
      <c r="AF230" s="235">
        <v>24.954822954822959</v>
      </c>
      <c r="AG230" s="216">
        <v>42212</v>
      </c>
      <c r="AH230" s="215" t="s">
        <v>8294</v>
      </c>
      <c r="AI230" s="216" t="s">
        <v>8299</v>
      </c>
      <c r="AJ230" s="212">
        <v>145</v>
      </c>
      <c r="AK230" s="216">
        <v>42145</v>
      </c>
      <c r="AL230" s="215" t="s">
        <v>8294</v>
      </c>
      <c r="AM230" s="215"/>
      <c r="AN230" s="212">
        <v>104</v>
      </c>
      <c r="AO230" s="212"/>
      <c r="AP230" s="215" t="s">
        <v>8294</v>
      </c>
      <c r="AQ230" s="215"/>
      <c r="AR230" s="215" t="s">
        <v>8294</v>
      </c>
      <c r="AS230" s="215"/>
      <c r="AT230" s="215" t="s">
        <v>8294</v>
      </c>
      <c r="AU230" s="215" t="s">
        <v>8294</v>
      </c>
      <c r="AV230" s="215"/>
      <c r="AW230" s="215" t="s">
        <v>8294</v>
      </c>
      <c r="AX230" s="215"/>
      <c r="AY230" s="215" t="s">
        <v>8294</v>
      </c>
      <c r="AZ230" s="215"/>
      <c r="BA230" s="215" t="s">
        <v>8294</v>
      </c>
      <c r="BB230" s="215"/>
      <c r="BC230" s="215" t="s">
        <v>8294</v>
      </c>
      <c r="BD230" s="215"/>
      <c r="BE230" s="212">
        <v>3</v>
      </c>
      <c r="BF230" s="217">
        <v>42279</v>
      </c>
      <c r="BG230" s="212">
        <v>-11</v>
      </c>
      <c r="BH230" s="212" t="s">
        <v>8299</v>
      </c>
      <c r="BI230" s="211" t="s">
        <v>8294</v>
      </c>
      <c r="BJ230" s="211"/>
      <c r="BK230" s="211" t="s">
        <v>8294</v>
      </c>
      <c r="BL230" s="211"/>
      <c r="BM230" s="212">
        <v>63.2</v>
      </c>
      <c r="BN230" s="212" t="s">
        <v>8299</v>
      </c>
      <c r="BO230" s="211" t="s">
        <v>8294</v>
      </c>
      <c r="BP230" s="211"/>
      <c r="BQ230" s="212">
        <v>9.1</v>
      </c>
      <c r="BR230" s="212" t="s">
        <v>8299</v>
      </c>
      <c r="BS230" s="212">
        <v>48.3</v>
      </c>
      <c r="BT230" s="212" t="s">
        <v>8299</v>
      </c>
      <c r="BU230" s="212">
        <v>11.9</v>
      </c>
      <c r="BV230" s="212" t="s">
        <v>8299</v>
      </c>
      <c r="BW230" s="212">
        <v>12.8</v>
      </c>
      <c r="BX230" s="212" t="s">
        <v>8299</v>
      </c>
      <c r="BY230" s="234">
        <v>6.8836708068847656</v>
      </c>
      <c r="BZ230" s="214">
        <v>42215</v>
      </c>
      <c r="CA230" s="212">
        <v>27.9</v>
      </c>
      <c r="CB230" s="208" t="s">
        <v>8299</v>
      </c>
      <c r="CC230" s="212">
        <v>7.1</v>
      </c>
      <c r="CD230" s="214">
        <v>42215</v>
      </c>
      <c r="CE230" s="208">
        <v>0</v>
      </c>
      <c r="CG230" s="215" t="s">
        <v>8294</v>
      </c>
      <c r="CH230" s="215" t="s">
        <v>8294</v>
      </c>
      <c r="CI230" s="215" t="s">
        <v>8294</v>
      </c>
      <c r="CJ230" s="215" t="s">
        <v>8294</v>
      </c>
    </row>
    <row r="231" spans="1:88">
      <c r="A231" s="210" t="s">
        <v>7624</v>
      </c>
      <c r="B231" s="211" t="s">
        <v>7887</v>
      </c>
      <c r="C231" s="212" t="s">
        <v>7661</v>
      </c>
      <c r="D231" s="211" t="s">
        <v>8274</v>
      </c>
      <c r="E231" s="212">
        <v>31</v>
      </c>
      <c r="F231" s="212">
        <v>1</v>
      </c>
      <c r="G231" s="213">
        <v>277</v>
      </c>
      <c r="H231" s="213">
        <v>12</v>
      </c>
      <c r="I231" s="213"/>
      <c r="J231" s="213"/>
      <c r="K231" s="211" t="s">
        <v>8294</v>
      </c>
      <c r="M231" s="212">
        <v>7</v>
      </c>
      <c r="N231" s="214">
        <v>41915</v>
      </c>
      <c r="O231" s="212">
        <v>3.3</v>
      </c>
      <c r="P231" s="214">
        <v>42215</v>
      </c>
      <c r="Q231" s="215" t="s">
        <v>8294</v>
      </c>
      <c r="R231" s="215" t="s">
        <v>8294</v>
      </c>
      <c r="S231" s="215" t="s">
        <v>8294</v>
      </c>
      <c r="T231" s="215" t="s">
        <v>8294</v>
      </c>
      <c r="U231" s="209">
        <f>AD231*BS231</f>
        <v>1033.7301333333332</v>
      </c>
      <c r="V231" s="216">
        <v>42215</v>
      </c>
      <c r="W231" s="215">
        <v>13.5</v>
      </c>
      <c r="X231" s="215" t="s">
        <v>8294</v>
      </c>
      <c r="Y231" s="215" t="s">
        <v>8294</v>
      </c>
      <c r="Z231" s="209">
        <f>AD231*BU231</f>
        <v>282.93906666666663</v>
      </c>
      <c r="AA231" s="216">
        <v>42215</v>
      </c>
      <c r="AB231" s="208" t="e">
        <f>(AD231/AH231)*10000</f>
        <v>#VALUE!</v>
      </c>
      <c r="AC231" s="216">
        <v>42215</v>
      </c>
      <c r="AD231" s="485">
        <f>(O231/W231)*(((100-CC231)/100)*((100-2)/100))*100</f>
        <v>22.278666666666666</v>
      </c>
      <c r="AE231" s="216">
        <v>42212</v>
      </c>
      <c r="AF231" s="235">
        <v>24.981684981684978</v>
      </c>
      <c r="AG231" s="216">
        <v>42212</v>
      </c>
      <c r="AH231" s="215" t="s">
        <v>8294</v>
      </c>
      <c r="AI231" s="216" t="s">
        <v>8299</v>
      </c>
      <c r="AJ231" s="212">
        <v>120</v>
      </c>
      <c r="AK231" s="216">
        <v>42145</v>
      </c>
      <c r="AL231" s="215" t="s">
        <v>8294</v>
      </c>
      <c r="AM231" s="215"/>
      <c r="AN231" s="212">
        <v>103</v>
      </c>
      <c r="AO231" s="212"/>
      <c r="AP231" s="215" t="s">
        <v>8294</v>
      </c>
      <c r="AQ231" s="215"/>
      <c r="AR231" s="215" t="s">
        <v>8294</v>
      </c>
      <c r="AS231" s="215"/>
      <c r="AT231" s="215" t="s">
        <v>8294</v>
      </c>
      <c r="AU231" s="215" t="s">
        <v>8294</v>
      </c>
      <c r="AV231" s="215"/>
      <c r="AW231" s="215" t="s">
        <v>8294</v>
      </c>
      <c r="AX231" s="215"/>
      <c r="AY231" s="215" t="s">
        <v>8294</v>
      </c>
      <c r="AZ231" s="215"/>
      <c r="BA231" s="215" t="s">
        <v>8294</v>
      </c>
      <c r="BB231" s="215"/>
      <c r="BC231" s="215" t="s">
        <v>8294</v>
      </c>
      <c r="BD231" s="215"/>
      <c r="BE231" s="212">
        <v>3</v>
      </c>
      <c r="BF231" s="217">
        <v>42279</v>
      </c>
      <c r="BG231" s="212">
        <v>-6.7</v>
      </c>
      <c r="BH231" s="212" t="s">
        <v>8299</v>
      </c>
      <c r="BI231" s="211" t="s">
        <v>8294</v>
      </c>
      <c r="BJ231" s="211"/>
      <c r="BK231" s="211" t="s">
        <v>8294</v>
      </c>
      <c r="BL231" s="211"/>
      <c r="BM231" s="212">
        <v>61.2</v>
      </c>
      <c r="BN231" s="212" t="s">
        <v>8299</v>
      </c>
      <c r="BO231" s="211" t="s">
        <v>8294</v>
      </c>
      <c r="BP231" s="211"/>
      <c r="BQ231" s="212">
        <v>9.9</v>
      </c>
      <c r="BR231" s="212" t="s">
        <v>8299</v>
      </c>
      <c r="BS231" s="212">
        <v>46.4</v>
      </c>
      <c r="BT231" s="212" t="s">
        <v>8299</v>
      </c>
      <c r="BU231" s="212">
        <v>12.7</v>
      </c>
      <c r="BV231" s="212" t="s">
        <v>8299</v>
      </c>
      <c r="BW231" s="212">
        <v>53.8</v>
      </c>
      <c r="BX231" s="212" t="s">
        <v>8299</v>
      </c>
      <c r="BY231" s="234">
        <v>7.1423249244689941</v>
      </c>
      <c r="BZ231" s="214">
        <v>42215</v>
      </c>
      <c r="CA231" s="212">
        <v>28.5</v>
      </c>
      <c r="CB231" s="208" t="s">
        <v>8299</v>
      </c>
      <c r="CC231" s="212">
        <v>7</v>
      </c>
      <c r="CD231" s="214">
        <v>42215</v>
      </c>
      <c r="CE231" s="208">
        <v>0</v>
      </c>
      <c r="CG231" s="215" t="s">
        <v>8294</v>
      </c>
      <c r="CH231" s="215" t="s">
        <v>8294</v>
      </c>
      <c r="CI231" s="215" t="s">
        <v>8294</v>
      </c>
      <c r="CJ231" s="215" t="s">
        <v>8294</v>
      </c>
    </row>
    <row r="232" spans="1:88">
      <c r="A232" s="210" t="s">
        <v>7624</v>
      </c>
      <c r="B232" s="211" t="s">
        <v>7871</v>
      </c>
      <c r="C232" s="212" t="s">
        <v>7653</v>
      </c>
      <c r="D232" s="211" t="s">
        <v>8274</v>
      </c>
      <c r="E232" s="212">
        <v>23</v>
      </c>
      <c r="F232" s="212">
        <v>1</v>
      </c>
      <c r="G232" s="213">
        <v>277</v>
      </c>
      <c r="H232" s="213">
        <v>13</v>
      </c>
      <c r="I232" s="213"/>
      <c r="J232" s="213"/>
      <c r="K232" s="211" t="s">
        <v>8294</v>
      </c>
      <c r="M232" s="212">
        <v>7</v>
      </c>
      <c r="N232" s="214">
        <v>41915</v>
      </c>
      <c r="O232" s="212">
        <v>2.85</v>
      </c>
      <c r="P232" s="214">
        <v>42215</v>
      </c>
      <c r="Q232" s="215" t="s">
        <v>8294</v>
      </c>
      <c r="R232" s="215" t="s">
        <v>8294</v>
      </c>
      <c r="S232" s="215" t="s">
        <v>8294</v>
      </c>
      <c r="T232" s="215" t="s">
        <v>8294</v>
      </c>
      <c r="U232" s="209">
        <f>AD232*BS232</f>
        <v>1049.0694200000003</v>
      </c>
      <c r="V232" s="216">
        <v>42215</v>
      </c>
      <c r="W232" s="215">
        <v>13.5</v>
      </c>
      <c r="X232" s="215" t="s">
        <v>8294</v>
      </c>
      <c r="Y232" s="215" t="s">
        <v>8294</v>
      </c>
      <c r="Z232" s="209">
        <f>AD232*BU232</f>
        <v>228.22534000000005</v>
      </c>
      <c r="AA232" s="216">
        <v>42215</v>
      </c>
      <c r="AB232" s="208" t="e">
        <f>(AD232/AH232)*10000</f>
        <v>#VALUE!</v>
      </c>
      <c r="AC232" s="216">
        <v>42215</v>
      </c>
      <c r="AD232" s="485">
        <f>(O232/W232)*(((100-CC232)/100)*((100-2)/100))*100</f>
        <v>19.178600000000003</v>
      </c>
      <c r="AE232" s="216">
        <v>42212</v>
      </c>
      <c r="AF232" s="235">
        <v>21.505494505494504</v>
      </c>
      <c r="AG232" s="216">
        <v>42212</v>
      </c>
      <c r="AH232" s="215" t="s">
        <v>8294</v>
      </c>
      <c r="AI232" s="216" t="s">
        <v>8299</v>
      </c>
      <c r="AJ232" s="212">
        <v>150</v>
      </c>
      <c r="AK232" s="216">
        <v>42145</v>
      </c>
      <c r="AL232" s="215" t="s">
        <v>8294</v>
      </c>
      <c r="AM232" s="215"/>
      <c r="AN232" s="212">
        <v>108</v>
      </c>
      <c r="AO232" s="212"/>
      <c r="AP232" s="215" t="s">
        <v>8294</v>
      </c>
      <c r="AQ232" s="215"/>
      <c r="AR232" s="215" t="s">
        <v>8294</v>
      </c>
      <c r="AS232" s="215"/>
      <c r="AT232" s="215" t="s">
        <v>8294</v>
      </c>
      <c r="AU232" s="215" t="s">
        <v>8294</v>
      </c>
      <c r="AV232" s="215"/>
      <c r="AW232" s="215" t="s">
        <v>8294</v>
      </c>
      <c r="AX232" s="215"/>
      <c r="AY232" s="215" t="s">
        <v>8294</v>
      </c>
      <c r="AZ232" s="215"/>
      <c r="BA232" s="215" t="s">
        <v>8294</v>
      </c>
      <c r="BB232" s="215"/>
      <c r="BC232" s="215" t="s">
        <v>8294</v>
      </c>
      <c r="BD232" s="215"/>
      <c r="BE232" s="212">
        <v>3</v>
      </c>
      <c r="BF232" s="217">
        <v>42279</v>
      </c>
      <c r="BG232" s="212">
        <v>32.4</v>
      </c>
      <c r="BH232" s="212" t="s">
        <v>8299</v>
      </c>
      <c r="BI232" s="211" t="s">
        <v>8294</v>
      </c>
      <c r="BJ232" s="211"/>
      <c r="BK232" s="211" t="s">
        <v>8294</v>
      </c>
      <c r="BL232" s="211"/>
      <c r="BM232" s="212">
        <v>73.8</v>
      </c>
      <c r="BN232" s="212" t="s">
        <v>8299</v>
      </c>
      <c r="BO232" s="211" t="s">
        <v>8294</v>
      </c>
      <c r="BP232" s="211"/>
      <c r="BQ232" s="212">
        <v>3.9</v>
      </c>
      <c r="BR232" s="212" t="s">
        <v>8299</v>
      </c>
      <c r="BS232" s="212">
        <v>54.7</v>
      </c>
      <c r="BT232" s="212" t="s">
        <v>8299</v>
      </c>
      <c r="BU232" s="212">
        <v>11.9</v>
      </c>
      <c r="BV232" s="212" t="s">
        <v>8299</v>
      </c>
      <c r="BW232" s="212">
        <v>49</v>
      </c>
      <c r="BX232" s="212" t="s">
        <v>8299</v>
      </c>
      <c r="BY232" s="234">
        <v>6.0015082359313965</v>
      </c>
      <c r="BZ232" s="214">
        <v>42215</v>
      </c>
      <c r="CA232" s="212">
        <v>32.6</v>
      </c>
      <c r="CB232" s="208" t="s">
        <v>8299</v>
      </c>
      <c r="CC232" s="212">
        <v>7.3</v>
      </c>
      <c r="CD232" s="214">
        <v>42215</v>
      </c>
      <c r="CE232" s="208">
        <v>0</v>
      </c>
      <c r="CG232" s="215" t="s">
        <v>8294</v>
      </c>
      <c r="CH232" s="215" t="s">
        <v>8294</v>
      </c>
      <c r="CI232" s="215" t="s">
        <v>8294</v>
      </c>
      <c r="CJ232" s="215" t="s">
        <v>8294</v>
      </c>
    </row>
    <row r="233" spans="1:88">
      <c r="A233" s="210" t="s">
        <v>7624</v>
      </c>
      <c r="B233" s="211" t="s">
        <v>8157</v>
      </c>
      <c r="C233" s="212" t="s">
        <v>7785</v>
      </c>
      <c r="D233" s="211" t="s">
        <v>8274</v>
      </c>
      <c r="E233" s="212">
        <v>162</v>
      </c>
      <c r="F233" s="212">
        <v>1</v>
      </c>
      <c r="G233" s="213">
        <v>277</v>
      </c>
      <c r="H233" s="213">
        <v>14</v>
      </c>
      <c r="I233" s="213"/>
      <c r="J233" s="213"/>
      <c r="K233" s="211" t="s">
        <v>8294</v>
      </c>
      <c r="M233" s="212">
        <v>7</v>
      </c>
      <c r="N233" s="214">
        <v>41915</v>
      </c>
      <c r="O233" s="212">
        <v>4</v>
      </c>
      <c r="P233" s="214">
        <v>42215</v>
      </c>
      <c r="Q233" s="215" t="s">
        <v>8294</v>
      </c>
      <c r="R233" s="215" t="s">
        <v>8294</v>
      </c>
      <c r="S233" s="215" t="s">
        <v>8294</v>
      </c>
      <c r="T233" s="215" t="s">
        <v>8294</v>
      </c>
      <c r="U233" s="209">
        <f>AD233*BS233</f>
        <v>1331.150696296296</v>
      </c>
      <c r="V233" s="216">
        <v>42215</v>
      </c>
      <c r="W233" s="215">
        <v>13.5</v>
      </c>
      <c r="X233" s="215" t="s">
        <v>8294</v>
      </c>
      <c r="Y233" s="215" t="s">
        <v>8294</v>
      </c>
      <c r="Z233" s="209">
        <f>AD233*BU233</f>
        <v>293.71543703703696</v>
      </c>
      <c r="AA233" s="216">
        <v>42215</v>
      </c>
      <c r="AB233" s="208" t="e">
        <f>(AD233/AH233)*10000</f>
        <v>#VALUE!</v>
      </c>
      <c r="AC233" s="216">
        <v>42215</v>
      </c>
      <c r="AD233" s="485">
        <f>(O233/W233)*(((100-CC233)/100)*((100-2)/100))*100</f>
        <v>26.946370370370364</v>
      </c>
      <c r="AE233" s="216">
        <v>42212</v>
      </c>
      <c r="AF233" s="235">
        <v>30.21571021571021</v>
      </c>
      <c r="AG233" s="216">
        <v>42212</v>
      </c>
      <c r="AH233" s="215" t="s">
        <v>8294</v>
      </c>
      <c r="AI233" s="216" t="s">
        <v>8299</v>
      </c>
      <c r="AJ233" s="212">
        <v>155</v>
      </c>
      <c r="AK233" s="216">
        <v>42145</v>
      </c>
      <c r="AL233" s="215" t="s">
        <v>8294</v>
      </c>
      <c r="AM233" s="215"/>
      <c r="AN233" s="212">
        <v>100</v>
      </c>
      <c r="AO233" s="212"/>
      <c r="AP233" s="215" t="s">
        <v>8294</v>
      </c>
      <c r="AQ233" s="215"/>
      <c r="AR233" s="215" t="s">
        <v>8294</v>
      </c>
      <c r="AS233" s="215"/>
      <c r="AT233" s="215" t="s">
        <v>8294</v>
      </c>
      <c r="AU233" s="215" t="s">
        <v>8294</v>
      </c>
      <c r="AV233" s="215"/>
      <c r="AW233" s="215" t="s">
        <v>8294</v>
      </c>
      <c r="AX233" s="215"/>
      <c r="AY233" s="215" t="s">
        <v>8294</v>
      </c>
      <c r="AZ233" s="215"/>
      <c r="BA233" s="215" t="s">
        <v>8294</v>
      </c>
      <c r="BB233" s="215"/>
      <c r="BC233" s="215" t="s">
        <v>8294</v>
      </c>
      <c r="BD233" s="215"/>
      <c r="BE233" s="212">
        <v>3</v>
      </c>
      <c r="BF233" s="217">
        <v>42279</v>
      </c>
      <c r="BG233" s="212">
        <v>-14.1</v>
      </c>
      <c r="BH233" s="212" t="s">
        <v>8299</v>
      </c>
      <c r="BI233" s="211" t="s">
        <v>8294</v>
      </c>
      <c r="BJ233" s="211"/>
      <c r="BK233" s="211" t="s">
        <v>8294</v>
      </c>
      <c r="BL233" s="211"/>
      <c r="BM233" s="212">
        <v>65</v>
      </c>
      <c r="BN233" s="212" t="s">
        <v>8299</v>
      </c>
      <c r="BO233" s="211" t="s">
        <v>8294</v>
      </c>
      <c r="BP233" s="211"/>
      <c r="BQ233" s="212">
        <v>7.7</v>
      </c>
      <c r="BR233" s="212" t="s">
        <v>8299</v>
      </c>
      <c r="BS233" s="212">
        <v>49.4</v>
      </c>
      <c r="BT233" s="212" t="s">
        <v>8299</v>
      </c>
      <c r="BU233" s="212">
        <v>10.9</v>
      </c>
      <c r="BV233" s="212" t="s">
        <v>8299</v>
      </c>
      <c r="BW233" s="212">
        <v>10.3</v>
      </c>
      <c r="BX233" s="212" t="s">
        <v>8299</v>
      </c>
      <c r="BY233" s="234">
        <v>6.7982702255249023</v>
      </c>
      <c r="BZ233" s="214">
        <v>42215</v>
      </c>
      <c r="CA233" s="212">
        <v>26.3</v>
      </c>
      <c r="CB233" s="208" t="s">
        <v>8299</v>
      </c>
      <c r="CC233" s="212">
        <v>7.2</v>
      </c>
      <c r="CD233" s="214">
        <v>42215</v>
      </c>
      <c r="CE233" s="208">
        <v>0</v>
      </c>
      <c r="CG233" s="215" t="s">
        <v>8294</v>
      </c>
      <c r="CH233" s="215" t="s">
        <v>8294</v>
      </c>
      <c r="CI233" s="215" t="s">
        <v>8294</v>
      </c>
      <c r="CJ233" s="215" t="s">
        <v>8294</v>
      </c>
    </row>
    <row r="234" spans="1:88">
      <c r="A234" s="210" t="s">
        <v>7624</v>
      </c>
      <c r="B234" s="211" t="s">
        <v>7963</v>
      </c>
      <c r="C234" s="212" t="s">
        <v>7698</v>
      </c>
      <c r="D234" s="211" t="s">
        <v>8274</v>
      </c>
      <c r="E234" s="212">
        <v>69</v>
      </c>
      <c r="F234" s="212">
        <v>1</v>
      </c>
      <c r="G234" s="213">
        <v>277</v>
      </c>
      <c r="H234" s="213">
        <v>15</v>
      </c>
      <c r="I234" s="213"/>
      <c r="J234" s="213"/>
      <c r="K234" s="211" t="s">
        <v>8294</v>
      </c>
      <c r="M234" s="212">
        <v>7</v>
      </c>
      <c r="N234" s="214">
        <v>41915</v>
      </c>
      <c r="O234" s="212">
        <v>3.1</v>
      </c>
      <c r="P234" s="214">
        <v>42215</v>
      </c>
      <c r="Q234" s="215" t="s">
        <v>8294</v>
      </c>
      <c r="R234" s="215" t="s">
        <v>8294</v>
      </c>
      <c r="S234" s="215" t="s">
        <v>8294</v>
      </c>
      <c r="T234" s="215" t="s">
        <v>8294</v>
      </c>
      <c r="U234" s="209">
        <f>AD234*BS234</f>
        <v>1011.654</v>
      </c>
      <c r="V234" s="216">
        <v>42215</v>
      </c>
      <c r="W234" s="215">
        <v>13.5</v>
      </c>
      <c r="X234" s="215" t="s">
        <v>8294</v>
      </c>
      <c r="Y234" s="215" t="s">
        <v>8294</v>
      </c>
      <c r="Z234" s="209">
        <f>AD234*BU234</f>
        <v>260.19907407407408</v>
      </c>
      <c r="AA234" s="216">
        <v>42215</v>
      </c>
      <c r="AB234" s="208" t="e">
        <f>(AD234/AH234)*10000</f>
        <v>#VALUE!</v>
      </c>
      <c r="AC234" s="216">
        <v>42215</v>
      </c>
      <c r="AD234" s="485">
        <f>(O234/W234)*(((100-CC234)/100)*((100-2)/100))*100</f>
        <v>20.815925925925924</v>
      </c>
      <c r="AE234" s="216">
        <v>42212</v>
      </c>
      <c r="AF234" s="235">
        <v>23.341473341473339</v>
      </c>
      <c r="AG234" s="216">
        <v>42212</v>
      </c>
      <c r="AH234" s="215" t="s">
        <v>8294</v>
      </c>
      <c r="AI234" s="216" t="s">
        <v>8299</v>
      </c>
      <c r="AJ234" s="212">
        <v>140</v>
      </c>
      <c r="AK234" s="216">
        <v>42145</v>
      </c>
      <c r="AL234" s="215" t="s">
        <v>8294</v>
      </c>
      <c r="AM234" s="215"/>
      <c r="AN234" s="212">
        <v>103</v>
      </c>
      <c r="AO234" s="212"/>
      <c r="AP234" s="215" t="s">
        <v>8294</v>
      </c>
      <c r="AQ234" s="215"/>
      <c r="AR234" s="215" t="s">
        <v>8294</v>
      </c>
      <c r="AS234" s="215"/>
      <c r="AT234" s="215" t="s">
        <v>8294</v>
      </c>
      <c r="AU234" s="215" t="s">
        <v>8294</v>
      </c>
      <c r="AV234" s="215"/>
      <c r="AW234" s="215" t="s">
        <v>8294</v>
      </c>
      <c r="AX234" s="215"/>
      <c r="AY234" s="215" t="s">
        <v>8294</v>
      </c>
      <c r="AZ234" s="215"/>
      <c r="BA234" s="215" t="s">
        <v>8294</v>
      </c>
      <c r="BB234" s="215"/>
      <c r="BC234" s="215" t="s">
        <v>8294</v>
      </c>
      <c r="BD234" s="215"/>
      <c r="BE234" s="212">
        <v>3</v>
      </c>
      <c r="BF234" s="217">
        <v>42279</v>
      </c>
      <c r="BG234" s="212">
        <v>-14.8</v>
      </c>
      <c r="BH234" s="212" t="s">
        <v>8299</v>
      </c>
      <c r="BI234" s="211" t="s">
        <v>8294</v>
      </c>
      <c r="BJ234" s="211"/>
      <c r="BK234" s="211" t="s">
        <v>8294</v>
      </c>
      <c r="BL234" s="211"/>
      <c r="BM234" s="212">
        <v>63</v>
      </c>
      <c r="BN234" s="212" t="s">
        <v>8299</v>
      </c>
      <c r="BO234" s="211" t="s">
        <v>8294</v>
      </c>
      <c r="BP234" s="211"/>
      <c r="BQ234" s="212">
        <v>9.3000000000000007</v>
      </c>
      <c r="BR234" s="212" t="s">
        <v>8299</v>
      </c>
      <c r="BS234" s="212">
        <v>48.6</v>
      </c>
      <c r="BT234" s="212" t="s">
        <v>8299</v>
      </c>
      <c r="BU234" s="212">
        <v>12.5</v>
      </c>
      <c r="BV234" s="212" t="s">
        <v>8299</v>
      </c>
      <c r="BW234" s="212">
        <v>10.9</v>
      </c>
      <c r="BX234" s="212" t="s">
        <v>8299</v>
      </c>
      <c r="BY234" s="234">
        <v>6.9383530616760254</v>
      </c>
      <c r="BZ234" s="214">
        <v>42215</v>
      </c>
      <c r="CA234" s="212">
        <v>29.4</v>
      </c>
      <c r="CB234" s="208" t="s">
        <v>8299</v>
      </c>
      <c r="CC234" s="212">
        <v>7.5</v>
      </c>
      <c r="CD234" s="214">
        <v>42215</v>
      </c>
      <c r="CE234" s="208">
        <v>0</v>
      </c>
      <c r="CG234" s="215" t="s">
        <v>8294</v>
      </c>
      <c r="CH234" s="215" t="s">
        <v>8294</v>
      </c>
      <c r="CI234" s="215" t="s">
        <v>8294</v>
      </c>
      <c r="CJ234" s="215" t="s">
        <v>8294</v>
      </c>
    </row>
    <row r="235" spans="1:88">
      <c r="A235" s="210" t="s">
        <v>7624</v>
      </c>
      <c r="B235" s="211" t="s">
        <v>8019</v>
      </c>
      <c r="C235" s="212" t="s">
        <v>7723</v>
      </c>
      <c r="D235" s="211" t="s">
        <v>8274</v>
      </c>
      <c r="E235" s="212">
        <v>97</v>
      </c>
      <c r="F235" s="212">
        <v>1</v>
      </c>
      <c r="G235" s="213">
        <v>277</v>
      </c>
      <c r="H235" s="213">
        <v>16</v>
      </c>
      <c r="I235" s="213"/>
      <c r="J235" s="213"/>
      <c r="K235" s="211" t="s">
        <v>8294</v>
      </c>
      <c r="M235" s="212">
        <v>7</v>
      </c>
      <c r="N235" s="214">
        <v>41915</v>
      </c>
      <c r="O235" s="212">
        <v>3.65</v>
      </c>
      <c r="P235" s="214">
        <v>42215</v>
      </c>
      <c r="Q235" s="215" t="s">
        <v>8294</v>
      </c>
      <c r="R235" s="215" t="s">
        <v>8294</v>
      </c>
      <c r="S235" s="215" t="s">
        <v>8294</v>
      </c>
      <c r="T235" s="215" t="s">
        <v>8294</v>
      </c>
      <c r="U235" s="209">
        <f>AD235*BS235</f>
        <v>1138.4504651851851</v>
      </c>
      <c r="V235" s="216">
        <v>42215</v>
      </c>
      <c r="W235" s="215">
        <v>13.5</v>
      </c>
      <c r="X235" s="215" t="s">
        <v>8294</v>
      </c>
      <c r="Y235" s="215" t="s">
        <v>8294</v>
      </c>
      <c r="Z235" s="209">
        <f>AD235*BU235</f>
        <v>317.19246222222222</v>
      </c>
      <c r="AA235" s="216">
        <v>42215</v>
      </c>
      <c r="AB235" s="208" t="e">
        <f>(AD235/AH235)*10000</f>
        <v>#VALUE!</v>
      </c>
      <c r="AC235" s="216">
        <v>42215</v>
      </c>
      <c r="AD235" s="485">
        <f>(O235/W235)*(((100-CC235)/100)*((100-2)/100))*100</f>
        <v>24.588562962962961</v>
      </c>
      <c r="AE235" s="216">
        <v>42212</v>
      </c>
      <c r="AF235" s="235">
        <v>27.571835571835567</v>
      </c>
      <c r="AG235" s="216">
        <v>42212</v>
      </c>
      <c r="AH235" s="215" t="s">
        <v>8294</v>
      </c>
      <c r="AI235" s="216" t="s">
        <v>8299</v>
      </c>
      <c r="AJ235" s="212">
        <v>165</v>
      </c>
      <c r="AK235" s="216">
        <v>42145</v>
      </c>
      <c r="AL235" s="215" t="s">
        <v>8294</v>
      </c>
      <c r="AM235" s="215"/>
      <c r="AN235" s="212">
        <v>100</v>
      </c>
      <c r="AO235" s="212"/>
      <c r="AP235" s="215" t="s">
        <v>8294</v>
      </c>
      <c r="AQ235" s="215"/>
      <c r="AR235" s="215" t="s">
        <v>8294</v>
      </c>
      <c r="AS235" s="215"/>
      <c r="AT235" s="215" t="s">
        <v>8294</v>
      </c>
      <c r="AU235" s="215" t="s">
        <v>8294</v>
      </c>
      <c r="AV235" s="215"/>
      <c r="AW235" s="215" t="s">
        <v>8294</v>
      </c>
      <c r="AX235" s="215"/>
      <c r="AY235" s="215" t="s">
        <v>8294</v>
      </c>
      <c r="AZ235" s="215"/>
      <c r="BA235" s="215" t="s">
        <v>8294</v>
      </c>
      <c r="BB235" s="215"/>
      <c r="BC235" s="215" t="s">
        <v>8294</v>
      </c>
      <c r="BD235" s="215"/>
      <c r="BE235" s="212">
        <v>3</v>
      </c>
      <c r="BF235" s="217">
        <v>42279</v>
      </c>
      <c r="BG235" s="212">
        <v>-13.4</v>
      </c>
      <c r="BH235" s="212" t="s">
        <v>8299</v>
      </c>
      <c r="BI235" s="211" t="s">
        <v>8294</v>
      </c>
      <c r="BJ235" s="211"/>
      <c r="BK235" s="211" t="s">
        <v>8294</v>
      </c>
      <c r="BL235" s="211"/>
      <c r="BM235" s="212">
        <v>57.4</v>
      </c>
      <c r="BN235" s="212" t="s">
        <v>8299</v>
      </c>
      <c r="BO235" s="211" t="s">
        <v>8294</v>
      </c>
      <c r="BP235" s="211"/>
      <c r="BQ235" s="212">
        <v>10.9</v>
      </c>
      <c r="BR235" s="212" t="s">
        <v>8299</v>
      </c>
      <c r="BS235" s="212">
        <v>46.3</v>
      </c>
      <c r="BT235" s="212" t="s">
        <v>8299</v>
      </c>
      <c r="BU235" s="212">
        <v>12.9</v>
      </c>
      <c r="BV235" s="212" t="s">
        <v>8299</v>
      </c>
      <c r="BW235" s="212">
        <v>5.7</v>
      </c>
      <c r="BX235" s="212" t="s">
        <v>8299</v>
      </c>
      <c r="BY235" s="234">
        <v>6.6844592094421387</v>
      </c>
      <c r="BZ235" s="214">
        <v>42215</v>
      </c>
      <c r="CA235" s="212">
        <v>28.9</v>
      </c>
      <c r="CB235" s="208" t="s">
        <v>8299</v>
      </c>
      <c r="CC235" s="212">
        <v>7.2</v>
      </c>
      <c r="CD235" s="214">
        <v>42215</v>
      </c>
      <c r="CE235" s="208">
        <v>0</v>
      </c>
      <c r="CG235" s="215" t="s">
        <v>8294</v>
      </c>
      <c r="CH235" s="215" t="s">
        <v>8294</v>
      </c>
      <c r="CI235" s="215" t="s">
        <v>8294</v>
      </c>
      <c r="CJ235" s="215" t="s">
        <v>8294</v>
      </c>
    </row>
    <row r="236" spans="1:88">
      <c r="A236" s="210" t="s">
        <v>7624</v>
      </c>
      <c r="B236" s="211" t="s">
        <v>8159</v>
      </c>
      <c r="C236" s="212" t="s">
        <v>7786</v>
      </c>
      <c r="D236" s="211" t="s">
        <v>8276</v>
      </c>
      <c r="E236" s="212">
        <v>163</v>
      </c>
      <c r="F236" s="212">
        <v>1</v>
      </c>
      <c r="G236" s="213">
        <v>277</v>
      </c>
      <c r="H236" s="213">
        <v>17</v>
      </c>
      <c r="I236" s="213"/>
      <c r="J236" s="213"/>
      <c r="K236" s="211" t="s">
        <v>8294</v>
      </c>
      <c r="M236" s="212">
        <v>7</v>
      </c>
      <c r="N236" s="214">
        <v>41915</v>
      </c>
      <c r="O236" s="212">
        <v>5.0999999999999996</v>
      </c>
      <c r="P236" s="214">
        <v>42215</v>
      </c>
      <c r="Q236" s="215" t="s">
        <v>8294</v>
      </c>
      <c r="R236" s="215" t="s">
        <v>8294</v>
      </c>
      <c r="S236" s="215" t="s">
        <v>8294</v>
      </c>
      <c r="T236" s="215" t="s">
        <v>8294</v>
      </c>
      <c r="U236" s="209">
        <f>AD236*BS236</f>
        <v>1645.7858666666666</v>
      </c>
      <c r="V236" s="216">
        <v>42215</v>
      </c>
      <c r="W236" s="215">
        <v>13.5</v>
      </c>
      <c r="X236" s="215" t="s">
        <v>8294</v>
      </c>
      <c r="Y236" s="215" t="s">
        <v>8294</v>
      </c>
      <c r="Z236" s="209">
        <f>AD236*BU236</f>
        <v>464.81400000000002</v>
      </c>
      <c r="AA236" s="216">
        <v>42215</v>
      </c>
      <c r="AB236" s="208" t="e">
        <f>(AD236/AH236)*10000</f>
        <v>#VALUE!</v>
      </c>
      <c r="AC236" s="216">
        <v>42215</v>
      </c>
      <c r="AD236" s="485">
        <f>(O236/W236)*(((100-CC236)/100)*((100-2)/100))*100</f>
        <v>34.430666666666667</v>
      </c>
      <c r="AE236" s="216">
        <v>42212</v>
      </c>
      <c r="AF236" s="235">
        <v>38.608058608058606</v>
      </c>
      <c r="AG236" s="216">
        <v>42212</v>
      </c>
      <c r="AH236" s="215" t="s">
        <v>8294</v>
      </c>
      <c r="AI236" s="216" t="s">
        <v>8299</v>
      </c>
      <c r="AJ236" s="212">
        <v>170</v>
      </c>
      <c r="AK236" s="216">
        <v>42145</v>
      </c>
      <c r="AL236" s="215" t="s">
        <v>8294</v>
      </c>
      <c r="AM236" s="215"/>
      <c r="AN236" s="212">
        <v>103</v>
      </c>
      <c r="AO236" s="212"/>
      <c r="AP236" s="215" t="s">
        <v>8294</v>
      </c>
      <c r="AQ236" s="215"/>
      <c r="AR236" s="215" t="s">
        <v>8294</v>
      </c>
      <c r="AS236" s="215"/>
      <c r="AT236" s="215" t="s">
        <v>8294</v>
      </c>
      <c r="AU236" s="215" t="s">
        <v>8294</v>
      </c>
      <c r="AV236" s="215"/>
      <c r="AW236" s="215" t="s">
        <v>8294</v>
      </c>
      <c r="AX236" s="215"/>
      <c r="AY236" s="215" t="s">
        <v>8294</v>
      </c>
      <c r="AZ236" s="215"/>
      <c r="BA236" s="215" t="s">
        <v>8294</v>
      </c>
      <c r="BB236" s="215"/>
      <c r="BC236" s="215" t="s">
        <v>8294</v>
      </c>
      <c r="BD236" s="215"/>
      <c r="BE236" s="212">
        <v>3</v>
      </c>
      <c r="BF236" s="217">
        <v>42279</v>
      </c>
      <c r="BG236" s="212">
        <v>-14.8</v>
      </c>
      <c r="BH236" s="212" t="s">
        <v>8299</v>
      </c>
      <c r="BI236" s="211" t="s">
        <v>8294</v>
      </c>
      <c r="BJ236" s="211"/>
      <c r="BK236" s="211" t="s">
        <v>8294</v>
      </c>
      <c r="BL236" s="211"/>
      <c r="BM236" s="212">
        <v>61.6</v>
      </c>
      <c r="BN236" s="212" t="s">
        <v>8299</v>
      </c>
      <c r="BO236" s="211" t="s">
        <v>8294</v>
      </c>
      <c r="BP236" s="211"/>
      <c r="BQ236" s="212">
        <v>9.6</v>
      </c>
      <c r="BR236" s="212" t="s">
        <v>8299</v>
      </c>
      <c r="BS236" s="212">
        <v>47.8</v>
      </c>
      <c r="BT236" s="212" t="s">
        <v>8299</v>
      </c>
      <c r="BU236" s="212">
        <v>13.5</v>
      </c>
      <c r="BV236" s="212" t="s">
        <v>8299</v>
      </c>
      <c r="BW236" s="212">
        <v>9</v>
      </c>
      <c r="BX236" s="212" t="s">
        <v>8299</v>
      </c>
      <c r="BY236" s="234">
        <v>7.0383968353271484</v>
      </c>
      <c r="BZ236" s="214">
        <v>42215</v>
      </c>
      <c r="CA236" s="212">
        <v>31.2</v>
      </c>
      <c r="CB236" s="208" t="s">
        <v>8299</v>
      </c>
      <c r="CC236" s="212">
        <v>7</v>
      </c>
      <c r="CD236" s="214">
        <v>42215</v>
      </c>
      <c r="CE236" s="208">
        <v>0</v>
      </c>
      <c r="CG236" s="215" t="s">
        <v>8294</v>
      </c>
      <c r="CH236" s="215" t="s">
        <v>8294</v>
      </c>
      <c r="CI236" s="215" t="s">
        <v>8294</v>
      </c>
      <c r="CJ236" s="215" t="s">
        <v>8294</v>
      </c>
    </row>
    <row r="237" spans="1:88">
      <c r="A237" s="210" t="s">
        <v>7624</v>
      </c>
      <c r="B237" s="211" t="s">
        <v>8161</v>
      </c>
      <c r="C237" s="212" t="s">
        <v>7787</v>
      </c>
      <c r="D237" s="211" t="s">
        <v>8276</v>
      </c>
      <c r="E237" s="212">
        <v>164</v>
      </c>
      <c r="F237" s="212">
        <v>1</v>
      </c>
      <c r="G237" s="213">
        <v>277</v>
      </c>
      <c r="H237" s="213">
        <v>18</v>
      </c>
      <c r="I237" s="213"/>
      <c r="J237" s="213"/>
      <c r="K237" s="211" t="s">
        <v>8294</v>
      </c>
      <c r="M237" s="212">
        <v>7</v>
      </c>
      <c r="N237" s="214">
        <v>41915</v>
      </c>
      <c r="O237" s="212">
        <v>5.8</v>
      </c>
      <c r="P237" s="214">
        <v>42215</v>
      </c>
      <c r="Q237" s="215" t="s">
        <v>8294</v>
      </c>
      <c r="R237" s="215" t="s">
        <v>8294</v>
      </c>
      <c r="S237" s="215" t="s">
        <v>8294</v>
      </c>
      <c r="T237" s="215" t="s">
        <v>8294</v>
      </c>
      <c r="U237" s="209">
        <f>AD237*BS237</f>
        <v>1791.4831200000001</v>
      </c>
      <c r="V237" s="216">
        <v>42215</v>
      </c>
      <c r="W237" s="215">
        <v>13.5</v>
      </c>
      <c r="X237" s="215" t="s">
        <v>8294</v>
      </c>
      <c r="Y237" s="215" t="s">
        <v>8294</v>
      </c>
      <c r="Z237" s="209">
        <f>AD237*BU237</f>
        <v>558.13090666666676</v>
      </c>
      <c r="AA237" s="216">
        <v>42215</v>
      </c>
      <c r="AB237" s="208" t="e">
        <f>(AD237/AH237)*10000</f>
        <v>#VALUE!</v>
      </c>
      <c r="AC237" s="216">
        <v>42215</v>
      </c>
      <c r="AD237" s="485">
        <f>(O237/W237)*(((100-CC237)/100)*((100-2)/100))*100</f>
        <v>39.030133333333339</v>
      </c>
      <c r="AE237" s="216">
        <v>42212</v>
      </c>
      <c r="AF237" s="235">
        <v>43.765567765567766</v>
      </c>
      <c r="AG237" s="216">
        <v>42212</v>
      </c>
      <c r="AH237" s="215" t="s">
        <v>8294</v>
      </c>
      <c r="AI237" s="216" t="s">
        <v>8299</v>
      </c>
      <c r="AJ237" s="212">
        <v>160</v>
      </c>
      <c r="AK237" s="216">
        <v>42145</v>
      </c>
      <c r="AL237" s="215" t="s">
        <v>8294</v>
      </c>
      <c r="AM237" s="215"/>
      <c r="AN237" s="212">
        <v>101</v>
      </c>
      <c r="AO237" s="212"/>
      <c r="AP237" s="215" t="s">
        <v>8294</v>
      </c>
      <c r="AQ237" s="215"/>
      <c r="AR237" s="215" t="s">
        <v>8294</v>
      </c>
      <c r="AS237" s="215"/>
      <c r="AT237" s="215" t="s">
        <v>8294</v>
      </c>
      <c r="AU237" s="215" t="s">
        <v>8294</v>
      </c>
      <c r="AV237" s="215"/>
      <c r="AW237" s="215" t="s">
        <v>8294</v>
      </c>
      <c r="AX237" s="215"/>
      <c r="AY237" s="215" t="s">
        <v>8294</v>
      </c>
      <c r="AZ237" s="215"/>
      <c r="BA237" s="215" t="s">
        <v>8294</v>
      </c>
      <c r="BB237" s="215"/>
      <c r="BC237" s="215" t="s">
        <v>8294</v>
      </c>
      <c r="BD237" s="215"/>
      <c r="BE237" s="212">
        <v>3</v>
      </c>
      <c r="BF237" s="217">
        <v>42279</v>
      </c>
      <c r="BG237" s="212">
        <v>-11.3</v>
      </c>
      <c r="BH237" s="212" t="s">
        <v>8299</v>
      </c>
      <c r="BI237" s="211" t="s">
        <v>8294</v>
      </c>
      <c r="BJ237" s="211"/>
      <c r="BK237" s="211" t="s">
        <v>8294</v>
      </c>
      <c r="BL237" s="211"/>
      <c r="BM237" s="212">
        <v>60.4</v>
      </c>
      <c r="BN237" s="212" t="s">
        <v>8299</v>
      </c>
      <c r="BO237" s="211" t="s">
        <v>8294</v>
      </c>
      <c r="BP237" s="211"/>
      <c r="BQ237" s="212">
        <v>10.9</v>
      </c>
      <c r="BR237" s="212" t="s">
        <v>8299</v>
      </c>
      <c r="BS237" s="212">
        <v>45.9</v>
      </c>
      <c r="BT237" s="212" t="s">
        <v>8299</v>
      </c>
      <c r="BU237" s="212">
        <v>14.3</v>
      </c>
      <c r="BV237" s="212" t="s">
        <v>8299</v>
      </c>
      <c r="BW237" s="212">
        <v>10.3</v>
      </c>
      <c r="BX237" s="212" t="s">
        <v>8299</v>
      </c>
      <c r="BY237" s="234">
        <v>7.0029277801513672</v>
      </c>
      <c r="BZ237" s="214">
        <v>42215</v>
      </c>
      <c r="CA237" s="212">
        <v>31.7</v>
      </c>
      <c r="CB237" s="208" t="s">
        <v>8299</v>
      </c>
      <c r="CC237" s="212">
        <v>7.3</v>
      </c>
      <c r="CD237" s="214">
        <v>42215</v>
      </c>
      <c r="CE237" s="208">
        <v>0</v>
      </c>
      <c r="CG237" s="215" t="s">
        <v>8294</v>
      </c>
      <c r="CH237" s="215" t="s">
        <v>8294</v>
      </c>
      <c r="CI237" s="215" t="s">
        <v>8294</v>
      </c>
      <c r="CJ237" s="215" t="s">
        <v>8294</v>
      </c>
    </row>
    <row r="238" spans="1:88">
      <c r="A238" s="210" t="s">
        <v>7624</v>
      </c>
      <c r="B238" s="211" t="s">
        <v>7917</v>
      </c>
      <c r="C238" s="212" t="s">
        <v>7676</v>
      </c>
      <c r="D238" s="211" t="s">
        <v>8276</v>
      </c>
      <c r="E238" s="212">
        <v>46</v>
      </c>
      <c r="F238" s="212">
        <v>1</v>
      </c>
      <c r="G238" s="213">
        <v>277</v>
      </c>
      <c r="H238" s="213">
        <v>19</v>
      </c>
      <c r="I238" s="213"/>
      <c r="J238" s="213"/>
      <c r="K238" s="211" t="s">
        <v>8294</v>
      </c>
      <c r="M238" s="212">
        <v>7</v>
      </c>
      <c r="N238" s="214">
        <v>41915</v>
      </c>
      <c r="O238" s="212">
        <v>4.8</v>
      </c>
      <c r="P238" s="214">
        <v>42215</v>
      </c>
      <c r="Q238" s="215" t="s">
        <v>8294</v>
      </c>
      <c r="R238" s="215" t="s">
        <v>8294</v>
      </c>
      <c r="S238" s="215" t="s">
        <v>8294</v>
      </c>
      <c r="T238" s="215" t="s">
        <v>8294</v>
      </c>
      <c r="U238" s="209">
        <f>AD238*BS238</f>
        <v>1524.6883555555555</v>
      </c>
      <c r="V238" s="216">
        <v>42215</v>
      </c>
      <c r="W238" s="215">
        <v>13.5</v>
      </c>
      <c r="X238" s="215" t="s">
        <v>8294</v>
      </c>
      <c r="Y238" s="215" t="s">
        <v>8294</v>
      </c>
      <c r="Z238" s="209">
        <f>AD238*BU238</f>
        <v>454.1624888888889</v>
      </c>
      <c r="AA238" s="216">
        <v>42215</v>
      </c>
      <c r="AB238" s="208" t="e">
        <f>(AD238/AH238)*10000</f>
        <v>#VALUE!</v>
      </c>
      <c r="AC238" s="216">
        <v>42215</v>
      </c>
      <c r="AD238" s="485">
        <f>(O238/W238)*(((100-CC238)/100)*((100-2)/100))*100</f>
        <v>32.440177777777777</v>
      </c>
      <c r="AE238" s="216">
        <v>42212</v>
      </c>
      <c r="AF238" s="235">
        <v>36.376068376068375</v>
      </c>
      <c r="AG238" s="216">
        <v>42212</v>
      </c>
      <c r="AH238" s="215" t="s">
        <v>8294</v>
      </c>
      <c r="AI238" s="216" t="s">
        <v>8299</v>
      </c>
      <c r="AJ238" s="212">
        <v>155</v>
      </c>
      <c r="AK238" s="216">
        <v>42145</v>
      </c>
      <c r="AL238" s="215" t="s">
        <v>8294</v>
      </c>
      <c r="AM238" s="215"/>
      <c r="AN238" s="212">
        <v>104</v>
      </c>
      <c r="AO238" s="212"/>
      <c r="AP238" s="215" t="s">
        <v>8294</v>
      </c>
      <c r="AQ238" s="215"/>
      <c r="AR238" s="215" t="s">
        <v>8294</v>
      </c>
      <c r="AS238" s="215"/>
      <c r="AT238" s="215" t="s">
        <v>8294</v>
      </c>
      <c r="AU238" s="215" t="s">
        <v>8294</v>
      </c>
      <c r="AV238" s="215"/>
      <c r="AW238" s="215" t="s">
        <v>8294</v>
      </c>
      <c r="AX238" s="215"/>
      <c r="AY238" s="215" t="s">
        <v>8294</v>
      </c>
      <c r="AZ238" s="215"/>
      <c r="BA238" s="215" t="s">
        <v>8294</v>
      </c>
      <c r="BB238" s="215"/>
      <c r="BC238" s="215" t="s">
        <v>8294</v>
      </c>
      <c r="BD238" s="215"/>
      <c r="BE238" s="212">
        <v>3</v>
      </c>
      <c r="BF238" s="217">
        <v>42279</v>
      </c>
      <c r="BG238" s="212">
        <v>-10.8</v>
      </c>
      <c r="BH238" s="212" t="s">
        <v>8299</v>
      </c>
      <c r="BI238" s="211" t="s">
        <v>8294</v>
      </c>
      <c r="BJ238" s="211"/>
      <c r="BK238" s="211" t="s">
        <v>8294</v>
      </c>
      <c r="BL238" s="211"/>
      <c r="BM238" s="212">
        <v>62.7</v>
      </c>
      <c r="BN238" s="212" t="s">
        <v>8299</v>
      </c>
      <c r="BO238" s="211" t="s">
        <v>8294</v>
      </c>
      <c r="BP238" s="211"/>
      <c r="BQ238" s="212">
        <v>9.6999999999999993</v>
      </c>
      <c r="BR238" s="212" t="s">
        <v>8299</v>
      </c>
      <c r="BS238" s="212">
        <v>47</v>
      </c>
      <c r="BT238" s="212" t="s">
        <v>8299</v>
      </c>
      <c r="BU238" s="212">
        <v>14</v>
      </c>
      <c r="BV238" s="212" t="s">
        <v>8299</v>
      </c>
      <c r="BW238" s="212">
        <v>12.2</v>
      </c>
      <c r="BX238" s="212" t="s">
        <v>8299</v>
      </c>
      <c r="BY238" s="234">
        <v>6.8627848625183105</v>
      </c>
      <c r="BZ238" s="214">
        <v>42215</v>
      </c>
      <c r="CA238" s="212">
        <v>31.8</v>
      </c>
      <c r="CB238" s="208" t="s">
        <v>8299</v>
      </c>
      <c r="CC238" s="212">
        <v>6.9</v>
      </c>
      <c r="CD238" s="214">
        <v>42215</v>
      </c>
      <c r="CE238" s="208">
        <v>0</v>
      </c>
      <c r="CG238" s="215" t="s">
        <v>8294</v>
      </c>
      <c r="CH238" s="215" t="s">
        <v>8294</v>
      </c>
      <c r="CI238" s="215" t="s">
        <v>8294</v>
      </c>
      <c r="CJ238" s="215" t="s">
        <v>8294</v>
      </c>
    </row>
    <row r="239" spans="1:88">
      <c r="A239" s="210" t="s">
        <v>7624</v>
      </c>
      <c r="B239" s="211" t="s">
        <v>7973</v>
      </c>
      <c r="C239" s="212" t="s">
        <v>7702</v>
      </c>
      <c r="D239" s="211" t="s">
        <v>8276</v>
      </c>
      <c r="E239" s="212">
        <v>74</v>
      </c>
      <c r="F239" s="212">
        <v>1</v>
      </c>
      <c r="G239" s="213">
        <v>277</v>
      </c>
      <c r="H239" s="213">
        <v>20</v>
      </c>
      <c r="I239" s="213"/>
      <c r="J239" s="213"/>
      <c r="K239" s="211" t="s">
        <v>8294</v>
      </c>
      <c r="M239" s="212">
        <v>7</v>
      </c>
      <c r="N239" s="214">
        <v>41915</v>
      </c>
      <c r="O239" s="212">
        <v>4.3</v>
      </c>
      <c r="P239" s="214">
        <v>42215</v>
      </c>
      <c r="Q239" s="215" t="s">
        <v>8294</v>
      </c>
      <c r="R239" s="215" t="s">
        <v>8294</v>
      </c>
      <c r="S239" s="215" t="s">
        <v>8294</v>
      </c>
      <c r="T239" s="215" t="s">
        <v>8294</v>
      </c>
      <c r="U239" s="209">
        <f>AD239*BS239</f>
        <v>1332.5229866666666</v>
      </c>
      <c r="V239" s="216">
        <v>42215</v>
      </c>
      <c r="W239" s="215">
        <v>13.5</v>
      </c>
      <c r="X239" s="215" t="s">
        <v>8294</v>
      </c>
      <c r="Y239" s="215" t="s">
        <v>8294</v>
      </c>
      <c r="Z239" s="209">
        <f>AD239*BU239</f>
        <v>418.21608888888881</v>
      </c>
      <c r="AA239" s="216">
        <v>42215</v>
      </c>
      <c r="AB239" s="208" t="e">
        <f>(AD239/AH239)*10000</f>
        <v>#VALUE!</v>
      </c>
      <c r="AC239" s="216">
        <v>42215</v>
      </c>
      <c r="AD239" s="485">
        <f>(O239/W239)*(((100-CC239)/100)*((100-2)/100))*100</f>
        <v>28.842488888888884</v>
      </c>
      <c r="AE239" s="216">
        <v>42212</v>
      </c>
      <c r="AF239" s="235">
        <v>32.341880341880341</v>
      </c>
      <c r="AG239" s="216">
        <v>42212</v>
      </c>
      <c r="AH239" s="215" t="s">
        <v>8294</v>
      </c>
      <c r="AI239" s="216" t="s">
        <v>8299</v>
      </c>
      <c r="AJ239" s="212">
        <v>155</v>
      </c>
      <c r="AK239" s="216">
        <v>42145</v>
      </c>
      <c r="AL239" s="215" t="s">
        <v>8294</v>
      </c>
      <c r="AM239" s="215"/>
      <c r="AN239" s="212">
        <v>105</v>
      </c>
      <c r="AO239" s="212"/>
      <c r="AP239" s="215" t="s">
        <v>8294</v>
      </c>
      <c r="AQ239" s="215"/>
      <c r="AR239" s="215" t="s">
        <v>8294</v>
      </c>
      <c r="AS239" s="215"/>
      <c r="AT239" s="215" t="s">
        <v>8294</v>
      </c>
      <c r="AU239" s="215" t="s">
        <v>8294</v>
      </c>
      <c r="AV239" s="215"/>
      <c r="AW239" s="215" t="s">
        <v>8294</v>
      </c>
      <c r="AX239" s="215"/>
      <c r="AY239" s="215" t="s">
        <v>8294</v>
      </c>
      <c r="AZ239" s="215"/>
      <c r="BA239" s="215" t="s">
        <v>8294</v>
      </c>
      <c r="BB239" s="215"/>
      <c r="BC239" s="215" t="s">
        <v>8294</v>
      </c>
      <c r="BD239" s="215"/>
      <c r="BE239" s="212">
        <v>3</v>
      </c>
      <c r="BF239" s="217">
        <v>42279</v>
      </c>
      <c r="BG239" s="212">
        <v>-8</v>
      </c>
      <c r="BH239" s="212" t="s">
        <v>8299</v>
      </c>
      <c r="BI239" s="211" t="s">
        <v>8294</v>
      </c>
      <c r="BJ239" s="211"/>
      <c r="BK239" s="211" t="s">
        <v>8294</v>
      </c>
      <c r="BL239" s="211"/>
      <c r="BM239" s="212">
        <v>62.2</v>
      </c>
      <c r="BN239" s="212" t="s">
        <v>8299</v>
      </c>
      <c r="BO239" s="211" t="s">
        <v>8294</v>
      </c>
      <c r="BP239" s="211"/>
      <c r="BQ239" s="212">
        <v>10</v>
      </c>
      <c r="BR239" s="212" t="s">
        <v>8299</v>
      </c>
      <c r="BS239" s="212">
        <v>46.2</v>
      </c>
      <c r="BT239" s="212" t="s">
        <v>8299</v>
      </c>
      <c r="BU239" s="212">
        <v>14.5</v>
      </c>
      <c r="BV239" s="212" t="s">
        <v>8299</v>
      </c>
      <c r="BW239" s="212">
        <v>12.5</v>
      </c>
      <c r="BX239" s="212" t="s">
        <v>8299</v>
      </c>
      <c r="BY239" s="234">
        <v>6.8778882026672363</v>
      </c>
      <c r="BZ239" s="214">
        <v>42215</v>
      </c>
      <c r="CA239" s="212">
        <v>32.4</v>
      </c>
      <c r="CB239" s="208" t="s">
        <v>8299</v>
      </c>
      <c r="CC239" s="212">
        <v>7.6</v>
      </c>
      <c r="CD239" s="214">
        <v>42215</v>
      </c>
      <c r="CE239" s="208">
        <v>0</v>
      </c>
      <c r="CG239" s="215" t="s">
        <v>8294</v>
      </c>
      <c r="CH239" s="215" t="s">
        <v>8294</v>
      </c>
      <c r="CI239" s="215" t="s">
        <v>8294</v>
      </c>
      <c r="CJ239" s="215" t="s">
        <v>8294</v>
      </c>
    </row>
    <row r="240" spans="1:88">
      <c r="A240" s="210" t="s">
        <v>7624</v>
      </c>
      <c r="B240" s="211" t="s">
        <v>7832</v>
      </c>
      <c r="C240" s="212" t="s">
        <v>7831</v>
      </c>
      <c r="D240" s="211" t="s">
        <v>8276</v>
      </c>
      <c r="E240" s="212">
        <v>9</v>
      </c>
      <c r="F240" s="212">
        <v>1</v>
      </c>
      <c r="G240" s="213">
        <v>277</v>
      </c>
      <c r="H240" s="213">
        <v>21</v>
      </c>
      <c r="I240" s="213"/>
      <c r="J240" s="213"/>
      <c r="K240" s="211" t="s">
        <v>8294</v>
      </c>
      <c r="M240" s="212">
        <v>7</v>
      </c>
      <c r="N240" s="214">
        <v>41915</v>
      </c>
      <c r="O240" s="212">
        <v>3.2</v>
      </c>
      <c r="P240" s="214">
        <v>42215</v>
      </c>
      <c r="Q240" s="215" t="s">
        <v>8294</v>
      </c>
      <c r="R240" s="215" t="s">
        <v>8294</v>
      </c>
      <c r="S240" s="215" t="s">
        <v>8294</v>
      </c>
      <c r="T240" s="215" t="s">
        <v>8294</v>
      </c>
      <c r="U240" s="209">
        <f>AD240*BS240</f>
        <v>1055.3871170370369</v>
      </c>
      <c r="V240" s="216">
        <v>42215</v>
      </c>
      <c r="W240" s="215">
        <v>13.5</v>
      </c>
      <c r="X240" s="215" t="s">
        <v>8294</v>
      </c>
      <c r="Y240" s="215" t="s">
        <v>8294</v>
      </c>
      <c r="Z240" s="209">
        <f>AD240*BU240</f>
        <v>341.70320592592594</v>
      </c>
      <c r="AA240" s="216">
        <v>42215</v>
      </c>
      <c r="AB240" s="208" t="e">
        <f>(AD240/AH240)*10000</f>
        <v>#VALUE!</v>
      </c>
      <c r="AC240" s="216">
        <v>42215</v>
      </c>
      <c r="AD240" s="485">
        <f>(O240/W240)*(((100-CC240)/100)*((100-2)/100))*100</f>
        <v>21.626785185185184</v>
      </c>
      <c r="AE240" s="216">
        <v>42212</v>
      </c>
      <c r="AF240" s="235">
        <v>24.250712250712251</v>
      </c>
      <c r="AG240" s="216">
        <v>42212</v>
      </c>
      <c r="AH240" s="215" t="s">
        <v>8294</v>
      </c>
      <c r="AI240" s="216" t="s">
        <v>8299</v>
      </c>
      <c r="AJ240" s="212">
        <v>170</v>
      </c>
      <c r="AK240" s="216">
        <v>42145</v>
      </c>
      <c r="AL240" s="215" t="s">
        <v>8294</v>
      </c>
      <c r="AM240" s="215"/>
      <c r="AN240" s="212">
        <v>105</v>
      </c>
      <c r="AO240" s="212"/>
      <c r="AP240" s="215" t="s">
        <v>8294</v>
      </c>
      <c r="AQ240" s="215"/>
      <c r="AR240" s="215" t="s">
        <v>8294</v>
      </c>
      <c r="AS240" s="215"/>
      <c r="AT240" s="215" t="s">
        <v>8294</v>
      </c>
      <c r="AU240" s="215" t="s">
        <v>8294</v>
      </c>
      <c r="AV240" s="215"/>
      <c r="AW240" s="215" t="s">
        <v>8294</v>
      </c>
      <c r="AX240" s="215"/>
      <c r="AY240" s="215" t="s">
        <v>8294</v>
      </c>
      <c r="AZ240" s="215"/>
      <c r="BA240" s="215" t="s">
        <v>8294</v>
      </c>
      <c r="BB240" s="215"/>
      <c r="BC240" s="215" t="s">
        <v>8294</v>
      </c>
      <c r="BD240" s="215"/>
      <c r="BE240" s="212">
        <v>3</v>
      </c>
      <c r="BF240" s="217">
        <v>42279</v>
      </c>
      <c r="BG240" s="212">
        <v>37.299999999999997</v>
      </c>
      <c r="BH240" s="212" t="s">
        <v>8299</v>
      </c>
      <c r="BI240" s="211" t="s">
        <v>8294</v>
      </c>
      <c r="BJ240" s="211"/>
      <c r="BK240" s="211" t="s">
        <v>8294</v>
      </c>
      <c r="BL240" s="211"/>
      <c r="BM240" s="212">
        <v>70.3</v>
      </c>
      <c r="BN240" s="212" t="s">
        <v>8299</v>
      </c>
      <c r="BO240" s="211" t="s">
        <v>8294</v>
      </c>
      <c r="BP240" s="211"/>
      <c r="BQ240" s="212">
        <v>3.9</v>
      </c>
      <c r="BR240" s="212" t="s">
        <v>8299</v>
      </c>
      <c r="BS240" s="212">
        <v>48.8</v>
      </c>
      <c r="BT240" s="212" t="s">
        <v>8299</v>
      </c>
      <c r="BU240" s="212">
        <v>15.8</v>
      </c>
      <c r="BV240" s="212" t="s">
        <v>8299</v>
      </c>
      <c r="BW240" s="212">
        <v>65.5</v>
      </c>
      <c r="BX240" s="212" t="s">
        <v>8299</v>
      </c>
      <c r="BY240" s="234">
        <v>6.6358108520507812</v>
      </c>
      <c r="BZ240" s="214">
        <v>42215</v>
      </c>
      <c r="CA240" s="212">
        <v>37.4</v>
      </c>
      <c r="CB240" s="208" t="s">
        <v>8299</v>
      </c>
      <c r="CC240" s="212">
        <v>6.9</v>
      </c>
      <c r="CD240" s="214">
        <v>42215</v>
      </c>
      <c r="CE240" s="208">
        <v>0</v>
      </c>
      <c r="CG240" s="215" t="s">
        <v>8294</v>
      </c>
      <c r="CH240" s="215" t="s">
        <v>8294</v>
      </c>
      <c r="CI240" s="215" t="s">
        <v>8294</v>
      </c>
      <c r="CJ240" s="215" t="s">
        <v>8294</v>
      </c>
    </row>
    <row r="241" spans="1:92">
      <c r="A241" s="210" t="s">
        <v>7624</v>
      </c>
      <c r="B241" s="211" t="s">
        <v>8197</v>
      </c>
      <c r="C241" s="212" t="s">
        <v>7804</v>
      </c>
      <c r="D241" s="211" t="s">
        <v>8276</v>
      </c>
      <c r="E241" s="212">
        <v>192</v>
      </c>
      <c r="F241" s="212">
        <v>1</v>
      </c>
      <c r="G241" s="213">
        <v>277</v>
      </c>
      <c r="H241" s="213">
        <v>22</v>
      </c>
      <c r="I241" s="213"/>
      <c r="J241" s="213"/>
      <c r="K241" s="211" t="s">
        <v>8294</v>
      </c>
      <c r="M241" s="212">
        <v>7</v>
      </c>
      <c r="N241" s="214">
        <v>41915</v>
      </c>
      <c r="O241" s="212">
        <v>5.5</v>
      </c>
      <c r="P241" s="214">
        <v>42215</v>
      </c>
      <c r="Q241" s="215" t="s">
        <v>8294</v>
      </c>
      <c r="R241" s="215" t="s">
        <v>8294</v>
      </c>
      <c r="S241" s="215" t="s">
        <v>8294</v>
      </c>
      <c r="T241" s="215" t="s">
        <v>8294</v>
      </c>
      <c r="U241" s="209">
        <f>AD241*BS241</f>
        <v>1776.6677703703701</v>
      </c>
      <c r="V241" s="216">
        <v>42215</v>
      </c>
      <c r="W241" s="215">
        <v>13.5</v>
      </c>
      <c r="X241" s="215" t="s">
        <v>8294</v>
      </c>
      <c r="Y241" s="215" t="s">
        <v>8294</v>
      </c>
      <c r="Z241" s="209">
        <f>AD241*BU241</f>
        <v>489.6036444444444</v>
      </c>
      <c r="AA241" s="216">
        <v>42215</v>
      </c>
      <c r="AB241" s="208" t="e">
        <f>(AD241/AH241)*10000</f>
        <v>#VALUE!</v>
      </c>
      <c r="AC241" s="216">
        <v>42215</v>
      </c>
      <c r="AD241" s="485">
        <f>(O241/W241)*(((100-CC241)/100)*((100-2)/100))*100</f>
        <v>37.091185185185182</v>
      </c>
      <c r="AE241" s="216">
        <v>42212</v>
      </c>
      <c r="AF241" s="235">
        <v>41.591371591371598</v>
      </c>
      <c r="AG241" s="216">
        <v>42212</v>
      </c>
      <c r="AH241" s="212" t="s">
        <v>8294</v>
      </c>
      <c r="AI241" s="216" t="s">
        <v>8299</v>
      </c>
      <c r="AJ241" s="212">
        <v>170</v>
      </c>
      <c r="AK241" s="216">
        <v>42145</v>
      </c>
      <c r="AL241" s="215" t="s">
        <v>8294</v>
      </c>
      <c r="AM241" s="215"/>
      <c r="AN241" s="212">
        <v>103</v>
      </c>
      <c r="AO241" s="212"/>
      <c r="AP241" s="215" t="s">
        <v>8294</v>
      </c>
      <c r="AQ241" s="215"/>
      <c r="AR241" s="215" t="s">
        <v>8294</v>
      </c>
      <c r="AS241" s="215"/>
      <c r="AT241" s="215" t="s">
        <v>8294</v>
      </c>
      <c r="AU241" s="215" t="s">
        <v>8294</v>
      </c>
      <c r="AV241" s="215"/>
      <c r="AW241" s="215" t="s">
        <v>8294</v>
      </c>
      <c r="AX241" s="215"/>
      <c r="AY241" s="215" t="s">
        <v>8294</v>
      </c>
      <c r="AZ241" s="215"/>
      <c r="BA241" s="215" t="s">
        <v>8294</v>
      </c>
      <c r="BB241" s="215"/>
      <c r="BC241" s="215" t="s">
        <v>8294</v>
      </c>
      <c r="BD241" s="215"/>
      <c r="BE241" s="212">
        <v>3</v>
      </c>
      <c r="BF241" s="217">
        <v>42279</v>
      </c>
      <c r="BG241" s="212">
        <v>-11</v>
      </c>
      <c r="BH241" s="212" t="s">
        <v>8299</v>
      </c>
      <c r="BI241" s="211" t="s">
        <v>8294</v>
      </c>
      <c r="BJ241" s="211"/>
      <c r="BK241" s="211" t="s">
        <v>8294</v>
      </c>
      <c r="BL241" s="211"/>
      <c r="BM241" s="212">
        <v>60.5</v>
      </c>
      <c r="BN241" s="212" t="s">
        <v>8299</v>
      </c>
      <c r="BO241" s="211" t="s">
        <v>8294</v>
      </c>
      <c r="BP241" s="211"/>
      <c r="BQ241" s="212">
        <v>9.6999999999999993</v>
      </c>
      <c r="BR241" s="212" t="s">
        <v>8299</v>
      </c>
      <c r="BS241" s="212">
        <v>47.9</v>
      </c>
      <c r="BT241" s="212" t="s">
        <v>8299</v>
      </c>
      <c r="BU241" s="212">
        <v>13.2</v>
      </c>
      <c r="BV241" s="212" t="s">
        <v>8299</v>
      </c>
      <c r="BW241" s="212">
        <v>15.6</v>
      </c>
      <c r="BX241" s="212" t="s">
        <v>8299</v>
      </c>
      <c r="BY241" s="234">
        <v>7.0629100799560547</v>
      </c>
      <c r="BZ241" s="214">
        <v>42215</v>
      </c>
      <c r="CA241" s="212">
        <v>30.5</v>
      </c>
      <c r="CB241" s="208" t="s">
        <v>8299</v>
      </c>
      <c r="CC241" s="212">
        <v>7.1</v>
      </c>
      <c r="CD241" s="214">
        <v>42215</v>
      </c>
      <c r="CE241" s="208">
        <v>0</v>
      </c>
      <c r="CG241" s="215" t="s">
        <v>8294</v>
      </c>
      <c r="CH241" s="215" t="s">
        <v>8294</v>
      </c>
      <c r="CI241" s="215" t="s">
        <v>8294</v>
      </c>
      <c r="CJ241" s="215" t="s">
        <v>8294</v>
      </c>
      <c r="CM241" s="210" t="s">
        <v>8863</v>
      </c>
      <c r="CN241" s="210" t="s">
        <v>8862</v>
      </c>
    </row>
    <row r="242" spans="1:92">
      <c r="A242" s="210" t="s">
        <v>7624</v>
      </c>
      <c r="B242" s="211" t="s">
        <v>7981</v>
      </c>
      <c r="C242" s="212" t="s">
        <v>7706</v>
      </c>
      <c r="D242" s="211" t="s">
        <v>8274</v>
      </c>
      <c r="E242" s="212">
        <v>78</v>
      </c>
      <c r="F242" s="212">
        <v>1</v>
      </c>
      <c r="G242" s="213">
        <v>278</v>
      </c>
      <c r="H242" s="213">
        <v>11</v>
      </c>
      <c r="I242" s="213"/>
      <c r="J242" s="213"/>
      <c r="K242" s="211" t="s">
        <v>8294</v>
      </c>
      <c r="M242" s="212">
        <v>7</v>
      </c>
      <c r="N242" s="214">
        <v>41915</v>
      </c>
      <c r="O242" s="212">
        <v>3.85</v>
      </c>
      <c r="P242" s="214">
        <v>42215</v>
      </c>
      <c r="Q242" s="215" t="s">
        <v>8294</v>
      </c>
      <c r="R242" s="215" t="s">
        <v>8294</v>
      </c>
      <c r="S242" s="215" t="s">
        <v>8294</v>
      </c>
      <c r="T242" s="215" t="s">
        <v>8294</v>
      </c>
      <c r="U242" s="209">
        <f>AD242*BS242</f>
        <v>1177.5784533333335</v>
      </c>
      <c r="V242" s="216">
        <v>42215</v>
      </c>
      <c r="W242" s="215">
        <v>13.5</v>
      </c>
      <c r="X242" s="215" t="s">
        <v>8294</v>
      </c>
      <c r="Y242" s="215" t="s">
        <v>8294</v>
      </c>
      <c r="Z242" s="209">
        <f>AD242*BU242</f>
        <v>312.47147555555557</v>
      </c>
      <c r="AA242" s="216">
        <v>42215</v>
      </c>
      <c r="AB242" s="208" t="e">
        <f>(AD242/AH242)*10000</f>
        <v>#VALUE!</v>
      </c>
      <c r="AC242" s="216">
        <v>42215</v>
      </c>
      <c r="AD242" s="485">
        <f>(O242/W242)*(((100-CC242)/100)*((100-2)/100))*100</f>
        <v>25.824088888888891</v>
      </c>
      <c r="AE242" s="216">
        <v>42212</v>
      </c>
      <c r="AF242" s="235">
        <v>28.957264957264968</v>
      </c>
      <c r="AG242" s="216">
        <v>42212</v>
      </c>
      <c r="AH242" s="215" t="s">
        <v>8294</v>
      </c>
      <c r="AI242" s="216" t="s">
        <v>8299</v>
      </c>
      <c r="AJ242" s="212">
        <v>145</v>
      </c>
      <c r="AK242" s="216">
        <v>42145</v>
      </c>
      <c r="AL242" s="215" t="s">
        <v>8294</v>
      </c>
      <c r="AM242" s="215"/>
      <c r="AN242" s="212">
        <v>103</v>
      </c>
      <c r="AO242" s="212"/>
      <c r="AP242" s="215" t="s">
        <v>8294</v>
      </c>
      <c r="AQ242" s="215"/>
      <c r="AR242" s="215" t="s">
        <v>8294</v>
      </c>
      <c r="AS242" s="215"/>
      <c r="AT242" s="215" t="s">
        <v>8294</v>
      </c>
      <c r="AU242" s="215" t="s">
        <v>8294</v>
      </c>
      <c r="AV242" s="215"/>
      <c r="AW242" s="215" t="s">
        <v>8294</v>
      </c>
      <c r="AX242" s="215"/>
      <c r="AY242" s="215" t="s">
        <v>8294</v>
      </c>
      <c r="AZ242" s="215"/>
      <c r="BA242" s="215" t="s">
        <v>8294</v>
      </c>
      <c r="BB242" s="215"/>
      <c r="BC242" s="215" t="s">
        <v>8294</v>
      </c>
      <c r="BD242" s="215"/>
      <c r="BE242" s="212">
        <v>3</v>
      </c>
      <c r="BF242" s="217">
        <v>42279</v>
      </c>
      <c r="BG242" s="212">
        <v>-8.6</v>
      </c>
      <c r="BH242" s="212" t="s">
        <v>8299</v>
      </c>
      <c r="BI242" s="211" t="s">
        <v>8294</v>
      </c>
      <c r="BJ242" s="211"/>
      <c r="BK242" s="211" t="s">
        <v>8294</v>
      </c>
      <c r="BL242" s="211"/>
      <c r="BM242" s="212">
        <v>60.6</v>
      </c>
      <c r="BN242" s="212" t="s">
        <v>8299</v>
      </c>
      <c r="BO242" s="211" t="s">
        <v>8294</v>
      </c>
      <c r="BP242" s="211"/>
      <c r="BQ242" s="212">
        <v>9.8000000000000007</v>
      </c>
      <c r="BR242" s="212" t="s">
        <v>8299</v>
      </c>
      <c r="BS242" s="212">
        <v>45.6</v>
      </c>
      <c r="BT242" s="212" t="s">
        <v>8299</v>
      </c>
      <c r="BU242" s="212">
        <v>12.1</v>
      </c>
      <c r="BV242" s="212" t="s">
        <v>8299</v>
      </c>
      <c r="BW242" s="212">
        <v>12</v>
      </c>
      <c r="BX242" s="212" t="s">
        <v>8299</v>
      </c>
      <c r="BY242" s="234">
        <v>7.603644847869873</v>
      </c>
      <c r="BZ242" s="214">
        <v>42215</v>
      </c>
      <c r="CA242" s="212">
        <v>26.7</v>
      </c>
      <c r="CB242" s="208" t="s">
        <v>8299</v>
      </c>
      <c r="CC242" s="212">
        <v>7.6</v>
      </c>
      <c r="CD242" s="214">
        <v>42215</v>
      </c>
      <c r="CE242" s="208">
        <v>0</v>
      </c>
      <c r="CG242" s="215" t="s">
        <v>8294</v>
      </c>
      <c r="CH242" s="215" t="s">
        <v>8294</v>
      </c>
      <c r="CI242" s="215" t="s">
        <v>8294</v>
      </c>
      <c r="CJ242" s="215" t="s">
        <v>8294</v>
      </c>
    </row>
    <row r="243" spans="1:92">
      <c r="A243" s="210" t="s">
        <v>7624</v>
      </c>
      <c r="B243" s="211" t="s">
        <v>8197</v>
      </c>
      <c r="C243" s="212" t="s">
        <v>7804</v>
      </c>
      <c r="D243" s="211" t="s">
        <v>8274</v>
      </c>
      <c r="E243" s="212">
        <v>189</v>
      </c>
      <c r="F243" s="212">
        <v>1</v>
      </c>
      <c r="G243" s="213">
        <v>278</v>
      </c>
      <c r="H243" s="213">
        <v>12</v>
      </c>
      <c r="I243" s="213"/>
      <c r="J243" s="213"/>
      <c r="K243" s="211" t="s">
        <v>8294</v>
      </c>
      <c r="M243" s="212">
        <v>7</v>
      </c>
      <c r="N243" s="214">
        <v>41915</v>
      </c>
      <c r="O243" s="212">
        <v>3.65</v>
      </c>
      <c r="P243" s="214">
        <v>42215</v>
      </c>
      <c r="Q243" s="215" t="s">
        <v>8294</v>
      </c>
      <c r="R243" s="215" t="s">
        <v>8294</v>
      </c>
      <c r="S243" s="215" t="s">
        <v>8294</v>
      </c>
      <c r="T243" s="215" t="s">
        <v>8294</v>
      </c>
      <c r="U243" s="209">
        <f>AD243*BS243</f>
        <v>1197.335834074074</v>
      </c>
      <c r="V243" s="216">
        <v>42215</v>
      </c>
      <c r="W243" s="215">
        <v>13.5</v>
      </c>
      <c r="X243" s="215" t="s">
        <v>8294</v>
      </c>
      <c r="Y243" s="215" t="s">
        <v>8294</v>
      </c>
      <c r="Z243" s="209">
        <f>AD243*BU243</f>
        <v>287.06617333333332</v>
      </c>
      <c r="AA243" s="216">
        <v>42215</v>
      </c>
      <c r="AB243" s="208" t="e">
        <f>(AD243/AH243)*10000</f>
        <v>#VALUE!</v>
      </c>
      <c r="AC243" s="216">
        <v>42215</v>
      </c>
      <c r="AD243" s="485">
        <f>(O243/W243)*(((100-CC243)/100)*((100-2)/100))*100</f>
        <v>24.535570370370369</v>
      </c>
      <c r="AE243" s="216">
        <v>42212</v>
      </c>
      <c r="AF243" s="235">
        <v>27.512413512413509</v>
      </c>
      <c r="AG243" s="216">
        <v>42212</v>
      </c>
      <c r="AH243" s="212" t="s">
        <v>8294</v>
      </c>
      <c r="AI243" s="216" t="s">
        <v>8299</v>
      </c>
      <c r="AJ243" s="212">
        <v>145</v>
      </c>
      <c r="AK243" s="216">
        <v>42145</v>
      </c>
      <c r="AL243" s="215" t="s">
        <v>8294</v>
      </c>
      <c r="AM243" s="215"/>
      <c r="AN243" s="212">
        <v>102</v>
      </c>
      <c r="AO243" s="212"/>
      <c r="AP243" s="215" t="s">
        <v>8294</v>
      </c>
      <c r="AQ243" s="215"/>
      <c r="AR243" s="215" t="s">
        <v>8294</v>
      </c>
      <c r="AS243" s="215"/>
      <c r="AT243" s="215" t="s">
        <v>8294</v>
      </c>
      <c r="AU243" s="215" t="s">
        <v>8294</v>
      </c>
      <c r="AV243" s="215"/>
      <c r="AW243" s="215" t="s">
        <v>8294</v>
      </c>
      <c r="AX243" s="215"/>
      <c r="AY243" s="215" t="s">
        <v>8294</v>
      </c>
      <c r="AZ243" s="215"/>
      <c r="BA243" s="215" t="s">
        <v>8294</v>
      </c>
      <c r="BB243" s="215"/>
      <c r="BC243" s="215" t="s">
        <v>8294</v>
      </c>
      <c r="BD243" s="215"/>
      <c r="BE243" s="212">
        <v>3</v>
      </c>
      <c r="BF243" s="217">
        <v>42279</v>
      </c>
      <c r="BG243" s="212">
        <v>-9.4</v>
      </c>
      <c r="BH243" s="212" t="s">
        <v>8299</v>
      </c>
      <c r="BI243" s="211" t="s">
        <v>8294</v>
      </c>
      <c r="BJ243" s="211"/>
      <c r="BK243" s="211" t="s">
        <v>8294</v>
      </c>
      <c r="BL243" s="211"/>
      <c r="BM243" s="212">
        <v>61.3</v>
      </c>
      <c r="BN243" s="212" t="s">
        <v>8299</v>
      </c>
      <c r="BO243" s="211" t="s">
        <v>8294</v>
      </c>
      <c r="BP243" s="211"/>
      <c r="BQ243" s="212">
        <v>9.3000000000000007</v>
      </c>
      <c r="BR243" s="212" t="s">
        <v>8299</v>
      </c>
      <c r="BS243" s="212">
        <v>48.8</v>
      </c>
      <c r="BT243" s="212" t="s">
        <v>8299</v>
      </c>
      <c r="BU243" s="212">
        <v>11.7</v>
      </c>
      <c r="BV243" s="212" t="s">
        <v>8299</v>
      </c>
      <c r="BW243" s="212">
        <v>16.899999999999999</v>
      </c>
      <c r="BX243" s="212" t="s">
        <v>8299</v>
      </c>
      <c r="BY243" s="234">
        <v>6.8197579383850098</v>
      </c>
      <c r="BZ243" s="214">
        <v>42215</v>
      </c>
      <c r="CA243" s="212">
        <v>27.7</v>
      </c>
      <c r="CB243" s="208" t="s">
        <v>8299</v>
      </c>
      <c r="CC243" s="212">
        <v>7.4</v>
      </c>
      <c r="CD243" s="214">
        <v>42215</v>
      </c>
      <c r="CE243" s="208">
        <v>0</v>
      </c>
      <c r="CG243" s="215" t="s">
        <v>8294</v>
      </c>
      <c r="CH243" s="215" t="s">
        <v>8294</v>
      </c>
      <c r="CI243" s="215" t="s">
        <v>8294</v>
      </c>
      <c r="CJ243" s="215" t="s">
        <v>8294</v>
      </c>
      <c r="CM243" s="210" t="s">
        <v>8863</v>
      </c>
      <c r="CN243" s="210" t="s">
        <v>8862</v>
      </c>
    </row>
    <row r="244" spans="1:92">
      <c r="A244" s="210" t="s">
        <v>7624</v>
      </c>
      <c r="B244" s="211" t="s">
        <v>7838</v>
      </c>
      <c r="C244" s="212" t="s">
        <v>7837</v>
      </c>
      <c r="D244" s="211" t="s">
        <v>8274</v>
      </c>
      <c r="E244" s="212">
        <v>11</v>
      </c>
      <c r="F244" s="212">
        <v>1</v>
      </c>
      <c r="G244" s="213">
        <v>278</v>
      </c>
      <c r="H244" s="213">
        <v>13</v>
      </c>
      <c r="I244" s="213"/>
      <c r="J244" s="213"/>
      <c r="K244" s="211" t="s">
        <v>8294</v>
      </c>
      <c r="M244" s="212">
        <v>7</v>
      </c>
      <c r="N244" s="214">
        <v>41915</v>
      </c>
      <c r="O244" s="212">
        <v>1.75</v>
      </c>
      <c r="P244" s="214">
        <v>42215</v>
      </c>
      <c r="Q244" s="215" t="s">
        <v>8294</v>
      </c>
      <c r="R244" s="215" t="s">
        <v>8294</v>
      </c>
      <c r="S244" s="215" t="s">
        <v>8294</v>
      </c>
      <c r="T244" s="215" t="s">
        <v>8294</v>
      </c>
      <c r="U244" s="209" t="e">
        <f>AD244*BS244</f>
        <v>#VALUE!</v>
      </c>
      <c r="V244" s="216">
        <v>42215</v>
      </c>
      <c r="W244" s="215">
        <v>13.5</v>
      </c>
      <c r="X244" s="215" t="s">
        <v>8294</v>
      </c>
      <c r="Y244" s="215" t="s">
        <v>8294</v>
      </c>
      <c r="Z244" s="209" t="e">
        <f>AD244*BU244</f>
        <v>#VALUE!</v>
      </c>
      <c r="AA244" s="216">
        <v>42215</v>
      </c>
      <c r="AB244" s="208" t="e">
        <f>(AD244/AH244)*10000</f>
        <v>#VALUE!</v>
      </c>
      <c r="AC244" s="216">
        <v>42215</v>
      </c>
      <c r="AD244" s="485">
        <f>(O244/W244)*(((100-CC244)/100)*((100-2)/100))*100</f>
        <v>11.789037037037035</v>
      </c>
      <c r="AE244" s="216">
        <v>42212</v>
      </c>
      <c r="AF244" s="235">
        <v>13.219373219373217</v>
      </c>
      <c r="AG244" s="216">
        <v>42212</v>
      </c>
      <c r="AH244" s="215" t="s">
        <v>8294</v>
      </c>
      <c r="AI244" s="216" t="s">
        <v>8299</v>
      </c>
      <c r="AJ244" s="212">
        <v>105</v>
      </c>
      <c r="AK244" s="216">
        <v>42145</v>
      </c>
      <c r="AL244" s="215" t="s">
        <v>8294</v>
      </c>
      <c r="AM244" s="215"/>
      <c r="AN244" s="212">
        <v>103</v>
      </c>
      <c r="AO244" s="212"/>
      <c r="AP244" s="215" t="s">
        <v>8294</v>
      </c>
      <c r="AQ244" s="215"/>
      <c r="AR244" s="215" t="s">
        <v>8294</v>
      </c>
      <c r="AS244" s="215"/>
      <c r="AT244" s="215" t="s">
        <v>8294</v>
      </c>
      <c r="AU244" s="215" t="s">
        <v>8294</v>
      </c>
      <c r="AV244" s="215"/>
      <c r="AW244" s="215" t="s">
        <v>8294</v>
      </c>
      <c r="AX244" s="215"/>
      <c r="AY244" s="215" t="s">
        <v>8294</v>
      </c>
      <c r="AZ244" s="215"/>
      <c r="BA244" s="215" t="s">
        <v>8294</v>
      </c>
      <c r="BB244" s="215"/>
      <c r="BC244" s="215" t="s">
        <v>8294</v>
      </c>
      <c r="BD244" s="215"/>
      <c r="BE244" s="212">
        <v>3</v>
      </c>
      <c r="BF244" s="217">
        <v>42279</v>
      </c>
      <c r="BG244" s="211" t="s">
        <v>8294</v>
      </c>
      <c r="BH244" s="212" t="s">
        <v>8299</v>
      </c>
      <c r="BI244" s="211" t="s">
        <v>8294</v>
      </c>
      <c r="BJ244" s="211"/>
      <c r="BK244" s="211" t="s">
        <v>8294</v>
      </c>
      <c r="BL244" s="211"/>
      <c r="BM244" s="211" t="s">
        <v>8294</v>
      </c>
      <c r="BN244" s="212" t="s">
        <v>8299</v>
      </c>
      <c r="BO244" s="211" t="s">
        <v>8294</v>
      </c>
      <c r="BP244" s="211"/>
      <c r="BQ244" s="211" t="s">
        <v>8294</v>
      </c>
      <c r="BR244" s="212" t="s">
        <v>8299</v>
      </c>
      <c r="BS244" s="211" t="s">
        <v>8294</v>
      </c>
      <c r="BT244" s="212" t="s">
        <v>8299</v>
      </c>
      <c r="BU244" s="211" t="s">
        <v>8294</v>
      </c>
      <c r="BV244" s="212" t="s">
        <v>8299</v>
      </c>
      <c r="BW244" s="211" t="s">
        <v>8294</v>
      </c>
      <c r="BX244" s="212" t="s">
        <v>8299</v>
      </c>
      <c r="BY244" s="234" t="s">
        <v>8294</v>
      </c>
      <c r="BZ244" s="214">
        <v>42215</v>
      </c>
      <c r="CA244" s="211" t="s">
        <v>8294</v>
      </c>
      <c r="CB244" s="208" t="s">
        <v>8299</v>
      </c>
      <c r="CC244" s="212">
        <v>7.2</v>
      </c>
      <c r="CD244" s="214">
        <v>42215</v>
      </c>
      <c r="CE244" s="208">
        <v>0</v>
      </c>
      <c r="CG244" s="215" t="s">
        <v>8294</v>
      </c>
      <c r="CH244" s="215" t="s">
        <v>8294</v>
      </c>
      <c r="CI244" s="215" t="s">
        <v>8294</v>
      </c>
      <c r="CJ244" s="215" t="s">
        <v>8294</v>
      </c>
    </row>
    <row r="245" spans="1:92">
      <c r="A245" s="210" t="s">
        <v>7624</v>
      </c>
      <c r="B245" s="211" t="s">
        <v>8171</v>
      </c>
      <c r="C245" s="212" t="s">
        <v>7792</v>
      </c>
      <c r="D245" s="211" t="s">
        <v>8274</v>
      </c>
      <c r="E245" s="212">
        <v>169</v>
      </c>
      <c r="F245" s="212">
        <v>1</v>
      </c>
      <c r="G245" s="213">
        <v>278</v>
      </c>
      <c r="H245" s="213">
        <v>14</v>
      </c>
      <c r="I245" s="213"/>
      <c r="J245" s="213"/>
      <c r="K245" s="211" t="s">
        <v>8294</v>
      </c>
      <c r="M245" s="212">
        <v>7</v>
      </c>
      <c r="N245" s="214">
        <v>41915</v>
      </c>
      <c r="O245" s="212">
        <v>3.4</v>
      </c>
      <c r="P245" s="214">
        <v>42215</v>
      </c>
      <c r="Q245" s="215" t="s">
        <v>8294</v>
      </c>
      <c r="R245" s="215" t="s">
        <v>8294</v>
      </c>
      <c r="S245" s="215" t="s">
        <v>8294</v>
      </c>
      <c r="T245" s="215" t="s">
        <v>8294</v>
      </c>
      <c r="U245" s="209">
        <f>AD245*BS245</f>
        <v>1085.550791111111</v>
      </c>
      <c r="V245" s="216">
        <v>42215</v>
      </c>
      <c r="W245" s="215">
        <v>13.5</v>
      </c>
      <c r="X245" s="215" t="s">
        <v>8294</v>
      </c>
      <c r="Y245" s="215" t="s">
        <v>8294</v>
      </c>
      <c r="Z245" s="209">
        <f>AD245*BU245</f>
        <v>278.22940444444441</v>
      </c>
      <c r="AA245" s="216">
        <v>42215</v>
      </c>
      <c r="AB245" s="208" t="e">
        <f>(AD245/AH245)*10000</f>
        <v>#VALUE!</v>
      </c>
      <c r="AC245" s="216">
        <v>42215</v>
      </c>
      <c r="AD245" s="485">
        <f>(O245/W245)*(((100-CC245)/100)*((100-2)/100))*100</f>
        <v>22.805688888888888</v>
      </c>
      <c r="AE245" s="216">
        <v>42212</v>
      </c>
      <c r="AF245" s="235">
        <v>25.572649572649574</v>
      </c>
      <c r="AG245" s="216">
        <v>42212</v>
      </c>
      <c r="AH245" s="215" t="s">
        <v>8294</v>
      </c>
      <c r="AI245" s="216" t="s">
        <v>8299</v>
      </c>
      <c r="AJ245" s="212">
        <v>155</v>
      </c>
      <c r="AK245" s="216">
        <v>42145</v>
      </c>
      <c r="AL245" s="215" t="s">
        <v>8294</v>
      </c>
      <c r="AM245" s="215"/>
      <c r="AN245" s="212">
        <v>105</v>
      </c>
      <c r="AO245" s="212"/>
      <c r="AP245" s="215" t="s">
        <v>8294</v>
      </c>
      <c r="AQ245" s="215"/>
      <c r="AR245" s="215" t="s">
        <v>8294</v>
      </c>
      <c r="AS245" s="215"/>
      <c r="AT245" s="215" t="s">
        <v>8294</v>
      </c>
      <c r="AU245" s="215" t="s">
        <v>8294</v>
      </c>
      <c r="AV245" s="215"/>
      <c r="AW245" s="215" t="s">
        <v>8294</v>
      </c>
      <c r="AX245" s="215"/>
      <c r="AY245" s="215" t="s">
        <v>8294</v>
      </c>
      <c r="AZ245" s="215"/>
      <c r="BA245" s="215" t="s">
        <v>8294</v>
      </c>
      <c r="BB245" s="215"/>
      <c r="BC245" s="215" t="s">
        <v>8294</v>
      </c>
      <c r="BD245" s="215"/>
      <c r="BE245" s="212">
        <v>3</v>
      </c>
      <c r="BF245" s="217">
        <v>42279</v>
      </c>
      <c r="BG245" s="212">
        <v>-11.7</v>
      </c>
      <c r="BH245" s="212" t="s">
        <v>8299</v>
      </c>
      <c r="BI245" s="211" t="s">
        <v>8294</v>
      </c>
      <c r="BJ245" s="211"/>
      <c r="BK245" s="211" t="s">
        <v>8294</v>
      </c>
      <c r="BL245" s="211"/>
      <c r="BM245" s="212">
        <v>63.1</v>
      </c>
      <c r="BN245" s="212" t="s">
        <v>8299</v>
      </c>
      <c r="BO245" s="211" t="s">
        <v>8294</v>
      </c>
      <c r="BP245" s="211"/>
      <c r="BQ245" s="212">
        <v>9.1</v>
      </c>
      <c r="BR245" s="212" t="s">
        <v>8299</v>
      </c>
      <c r="BS245" s="212">
        <v>47.6</v>
      </c>
      <c r="BT245" s="212" t="s">
        <v>8299</v>
      </c>
      <c r="BU245" s="212">
        <v>12.2</v>
      </c>
      <c r="BV245" s="212" t="s">
        <v>8299</v>
      </c>
      <c r="BW245" s="212">
        <v>13.7</v>
      </c>
      <c r="BX245" s="212" t="s">
        <v>8299</v>
      </c>
      <c r="BY245" s="234">
        <v>7.3749232292175293</v>
      </c>
      <c r="BZ245" s="214">
        <v>42215</v>
      </c>
      <c r="CA245" s="212">
        <v>28</v>
      </c>
      <c r="CB245" s="208" t="s">
        <v>8299</v>
      </c>
      <c r="CC245" s="212">
        <v>7.6</v>
      </c>
      <c r="CD245" s="214">
        <v>42215</v>
      </c>
      <c r="CE245" s="208">
        <v>0</v>
      </c>
      <c r="CG245" s="215" t="s">
        <v>8294</v>
      </c>
      <c r="CH245" s="215" t="s">
        <v>8294</v>
      </c>
      <c r="CI245" s="215" t="s">
        <v>8294</v>
      </c>
      <c r="CJ245" s="215" t="s">
        <v>8294</v>
      </c>
    </row>
    <row r="246" spans="1:92">
      <c r="A246" s="210" t="s">
        <v>7624</v>
      </c>
      <c r="B246" s="211" t="s">
        <v>8017</v>
      </c>
      <c r="C246" s="212" t="s">
        <v>7722</v>
      </c>
      <c r="D246" s="211" t="s">
        <v>8274</v>
      </c>
      <c r="E246" s="212">
        <v>96</v>
      </c>
      <c r="F246" s="212">
        <v>1</v>
      </c>
      <c r="G246" s="213">
        <v>278</v>
      </c>
      <c r="H246" s="213">
        <v>15</v>
      </c>
      <c r="I246" s="213"/>
      <c r="J246" s="213"/>
      <c r="K246" s="211" t="s">
        <v>8294</v>
      </c>
      <c r="M246" s="212">
        <v>7</v>
      </c>
      <c r="N246" s="214">
        <v>41915</v>
      </c>
      <c r="O246" s="212">
        <v>3.15</v>
      </c>
      <c r="P246" s="214">
        <v>42215</v>
      </c>
      <c r="Q246" s="215" t="s">
        <v>8294</v>
      </c>
      <c r="R246" s="215" t="s">
        <v>8294</v>
      </c>
      <c r="S246" s="215" t="s">
        <v>8294</v>
      </c>
      <c r="T246" s="215" t="s">
        <v>8294</v>
      </c>
      <c r="U246" s="209">
        <f>AD246*BS246</f>
        <v>1009.95664</v>
      </c>
      <c r="V246" s="216">
        <v>42215</v>
      </c>
      <c r="W246" s="215">
        <v>13.5</v>
      </c>
      <c r="X246" s="215" t="s">
        <v>8294</v>
      </c>
      <c r="Y246" s="215" t="s">
        <v>8294</v>
      </c>
      <c r="Z246" s="209">
        <f>AD246*BU246</f>
        <v>259.88424000000003</v>
      </c>
      <c r="AA246" s="216">
        <v>42215</v>
      </c>
      <c r="AB246" s="208" t="e">
        <f>(AD246/AH246)*10000</f>
        <v>#VALUE!</v>
      </c>
      <c r="AC246" s="216">
        <v>42215</v>
      </c>
      <c r="AD246" s="485">
        <f>(O246/W246)*(((100-CC246)/100)*((100-2)/100))*100</f>
        <v>21.128800000000002</v>
      </c>
      <c r="AE246" s="216">
        <v>42212</v>
      </c>
      <c r="AF246" s="235">
        <v>23.692307692307697</v>
      </c>
      <c r="AG246" s="216">
        <v>42212</v>
      </c>
      <c r="AH246" s="215" t="s">
        <v>8294</v>
      </c>
      <c r="AI246" s="216" t="s">
        <v>8299</v>
      </c>
      <c r="AJ246" s="212">
        <v>140</v>
      </c>
      <c r="AK246" s="216">
        <v>42145</v>
      </c>
      <c r="AL246" s="215" t="s">
        <v>8294</v>
      </c>
      <c r="AM246" s="215"/>
      <c r="AN246" s="212">
        <v>105</v>
      </c>
      <c r="AO246" s="212"/>
      <c r="AP246" s="215" t="s">
        <v>8294</v>
      </c>
      <c r="AQ246" s="215"/>
      <c r="AR246" s="215" t="s">
        <v>8294</v>
      </c>
      <c r="AS246" s="215"/>
      <c r="AT246" s="215" t="s">
        <v>8294</v>
      </c>
      <c r="AU246" s="215" t="s">
        <v>8294</v>
      </c>
      <c r="AV246" s="215"/>
      <c r="AW246" s="215" t="s">
        <v>8294</v>
      </c>
      <c r="AX246" s="215"/>
      <c r="AY246" s="215" t="s">
        <v>8294</v>
      </c>
      <c r="AZ246" s="215"/>
      <c r="BA246" s="215" t="s">
        <v>8294</v>
      </c>
      <c r="BB246" s="215"/>
      <c r="BC246" s="215" t="s">
        <v>8294</v>
      </c>
      <c r="BD246" s="215"/>
      <c r="BE246" s="212">
        <v>3</v>
      </c>
      <c r="BF246" s="217">
        <v>42279</v>
      </c>
      <c r="BG246" s="212">
        <v>-8</v>
      </c>
      <c r="BH246" s="212" t="s">
        <v>8299</v>
      </c>
      <c r="BI246" s="211" t="s">
        <v>8294</v>
      </c>
      <c r="BJ246" s="211"/>
      <c r="BK246" s="211" t="s">
        <v>8294</v>
      </c>
      <c r="BL246" s="211"/>
      <c r="BM246" s="212">
        <v>65.3</v>
      </c>
      <c r="BN246" s="212" t="s">
        <v>8299</v>
      </c>
      <c r="BO246" s="211" t="s">
        <v>8294</v>
      </c>
      <c r="BP246" s="211"/>
      <c r="BQ246" s="212">
        <v>8.1999999999999993</v>
      </c>
      <c r="BR246" s="212" t="s">
        <v>8299</v>
      </c>
      <c r="BS246" s="212">
        <v>47.8</v>
      </c>
      <c r="BT246" s="212" t="s">
        <v>8299</v>
      </c>
      <c r="BU246" s="212">
        <v>12.3</v>
      </c>
      <c r="BV246" s="212" t="s">
        <v>8299</v>
      </c>
      <c r="BW246" s="212">
        <v>20.2</v>
      </c>
      <c r="BX246" s="212" t="s">
        <v>8299</v>
      </c>
      <c r="BY246" s="234">
        <v>7.1741018295288086</v>
      </c>
      <c r="BZ246" s="214">
        <v>42215</v>
      </c>
      <c r="CA246" s="212">
        <v>28.4</v>
      </c>
      <c r="CB246" s="208" t="s">
        <v>8299</v>
      </c>
      <c r="CC246" s="212">
        <v>7.6</v>
      </c>
      <c r="CD246" s="214">
        <v>42215</v>
      </c>
      <c r="CE246" s="208">
        <v>0</v>
      </c>
      <c r="CG246" s="215" t="s">
        <v>8294</v>
      </c>
      <c r="CH246" s="215" t="s">
        <v>8294</v>
      </c>
      <c r="CI246" s="215" t="s">
        <v>8294</v>
      </c>
      <c r="CJ246" s="215" t="s">
        <v>8294</v>
      </c>
    </row>
    <row r="247" spans="1:92">
      <c r="A247" s="210" t="s">
        <v>7624</v>
      </c>
      <c r="B247" s="211" t="s">
        <v>8076</v>
      </c>
      <c r="C247" s="212" t="s">
        <v>7747</v>
      </c>
      <c r="D247" s="211" t="s">
        <v>8274</v>
      </c>
      <c r="E247" s="212">
        <v>122</v>
      </c>
      <c r="F247" s="212">
        <v>1</v>
      </c>
      <c r="G247" s="213">
        <v>278</v>
      </c>
      <c r="H247" s="213">
        <v>16</v>
      </c>
      <c r="I247" s="213"/>
      <c r="J247" s="213"/>
      <c r="K247" s="211" t="s">
        <v>8294</v>
      </c>
      <c r="M247" s="212">
        <v>7</v>
      </c>
      <c r="N247" s="214">
        <v>41915</v>
      </c>
      <c r="O247" s="212">
        <v>2.7</v>
      </c>
      <c r="P247" s="214">
        <v>42215</v>
      </c>
      <c r="Q247" s="215" t="s">
        <v>8294</v>
      </c>
      <c r="R247" s="215" t="s">
        <v>8294</v>
      </c>
      <c r="S247" s="215" t="s">
        <v>8294</v>
      </c>
      <c r="T247" s="215" t="s">
        <v>8294</v>
      </c>
      <c r="U247" s="209" t="e">
        <f>AD247*BS247</f>
        <v>#VALUE!</v>
      </c>
      <c r="V247" s="216">
        <v>42215</v>
      </c>
      <c r="W247" s="215">
        <v>13.5</v>
      </c>
      <c r="X247" s="215" t="s">
        <v>8294</v>
      </c>
      <c r="Y247" s="215" t="s">
        <v>8294</v>
      </c>
      <c r="Z247" s="209" t="e">
        <f>AD247*BU247</f>
        <v>#VALUE!</v>
      </c>
      <c r="AA247" s="216">
        <v>42215</v>
      </c>
      <c r="AB247" s="208" t="e">
        <f>(AD247/AH247)*10000</f>
        <v>#VALUE!</v>
      </c>
      <c r="AC247" s="216">
        <v>42215</v>
      </c>
      <c r="AD247" s="485">
        <f>(O247/W247)*(((100-CC247)/100)*((100-2)/100))*100</f>
        <v>18.110400000000002</v>
      </c>
      <c r="AE247" s="216">
        <v>42212</v>
      </c>
      <c r="AF247" s="235">
        <v>20.307692307692314</v>
      </c>
      <c r="AG247" s="216">
        <v>42212</v>
      </c>
      <c r="AH247" s="215" t="s">
        <v>8294</v>
      </c>
      <c r="AI247" s="216" t="s">
        <v>8299</v>
      </c>
      <c r="AJ247" s="212">
        <v>180</v>
      </c>
      <c r="AK247" s="216">
        <v>42145</v>
      </c>
      <c r="AL247" s="215" t="s">
        <v>8294</v>
      </c>
      <c r="AM247" s="215"/>
      <c r="AN247" s="212">
        <v>108</v>
      </c>
      <c r="AO247" s="212"/>
      <c r="AP247" s="215" t="s">
        <v>8294</v>
      </c>
      <c r="AQ247" s="215"/>
      <c r="AR247" s="215" t="s">
        <v>8294</v>
      </c>
      <c r="AS247" s="215"/>
      <c r="AT247" s="215" t="s">
        <v>8294</v>
      </c>
      <c r="AU247" s="215" t="s">
        <v>8294</v>
      </c>
      <c r="AV247" s="215"/>
      <c r="AW247" s="215" t="s">
        <v>8294</v>
      </c>
      <c r="AX247" s="215"/>
      <c r="AY247" s="215" t="s">
        <v>8294</v>
      </c>
      <c r="AZ247" s="215"/>
      <c r="BA247" s="215" t="s">
        <v>8294</v>
      </c>
      <c r="BB247" s="215"/>
      <c r="BC247" s="215" t="s">
        <v>8294</v>
      </c>
      <c r="BD247" s="215"/>
      <c r="BE247" s="212">
        <v>3</v>
      </c>
      <c r="BF247" s="217">
        <v>42279</v>
      </c>
      <c r="BG247" s="211" t="s">
        <v>8294</v>
      </c>
      <c r="BH247" s="212" t="s">
        <v>8299</v>
      </c>
      <c r="BI247" s="211" t="s">
        <v>8294</v>
      </c>
      <c r="BJ247" s="211"/>
      <c r="BK247" s="211" t="s">
        <v>8294</v>
      </c>
      <c r="BL247" s="211"/>
      <c r="BM247" s="211" t="s">
        <v>8294</v>
      </c>
      <c r="BN247" s="212" t="s">
        <v>8299</v>
      </c>
      <c r="BO247" s="211" t="s">
        <v>8294</v>
      </c>
      <c r="BP247" s="211"/>
      <c r="BQ247" s="211" t="s">
        <v>8294</v>
      </c>
      <c r="BR247" s="212" t="s">
        <v>8299</v>
      </c>
      <c r="BS247" s="211" t="s">
        <v>8294</v>
      </c>
      <c r="BT247" s="212" t="s">
        <v>8299</v>
      </c>
      <c r="BU247" s="211" t="s">
        <v>8294</v>
      </c>
      <c r="BV247" s="212" t="s">
        <v>8299</v>
      </c>
      <c r="BW247" s="211" t="s">
        <v>8294</v>
      </c>
      <c r="BX247" s="212" t="s">
        <v>8299</v>
      </c>
      <c r="BY247" s="234">
        <v>7.4184370040893555</v>
      </c>
      <c r="BZ247" s="214">
        <v>42215</v>
      </c>
      <c r="CA247" s="211" t="s">
        <v>8294</v>
      </c>
      <c r="CB247" s="208" t="s">
        <v>8299</v>
      </c>
      <c r="CC247" s="212">
        <v>7.6</v>
      </c>
      <c r="CD247" s="214">
        <v>42215</v>
      </c>
      <c r="CE247" s="208">
        <v>0</v>
      </c>
      <c r="CG247" s="215" t="s">
        <v>8294</v>
      </c>
      <c r="CH247" s="215" t="s">
        <v>8294</v>
      </c>
      <c r="CI247" s="215" t="s">
        <v>8294</v>
      </c>
      <c r="CJ247" s="215" t="s">
        <v>8294</v>
      </c>
    </row>
    <row r="248" spans="1:92">
      <c r="A248" s="210" t="s">
        <v>7624</v>
      </c>
      <c r="B248" s="211" t="s">
        <v>8104</v>
      </c>
      <c r="C248" s="212" t="s">
        <v>7759</v>
      </c>
      <c r="D248" s="211" t="s">
        <v>8276</v>
      </c>
      <c r="E248" s="212">
        <v>136</v>
      </c>
      <c r="F248" s="212">
        <v>1</v>
      </c>
      <c r="G248" s="213">
        <v>278</v>
      </c>
      <c r="H248" s="213">
        <v>17</v>
      </c>
      <c r="I248" s="213"/>
      <c r="J248" s="213"/>
      <c r="K248" s="211" t="s">
        <v>8294</v>
      </c>
      <c r="M248" s="212">
        <v>7</v>
      </c>
      <c r="N248" s="214">
        <v>41915</v>
      </c>
      <c r="O248" s="212">
        <v>6</v>
      </c>
      <c r="P248" s="214">
        <v>42215</v>
      </c>
      <c r="Q248" s="215" t="s">
        <v>8294</v>
      </c>
      <c r="R248" s="215" t="s">
        <v>8294</v>
      </c>
      <c r="S248" s="215" t="s">
        <v>8294</v>
      </c>
      <c r="T248" s="215" t="s">
        <v>8294</v>
      </c>
      <c r="U248" s="209">
        <f>AD248*BS248</f>
        <v>1931.9240888888883</v>
      </c>
      <c r="V248" s="216">
        <v>42215</v>
      </c>
      <c r="W248" s="215">
        <v>13.5</v>
      </c>
      <c r="X248" s="215" t="s">
        <v>8294</v>
      </c>
      <c r="Y248" s="215" t="s">
        <v>8294</v>
      </c>
      <c r="Z248" s="209">
        <f>AD248*BU248</f>
        <v>512.22204444444424</v>
      </c>
      <c r="AA248" s="216">
        <v>42215</v>
      </c>
      <c r="AB248" s="208" t="e">
        <f>(AD248/AH248)*10000</f>
        <v>#VALUE!</v>
      </c>
      <c r="AC248" s="216">
        <v>42215</v>
      </c>
      <c r="AD248" s="485">
        <f>(O248/W248)*(((100-CC248)/100)*((100-2)/100))*100</f>
        <v>40.332444444444434</v>
      </c>
      <c r="AE248" s="216">
        <v>42212</v>
      </c>
      <c r="AF248" s="235">
        <v>45.225885225885222</v>
      </c>
      <c r="AG248" s="216">
        <v>42212</v>
      </c>
      <c r="AH248" s="215" t="s">
        <v>8294</v>
      </c>
      <c r="AI248" s="216" t="s">
        <v>8299</v>
      </c>
      <c r="AJ248" s="212">
        <v>165</v>
      </c>
      <c r="AK248" s="216">
        <v>42145</v>
      </c>
      <c r="AL248" s="215" t="s">
        <v>8294</v>
      </c>
      <c r="AM248" s="215"/>
      <c r="AN248" s="212">
        <v>107</v>
      </c>
      <c r="AO248" s="212"/>
      <c r="AP248" s="215" t="s">
        <v>8294</v>
      </c>
      <c r="AQ248" s="215"/>
      <c r="AR248" s="215" t="s">
        <v>8294</v>
      </c>
      <c r="AS248" s="215"/>
      <c r="AT248" s="215" t="s">
        <v>8294</v>
      </c>
      <c r="AU248" s="215" t="s">
        <v>8294</v>
      </c>
      <c r="AV248" s="215"/>
      <c r="AW248" s="215" t="s">
        <v>8294</v>
      </c>
      <c r="AX248" s="215"/>
      <c r="AY248" s="215" t="s">
        <v>8294</v>
      </c>
      <c r="AZ248" s="215"/>
      <c r="BA248" s="215" t="s">
        <v>8294</v>
      </c>
      <c r="BB248" s="215"/>
      <c r="BC248" s="215" t="s">
        <v>8294</v>
      </c>
      <c r="BD248" s="215"/>
      <c r="BE248" s="212">
        <v>3</v>
      </c>
      <c r="BF248" s="217">
        <v>42279</v>
      </c>
      <c r="BG248" s="212">
        <v>-12.3</v>
      </c>
      <c r="BH248" s="212" t="s">
        <v>8299</v>
      </c>
      <c r="BI248" s="211" t="s">
        <v>8294</v>
      </c>
      <c r="BJ248" s="211"/>
      <c r="BK248" s="211" t="s">
        <v>8294</v>
      </c>
      <c r="BL248" s="211"/>
      <c r="BM248" s="212">
        <v>64.099999999999994</v>
      </c>
      <c r="BN248" s="212" t="s">
        <v>8299</v>
      </c>
      <c r="BO248" s="211" t="s">
        <v>8294</v>
      </c>
      <c r="BP248" s="211"/>
      <c r="BQ248" s="212">
        <v>8.4</v>
      </c>
      <c r="BR248" s="212" t="s">
        <v>8299</v>
      </c>
      <c r="BS248" s="212">
        <v>47.9</v>
      </c>
      <c r="BT248" s="212" t="s">
        <v>8299</v>
      </c>
      <c r="BU248" s="212">
        <v>12.7</v>
      </c>
      <c r="BV248" s="212" t="s">
        <v>8299</v>
      </c>
      <c r="BW248" s="212">
        <v>10.8</v>
      </c>
      <c r="BX248" s="212" t="s">
        <v>8299</v>
      </c>
      <c r="BY248" s="234">
        <v>7.1018819808959961</v>
      </c>
      <c r="BZ248" s="214">
        <v>42215</v>
      </c>
      <c r="CA248" s="212">
        <v>29.5</v>
      </c>
      <c r="CB248" s="208" t="s">
        <v>8299</v>
      </c>
      <c r="CC248" s="212">
        <v>7.4</v>
      </c>
      <c r="CD248" s="214">
        <v>42215</v>
      </c>
      <c r="CE248" s="208">
        <v>0</v>
      </c>
      <c r="CG248" s="215" t="s">
        <v>8294</v>
      </c>
      <c r="CH248" s="215" t="s">
        <v>8294</v>
      </c>
      <c r="CI248" s="215" t="s">
        <v>8294</v>
      </c>
      <c r="CJ248" s="215" t="s">
        <v>8294</v>
      </c>
    </row>
    <row r="249" spans="1:92">
      <c r="A249" s="210" t="s">
        <v>7624</v>
      </c>
      <c r="B249" s="211" t="s">
        <v>8013</v>
      </c>
      <c r="C249" s="212" t="s">
        <v>7720</v>
      </c>
      <c r="D249" s="211" t="s">
        <v>8276</v>
      </c>
      <c r="E249" s="212">
        <v>94</v>
      </c>
      <c r="F249" s="212">
        <v>1</v>
      </c>
      <c r="G249" s="213">
        <v>278</v>
      </c>
      <c r="H249" s="213">
        <v>18</v>
      </c>
      <c r="I249" s="213"/>
      <c r="J249" s="213"/>
      <c r="K249" s="211" t="s">
        <v>8294</v>
      </c>
      <c r="M249" s="212">
        <v>7</v>
      </c>
      <c r="N249" s="214">
        <v>41915</v>
      </c>
      <c r="O249" s="212">
        <v>5.15</v>
      </c>
      <c r="P249" s="214">
        <v>42215</v>
      </c>
      <c r="Q249" s="215" t="s">
        <v>8294</v>
      </c>
      <c r="R249" s="215" t="s">
        <v>8294</v>
      </c>
      <c r="S249" s="215" t="s">
        <v>8294</v>
      </c>
      <c r="T249" s="215" t="s">
        <v>8294</v>
      </c>
      <c r="U249" s="209">
        <f>AD249*BS249</f>
        <v>1563.0745925925928</v>
      </c>
      <c r="V249" s="216">
        <v>42215</v>
      </c>
      <c r="W249" s="215">
        <v>13.5</v>
      </c>
      <c r="X249" s="215" t="s">
        <v>8294</v>
      </c>
      <c r="Y249" s="215" t="s">
        <v>8294</v>
      </c>
      <c r="Z249" s="209">
        <f>AD249*BU249</f>
        <v>529.09383333333346</v>
      </c>
      <c r="AA249" s="216">
        <v>42215</v>
      </c>
      <c r="AB249" s="208" t="e">
        <f>(AD249/AH249)*10000</f>
        <v>#VALUE!</v>
      </c>
      <c r="AC249" s="216">
        <v>42215</v>
      </c>
      <c r="AD249" s="485">
        <f>(O249/W249)*(((100-CC249)/100)*((100-2)/100))*100</f>
        <v>34.581296296296301</v>
      </c>
      <c r="AE249" s="216">
        <v>42212</v>
      </c>
      <c r="AF249" s="235">
        <v>38.776963776963782</v>
      </c>
      <c r="AG249" s="216">
        <v>42212</v>
      </c>
      <c r="AH249" s="215" t="s">
        <v>8294</v>
      </c>
      <c r="AI249" s="216" t="s">
        <v>8299</v>
      </c>
      <c r="AJ249" s="212">
        <v>160</v>
      </c>
      <c r="AK249" s="216">
        <v>42145</v>
      </c>
      <c r="AL249" s="215" t="s">
        <v>8294</v>
      </c>
      <c r="AM249" s="215"/>
      <c r="AN249" s="212">
        <v>100</v>
      </c>
      <c r="AO249" s="212"/>
      <c r="AP249" s="215" t="s">
        <v>8294</v>
      </c>
      <c r="AQ249" s="215"/>
      <c r="AR249" s="215" t="s">
        <v>8294</v>
      </c>
      <c r="AS249" s="215"/>
      <c r="AT249" s="215" t="s">
        <v>8294</v>
      </c>
      <c r="AU249" s="215" t="s">
        <v>8294</v>
      </c>
      <c r="AV249" s="215"/>
      <c r="AW249" s="215" t="s">
        <v>8294</v>
      </c>
      <c r="AX249" s="215"/>
      <c r="AY249" s="215" t="s">
        <v>8294</v>
      </c>
      <c r="AZ249" s="215"/>
      <c r="BA249" s="215" t="s">
        <v>8294</v>
      </c>
      <c r="BB249" s="215"/>
      <c r="BC249" s="215" t="s">
        <v>8294</v>
      </c>
      <c r="BD249" s="215"/>
      <c r="BE249" s="212">
        <v>3</v>
      </c>
      <c r="BF249" s="217">
        <v>42279</v>
      </c>
      <c r="BG249" s="212">
        <v>-11.3</v>
      </c>
      <c r="BH249" s="212" t="s">
        <v>8299</v>
      </c>
      <c r="BI249" s="211" t="s">
        <v>8294</v>
      </c>
      <c r="BJ249" s="211"/>
      <c r="BK249" s="211" t="s">
        <v>8294</v>
      </c>
      <c r="BL249" s="211"/>
      <c r="BM249" s="212">
        <v>57.2</v>
      </c>
      <c r="BN249" s="212" t="s">
        <v>8299</v>
      </c>
      <c r="BO249" s="211" t="s">
        <v>8294</v>
      </c>
      <c r="BP249" s="211"/>
      <c r="BQ249" s="212">
        <v>10.9</v>
      </c>
      <c r="BR249" s="212" t="s">
        <v>8299</v>
      </c>
      <c r="BS249" s="212">
        <v>45.2</v>
      </c>
      <c r="BT249" s="212" t="s">
        <v>8299</v>
      </c>
      <c r="BU249" s="212">
        <v>15.3</v>
      </c>
      <c r="BV249" s="212" t="s">
        <v>8299</v>
      </c>
      <c r="BW249" s="212">
        <v>8</v>
      </c>
      <c r="BX249" s="212" t="s">
        <v>8299</v>
      </c>
      <c r="BY249" s="234">
        <v>7.1104841232299805</v>
      </c>
      <c r="BZ249" s="214">
        <v>42215</v>
      </c>
      <c r="CA249" s="212">
        <v>33.4</v>
      </c>
      <c r="CB249" s="208" t="s">
        <v>8299</v>
      </c>
      <c r="CC249" s="212">
        <v>7.5</v>
      </c>
      <c r="CD249" s="214">
        <v>42215</v>
      </c>
      <c r="CE249" s="208">
        <v>0</v>
      </c>
      <c r="CG249" s="215" t="s">
        <v>8294</v>
      </c>
      <c r="CH249" s="215" t="s">
        <v>8294</v>
      </c>
      <c r="CI249" s="215" t="s">
        <v>8294</v>
      </c>
      <c r="CJ249" s="215" t="s">
        <v>8294</v>
      </c>
    </row>
    <row r="250" spans="1:92">
      <c r="A250" s="210" t="s">
        <v>7624</v>
      </c>
      <c r="B250" s="211" t="s">
        <v>8045</v>
      </c>
      <c r="C250" s="212" t="s">
        <v>7735</v>
      </c>
      <c r="D250" s="211" t="s">
        <v>8276</v>
      </c>
      <c r="E250" s="212">
        <v>110</v>
      </c>
      <c r="F250" s="212">
        <v>1</v>
      </c>
      <c r="G250" s="213">
        <v>278</v>
      </c>
      <c r="H250" s="213">
        <v>19</v>
      </c>
      <c r="I250" s="213"/>
      <c r="J250" s="213"/>
      <c r="K250" s="211" t="s">
        <v>8294</v>
      </c>
      <c r="M250" s="212">
        <v>7</v>
      </c>
      <c r="N250" s="214">
        <v>41915</v>
      </c>
      <c r="O250" s="212">
        <v>4.7</v>
      </c>
      <c r="P250" s="214">
        <v>42215</v>
      </c>
      <c r="Q250" s="215" t="s">
        <v>8294</v>
      </c>
      <c r="R250" s="215" t="s">
        <v>8294</v>
      </c>
      <c r="S250" s="215" t="s">
        <v>8294</v>
      </c>
      <c r="T250" s="215" t="s">
        <v>8294</v>
      </c>
      <c r="U250" s="209">
        <f>AD250*BS250</f>
        <v>1382.3117777777775</v>
      </c>
      <c r="V250" s="216">
        <v>42215</v>
      </c>
      <c r="W250" s="215">
        <v>13.5</v>
      </c>
      <c r="X250" s="215" t="s">
        <v>8294</v>
      </c>
      <c r="Y250" s="215" t="s">
        <v>8294</v>
      </c>
      <c r="Z250" s="209">
        <f>AD250*BU250</f>
        <v>530.20177777777769</v>
      </c>
      <c r="AA250" s="216">
        <v>42215</v>
      </c>
      <c r="AB250" s="208" t="e">
        <f>(AD250/AH250)*10000</f>
        <v>#VALUE!</v>
      </c>
      <c r="AC250" s="216">
        <v>42215</v>
      </c>
      <c r="AD250" s="485">
        <f>(O250/W250)*(((100-CC250)/100)*((100-2)/100))*100</f>
        <v>31.559629629629626</v>
      </c>
      <c r="AE250" s="216">
        <v>42212</v>
      </c>
      <c r="AF250" s="235">
        <v>35.388685388685388</v>
      </c>
      <c r="AG250" s="216">
        <v>42212</v>
      </c>
      <c r="AH250" s="215" t="s">
        <v>8294</v>
      </c>
      <c r="AI250" s="216" t="s">
        <v>8299</v>
      </c>
      <c r="AJ250" s="212">
        <v>155</v>
      </c>
      <c r="AK250" s="216">
        <v>42145</v>
      </c>
      <c r="AL250" s="215" t="s">
        <v>8294</v>
      </c>
      <c r="AM250" s="215"/>
      <c r="AN250" s="212">
        <v>104</v>
      </c>
      <c r="AO250" s="212"/>
      <c r="AP250" s="215" t="s">
        <v>8294</v>
      </c>
      <c r="AQ250" s="215"/>
      <c r="AR250" s="215" t="s">
        <v>8294</v>
      </c>
      <c r="AS250" s="215"/>
      <c r="AT250" s="215" t="s">
        <v>8294</v>
      </c>
      <c r="AU250" s="215" t="s">
        <v>8294</v>
      </c>
      <c r="AV250" s="215"/>
      <c r="AW250" s="215" t="s">
        <v>8294</v>
      </c>
      <c r="AX250" s="215"/>
      <c r="AY250" s="215" t="s">
        <v>8294</v>
      </c>
      <c r="AZ250" s="215"/>
      <c r="BA250" s="215" t="s">
        <v>8294</v>
      </c>
      <c r="BB250" s="215"/>
      <c r="BC250" s="215" t="s">
        <v>8294</v>
      </c>
      <c r="BD250" s="215"/>
      <c r="BE250" s="212">
        <v>3</v>
      </c>
      <c r="BF250" s="217">
        <v>42279</v>
      </c>
      <c r="BG250" s="212">
        <v>-8.6</v>
      </c>
      <c r="BH250" s="212" t="s">
        <v>8299</v>
      </c>
      <c r="BI250" s="211" t="s">
        <v>8294</v>
      </c>
      <c r="BJ250" s="211"/>
      <c r="BK250" s="211" t="s">
        <v>8294</v>
      </c>
      <c r="BL250" s="211"/>
      <c r="BM250" s="212">
        <v>58.5</v>
      </c>
      <c r="BN250" s="212" t="s">
        <v>8299</v>
      </c>
      <c r="BO250" s="211" t="s">
        <v>8294</v>
      </c>
      <c r="BP250" s="211"/>
      <c r="BQ250" s="212">
        <v>11.3</v>
      </c>
      <c r="BR250" s="212" t="s">
        <v>8299</v>
      </c>
      <c r="BS250" s="212">
        <v>43.8</v>
      </c>
      <c r="BT250" s="212" t="s">
        <v>8299</v>
      </c>
      <c r="BU250" s="212">
        <v>16.8</v>
      </c>
      <c r="BV250" s="212" t="s">
        <v>8299</v>
      </c>
      <c r="BW250" s="212">
        <v>18.7</v>
      </c>
      <c r="BX250" s="212" t="s">
        <v>8299</v>
      </c>
      <c r="BY250" s="234">
        <v>7.5408830642700195</v>
      </c>
      <c r="BZ250" s="214">
        <v>42215</v>
      </c>
      <c r="CA250" s="212">
        <v>35.6</v>
      </c>
      <c r="CB250" s="208" t="s">
        <v>8299</v>
      </c>
      <c r="CC250" s="212">
        <v>7.5</v>
      </c>
      <c r="CD250" s="214">
        <v>42215</v>
      </c>
      <c r="CE250" s="208">
        <v>0</v>
      </c>
      <c r="CG250" s="215" t="s">
        <v>8294</v>
      </c>
      <c r="CH250" s="215" t="s">
        <v>8294</v>
      </c>
      <c r="CI250" s="215" t="s">
        <v>8294</v>
      </c>
      <c r="CJ250" s="215" t="s">
        <v>8294</v>
      </c>
    </row>
    <row r="251" spans="1:92">
      <c r="A251" s="210" t="s">
        <v>7624</v>
      </c>
      <c r="B251" s="211" t="s">
        <v>8151</v>
      </c>
      <c r="C251" s="212" t="s">
        <v>7781</v>
      </c>
      <c r="D251" s="211" t="s">
        <v>8276</v>
      </c>
      <c r="E251" s="212">
        <v>158</v>
      </c>
      <c r="F251" s="212">
        <v>1</v>
      </c>
      <c r="G251" s="213">
        <v>278</v>
      </c>
      <c r="H251" s="213">
        <v>20</v>
      </c>
      <c r="I251" s="213"/>
      <c r="J251" s="213"/>
      <c r="K251" s="211" t="s">
        <v>8294</v>
      </c>
      <c r="M251" s="212">
        <v>7</v>
      </c>
      <c r="N251" s="214">
        <v>41915</v>
      </c>
      <c r="O251" s="212">
        <v>5.8</v>
      </c>
      <c r="P251" s="214">
        <v>42215</v>
      </c>
      <c r="Q251" s="215" t="s">
        <v>8294</v>
      </c>
      <c r="R251" s="215" t="s">
        <v>8294</v>
      </c>
      <c r="S251" s="215" t="s">
        <v>8294</v>
      </c>
      <c r="T251" s="215" t="s">
        <v>8294</v>
      </c>
      <c r="U251" s="209">
        <f>AD251*BS251</f>
        <v>1789.5758222222223</v>
      </c>
      <c r="V251" s="216">
        <v>42215</v>
      </c>
      <c r="W251" s="215">
        <v>13.5</v>
      </c>
      <c r="X251" s="215" t="s">
        <v>8294</v>
      </c>
      <c r="Y251" s="215" t="s">
        <v>8294</v>
      </c>
      <c r="Z251" s="209">
        <f>AD251*BU251</f>
        <v>548.54389333333336</v>
      </c>
      <c r="AA251" s="216">
        <v>42215</v>
      </c>
      <c r="AB251" s="208" t="e">
        <f>(AD251/AH251)*10000</f>
        <v>#VALUE!</v>
      </c>
      <c r="AC251" s="216">
        <v>42215</v>
      </c>
      <c r="AD251" s="485">
        <f>(O251/W251)*(((100-CC251)/100)*((100-2)/100))*100</f>
        <v>38.903822222222225</v>
      </c>
      <c r="AE251" s="216">
        <v>42212</v>
      </c>
      <c r="AF251" s="235">
        <v>43.623931623931632</v>
      </c>
      <c r="AG251" s="216">
        <v>42212</v>
      </c>
      <c r="AH251" s="215" t="s">
        <v>8294</v>
      </c>
      <c r="AI251" s="216" t="s">
        <v>8299</v>
      </c>
      <c r="AJ251" s="212">
        <v>165</v>
      </c>
      <c r="AK251" s="216">
        <v>42145</v>
      </c>
      <c r="AL251" s="215" t="s">
        <v>8294</v>
      </c>
      <c r="AM251" s="215"/>
      <c r="AN251" s="212">
        <v>105</v>
      </c>
      <c r="AO251" s="212"/>
      <c r="AP251" s="215" t="s">
        <v>8294</v>
      </c>
      <c r="AQ251" s="215"/>
      <c r="AR251" s="215" t="s">
        <v>8294</v>
      </c>
      <c r="AS251" s="215"/>
      <c r="AT251" s="215" t="s">
        <v>8294</v>
      </c>
      <c r="AU251" s="215" t="s">
        <v>8294</v>
      </c>
      <c r="AV251" s="215"/>
      <c r="AW251" s="215" t="s">
        <v>8294</v>
      </c>
      <c r="AX251" s="215"/>
      <c r="AY251" s="215" t="s">
        <v>8294</v>
      </c>
      <c r="AZ251" s="215"/>
      <c r="BA251" s="215" t="s">
        <v>8294</v>
      </c>
      <c r="BB251" s="215"/>
      <c r="BC251" s="215" t="s">
        <v>8294</v>
      </c>
      <c r="BD251" s="215"/>
      <c r="BE251" s="212">
        <v>3</v>
      </c>
      <c r="BF251" s="217">
        <v>42279</v>
      </c>
      <c r="BG251" s="212">
        <v>-10</v>
      </c>
      <c r="BH251" s="212" t="s">
        <v>8299</v>
      </c>
      <c r="BI251" s="211" t="s">
        <v>8294</v>
      </c>
      <c r="BJ251" s="211"/>
      <c r="BK251" s="211" t="s">
        <v>8294</v>
      </c>
      <c r="BL251" s="211"/>
      <c r="BM251" s="212">
        <v>59.9</v>
      </c>
      <c r="BN251" s="212" t="s">
        <v>8299</v>
      </c>
      <c r="BO251" s="211" t="s">
        <v>8294</v>
      </c>
      <c r="BP251" s="211"/>
      <c r="BQ251" s="212">
        <v>10.4</v>
      </c>
      <c r="BR251" s="212" t="s">
        <v>8299</v>
      </c>
      <c r="BS251" s="212">
        <v>46</v>
      </c>
      <c r="BT251" s="212" t="s">
        <v>8299</v>
      </c>
      <c r="BU251" s="212">
        <v>14.1</v>
      </c>
      <c r="BV251" s="212" t="s">
        <v>8299</v>
      </c>
      <c r="BW251" s="212">
        <v>11.4</v>
      </c>
      <c r="BX251" s="212" t="s">
        <v>8299</v>
      </c>
      <c r="BY251" s="234">
        <v>7.2140889167785645</v>
      </c>
      <c r="BZ251" s="214">
        <v>42215</v>
      </c>
      <c r="CA251" s="212">
        <v>31.4</v>
      </c>
      <c r="CB251" s="208" t="s">
        <v>8299</v>
      </c>
      <c r="CC251" s="212">
        <v>7.6</v>
      </c>
      <c r="CD251" s="214">
        <v>42215</v>
      </c>
      <c r="CE251" s="208">
        <v>0</v>
      </c>
      <c r="CG251" s="215" t="s">
        <v>8294</v>
      </c>
      <c r="CH251" s="215" t="s">
        <v>8294</v>
      </c>
      <c r="CI251" s="215" t="s">
        <v>8294</v>
      </c>
      <c r="CJ251" s="215" t="s">
        <v>8294</v>
      </c>
    </row>
    <row r="252" spans="1:92">
      <c r="A252" s="210" t="s">
        <v>7624</v>
      </c>
      <c r="B252" s="211" t="s">
        <v>8195</v>
      </c>
      <c r="C252" s="212" t="s">
        <v>7396</v>
      </c>
      <c r="D252" s="211" t="s">
        <v>8276</v>
      </c>
      <c r="E252" s="212">
        <v>183</v>
      </c>
      <c r="F252" s="212">
        <v>1</v>
      </c>
      <c r="G252" s="213">
        <v>278</v>
      </c>
      <c r="H252" s="213">
        <v>21</v>
      </c>
      <c r="I252" s="213"/>
      <c r="J252" s="213"/>
      <c r="K252" s="211" t="s">
        <v>8294</v>
      </c>
      <c r="M252" s="212">
        <v>7</v>
      </c>
      <c r="N252" s="214">
        <v>41915</v>
      </c>
      <c r="O252" s="212">
        <v>4.7</v>
      </c>
      <c r="P252" s="214">
        <v>42215</v>
      </c>
      <c r="Q252" s="215" t="s">
        <v>8294</v>
      </c>
      <c r="R252" s="215" t="s">
        <v>8294</v>
      </c>
      <c r="S252" s="215" t="s">
        <v>8294</v>
      </c>
      <c r="T252" s="215" t="s">
        <v>8294</v>
      </c>
      <c r="U252" s="209">
        <f>AD252*BS252</f>
        <v>1456.4786133333334</v>
      </c>
      <c r="V252" s="216">
        <v>42215</v>
      </c>
      <c r="W252" s="215">
        <v>13.5</v>
      </c>
      <c r="X252" s="215" t="s">
        <v>8294</v>
      </c>
      <c r="Y252" s="215" t="s">
        <v>8294</v>
      </c>
      <c r="Z252" s="209">
        <f>AD252*BU252</f>
        <v>447.66225777777777</v>
      </c>
      <c r="AA252" s="216">
        <v>42215</v>
      </c>
      <c r="AB252" s="208" t="e">
        <f>(AD252/AH252)*10000</f>
        <v>#VALUE!</v>
      </c>
      <c r="AC252" s="216">
        <v>42215</v>
      </c>
      <c r="AD252" s="485">
        <f>(O252/W252)*(((100-CC252)/100)*((100-2)/100))*100</f>
        <v>31.525511111111111</v>
      </c>
      <c r="AE252" s="216">
        <v>42212</v>
      </c>
      <c r="AF252" s="235">
        <v>35.350427350427353</v>
      </c>
      <c r="AG252" s="216">
        <v>42212</v>
      </c>
      <c r="AH252" s="212" t="s">
        <v>8294</v>
      </c>
      <c r="AI252" s="216" t="s">
        <v>8299</v>
      </c>
      <c r="AJ252" s="212">
        <v>155</v>
      </c>
      <c r="AK252" s="216">
        <v>42145</v>
      </c>
      <c r="AL252" s="215" t="s">
        <v>8294</v>
      </c>
      <c r="AM252" s="215"/>
      <c r="AN252" s="212">
        <v>105</v>
      </c>
      <c r="AO252" s="212"/>
      <c r="AP252" s="215" t="s">
        <v>8294</v>
      </c>
      <c r="AQ252" s="215"/>
      <c r="AR252" s="215" t="s">
        <v>8294</v>
      </c>
      <c r="AS252" s="215"/>
      <c r="AT252" s="215" t="s">
        <v>8294</v>
      </c>
      <c r="AU252" s="215" t="s">
        <v>8294</v>
      </c>
      <c r="AV252" s="215"/>
      <c r="AW252" s="215" t="s">
        <v>8294</v>
      </c>
      <c r="AX252" s="215"/>
      <c r="AY252" s="215" t="s">
        <v>8294</v>
      </c>
      <c r="AZ252" s="215"/>
      <c r="BA252" s="215" t="s">
        <v>8294</v>
      </c>
      <c r="BB252" s="215"/>
      <c r="BC252" s="215" t="s">
        <v>8294</v>
      </c>
      <c r="BD252" s="215"/>
      <c r="BE252" s="212">
        <v>3</v>
      </c>
      <c r="BF252" s="217">
        <v>42279</v>
      </c>
      <c r="BG252" s="212">
        <v>-9</v>
      </c>
      <c r="BH252" s="212" t="s">
        <v>8299</v>
      </c>
      <c r="BI252" s="211" t="s">
        <v>8294</v>
      </c>
      <c r="BJ252" s="211"/>
      <c r="BK252" s="211" t="s">
        <v>8294</v>
      </c>
      <c r="BL252" s="211"/>
      <c r="BM252" s="212">
        <v>59.9</v>
      </c>
      <c r="BN252" s="212" t="s">
        <v>8299</v>
      </c>
      <c r="BO252" s="211" t="s">
        <v>8294</v>
      </c>
      <c r="BP252" s="211"/>
      <c r="BQ252" s="212">
        <v>10.9</v>
      </c>
      <c r="BR252" s="212" t="s">
        <v>8299</v>
      </c>
      <c r="BS252" s="212">
        <v>46.2</v>
      </c>
      <c r="BT252" s="212" t="s">
        <v>8299</v>
      </c>
      <c r="BU252" s="212">
        <v>14.2</v>
      </c>
      <c r="BV252" s="212" t="s">
        <v>8299</v>
      </c>
      <c r="BW252" s="212">
        <v>9.9</v>
      </c>
      <c r="BX252" s="212" t="s">
        <v>8299</v>
      </c>
      <c r="BY252" s="234">
        <v>7.1075119972229004</v>
      </c>
      <c r="BZ252" s="214">
        <v>42215</v>
      </c>
      <c r="CA252" s="212">
        <v>31.7</v>
      </c>
      <c r="CB252" s="208" t="s">
        <v>8299</v>
      </c>
      <c r="CC252" s="212">
        <v>7.6</v>
      </c>
      <c r="CD252" s="214">
        <v>42215</v>
      </c>
      <c r="CE252" s="208">
        <v>0</v>
      </c>
      <c r="CG252" s="215" t="s">
        <v>8294</v>
      </c>
      <c r="CH252" s="215" t="s">
        <v>8294</v>
      </c>
      <c r="CI252" s="215" t="s">
        <v>8294</v>
      </c>
      <c r="CJ252" s="215" t="s">
        <v>8294</v>
      </c>
      <c r="CM252" s="210" t="s">
        <v>8863</v>
      </c>
      <c r="CN252" s="210" t="s">
        <v>8862</v>
      </c>
    </row>
    <row r="253" spans="1:92">
      <c r="A253" s="210" t="s">
        <v>7624</v>
      </c>
      <c r="B253" s="211" t="s">
        <v>7915</v>
      </c>
      <c r="C253" s="212" t="s">
        <v>7675</v>
      </c>
      <c r="D253" s="211" t="s">
        <v>8276</v>
      </c>
      <c r="E253" s="212">
        <v>45</v>
      </c>
      <c r="F253" s="212">
        <v>1</v>
      </c>
      <c r="G253" s="213">
        <v>278</v>
      </c>
      <c r="H253" s="213">
        <v>22</v>
      </c>
      <c r="I253" s="213"/>
      <c r="J253" s="213"/>
      <c r="K253" s="211" t="s">
        <v>8294</v>
      </c>
      <c r="M253" s="212">
        <v>7</v>
      </c>
      <c r="N253" s="214">
        <v>41915</v>
      </c>
      <c r="O253" s="212">
        <v>5.35</v>
      </c>
      <c r="P253" s="214">
        <v>42215</v>
      </c>
      <c r="Q253" s="215" t="s">
        <v>8294</v>
      </c>
      <c r="R253" s="215" t="s">
        <v>8294</v>
      </c>
      <c r="S253" s="215" t="s">
        <v>8294</v>
      </c>
      <c r="T253" s="215" t="s">
        <v>8294</v>
      </c>
      <c r="U253" s="209">
        <f>AD253*BS253</f>
        <v>1749.511425925926</v>
      </c>
      <c r="V253" s="216">
        <v>42215</v>
      </c>
      <c r="W253" s="215">
        <v>13.5</v>
      </c>
      <c r="X253" s="215" t="s">
        <v>8294</v>
      </c>
      <c r="Y253" s="215" t="s">
        <v>8294</v>
      </c>
      <c r="Z253" s="209">
        <f>AD253*BU253</f>
        <v>477.79264814814815</v>
      </c>
      <c r="AA253" s="216">
        <v>42215</v>
      </c>
      <c r="AB253" s="208" t="e">
        <f>(AD253/AH253)*10000</f>
        <v>#VALUE!</v>
      </c>
      <c r="AC253" s="216">
        <v>42215</v>
      </c>
      <c r="AD253" s="485">
        <f>(O253/W253)*(((100-CC253)/100)*((100-2)/100))*100</f>
        <v>35.924259259259259</v>
      </c>
      <c r="AE253" s="216">
        <v>42212</v>
      </c>
      <c r="AF253" s="235">
        <v>40.282865282865274</v>
      </c>
      <c r="AG253" s="216">
        <v>42212</v>
      </c>
      <c r="AH253" s="215" t="s">
        <v>8294</v>
      </c>
      <c r="AI253" s="216" t="s">
        <v>8299</v>
      </c>
      <c r="AJ253" s="212">
        <v>175</v>
      </c>
      <c r="AK253" s="216">
        <v>42145</v>
      </c>
      <c r="AL253" s="215" t="s">
        <v>8294</v>
      </c>
      <c r="AM253" s="215"/>
      <c r="AN253" s="212">
        <v>102</v>
      </c>
      <c r="AO253" s="212"/>
      <c r="AP253" s="215" t="s">
        <v>8294</v>
      </c>
      <c r="AQ253" s="215"/>
      <c r="AR253" s="215" t="s">
        <v>8294</v>
      </c>
      <c r="AS253" s="215"/>
      <c r="AT253" s="215" t="s">
        <v>8294</v>
      </c>
      <c r="AU253" s="215" t="s">
        <v>8294</v>
      </c>
      <c r="AV253" s="215"/>
      <c r="AW253" s="215" t="s">
        <v>8294</v>
      </c>
      <c r="AX253" s="215"/>
      <c r="AY253" s="215" t="s">
        <v>8294</v>
      </c>
      <c r="AZ253" s="215"/>
      <c r="BA253" s="215" t="s">
        <v>8294</v>
      </c>
      <c r="BB253" s="215"/>
      <c r="BC253" s="215" t="s">
        <v>8294</v>
      </c>
      <c r="BD253" s="215"/>
      <c r="BE253" s="212">
        <v>3</v>
      </c>
      <c r="BF253" s="217">
        <v>42279</v>
      </c>
      <c r="BG253" s="212">
        <v>-9.4</v>
      </c>
      <c r="BH253" s="212" t="s">
        <v>8299</v>
      </c>
      <c r="BI253" s="211" t="s">
        <v>8294</v>
      </c>
      <c r="BJ253" s="211"/>
      <c r="BK253" s="211" t="s">
        <v>8294</v>
      </c>
      <c r="BL253" s="211"/>
      <c r="BM253" s="212">
        <v>65.400000000000006</v>
      </c>
      <c r="BN253" s="212" t="s">
        <v>8299</v>
      </c>
      <c r="BO253" s="211" t="s">
        <v>8294</v>
      </c>
      <c r="BP253" s="211"/>
      <c r="BQ253" s="212">
        <v>8.6999999999999993</v>
      </c>
      <c r="BR253" s="212" t="s">
        <v>8299</v>
      </c>
      <c r="BS253" s="212">
        <v>48.7</v>
      </c>
      <c r="BT253" s="212" t="s">
        <v>8299</v>
      </c>
      <c r="BU253" s="212">
        <v>13.3</v>
      </c>
      <c r="BV253" s="212" t="s">
        <v>8299</v>
      </c>
      <c r="BW253" s="212">
        <v>11.7</v>
      </c>
      <c r="BX253" s="212" t="s">
        <v>8299</v>
      </c>
      <c r="BY253" s="234">
        <v>6.9421348571777344</v>
      </c>
      <c r="BZ253" s="214">
        <v>42215</v>
      </c>
      <c r="CA253" s="212">
        <v>31.6</v>
      </c>
      <c r="CB253" s="208" t="s">
        <v>8299</v>
      </c>
      <c r="CC253" s="212">
        <v>7.5</v>
      </c>
      <c r="CD253" s="214">
        <v>42215</v>
      </c>
      <c r="CE253" s="208">
        <v>0</v>
      </c>
      <c r="CG253" s="215" t="s">
        <v>8294</v>
      </c>
      <c r="CH253" s="215" t="s">
        <v>8294</v>
      </c>
      <c r="CI253" s="215" t="s">
        <v>8294</v>
      </c>
      <c r="CJ253" s="215" t="s">
        <v>8294</v>
      </c>
    </row>
    <row r="254" spans="1:92">
      <c r="A254" s="210" t="s">
        <v>7624</v>
      </c>
      <c r="B254" s="211" t="s">
        <v>8061</v>
      </c>
      <c r="C254" s="212" t="s">
        <v>7742</v>
      </c>
      <c r="D254" s="211" t="s">
        <v>8274</v>
      </c>
      <c r="E254" s="212">
        <v>117</v>
      </c>
      <c r="F254" s="212">
        <v>1</v>
      </c>
      <c r="G254" s="213">
        <v>279</v>
      </c>
      <c r="H254" s="213">
        <v>11</v>
      </c>
      <c r="I254" s="213"/>
      <c r="J254" s="213"/>
      <c r="K254" s="211" t="s">
        <v>8294</v>
      </c>
      <c r="M254" s="212">
        <v>7</v>
      </c>
      <c r="N254" s="214">
        <v>41915</v>
      </c>
      <c r="O254" s="212">
        <v>1.5</v>
      </c>
      <c r="P254" s="214">
        <v>42215</v>
      </c>
      <c r="Q254" s="215" t="s">
        <v>8294</v>
      </c>
      <c r="R254" s="215" t="s">
        <v>8294</v>
      </c>
      <c r="S254" s="215" t="s">
        <v>8294</v>
      </c>
      <c r="T254" s="215" t="s">
        <v>8294</v>
      </c>
      <c r="U254" s="209" t="e">
        <f>AD254*BS254</f>
        <v>#VALUE!</v>
      </c>
      <c r="V254" s="216">
        <v>42215</v>
      </c>
      <c r="W254" s="215">
        <v>13.5</v>
      </c>
      <c r="X254" s="215" t="s">
        <v>8294</v>
      </c>
      <c r="Y254" s="215" t="s">
        <v>8294</v>
      </c>
      <c r="Z254" s="209" t="e">
        <f>AD254*BU254</f>
        <v>#VALUE!</v>
      </c>
      <c r="AA254" s="216">
        <v>42215</v>
      </c>
      <c r="AB254" s="208" t="e">
        <f>(AD254/AH254)*10000</f>
        <v>#VALUE!</v>
      </c>
      <c r="AC254" s="216">
        <v>42215</v>
      </c>
      <c r="AD254" s="485">
        <f>(O254/W254)*(((100-CC254)/100)*((100-2)/100))*100</f>
        <v>10.181111111111111</v>
      </c>
      <c r="AE254" s="216">
        <v>42212</v>
      </c>
      <c r="AF254" s="235">
        <v>11.416361416361415</v>
      </c>
      <c r="AG254" s="216">
        <v>42212</v>
      </c>
      <c r="AH254" s="215" t="s">
        <v>8294</v>
      </c>
      <c r="AI254" s="216" t="s">
        <v>8299</v>
      </c>
      <c r="AJ254" s="212">
        <v>160</v>
      </c>
      <c r="AK254" s="216">
        <v>42145</v>
      </c>
      <c r="AL254" s="215" t="s">
        <v>8294</v>
      </c>
      <c r="AM254" s="215"/>
      <c r="AN254" s="212">
        <v>112</v>
      </c>
      <c r="AO254" s="212"/>
      <c r="AP254" s="215" t="s">
        <v>8294</v>
      </c>
      <c r="AQ254" s="215"/>
      <c r="AR254" s="215" t="s">
        <v>8294</v>
      </c>
      <c r="AS254" s="215"/>
      <c r="AT254" s="215" t="s">
        <v>8294</v>
      </c>
      <c r="AU254" s="215" t="s">
        <v>8294</v>
      </c>
      <c r="AV254" s="215"/>
      <c r="AW254" s="215" t="s">
        <v>8294</v>
      </c>
      <c r="AX254" s="215"/>
      <c r="AY254" s="215" t="s">
        <v>8294</v>
      </c>
      <c r="AZ254" s="215"/>
      <c r="BA254" s="215" t="s">
        <v>8294</v>
      </c>
      <c r="BB254" s="215"/>
      <c r="BC254" s="215" t="s">
        <v>8294</v>
      </c>
      <c r="BD254" s="215"/>
      <c r="BE254" s="212">
        <v>3</v>
      </c>
      <c r="BF254" s="217">
        <v>42279</v>
      </c>
      <c r="BG254" s="211" t="s">
        <v>8294</v>
      </c>
      <c r="BH254" s="212" t="s">
        <v>8299</v>
      </c>
      <c r="BI254" s="211" t="s">
        <v>8294</v>
      </c>
      <c r="BJ254" s="211"/>
      <c r="BK254" s="211" t="s">
        <v>8294</v>
      </c>
      <c r="BL254" s="211"/>
      <c r="BM254" s="211" t="s">
        <v>8294</v>
      </c>
      <c r="BN254" s="212" t="s">
        <v>8299</v>
      </c>
      <c r="BO254" s="211" t="s">
        <v>8294</v>
      </c>
      <c r="BP254" s="211"/>
      <c r="BQ254" s="211" t="s">
        <v>8294</v>
      </c>
      <c r="BR254" s="212" t="s">
        <v>8299</v>
      </c>
      <c r="BS254" s="211" t="s">
        <v>8294</v>
      </c>
      <c r="BT254" s="212" t="s">
        <v>8299</v>
      </c>
      <c r="BU254" s="211" t="s">
        <v>8294</v>
      </c>
      <c r="BV254" s="212" t="s">
        <v>8299</v>
      </c>
      <c r="BW254" s="211" t="s">
        <v>8294</v>
      </c>
      <c r="BX254" s="212" t="s">
        <v>8299</v>
      </c>
      <c r="BY254" s="234" t="s">
        <v>8294</v>
      </c>
      <c r="BZ254" s="214">
        <v>42215</v>
      </c>
      <c r="CA254" s="211" t="s">
        <v>8294</v>
      </c>
      <c r="CB254" s="208" t="s">
        <v>8299</v>
      </c>
      <c r="CC254" s="212">
        <v>6.5</v>
      </c>
      <c r="CD254" s="214">
        <v>42215</v>
      </c>
      <c r="CE254" s="208">
        <v>0</v>
      </c>
      <c r="CG254" s="215" t="s">
        <v>8294</v>
      </c>
      <c r="CH254" s="215" t="s">
        <v>8294</v>
      </c>
      <c r="CI254" s="215" t="s">
        <v>8294</v>
      </c>
      <c r="CJ254" s="215" t="s">
        <v>8294</v>
      </c>
    </row>
    <row r="255" spans="1:92">
      <c r="A255" s="210" t="s">
        <v>7624</v>
      </c>
      <c r="B255" s="211" t="s">
        <v>8126</v>
      </c>
      <c r="C255" s="212" t="s">
        <v>7769</v>
      </c>
      <c r="D255" s="211" t="s">
        <v>8274</v>
      </c>
      <c r="E255" s="212">
        <v>146</v>
      </c>
      <c r="F255" s="212">
        <v>1</v>
      </c>
      <c r="G255" s="213">
        <v>279</v>
      </c>
      <c r="H255" s="213">
        <v>12</v>
      </c>
      <c r="I255" s="213"/>
      <c r="J255" s="213"/>
      <c r="K255" s="211" t="s">
        <v>8294</v>
      </c>
      <c r="M255" s="212">
        <v>7</v>
      </c>
      <c r="N255" s="214">
        <v>41915</v>
      </c>
      <c r="O255" s="212">
        <v>3.5</v>
      </c>
      <c r="P255" s="214">
        <v>42215</v>
      </c>
      <c r="Q255" s="215" t="s">
        <v>8294</v>
      </c>
      <c r="R255" s="215" t="s">
        <v>8294</v>
      </c>
      <c r="S255" s="215" t="s">
        <v>8294</v>
      </c>
      <c r="T255" s="215" t="s">
        <v>8294</v>
      </c>
      <c r="U255" s="209">
        <f>AD255*BS255</f>
        <v>1126.8693333333333</v>
      </c>
      <c r="V255" s="216">
        <v>42215</v>
      </c>
      <c r="W255" s="215">
        <v>13.5</v>
      </c>
      <c r="X255" s="215" t="s">
        <v>8294</v>
      </c>
      <c r="Y255" s="215" t="s">
        <v>8294</v>
      </c>
      <c r="Z255" s="209">
        <f>AD255*BU255</f>
        <v>293.45555555555552</v>
      </c>
      <c r="AA255" s="216">
        <v>42215</v>
      </c>
      <c r="AB255" s="208" t="e">
        <f>(AD255/AH255)*10000</f>
        <v>#VALUE!</v>
      </c>
      <c r="AC255" s="216">
        <v>42215</v>
      </c>
      <c r="AD255" s="485">
        <f>(O255/W255)*(((100-CC255)/100)*((100-2)/100))*100</f>
        <v>23.476444444444443</v>
      </c>
      <c r="AE255" s="216">
        <v>42212</v>
      </c>
      <c r="AF255" s="235">
        <v>26.324786324786327</v>
      </c>
      <c r="AG255" s="216">
        <v>42212</v>
      </c>
      <c r="AH255" s="215" t="s">
        <v>8294</v>
      </c>
      <c r="AI255" s="216" t="s">
        <v>8299</v>
      </c>
      <c r="AJ255" s="212">
        <v>140</v>
      </c>
      <c r="AK255" s="216">
        <v>42145</v>
      </c>
      <c r="AL255" s="215" t="s">
        <v>8294</v>
      </c>
      <c r="AM255" s="215"/>
      <c r="AN255" s="212">
        <v>102</v>
      </c>
      <c r="AO255" s="212"/>
      <c r="AP255" s="215" t="s">
        <v>8294</v>
      </c>
      <c r="AQ255" s="215"/>
      <c r="AR255" s="215" t="s">
        <v>8294</v>
      </c>
      <c r="AS255" s="215"/>
      <c r="AT255" s="215" t="s">
        <v>8294</v>
      </c>
      <c r="AU255" s="215" t="s">
        <v>8294</v>
      </c>
      <c r="AV255" s="215"/>
      <c r="AW255" s="215" t="s">
        <v>8294</v>
      </c>
      <c r="AX255" s="215"/>
      <c r="AY255" s="215" t="s">
        <v>8294</v>
      </c>
      <c r="AZ255" s="215"/>
      <c r="BA255" s="215" t="s">
        <v>8294</v>
      </c>
      <c r="BB255" s="215"/>
      <c r="BC255" s="215" t="s">
        <v>8294</v>
      </c>
      <c r="BD255" s="215"/>
      <c r="BE255" s="212">
        <v>3</v>
      </c>
      <c r="BF255" s="217">
        <v>42279</v>
      </c>
      <c r="BG255" s="212">
        <v>-12.3</v>
      </c>
      <c r="BH255" s="212" t="s">
        <v>8299</v>
      </c>
      <c r="BI255" s="211" t="s">
        <v>8294</v>
      </c>
      <c r="BJ255" s="211"/>
      <c r="BK255" s="211" t="s">
        <v>8294</v>
      </c>
      <c r="BL255" s="211"/>
      <c r="BM255" s="212">
        <v>61</v>
      </c>
      <c r="BN255" s="212" t="s">
        <v>8299</v>
      </c>
      <c r="BO255" s="211" t="s">
        <v>8294</v>
      </c>
      <c r="BP255" s="211"/>
      <c r="BQ255" s="212">
        <v>10.199999999999999</v>
      </c>
      <c r="BR255" s="212" t="s">
        <v>8299</v>
      </c>
      <c r="BS255" s="212">
        <v>48</v>
      </c>
      <c r="BT255" s="212" t="s">
        <v>8299</v>
      </c>
      <c r="BU255" s="212">
        <v>12.5</v>
      </c>
      <c r="BV255" s="212" t="s">
        <v>8299</v>
      </c>
      <c r="BW255" s="212">
        <v>8.8000000000000007</v>
      </c>
      <c r="BX255" s="212" t="s">
        <v>8299</v>
      </c>
      <c r="BY255" s="234">
        <v>6.7786722183227539</v>
      </c>
      <c r="BZ255" s="214">
        <v>42215</v>
      </c>
      <c r="CA255" s="212">
        <v>29</v>
      </c>
      <c r="CB255" s="208" t="s">
        <v>8299</v>
      </c>
      <c r="CC255" s="212">
        <v>7.6</v>
      </c>
      <c r="CD255" s="214">
        <v>42215</v>
      </c>
      <c r="CE255" s="208">
        <v>0</v>
      </c>
      <c r="CG255" s="215" t="s">
        <v>8294</v>
      </c>
      <c r="CH255" s="215" t="s">
        <v>8294</v>
      </c>
      <c r="CI255" s="215" t="s">
        <v>8294</v>
      </c>
      <c r="CJ255" s="215" t="s">
        <v>8294</v>
      </c>
    </row>
    <row r="256" spans="1:92">
      <c r="A256" s="210" t="s">
        <v>7624</v>
      </c>
      <c r="B256" s="211" t="s">
        <v>8181</v>
      </c>
      <c r="C256" s="212" t="s">
        <v>7797</v>
      </c>
      <c r="D256" s="211" t="s">
        <v>8274</v>
      </c>
      <c r="E256" s="212">
        <v>174</v>
      </c>
      <c r="F256" s="212">
        <v>1</v>
      </c>
      <c r="G256" s="213">
        <v>279</v>
      </c>
      <c r="H256" s="213">
        <v>13</v>
      </c>
      <c r="I256" s="213"/>
      <c r="J256" s="213"/>
      <c r="K256" s="211" t="s">
        <v>8294</v>
      </c>
      <c r="M256" s="212">
        <v>7</v>
      </c>
      <c r="N256" s="214">
        <v>41915</v>
      </c>
      <c r="O256" s="212">
        <v>3.85</v>
      </c>
      <c r="P256" s="214">
        <v>42215</v>
      </c>
      <c r="Q256" s="215" t="s">
        <v>8294</v>
      </c>
      <c r="R256" s="215" t="s">
        <v>8294</v>
      </c>
      <c r="S256" s="215" t="s">
        <v>8294</v>
      </c>
      <c r="T256" s="215" t="s">
        <v>8294</v>
      </c>
      <c r="U256" s="209">
        <f>AD256*BS256</f>
        <v>1300.3574629629629</v>
      </c>
      <c r="V256" s="216">
        <v>42215</v>
      </c>
      <c r="W256" s="215">
        <v>13.5</v>
      </c>
      <c r="X256" s="215" t="s">
        <v>8294</v>
      </c>
      <c r="Y256" s="215" t="s">
        <v>8294</v>
      </c>
      <c r="Z256" s="209">
        <f>AD256*BU256</f>
        <v>266.27598148148155</v>
      </c>
      <c r="AA256" s="216">
        <v>42215</v>
      </c>
      <c r="AB256" s="208" t="e">
        <f>(AD256/AH256)*10000</f>
        <v>#VALUE!</v>
      </c>
      <c r="AC256" s="216">
        <v>42215</v>
      </c>
      <c r="AD256" s="485">
        <f>(O256/W256)*(((100-CC256)/100)*((100-2)/100))*100</f>
        <v>25.852037037037039</v>
      </c>
      <c r="AE256" s="216">
        <v>42212</v>
      </c>
      <c r="AF256" s="235">
        <v>28.988603988603991</v>
      </c>
      <c r="AG256" s="216">
        <v>42212</v>
      </c>
      <c r="AH256" s="215" t="s">
        <v>8294</v>
      </c>
      <c r="AI256" s="216" t="s">
        <v>8299</v>
      </c>
      <c r="AJ256" s="212">
        <v>145</v>
      </c>
      <c r="AK256" s="216">
        <v>42145</v>
      </c>
      <c r="AL256" s="215" t="s">
        <v>8294</v>
      </c>
      <c r="AM256" s="215"/>
      <c r="AN256" s="212">
        <v>102</v>
      </c>
      <c r="AO256" s="212"/>
      <c r="AP256" s="215" t="s">
        <v>8294</v>
      </c>
      <c r="AQ256" s="215"/>
      <c r="AR256" s="215" t="s">
        <v>8294</v>
      </c>
      <c r="AS256" s="215"/>
      <c r="AT256" s="215" t="s">
        <v>8294</v>
      </c>
      <c r="AU256" s="215" t="s">
        <v>8294</v>
      </c>
      <c r="AV256" s="215"/>
      <c r="AW256" s="215" t="s">
        <v>8294</v>
      </c>
      <c r="AX256" s="215"/>
      <c r="AY256" s="215" t="s">
        <v>8294</v>
      </c>
      <c r="AZ256" s="215"/>
      <c r="BA256" s="215" t="s">
        <v>8294</v>
      </c>
      <c r="BB256" s="215"/>
      <c r="BC256" s="215" t="s">
        <v>8294</v>
      </c>
      <c r="BD256" s="215"/>
      <c r="BE256" s="212">
        <v>3</v>
      </c>
      <c r="BF256" s="217">
        <v>42279</v>
      </c>
      <c r="BG256" s="212">
        <v>-14.2</v>
      </c>
      <c r="BH256" s="212" t="s">
        <v>8299</v>
      </c>
      <c r="BI256" s="211" t="s">
        <v>8294</v>
      </c>
      <c r="BJ256" s="211"/>
      <c r="BK256" s="211" t="s">
        <v>8294</v>
      </c>
      <c r="BL256" s="211"/>
      <c r="BM256" s="212">
        <v>63.7</v>
      </c>
      <c r="BN256" s="212" t="s">
        <v>8299</v>
      </c>
      <c r="BO256" s="211" t="s">
        <v>8294</v>
      </c>
      <c r="BP256" s="211"/>
      <c r="BQ256" s="212">
        <v>8.4</v>
      </c>
      <c r="BR256" s="212" t="s">
        <v>8299</v>
      </c>
      <c r="BS256" s="212">
        <v>50.3</v>
      </c>
      <c r="BT256" s="212" t="s">
        <v>8299</v>
      </c>
      <c r="BU256" s="212">
        <v>10.3</v>
      </c>
      <c r="BV256" s="212" t="s">
        <v>8299</v>
      </c>
      <c r="BW256" s="212">
        <v>10.3</v>
      </c>
      <c r="BX256" s="212" t="s">
        <v>8299</v>
      </c>
      <c r="BY256" s="234">
        <v>7.0239601135253906</v>
      </c>
      <c r="BZ256" s="214">
        <v>42215</v>
      </c>
      <c r="CA256" s="212">
        <v>25.3</v>
      </c>
      <c r="CB256" s="208" t="s">
        <v>8299</v>
      </c>
      <c r="CC256" s="212">
        <v>7.5</v>
      </c>
      <c r="CD256" s="214">
        <v>42215</v>
      </c>
      <c r="CE256" s="208">
        <v>0</v>
      </c>
      <c r="CG256" s="215" t="s">
        <v>8294</v>
      </c>
      <c r="CH256" s="215" t="s">
        <v>8294</v>
      </c>
      <c r="CI256" s="215" t="s">
        <v>8294</v>
      </c>
      <c r="CJ256" s="215" t="s">
        <v>8294</v>
      </c>
    </row>
    <row r="257" spans="1:88">
      <c r="A257" s="210" t="s">
        <v>7624</v>
      </c>
      <c r="B257" s="211" t="s">
        <v>8121</v>
      </c>
      <c r="C257" s="212" t="s">
        <v>7767</v>
      </c>
      <c r="D257" s="211" t="s">
        <v>8274</v>
      </c>
      <c r="E257" s="212">
        <v>144</v>
      </c>
      <c r="F257" s="212">
        <v>1</v>
      </c>
      <c r="G257" s="213">
        <v>279</v>
      </c>
      <c r="H257" s="213">
        <v>14</v>
      </c>
      <c r="I257" s="213"/>
      <c r="J257" s="213"/>
      <c r="K257" s="211" t="s">
        <v>8294</v>
      </c>
      <c r="M257" s="212">
        <v>7</v>
      </c>
      <c r="N257" s="214">
        <v>41915</v>
      </c>
      <c r="O257" s="212">
        <v>3.25</v>
      </c>
      <c r="P257" s="214">
        <v>42215</v>
      </c>
      <c r="Q257" s="215" t="s">
        <v>8294</v>
      </c>
      <c r="R257" s="215" t="s">
        <v>8294</v>
      </c>
      <c r="S257" s="215" t="s">
        <v>8294</v>
      </c>
      <c r="T257" s="215" t="s">
        <v>8294</v>
      </c>
      <c r="U257" s="209">
        <f>AD257*BS257</f>
        <v>1042.0895333333333</v>
      </c>
      <c r="V257" s="216">
        <v>42215</v>
      </c>
      <c r="W257" s="215">
        <v>13.5</v>
      </c>
      <c r="X257" s="215" t="s">
        <v>8294</v>
      </c>
      <c r="Y257" s="215" t="s">
        <v>8294</v>
      </c>
      <c r="Z257" s="209">
        <f>AD257*BU257</f>
        <v>284.00762962962961</v>
      </c>
      <c r="AA257" s="216">
        <v>42215</v>
      </c>
      <c r="AB257" s="208" t="e">
        <f>(AD257/AH257)*10000</f>
        <v>#VALUE!</v>
      </c>
      <c r="AC257" s="216">
        <v>42215</v>
      </c>
      <c r="AD257" s="485">
        <f>(O257/W257)*(((100-CC257)/100)*((100-2)/100))*100</f>
        <v>21.846740740740739</v>
      </c>
      <c r="AE257" s="216">
        <v>42212</v>
      </c>
      <c r="AF257" s="235">
        <v>24.497354497354497</v>
      </c>
      <c r="AG257" s="216">
        <v>42212</v>
      </c>
      <c r="AH257" s="215" t="s">
        <v>8294</v>
      </c>
      <c r="AI257" s="216" t="s">
        <v>8299</v>
      </c>
      <c r="AJ257" s="212">
        <v>150</v>
      </c>
      <c r="AK257" s="216">
        <v>42145</v>
      </c>
      <c r="AL257" s="215" t="s">
        <v>8294</v>
      </c>
      <c r="AM257" s="215"/>
      <c r="AN257" s="212">
        <v>104</v>
      </c>
      <c r="AO257" s="212"/>
      <c r="AP257" s="215" t="s">
        <v>8294</v>
      </c>
      <c r="AQ257" s="215"/>
      <c r="AR257" s="215" t="s">
        <v>8294</v>
      </c>
      <c r="AS257" s="215"/>
      <c r="AT257" s="215" t="s">
        <v>8294</v>
      </c>
      <c r="AU257" s="215" t="s">
        <v>8294</v>
      </c>
      <c r="AV257" s="215"/>
      <c r="AW257" s="215" t="s">
        <v>8294</v>
      </c>
      <c r="AX257" s="215"/>
      <c r="AY257" s="215" t="s">
        <v>8294</v>
      </c>
      <c r="AZ257" s="215"/>
      <c r="BA257" s="215" t="s">
        <v>8294</v>
      </c>
      <c r="BB257" s="215"/>
      <c r="BC257" s="215" t="s">
        <v>8294</v>
      </c>
      <c r="BD257" s="215"/>
      <c r="BE257" s="212">
        <v>3</v>
      </c>
      <c r="BF257" s="217">
        <v>42279</v>
      </c>
      <c r="BG257" s="212">
        <v>-12.6</v>
      </c>
      <c r="BH257" s="212" t="s">
        <v>8299</v>
      </c>
      <c r="BI257" s="211" t="s">
        <v>8294</v>
      </c>
      <c r="BJ257" s="211"/>
      <c r="BK257" s="211" t="s">
        <v>8294</v>
      </c>
      <c r="BL257" s="211"/>
      <c r="BM257" s="212">
        <v>60</v>
      </c>
      <c r="BN257" s="212" t="s">
        <v>8299</v>
      </c>
      <c r="BO257" s="211" t="s">
        <v>8294</v>
      </c>
      <c r="BP257" s="211"/>
      <c r="BQ257" s="212">
        <v>10.3</v>
      </c>
      <c r="BR257" s="212" t="s">
        <v>8299</v>
      </c>
      <c r="BS257" s="212">
        <v>47.7</v>
      </c>
      <c r="BT257" s="212" t="s">
        <v>8299</v>
      </c>
      <c r="BU257" s="212">
        <v>13</v>
      </c>
      <c r="BV257" s="212" t="s">
        <v>8299</v>
      </c>
      <c r="BW257" s="212">
        <v>7.6</v>
      </c>
      <c r="BX257" s="212" t="s">
        <v>8299</v>
      </c>
      <c r="BY257" s="234">
        <v>6.5356578826904297</v>
      </c>
      <c r="BZ257" s="214">
        <v>42215</v>
      </c>
      <c r="CA257" s="212">
        <v>30</v>
      </c>
      <c r="CB257" s="208" t="s">
        <v>8299</v>
      </c>
      <c r="CC257" s="212">
        <v>7.4</v>
      </c>
      <c r="CD257" s="214">
        <v>42215</v>
      </c>
      <c r="CE257" s="208">
        <v>0</v>
      </c>
      <c r="CG257" s="215" t="s">
        <v>8294</v>
      </c>
      <c r="CH257" s="215" t="s">
        <v>8294</v>
      </c>
      <c r="CI257" s="215" t="s">
        <v>8294</v>
      </c>
      <c r="CJ257" s="215" t="s">
        <v>8294</v>
      </c>
    </row>
    <row r="258" spans="1:88">
      <c r="A258" s="210" t="s">
        <v>7624</v>
      </c>
      <c r="B258" s="211" t="s">
        <v>8185</v>
      </c>
      <c r="C258" s="212" t="s">
        <v>7799</v>
      </c>
      <c r="D258" s="211" t="s">
        <v>8274</v>
      </c>
      <c r="E258" s="212">
        <v>176</v>
      </c>
      <c r="F258" s="212">
        <v>1</v>
      </c>
      <c r="G258" s="213">
        <v>279</v>
      </c>
      <c r="H258" s="213">
        <v>15</v>
      </c>
      <c r="I258" s="213"/>
      <c r="J258" s="213"/>
      <c r="K258" s="211" t="s">
        <v>8294</v>
      </c>
      <c r="M258" s="212">
        <v>7</v>
      </c>
      <c r="N258" s="214">
        <v>41915</v>
      </c>
      <c r="O258" s="212">
        <v>3.8</v>
      </c>
      <c r="P258" s="214">
        <v>42215</v>
      </c>
      <c r="Q258" s="215" t="s">
        <v>8294</v>
      </c>
      <c r="R258" s="215" t="s">
        <v>8294</v>
      </c>
      <c r="S258" s="215" t="s">
        <v>8294</v>
      </c>
      <c r="T258" s="215" t="s">
        <v>8294</v>
      </c>
      <c r="U258" s="209">
        <f>AD258*BS258</f>
        <v>1206.7828888888885</v>
      </c>
      <c r="V258" s="216">
        <v>42215</v>
      </c>
      <c r="W258" s="215">
        <v>13.5</v>
      </c>
      <c r="X258" s="215" t="s">
        <v>8294</v>
      </c>
      <c r="Y258" s="215" t="s">
        <v>8294</v>
      </c>
      <c r="Z258" s="209">
        <f>AD258*BU258</f>
        <v>317.57444444444434</v>
      </c>
      <c r="AA258" s="216">
        <v>42215</v>
      </c>
      <c r="AB258" s="208" t="e">
        <f>(AD258/AH258)*10000</f>
        <v>#VALUE!</v>
      </c>
      <c r="AC258" s="216">
        <v>42215</v>
      </c>
      <c r="AD258" s="485">
        <f>(O258/W258)*(((100-CC258)/100)*((100-2)/100))*100</f>
        <v>25.405955555555547</v>
      </c>
      <c r="AE258" s="216">
        <v>42212</v>
      </c>
      <c r="AF258" s="235">
        <v>28.488400488400483</v>
      </c>
      <c r="AG258" s="216">
        <v>42212</v>
      </c>
      <c r="AH258" s="215" t="s">
        <v>8294</v>
      </c>
      <c r="AI258" s="216" t="s">
        <v>8299</v>
      </c>
      <c r="AJ258" s="212">
        <v>140</v>
      </c>
      <c r="AK258" s="216">
        <v>42145</v>
      </c>
      <c r="AL258" s="215" t="s">
        <v>8294</v>
      </c>
      <c r="AM258" s="215"/>
      <c r="AN258" s="212">
        <v>103</v>
      </c>
      <c r="AO258" s="212"/>
      <c r="AP258" s="215" t="s">
        <v>8294</v>
      </c>
      <c r="AQ258" s="215"/>
      <c r="AR258" s="215" t="s">
        <v>8294</v>
      </c>
      <c r="AS258" s="215"/>
      <c r="AT258" s="215" t="s">
        <v>8294</v>
      </c>
      <c r="AU258" s="215" t="s">
        <v>8294</v>
      </c>
      <c r="AV258" s="215"/>
      <c r="AW258" s="215" t="s">
        <v>8294</v>
      </c>
      <c r="AX258" s="215"/>
      <c r="AY258" s="215" t="s">
        <v>8294</v>
      </c>
      <c r="AZ258" s="215"/>
      <c r="BA258" s="215" t="s">
        <v>8294</v>
      </c>
      <c r="BB258" s="215"/>
      <c r="BC258" s="215" t="s">
        <v>8294</v>
      </c>
      <c r="BD258" s="215"/>
      <c r="BE258" s="212">
        <v>3</v>
      </c>
      <c r="BF258" s="217">
        <v>42279</v>
      </c>
      <c r="BG258" s="212">
        <v>-9</v>
      </c>
      <c r="BH258" s="212" t="s">
        <v>8299</v>
      </c>
      <c r="BI258" s="211" t="s">
        <v>8294</v>
      </c>
      <c r="BJ258" s="211"/>
      <c r="BK258" s="211" t="s">
        <v>8294</v>
      </c>
      <c r="BL258" s="211"/>
      <c r="BM258" s="212">
        <v>63.4</v>
      </c>
      <c r="BN258" s="212" t="s">
        <v>8299</v>
      </c>
      <c r="BO258" s="211" t="s">
        <v>8294</v>
      </c>
      <c r="BP258" s="211"/>
      <c r="BQ258" s="212">
        <v>9</v>
      </c>
      <c r="BR258" s="212" t="s">
        <v>8299</v>
      </c>
      <c r="BS258" s="212">
        <v>47.5</v>
      </c>
      <c r="BT258" s="212" t="s">
        <v>8299</v>
      </c>
      <c r="BU258" s="212">
        <v>12.5</v>
      </c>
      <c r="BV258" s="212" t="s">
        <v>8299</v>
      </c>
      <c r="BW258" s="212">
        <v>10.7</v>
      </c>
      <c r="BX258" s="212" t="s">
        <v>8299</v>
      </c>
      <c r="BY258" s="234">
        <v>7.301541805267334</v>
      </c>
      <c r="BZ258" s="214">
        <v>42215</v>
      </c>
      <c r="CA258" s="212">
        <v>28.7</v>
      </c>
      <c r="CB258" s="208" t="s">
        <v>8299</v>
      </c>
      <c r="CC258" s="212">
        <v>7.9</v>
      </c>
      <c r="CD258" s="214">
        <v>42215</v>
      </c>
      <c r="CE258" s="208">
        <v>0</v>
      </c>
      <c r="CG258" s="215" t="s">
        <v>8294</v>
      </c>
      <c r="CH258" s="215" t="s">
        <v>8294</v>
      </c>
      <c r="CI258" s="215" t="s">
        <v>8294</v>
      </c>
      <c r="CJ258" s="215" t="s">
        <v>8294</v>
      </c>
    </row>
    <row r="259" spans="1:88">
      <c r="A259" s="210" t="s">
        <v>7624</v>
      </c>
      <c r="B259" s="211" t="s">
        <v>7995</v>
      </c>
      <c r="C259" s="212" t="s">
        <v>7713</v>
      </c>
      <c r="D259" s="211" t="s">
        <v>8274</v>
      </c>
      <c r="E259" s="212">
        <v>85</v>
      </c>
      <c r="F259" s="212">
        <v>1</v>
      </c>
      <c r="G259" s="213">
        <v>279</v>
      </c>
      <c r="H259" s="213">
        <v>16</v>
      </c>
      <c r="I259" s="213"/>
      <c r="J259" s="213"/>
      <c r="K259" s="211" t="s">
        <v>8294</v>
      </c>
      <c r="M259" s="212">
        <v>7</v>
      </c>
      <c r="N259" s="214">
        <v>41915</v>
      </c>
      <c r="O259" s="212">
        <v>4.2</v>
      </c>
      <c r="P259" s="214">
        <v>42215</v>
      </c>
      <c r="Q259" s="215" t="s">
        <v>8294</v>
      </c>
      <c r="R259" s="215" t="s">
        <v>8294</v>
      </c>
      <c r="S259" s="215" t="s">
        <v>8294</v>
      </c>
      <c r="T259" s="215" t="s">
        <v>8294</v>
      </c>
      <c r="U259" s="209">
        <f>AD259*BS259</f>
        <v>1331.144888888889</v>
      </c>
      <c r="V259" s="216">
        <v>42215</v>
      </c>
      <c r="W259" s="215">
        <v>13.5</v>
      </c>
      <c r="X259" s="215" t="s">
        <v>8294</v>
      </c>
      <c r="Y259" s="215" t="s">
        <v>8294</v>
      </c>
      <c r="Z259" s="209">
        <f>AD259*BU259</f>
        <v>406.11200000000002</v>
      </c>
      <c r="AA259" s="216">
        <v>42215</v>
      </c>
      <c r="AB259" s="208" t="e">
        <f>(AD259/AH259)*10000</f>
        <v>#VALUE!</v>
      </c>
      <c r="AC259" s="216">
        <v>42215</v>
      </c>
      <c r="AD259" s="485">
        <f>(O259/W259)*(((100-CC259)/100)*((100-2)/100))*100</f>
        <v>28.202222222222222</v>
      </c>
      <c r="AE259" s="216">
        <v>42212</v>
      </c>
      <c r="AF259" s="235">
        <v>31.623931623931622</v>
      </c>
      <c r="AG259" s="216">
        <v>42212</v>
      </c>
      <c r="AH259" s="215" t="s">
        <v>8294</v>
      </c>
      <c r="AI259" s="216" t="s">
        <v>8299</v>
      </c>
      <c r="AJ259" s="212">
        <v>160</v>
      </c>
      <c r="AK259" s="216">
        <v>42145</v>
      </c>
      <c r="AL259" s="215" t="s">
        <v>8294</v>
      </c>
      <c r="AM259" s="215"/>
      <c r="AN259" s="212">
        <v>102</v>
      </c>
      <c r="AO259" s="212"/>
      <c r="AP259" s="215" t="s">
        <v>8294</v>
      </c>
      <c r="AQ259" s="215"/>
      <c r="AR259" s="215" t="s">
        <v>8294</v>
      </c>
      <c r="AS259" s="215"/>
      <c r="AT259" s="215" t="s">
        <v>8294</v>
      </c>
      <c r="AU259" s="215" t="s">
        <v>8294</v>
      </c>
      <c r="AV259" s="215"/>
      <c r="AW259" s="215" t="s">
        <v>8294</v>
      </c>
      <c r="AX259" s="215"/>
      <c r="AY259" s="215" t="s">
        <v>8294</v>
      </c>
      <c r="AZ259" s="215"/>
      <c r="BA259" s="215" t="s">
        <v>8294</v>
      </c>
      <c r="BB259" s="215"/>
      <c r="BC259" s="215" t="s">
        <v>8294</v>
      </c>
      <c r="BD259" s="215"/>
      <c r="BE259" s="212">
        <v>3</v>
      </c>
      <c r="BF259" s="217">
        <v>42279</v>
      </c>
      <c r="BG259" s="212">
        <v>-10.8</v>
      </c>
      <c r="BH259" s="212" t="s">
        <v>8299</v>
      </c>
      <c r="BI259" s="211" t="s">
        <v>8294</v>
      </c>
      <c r="BJ259" s="211"/>
      <c r="BK259" s="211" t="s">
        <v>8294</v>
      </c>
      <c r="BL259" s="211"/>
      <c r="BM259" s="212">
        <v>60.4</v>
      </c>
      <c r="BN259" s="212" t="s">
        <v>8299</v>
      </c>
      <c r="BO259" s="211" t="s">
        <v>8294</v>
      </c>
      <c r="BP259" s="211"/>
      <c r="BQ259" s="212">
        <v>10.3</v>
      </c>
      <c r="BR259" s="212" t="s">
        <v>8299</v>
      </c>
      <c r="BS259" s="212">
        <v>47.2</v>
      </c>
      <c r="BT259" s="212" t="s">
        <v>8299</v>
      </c>
      <c r="BU259" s="212">
        <v>14.4</v>
      </c>
      <c r="BV259" s="212" t="s">
        <v>8299</v>
      </c>
      <c r="BW259" s="212">
        <v>12.7</v>
      </c>
      <c r="BX259" s="212" t="s">
        <v>8299</v>
      </c>
      <c r="BY259" s="234">
        <v>7.1142191886901855</v>
      </c>
      <c r="BZ259" s="214">
        <v>42215</v>
      </c>
      <c r="CA259" s="212">
        <v>32.9</v>
      </c>
      <c r="CB259" s="208" t="s">
        <v>8299</v>
      </c>
      <c r="CC259" s="212">
        <v>7.5</v>
      </c>
      <c r="CD259" s="214">
        <v>42215</v>
      </c>
      <c r="CE259" s="208">
        <v>0</v>
      </c>
      <c r="CG259" s="215" t="s">
        <v>8294</v>
      </c>
      <c r="CH259" s="215" t="s">
        <v>8294</v>
      </c>
      <c r="CI259" s="215" t="s">
        <v>8294</v>
      </c>
      <c r="CJ259" s="215" t="s">
        <v>8294</v>
      </c>
    </row>
    <row r="260" spans="1:88">
      <c r="A260" s="210" t="s">
        <v>7624</v>
      </c>
      <c r="B260" s="211" t="s">
        <v>7993</v>
      </c>
      <c r="C260" s="212" t="s">
        <v>7712</v>
      </c>
      <c r="D260" s="211" t="s">
        <v>8276</v>
      </c>
      <c r="E260" s="212">
        <v>84</v>
      </c>
      <c r="F260" s="212">
        <v>1</v>
      </c>
      <c r="G260" s="213">
        <v>279</v>
      </c>
      <c r="H260" s="213">
        <v>17</v>
      </c>
      <c r="I260" s="213"/>
      <c r="J260" s="213"/>
      <c r="K260" s="211" t="s">
        <v>8294</v>
      </c>
      <c r="M260" s="212">
        <v>7</v>
      </c>
      <c r="N260" s="214">
        <v>41915</v>
      </c>
      <c r="O260" s="212">
        <v>4.55</v>
      </c>
      <c r="P260" s="214">
        <v>42215</v>
      </c>
      <c r="Q260" s="215" t="s">
        <v>8294</v>
      </c>
      <c r="R260" s="215" t="s">
        <v>8294</v>
      </c>
      <c r="S260" s="215" t="s">
        <v>8294</v>
      </c>
      <c r="T260" s="215" t="s">
        <v>8294</v>
      </c>
      <c r="U260" s="209">
        <f>AD260*BS260</f>
        <v>1355.0603733333332</v>
      </c>
      <c r="V260" s="216">
        <v>42215</v>
      </c>
      <c r="W260" s="215">
        <v>13.5</v>
      </c>
      <c r="X260" s="215" t="s">
        <v>8294</v>
      </c>
      <c r="Y260" s="215" t="s">
        <v>8294</v>
      </c>
      <c r="Z260" s="209">
        <f>AD260*BU260</f>
        <v>454.73872888888889</v>
      </c>
      <c r="AA260" s="216">
        <v>42215</v>
      </c>
      <c r="AB260" s="208" t="e">
        <f>(AD260/AH260)*10000</f>
        <v>#VALUE!</v>
      </c>
      <c r="AC260" s="216">
        <v>42215</v>
      </c>
      <c r="AD260" s="485">
        <f>(O260/W260)*(((100-CC260)/100)*((100-2)/100))*100</f>
        <v>30.519377777777777</v>
      </c>
      <c r="AE260" s="216">
        <v>42212</v>
      </c>
      <c r="AF260" s="235">
        <v>34.222222222222229</v>
      </c>
      <c r="AG260" s="216">
        <v>42212</v>
      </c>
      <c r="AH260" s="215" t="s">
        <v>8294</v>
      </c>
      <c r="AI260" s="216" t="s">
        <v>8299</v>
      </c>
      <c r="AJ260" s="212">
        <v>160</v>
      </c>
      <c r="AK260" s="216">
        <v>42145</v>
      </c>
      <c r="AL260" s="215" t="s">
        <v>8294</v>
      </c>
      <c r="AM260" s="215"/>
      <c r="AN260" s="212">
        <v>107</v>
      </c>
      <c r="AO260" s="212"/>
      <c r="AP260" s="215" t="s">
        <v>8294</v>
      </c>
      <c r="AQ260" s="215"/>
      <c r="AR260" s="215" t="s">
        <v>8294</v>
      </c>
      <c r="AS260" s="215"/>
      <c r="AT260" s="215" t="s">
        <v>8294</v>
      </c>
      <c r="AU260" s="215" t="s">
        <v>8294</v>
      </c>
      <c r="AV260" s="215"/>
      <c r="AW260" s="215" t="s">
        <v>8294</v>
      </c>
      <c r="AX260" s="215"/>
      <c r="AY260" s="215" t="s">
        <v>8294</v>
      </c>
      <c r="AZ260" s="215"/>
      <c r="BA260" s="215" t="s">
        <v>8294</v>
      </c>
      <c r="BB260" s="215"/>
      <c r="BC260" s="215" t="s">
        <v>8294</v>
      </c>
      <c r="BD260" s="215"/>
      <c r="BE260" s="212">
        <v>3</v>
      </c>
      <c r="BF260" s="217">
        <v>42279</v>
      </c>
      <c r="BG260" s="212">
        <v>-11.2</v>
      </c>
      <c r="BH260" s="212" t="s">
        <v>8299</v>
      </c>
      <c r="BI260" s="211" t="s">
        <v>8294</v>
      </c>
      <c r="BJ260" s="211"/>
      <c r="BK260" s="211" t="s">
        <v>8294</v>
      </c>
      <c r="BL260" s="211"/>
      <c r="BM260" s="212">
        <v>61.1</v>
      </c>
      <c r="BN260" s="212" t="s">
        <v>8299</v>
      </c>
      <c r="BO260" s="211" t="s">
        <v>8294</v>
      </c>
      <c r="BP260" s="211"/>
      <c r="BQ260" s="212">
        <v>9.9</v>
      </c>
      <c r="BR260" s="212" t="s">
        <v>8299</v>
      </c>
      <c r="BS260" s="212">
        <v>44.4</v>
      </c>
      <c r="BT260" s="212" t="s">
        <v>8299</v>
      </c>
      <c r="BU260" s="212">
        <v>14.9</v>
      </c>
      <c r="BV260" s="212" t="s">
        <v>8299</v>
      </c>
      <c r="BW260" s="212">
        <v>15</v>
      </c>
      <c r="BX260" s="212" t="s">
        <v>8299</v>
      </c>
      <c r="BY260" s="234">
        <v>7.1131000518798828</v>
      </c>
      <c r="BZ260" s="214">
        <v>42215</v>
      </c>
      <c r="CA260" s="212">
        <v>32</v>
      </c>
      <c r="CB260" s="208" t="s">
        <v>8299</v>
      </c>
      <c r="CC260" s="212">
        <v>7.6</v>
      </c>
      <c r="CD260" s="214">
        <v>42215</v>
      </c>
      <c r="CE260" s="208">
        <v>0</v>
      </c>
      <c r="CG260" s="215" t="s">
        <v>8294</v>
      </c>
      <c r="CH260" s="215" t="s">
        <v>8294</v>
      </c>
      <c r="CI260" s="215" t="s">
        <v>8294</v>
      </c>
      <c r="CJ260" s="215" t="s">
        <v>8294</v>
      </c>
    </row>
    <row r="261" spans="1:88">
      <c r="A261" s="210" t="s">
        <v>7624</v>
      </c>
      <c r="B261" s="211" t="s">
        <v>7812</v>
      </c>
      <c r="C261" s="212" t="s">
        <v>7811</v>
      </c>
      <c r="D261" s="211" t="s">
        <v>8276</v>
      </c>
      <c r="E261" s="212">
        <v>2</v>
      </c>
      <c r="F261" s="212">
        <v>1</v>
      </c>
      <c r="G261" s="213">
        <v>279</v>
      </c>
      <c r="H261" s="213">
        <v>18</v>
      </c>
      <c r="I261" s="213"/>
      <c r="J261" s="213"/>
      <c r="K261" s="211" t="s">
        <v>8294</v>
      </c>
      <c r="M261" s="212">
        <v>7</v>
      </c>
      <c r="N261" s="214">
        <v>41915</v>
      </c>
      <c r="O261" s="212">
        <v>3.35</v>
      </c>
      <c r="P261" s="214">
        <v>42215</v>
      </c>
      <c r="Q261" s="215" t="s">
        <v>8294</v>
      </c>
      <c r="R261" s="215" t="s">
        <v>8294</v>
      </c>
      <c r="S261" s="215" t="s">
        <v>8294</v>
      </c>
      <c r="T261" s="215" t="s">
        <v>8294</v>
      </c>
      <c r="U261" s="209">
        <f>AD261*BS261</f>
        <v>1019.0480637037035</v>
      </c>
      <c r="V261" s="216">
        <v>42215</v>
      </c>
      <c r="W261" s="215">
        <v>13.5</v>
      </c>
      <c r="X261" s="215" t="s">
        <v>8294</v>
      </c>
      <c r="Y261" s="215" t="s">
        <v>8294</v>
      </c>
      <c r="Z261" s="209">
        <f>AD261*BU261</f>
        <v>390.56027111111104</v>
      </c>
      <c r="AA261" s="216">
        <v>42215</v>
      </c>
      <c r="AB261" s="208" t="e">
        <f>(AD261/AH261)*10000</f>
        <v>#VALUE!</v>
      </c>
      <c r="AC261" s="216">
        <v>42215</v>
      </c>
      <c r="AD261" s="485">
        <f>(O261/W261)*(((100-CC261)/100)*((100-2)/100))*100</f>
        <v>22.445992592592589</v>
      </c>
      <c r="AE261" s="216">
        <v>42212</v>
      </c>
      <c r="AF261" s="235">
        <v>25.169312169312168</v>
      </c>
      <c r="AG261" s="216">
        <v>42212</v>
      </c>
      <c r="AH261" s="215" t="s">
        <v>8294</v>
      </c>
      <c r="AI261" s="216" t="s">
        <v>8299</v>
      </c>
      <c r="AJ261" s="212">
        <v>180</v>
      </c>
      <c r="AK261" s="216">
        <v>42145</v>
      </c>
      <c r="AL261" s="215" t="s">
        <v>8294</v>
      </c>
      <c r="AM261" s="215"/>
      <c r="AN261" s="212">
        <v>108</v>
      </c>
      <c r="AO261" s="212"/>
      <c r="AP261" s="215" t="s">
        <v>8294</v>
      </c>
      <c r="AQ261" s="215"/>
      <c r="AR261" s="215" t="s">
        <v>8294</v>
      </c>
      <c r="AS261" s="215"/>
      <c r="AT261" s="215" t="s">
        <v>8294</v>
      </c>
      <c r="AU261" s="215" t="s">
        <v>8294</v>
      </c>
      <c r="AV261" s="215"/>
      <c r="AW261" s="215" t="s">
        <v>8294</v>
      </c>
      <c r="AX261" s="215"/>
      <c r="AY261" s="215" t="s">
        <v>8294</v>
      </c>
      <c r="AZ261" s="215"/>
      <c r="BA261" s="215" t="s">
        <v>8294</v>
      </c>
      <c r="BB261" s="215"/>
      <c r="BC261" s="215" t="s">
        <v>8294</v>
      </c>
      <c r="BD261" s="215"/>
      <c r="BE261" s="212">
        <v>3</v>
      </c>
      <c r="BF261" s="217">
        <v>42279</v>
      </c>
      <c r="BG261" s="212">
        <v>30.7</v>
      </c>
      <c r="BH261" s="212" t="s">
        <v>8299</v>
      </c>
      <c r="BI261" s="211" t="s">
        <v>8294</v>
      </c>
      <c r="BJ261" s="211"/>
      <c r="BK261" s="211" t="s">
        <v>8294</v>
      </c>
      <c r="BL261" s="211"/>
      <c r="BM261" s="212">
        <v>66.900000000000006</v>
      </c>
      <c r="BN261" s="212" t="s">
        <v>8299</v>
      </c>
      <c r="BO261" s="211" t="s">
        <v>8294</v>
      </c>
      <c r="BP261" s="211"/>
      <c r="BQ261" s="212">
        <v>4.8</v>
      </c>
      <c r="BR261" s="212" t="s">
        <v>8299</v>
      </c>
      <c r="BS261" s="212">
        <v>45.4</v>
      </c>
      <c r="BT261" s="212" t="s">
        <v>8299</v>
      </c>
      <c r="BU261" s="212">
        <v>17.399999999999999</v>
      </c>
      <c r="BV261" s="212" t="s">
        <v>8299</v>
      </c>
      <c r="BW261" s="212">
        <v>72.3</v>
      </c>
      <c r="BX261" s="212" t="s">
        <v>8299</v>
      </c>
      <c r="BY261" s="234">
        <v>7.2914299964904785</v>
      </c>
      <c r="BZ261" s="214">
        <v>42215</v>
      </c>
      <c r="CA261" s="212">
        <v>38.299999999999997</v>
      </c>
      <c r="CB261" s="208" t="s">
        <v>8299</v>
      </c>
      <c r="CC261" s="212">
        <v>7.7</v>
      </c>
      <c r="CD261" s="214">
        <v>42215</v>
      </c>
      <c r="CE261" s="208">
        <v>0</v>
      </c>
      <c r="CG261" s="215" t="s">
        <v>8294</v>
      </c>
      <c r="CH261" s="215" t="s">
        <v>8294</v>
      </c>
      <c r="CI261" s="215" t="s">
        <v>8294</v>
      </c>
      <c r="CJ261" s="215" t="s">
        <v>8294</v>
      </c>
    </row>
    <row r="262" spans="1:88">
      <c r="A262" s="210" t="s">
        <v>7624</v>
      </c>
      <c r="B262" s="211" t="s">
        <v>7850</v>
      </c>
      <c r="C262" s="212" t="s">
        <v>7849</v>
      </c>
      <c r="D262" s="211" t="s">
        <v>8276</v>
      </c>
      <c r="E262" s="212">
        <v>15</v>
      </c>
      <c r="F262" s="212">
        <v>1</v>
      </c>
      <c r="G262" s="213">
        <v>279</v>
      </c>
      <c r="H262" s="213">
        <v>19</v>
      </c>
      <c r="I262" s="213"/>
      <c r="J262" s="213"/>
      <c r="K262" s="211" t="s">
        <v>8294</v>
      </c>
      <c r="M262" s="212">
        <v>7</v>
      </c>
      <c r="N262" s="214">
        <v>41915</v>
      </c>
      <c r="O262" s="212">
        <v>2.4</v>
      </c>
      <c r="P262" s="214">
        <v>42215</v>
      </c>
      <c r="Q262" s="215" t="s">
        <v>8294</v>
      </c>
      <c r="R262" s="215" t="s">
        <v>8294</v>
      </c>
      <c r="S262" s="215" t="s">
        <v>8294</v>
      </c>
      <c r="T262" s="215" t="s">
        <v>8294</v>
      </c>
      <c r="U262" s="209">
        <f>AD262*BS262</f>
        <v>710.06008888888891</v>
      </c>
      <c r="V262" s="216">
        <v>42215</v>
      </c>
      <c r="W262" s="215">
        <v>13.5</v>
      </c>
      <c r="X262" s="215" t="s">
        <v>8294</v>
      </c>
      <c r="Y262" s="215" t="s">
        <v>8294</v>
      </c>
      <c r="Z262" s="209">
        <f>AD262*BU262</f>
        <v>299.73191111111112</v>
      </c>
      <c r="AA262" s="216">
        <v>42215</v>
      </c>
      <c r="AB262" s="208" t="e">
        <f>(AD262/AH262)*10000</f>
        <v>#VALUE!</v>
      </c>
      <c r="AC262" s="216">
        <v>42215</v>
      </c>
      <c r="AD262" s="485">
        <f>(O262/W262)*(((100-CC262)/100)*((100-2)/100))*100</f>
        <v>16.028444444444446</v>
      </c>
      <c r="AE262" s="216">
        <v>42212</v>
      </c>
      <c r="AF262" s="235">
        <v>17.973137973137973</v>
      </c>
      <c r="AG262" s="216">
        <v>42212</v>
      </c>
      <c r="AH262" s="215" t="s">
        <v>8294</v>
      </c>
      <c r="AI262" s="216" t="s">
        <v>8299</v>
      </c>
      <c r="AJ262" s="212">
        <v>180</v>
      </c>
      <c r="AK262" s="216">
        <v>42145</v>
      </c>
      <c r="AL262" s="215" t="s">
        <v>8294</v>
      </c>
      <c r="AM262" s="215"/>
      <c r="AN262" s="212">
        <v>110</v>
      </c>
      <c r="AO262" s="212"/>
      <c r="AP262" s="215" t="s">
        <v>8294</v>
      </c>
      <c r="AQ262" s="215"/>
      <c r="AR262" s="215" t="s">
        <v>8294</v>
      </c>
      <c r="AS262" s="215"/>
      <c r="AT262" s="215" t="s">
        <v>8294</v>
      </c>
      <c r="AU262" s="215" t="s">
        <v>8294</v>
      </c>
      <c r="AV262" s="215"/>
      <c r="AW262" s="215" t="s">
        <v>8294</v>
      </c>
      <c r="AX262" s="215"/>
      <c r="AY262" s="215" t="s">
        <v>8294</v>
      </c>
      <c r="AZ262" s="215"/>
      <c r="BA262" s="215" t="s">
        <v>8294</v>
      </c>
      <c r="BB262" s="215"/>
      <c r="BC262" s="215" t="s">
        <v>8294</v>
      </c>
      <c r="BD262" s="215"/>
      <c r="BE262" s="212">
        <v>3</v>
      </c>
      <c r="BF262" s="217">
        <v>42279</v>
      </c>
      <c r="BG262" s="212">
        <v>23.2</v>
      </c>
      <c r="BH262" s="212" t="s">
        <v>8299</v>
      </c>
      <c r="BI262" s="211" t="s">
        <v>8294</v>
      </c>
      <c r="BJ262" s="211"/>
      <c r="BK262" s="211" t="s">
        <v>8294</v>
      </c>
      <c r="BL262" s="211"/>
      <c r="BM262" s="212">
        <v>69.599999999999994</v>
      </c>
      <c r="BN262" s="212" t="s">
        <v>8299</v>
      </c>
      <c r="BO262" s="211" t="s">
        <v>8294</v>
      </c>
      <c r="BP262" s="211"/>
      <c r="BQ262" s="212">
        <v>5.5</v>
      </c>
      <c r="BR262" s="212" t="s">
        <v>8299</v>
      </c>
      <c r="BS262" s="212">
        <v>44.3</v>
      </c>
      <c r="BT262" s="212" t="s">
        <v>8299</v>
      </c>
      <c r="BU262" s="212">
        <v>18.7</v>
      </c>
      <c r="BV262" s="212" t="s">
        <v>8299</v>
      </c>
      <c r="BW262" s="212">
        <v>87.3</v>
      </c>
      <c r="BX262" s="212" t="s">
        <v>8299</v>
      </c>
      <c r="BY262" s="234">
        <v>7.6531190872192383</v>
      </c>
      <c r="BZ262" s="214">
        <v>42215</v>
      </c>
      <c r="CA262" s="212">
        <v>39.9</v>
      </c>
      <c r="CB262" s="208" t="s">
        <v>8299</v>
      </c>
      <c r="CC262" s="212">
        <v>8</v>
      </c>
      <c r="CD262" s="214">
        <v>42215</v>
      </c>
      <c r="CE262" s="208">
        <v>0</v>
      </c>
      <c r="CG262" s="215" t="s">
        <v>8294</v>
      </c>
      <c r="CH262" s="215" t="s">
        <v>8294</v>
      </c>
      <c r="CI262" s="215" t="s">
        <v>8294</v>
      </c>
      <c r="CJ262" s="215" t="s">
        <v>8294</v>
      </c>
    </row>
    <row r="263" spans="1:88">
      <c r="A263" s="210" t="s">
        <v>7624</v>
      </c>
      <c r="B263" s="211" t="s">
        <v>8143</v>
      </c>
      <c r="C263" s="212" t="s">
        <v>7777</v>
      </c>
      <c r="D263" s="211" t="s">
        <v>8276</v>
      </c>
      <c r="E263" s="212">
        <v>154</v>
      </c>
      <c r="F263" s="212">
        <v>1</v>
      </c>
      <c r="G263" s="213">
        <v>279</v>
      </c>
      <c r="H263" s="213">
        <v>20</v>
      </c>
      <c r="I263" s="213"/>
      <c r="J263" s="213"/>
      <c r="K263" s="211" t="s">
        <v>8294</v>
      </c>
      <c r="M263" s="212">
        <v>7</v>
      </c>
      <c r="N263" s="214">
        <v>41915</v>
      </c>
      <c r="O263" s="212">
        <v>6.3</v>
      </c>
      <c r="P263" s="214">
        <v>42215</v>
      </c>
      <c r="Q263" s="215" t="s">
        <v>8294</v>
      </c>
      <c r="R263" s="215" t="s">
        <v>8294</v>
      </c>
      <c r="S263" s="215" t="s">
        <v>8294</v>
      </c>
      <c r="T263" s="215" t="s">
        <v>8294</v>
      </c>
      <c r="U263" s="209">
        <f>AD263*BS263</f>
        <v>1981.8814400000001</v>
      </c>
      <c r="V263" s="216">
        <v>42215</v>
      </c>
      <c r="W263" s="215">
        <v>13.5</v>
      </c>
      <c r="X263" s="215" t="s">
        <v>8294</v>
      </c>
      <c r="Y263" s="215" t="s">
        <v>8294</v>
      </c>
      <c r="Z263" s="209">
        <f>AD263*BU263</f>
        <v>536.67151999999999</v>
      </c>
      <c r="AA263" s="216">
        <v>42215</v>
      </c>
      <c r="AB263" s="208" t="e">
        <f>(AD263/AH263)*10000</f>
        <v>#VALUE!</v>
      </c>
      <c r="AC263" s="216">
        <v>42215</v>
      </c>
      <c r="AD263" s="485">
        <f>(O263/W263)*(((100-CC263)/100)*((100-2)/100))*100</f>
        <v>42.257600000000004</v>
      </c>
      <c r="AE263" s="216">
        <v>42212</v>
      </c>
      <c r="AF263" s="235">
        <v>47.384615384615394</v>
      </c>
      <c r="AG263" s="216">
        <v>42212</v>
      </c>
      <c r="AH263" s="215" t="s">
        <v>8294</v>
      </c>
      <c r="AI263" s="216" t="s">
        <v>8299</v>
      </c>
      <c r="AJ263" s="212">
        <v>165</v>
      </c>
      <c r="AK263" s="216">
        <v>42145</v>
      </c>
      <c r="AL263" s="215" t="s">
        <v>8294</v>
      </c>
      <c r="AM263" s="215"/>
      <c r="AN263" s="212">
        <v>105</v>
      </c>
      <c r="AO263" s="212"/>
      <c r="AP263" s="215" t="s">
        <v>8294</v>
      </c>
      <c r="AQ263" s="215"/>
      <c r="AR263" s="215" t="s">
        <v>8294</v>
      </c>
      <c r="AS263" s="215"/>
      <c r="AT263" s="215" t="s">
        <v>8294</v>
      </c>
      <c r="AU263" s="215" t="s">
        <v>8294</v>
      </c>
      <c r="AV263" s="215"/>
      <c r="AW263" s="215" t="s">
        <v>8294</v>
      </c>
      <c r="AX263" s="215"/>
      <c r="AY263" s="215" t="s">
        <v>8294</v>
      </c>
      <c r="AZ263" s="215"/>
      <c r="BA263" s="215" t="s">
        <v>8294</v>
      </c>
      <c r="BB263" s="215"/>
      <c r="BC263" s="215" t="s">
        <v>8294</v>
      </c>
      <c r="BD263" s="215"/>
      <c r="BE263" s="212">
        <v>3</v>
      </c>
      <c r="BF263" s="217">
        <v>42279</v>
      </c>
      <c r="BG263" s="212">
        <v>-16.5</v>
      </c>
      <c r="BH263" s="212" t="s">
        <v>8299</v>
      </c>
      <c r="BI263" s="211" t="s">
        <v>8294</v>
      </c>
      <c r="BJ263" s="211"/>
      <c r="BK263" s="211" t="s">
        <v>8294</v>
      </c>
      <c r="BL263" s="211"/>
      <c r="BM263" s="212">
        <v>60.3</v>
      </c>
      <c r="BN263" s="212" t="s">
        <v>8299</v>
      </c>
      <c r="BO263" s="211" t="s">
        <v>8294</v>
      </c>
      <c r="BP263" s="211"/>
      <c r="BQ263" s="212">
        <v>9.1999999999999993</v>
      </c>
      <c r="BR263" s="212" t="s">
        <v>8299</v>
      </c>
      <c r="BS263" s="212">
        <v>46.9</v>
      </c>
      <c r="BT263" s="212" t="s">
        <v>8299</v>
      </c>
      <c r="BU263" s="212">
        <v>12.7</v>
      </c>
      <c r="BV263" s="212" t="s">
        <v>8299</v>
      </c>
      <c r="BW263" s="212">
        <v>11.1</v>
      </c>
      <c r="BX263" s="212" t="s">
        <v>8299</v>
      </c>
      <c r="BY263" s="234">
        <v>6.9350070953369141</v>
      </c>
      <c r="BZ263" s="214">
        <v>42215</v>
      </c>
      <c r="CA263" s="212">
        <v>28.8</v>
      </c>
      <c r="CB263" s="208" t="s">
        <v>8299</v>
      </c>
      <c r="CC263" s="212">
        <v>7.6</v>
      </c>
      <c r="CD263" s="214">
        <v>42215</v>
      </c>
      <c r="CE263" s="208">
        <v>0</v>
      </c>
      <c r="CG263" s="215" t="s">
        <v>8294</v>
      </c>
      <c r="CH263" s="215" t="s">
        <v>8294</v>
      </c>
      <c r="CI263" s="215" t="s">
        <v>8294</v>
      </c>
      <c r="CJ263" s="215" t="s">
        <v>8294</v>
      </c>
    </row>
    <row r="264" spans="1:88">
      <c r="A264" s="210" t="s">
        <v>7624</v>
      </c>
      <c r="B264" s="211" t="s">
        <v>8183</v>
      </c>
      <c r="C264" s="212" t="s">
        <v>7798</v>
      </c>
      <c r="D264" s="211" t="s">
        <v>8276</v>
      </c>
      <c r="E264" s="212">
        <v>175</v>
      </c>
      <c r="F264" s="212">
        <v>1</v>
      </c>
      <c r="G264" s="213">
        <v>279</v>
      </c>
      <c r="H264" s="213">
        <v>21</v>
      </c>
      <c r="I264" s="213"/>
      <c r="J264" s="213"/>
      <c r="K264" s="211" t="s">
        <v>8294</v>
      </c>
      <c r="M264" s="212">
        <v>7</v>
      </c>
      <c r="N264" s="214">
        <v>41915</v>
      </c>
      <c r="O264" s="212">
        <v>5.85</v>
      </c>
      <c r="P264" s="214">
        <v>42215</v>
      </c>
      <c r="Q264" s="215" t="s">
        <v>8294</v>
      </c>
      <c r="R264" s="215" t="s">
        <v>8294</v>
      </c>
      <c r="S264" s="215" t="s">
        <v>8294</v>
      </c>
      <c r="T264" s="215" t="s">
        <v>8294</v>
      </c>
      <c r="U264" s="209">
        <f>AD264*BS264</f>
        <v>1883.3202266666667</v>
      </c>
      <c r="V264" s="216">
        <v>42215</v>
      </c>
      <c r="W264" s="215">
        <v>13.5</v>
      </c>
      <c r="X264" s="215" t="s">
        <v>8294</v>
      </c>
      <c r="Y264" s="215" t="s">
        <v>8294</v>
      </c>
      <c r="Z264" s="209">
        <f>AD264*BU264</f>
        <v>509.00546666666662</v>
      </c>
      <c r="AA264" s="216">
        <v>42215</v>
      </c>
      <c r="AB264" s="208" t="e">
        <f>(AD264/AH264)*10000</f>
        <v>#VALUE!</v>
      </c>
      <c r="AC264" s="216">
        <v>42215</v>
      </c>
      <c r="AD264" s="485">
        <f>(O264/W264)*(((100-CC264)/100)*((100-2)/100))*100</f>
        <v>39.154266666666665</v>
      </c>
      <c r="AE264" s="216">
        <v>42212</v>
      </c>
      <c r="AF264" s="235">
        <v>43.904761904761898</v>
      </c>
      <c r="AG264" s="216">
        <v>42212</v>
      </c>
      <c r="AH264" s="215" t="s">
        <v>8294</v>
      </c>
      <c r="AI264" s="216" t="s">
        <v>8299</v>
      </c>
      <c r="AJ264" s="212">
        <v>155</v>
      </c>
      <c r="AK264" s="216">
        <v>42145</v>
      </c>
      <c r="AL264" s="215" t="s">
        <v>8294</v>
      </c>
      <c r="AM264" s="215"/>
      <c r="AN264" s="212">
        <v>104</v>
      </c>
      <c r="AO264" s="212"/>
      <c r="AP264" s="215" t="s">
        <v>8294</v>
      </c>
      <c r="AQ264" s="215"/>
      <c r="AR264" s="215" t="s">
        <v>8294</v>
      </c>
      <c r="AS264" s="215"/>
      <c r="AT264" s="215" t="s">
        <v>8294</v>
      </c>
      <c r="AU264" s="215" t="s">
        <v>8294</v>
      </c>
      <c r="AV264" s="215"/>
      <c r="AW264" s="215" t="s">
        <v>8294</v>
      </c>
      <c r="AX264" s="215"/>
      <c r="AY264" s="215" t="s">
        <v>8294</v>
      </c>
      <c r="AZ264" s="215"/>
      <c r="BA264" s="215" t="s">
        <v>8294</v>
      </c>
      <c r="BB264" s="215"/>
      <c r="BC264" s="215" t="s">
        <v>8294</v>
      </c>
      <c r="BD264" s="215"/>
      <c r="BE264" s="212">
        <v>3</v>
      </c>
      <c r="BF264" s="217">
        <v>42279</v>
      </c>
      <c r="BG264" s="212">
        <v>-13.8</v>
      </c>
      <c r="BH264" s="212" t="s">
        <v>8299</v>
      </c>
      <c r="BI264" s="211" t="s">
        <v>8294</v>
      </c>
      <c r="BJ264" s="211"/>
      <c r="BK264" s="211" t="s">
        <v>8294</v>
      </c>
      <c r="BL264" s="211"/>
      <c r="BM264" s="212">
        <v>61.4</v>
      </c>
      <c r="BN264" s="212" t="s">
        <v>8299</v>
      </c>
      <c r="BO264" s="211" t="s">
        <v>8294</v>
      </c>
      <c r="BP264" s="211"/>
      <c r="BQ264" s="212">
        <v>9.6999999999999993</v>
      </c>
      <c r="BR264" s="212" t="s">
        <v>8299</v>
      </c>
      <c r="BS264" s="212">
        <v>48.1</v>
      </c>
      <c r="BT264" s="212" t="s">
        <v>8299</v>
      </c>
      <c r="BU264" s="212">
        <v>13</v>
      </c>
      <c r="BV264" s="212" t="s">
        <v>8299</v>
      </c>
      <c r="BW264" s="212">
        <v>10</v>
      </c>
      <c r="BX264" s="212" t="s">
        <v>8299</v>
      </c>
      <c r="BY264" s="234">
        <v>7.4906249046325684</v>
      </c>
      <c r="BZ264" s="214">
        <v>42215</v>
      </c>
      <c r="CA264" s="212">
        <v>30.3</v>
      </c>
      <c r="CB264" s="208" t="s">
        <v>8299</v>
      </c>
      <c r="CC264" s="212">
        <v>7.8</v>
      </c>
      <c r="CD264" s="214">
        <v>42215</v>
      </c>
      <c r="CE264" s="208">
        <v>0</v>
      </c>
      <c r="CG264" s="215" t="s">
        <v>8294</v>
      </c>
      <c r="CH264" s="215" t="s">
        <v>8294</v>
      </c>
      <c r="CI264" s="215" t="s">
        <v>8294</v>
      </c>
      <c r="CJ264" s="215" t="s">
        <v>8294</v>
      </c>
    </row>
    <row r="265" spans="1:88">
      <c r="A265" s="210" t="s">
        <v>7624</v>
      </c>
      <c r="B265" s="211" t="s">
        <v>7967</v>
      </c>
      <c r="C265" s="212" t="s">
        <v>7650</v>
      </c>
      <c r="D265" s="211" t="s">
        <v>8276</v>
      </c>
      <c r="E265" s="212">
        <v>71</v>
      </c>
      <c r="F265" s="212">
        <v>1</v>
      </c>
      <c r="G265" s="213">
        <v>279</v>
      </c>
      <c r="H265" s="213">
        <v>22</v>
      </c>
      <c r="I265" s="213"/>
      <c r="J265" s="213"/>
      <c r="K265" s="211" t="s">
        <v>8294</v>
      </c>
      <c r="M265" s="212">
        <v>7</v>
      </c>
      <c r="N265" s="214">
        <v>41915</v>
      </c>
      <c r="O265" s="212">
        <v>4.8499999999999996</v>
      </c>
      <c r="P265" s="214">
        <v>42215</v>
      </c>
      <c r="Q265" s="215" t="s">
        <v>8294</v>
      </c>
      <c r="R265" s="215" t="s">
        <v>8294</v>
      </c>
      <c r="S265" s="215" t="s">
        <v>8294</v>
      </c>
      <c r="T265" s="215" t="s">
        <v>8294</v>
      </c>
      <c r="U265" s="209">
        <f>AD265*BS265</f>
        <v>1478.5878851851846</v>
      </c>
      <c r="V265" s="216">
        <v>42215</v>
      </c>
      <c r="W265" s="215">
        <v>13.5</v>
      </c>
      <c r="X265" s="215" t="s">
        <v>8294</v>
      </c>
      <c r="Y265" s="215" t="s">
        <v>8294</v>
      </c>
      <c r="Z265" s="209">
        <f>AD265*BU265</f>
        <v>484.19691185185172</v>
      </c>
      <c r="AA265" s="216">
        <v>42215</v>
      </c>
      <c r="AB265" s="208" t="e">
        <f>(AD265/AH265)*10000</f>
        <v>#VALUE!</v>
      </c>
      <c r="AC265" s="216">
        <v>42215</v>
      </c>
      <c r="AD265" s="485">
        <f>(O265/W265)*(((100-CC265)/100)*((100-2)/100))*100</f>
        <v>32.496437037037026</v>
      </c>
      <c r="AE265" s="216">
        <v>42212</v>
      </c>
      <c r="AF265" s="235">
        <v>36.439153439153429</v>
      </c>
      <c r="AG265" s="216">
        <v>42212</v>
      </c>
      <c r="AH265" s="215" t="s">
        <v>8294</v>
      </c>
      <c r="AI265" s="216" t="s">
        <v>8299</v>
      </c>
      <c r="AJ265" s="212">
        <v>145</v>
      </c>
      <c r="AK265" s="216">
        <v>42145</v>
      </c>
      <c r="AL265" s="215" t="s">
        <v>8294</v>
      </c>
      <c r="AM265" s="215"/>
      <c r="AN265" s="212">
        <v>108</v>
      </c>
      <c r="AO265" s="212"/>
      <c r="AP265" s="215" t="s">
        <v>8294</v>
      </c>
      <c r="AQ265" s="215"/>
      <c r="AR265" s="215" t="s">
        <v>8294</v>
      </c>
      <c r="AS265" s="215"/>
      <c r="AT265" s="215" t="s">
        <v>8294</v>
      </c>
      <c r="AU265" s="215" t="s">
        <v>8294</v>
      </c>
      <c r="AV265" s="215"/>
      <c r="AW265" s="215" t="s">
        <v>8294</v>
      </c>
      <c r="AX265" s="215"/>
      <c r="AY265" s="215" t="s">
        <v>8294</v>
      </c>
      <c r="AZ265" s="215"/>
      <c r="BA265" s="215" t="s">
        <v>8294</v>
      </c>
      <c r="BB265" s="215"/>
      <c r="BC265" s="215" t="s">
        <v>8294</v>
      </c>
      <c r="BD265" s="215"/>
      <c r="BE265" s="212">
        <v>3</v>
      </c>
      <c r="BF265" s="217">
        <v>42279</v>
      </c>
      <c r="BG265" s="212">
        <v>-11.8</v>
      </c>
      <c r="BH265" s="212" t="s">
        <v>8299</v>
      </c>
      <c r="BI265" s="211" t="s">
        <v>8294</v>
      </c>
      <c r="BJ265" s="211"/>
      <c r="BK265" s="211" t="s">
        <v>8294</v>
      </c>
      <c r="BL265" s="211"/>
      <c r="BM265" s="212">
        <v>60.2</v>
      </c>
      <c r="BN265" s="212" t="s">
        <v>8299</v>
      </c>
      <c r="BO265" s="211" t="s">
        <v>8294</v>
      </c>
      <c r="BP265" s="211"/>
      <c r="BQ265" s="212">
        <v>10.4</v>
      </c>
      <c r="BR265" s="212" t="s">
        <v>8299</v>
      </c>
      <c r="BS265" s="212">
        <v>45.5</v>
      </c>
      <c r="BT265" s="212" t="s">
        <v>8299</v>
      </c>
      <c r="BU265" s="212">
        <v>14.9</v>
      </c>
      <c r="BV265" s="212" t="s">
        <v>8299</v>
      </c>
      <c r="BW265" s="212">
        <v>15.3</v>
      </c>
      <c r="BX265" s="212" t="s">
        <v>8299</v>
      </c>
      <c r="BY265" s="234">
        <v>7.2076950073242187</v>
      </c>
      <c r="BZ265" s="214">
        <v>42215</v>
      </c>
      <c r="CA265" s="212">
        <v>32.799999999999997</v>
      </c>
      <c r="CB265" s="208" t="s">
        <v>8299</v>
      </c>
      <c r="CC265" s="212">
        <v>7.7</v>
      </c>
      <c r="CD265" s="214">
        <v>42215</v>
      </c>
      <c r="CE265" s="208">
        <v>0</v>
      </c>
      <c r="CG265" s="215" t="s">
        <v>8294</v>
      </c>
      <c r="CH265" s="215" t="s">
        <v>8294</v>
      </c>
      <c r="CI265" s="215" t="s">
        <v>8294</v>
      </c>
      <c r="CJ265" s="215" t="s">
        <v>8294</v>
      </c>
    </row>
    <row r="266" spans="1:88">
      <c r="A266" s="210" t="s">
        <v>7624</v>
      </c>
      <c r="B266" s="211" t="s">
        <v>7821</v>
      </c>
      <c r="C266" s="212" t="s">
        <v>7820</v>
      </c>
      <c r="D266" s="211" t="s">
        <v>8274</v>
      </c>
      <c r="E266" s="212">
        <v>5</v>
      </c>
      <c r="F266" s="212">
        <v>1</v>
      </c>
      <c r="G266" s="213">
        <v>280</v>
      </c>
      <c r="H266" s="213">
        <v>11</v>
      </c>
      <c r="I266" s="213"/>
      <c r="J266" s="213"/>
      <c r="K266" s="211" t="s">
        <v>8294</v>
      </c>
      <c r="M266" s="212">
        <v>7</v>
      </c>
      <c r="N266" s="214">
        <v>41915</v>
      </c>
      <c r="O266" s="212">
        <v>2.2999999999999998</v>
      </c>
      <c r="P266" s="214">
        <v>42215</v>
      </c>
      <c r="Q266" s="215" t="s">
        <v>8294</v>
      </c>
      <c r="R266" s="215" t="s">
        <v>8294</v>
      </c>
      <c r="S266" s="215" t="s">
        <v>8294</v>
      </c>
      <c r="T266" s="215" t="s">
        <v>8294</v>
      </c>
      <c r="U266" s="209" t="e">
        <f>AD266*BS266</f>
        <v>#VALUE!</v>
      </c>
      <c r="V266" s="216">
        <v>42215</v>
      </c>
      <c r="W266" s="215">
        <v>13.5</v>
      </c>
      <c r="X266" s="215" t="s">
        <v>8294</v>
      </c>
      <c r="Y266" s="215" t="s">
        <v>8294</v>
      </c>
      <c r="Z266" s="209" t="e">
        <f>AD266*BU266</f>
        <v>#VALUE!</v>
      </c>
      <c r="AA266" s="216">
        <v>42215</v>
      </c>
      <c r="AB266" s="208" t="e">
        <f>(AD266/AH266)*10000</f>
        <v>#VALUE!</v>
      </c>
      <c r="AC266" s="216">
        <v>42215</v>
      </c>
      <c r="AD266" s="485">
        <f>(O266/W266)*(((100-CC266)/100)*((100-2)/100))*100</f>
        <v>15.444074074074074</v>
      </c>
      <c r="AE266" s="216">
        <v>42212</v>
      </c>
      <c r="AF266" s="235">
        <v>17.317867317867318</v>
      </c>
      <c r="AG266" s="216">
        <v>42212</v>
      </c>
      <c r="AH266" s="215" t="s">
        <v>8294</v>
      </c>
      <c r="AI266" s="216" t="s">
        <v>8299</v>
      </c>
      <c r="AJ266" s="212">
        <v>140</v>
      </c>
      <c r="AK266" s="216">
        <v>42145</v>
      </c>
      <c r="AL266" s="215" t="s">
        <v>8294</v>
      </c>
      <c r="AM266" s="215"/>
      <c r="AN266" s="212">
        <v>99</v>
      </c>
      <c r="AO266" s="212"/>
      <c r="AP266" s="215" t="s">
        <v>8294</v>
      </c>
      <c r="AQ266" s="215"/>
      <c r="AR266" s="215" t="s">
        <v>8294</v>
      </c>
      <c r="AS266" s="215"/>
      <c r="AT266" s="215" t="s">
        <v>8294</v>
      </c>
      <c r="AU266" s="215" t="s">
        <v>8294</v>
      </c>
      <c r="AV266" s="215"/>
      <c r="AW266" s="215" t="s">
        <v>8294</v>
      </c>
      <c r="AX266" s="215"/>
      <c r="AY266" s="215" t="s">
        <v>8294</v>
      </c>
      <c r="AZ266" s="215"/>
      <c r="BA266" s="215" t="s">
        <v>8294</v>
      </c>
      <c r="BB266" s="215"/>
      <c r="BC266" s="215" t="s">
        <v>8294</v>
      </c>
      <c r="BD266" s="215"/>
      <c r="BE266" s="212">
        <v>3</v>
      </c>
      <c r="BF266" s="217">
        <v>42279</v>
      </c>
      <c r="BG266" s="211" t="s">
        <v>8294</v>
      </c>
      <c r="BH266" s="212" t="s">
        <v>8299</v>
      </c>
      <c r="BI266" s="211" t="s">
        <v>8294</v>
      </c>
      <c r="BJ266" s="211"/>
      <c r="BK266" s="211" t="s">
        <v>8294</v>
      </c>
      <c r="BL266" s="211"/>
      <c r="BM266" s="211" t="s">
        <v>8294</v>
      </c>
      <c r="BN266" s="212" t="s">
        <v>8299</v>
      </c>
      <c r="BO266" s="211" t="s">
        <v>8294</v>
      </c>
      <c r="BP266" s="211"/>
      <c r="BQ266" s="211" t="s">
        <v>8294</v>
      </c>
      <c r="BR266" s="212" t="s">
        <v>8299</v>
      </c>
      <c r="BS266" s="211" t="s">
        <v>8294</v>
      </c>
      <c r="BT266" s="212" t="s">
        <v>8299</v>
      </c>
      <c r="BU266" s="211" t="s">
        <v>8294</v>
      </c>
      <c r="BV266" s="212" t="s">
        <v>8299</v>
      </c>
      <c r="BW266" s="211" t="s">
        <v>8294</v>
      </c>
      <c r="BX266" s="212" t="s">
        <v>8299</v>
      </c>
      <c r="BY266" s="234">
        <v>6.782282829284668</v>
      </c>
      <c r="BZ266" s="214">
        <v>42215</v>
      </c>
      <c r="CA266" s="211" t="s">
        <v>8294</v>
      </c>
      <c r="CB266" s="208" t="s">
        <v>8299</v>
      </c>
      <c r="CC266" s="212">
        <v>7.5</v>
      </c>
      <c r="CD266" s="214">
        <v>42215</v>
      </c>
      <c r="CE266" s="208">
        <v>0</v>
      </c>
      <c r="CG266" s="215" t="s">
        <v>8294</v>
      </c>
      <c r="CH266" s="215" t="s">
        <v>8294</v>
      </c>
      <c r="CI266" s="215" t="s">
        <v>8294</v>
      </c>
      <c r="CJ266" s="215" t="s">
        <v>8294</v>
      </c>
    </row>
    <row r="267" spans="1:88">
      <c r="A267" s="210" t="s">
        <v>7624</v>
      </c>
      <c r="B267" s="211" t="s">
        <v>8029</v>
      </c>
      <c r="C267" s="212" t="s">
        <v>7728</v>
      </c>
      <c r="D267" s="211" t="s">
        <v>8274</v>
      </c>
      <c r="E267" s="212">
        <v>102</v>
      </c>
      <c r="F267" s="212">
        <v>1</v>
      </c>
      <c r="G267" s="213">
        <v>280</v>
      </c>
      <c r="H267" s="213">
        <v>12</v>
      </c>
      <c r="I267" s="213"/>
      <c r="J267" s="213"/>
      <c r="K267" s="211" t="s">
        <v>8294</v>
      </c>
      <c r="M267" s="212">
        <v>7</v>
      </c>
      <c r="N267" s="214">
        <v>41915</v>
      </c>
      <c r="O267" s="212">
        <v>3.2</v>
      </c>
      <c r="P267" s="214">
        <v>42215</v>
      </c>
      <c r="Q267" s="215" t="s">
        <v>8294</v>
      </c>
      <c r="R267" s="215" t="s">
        <v>8294</v>
      </c>
      <c r="S267" s="215" t="s">
        <v>8294</v>
      </c>
      <c r="T267" s="215" t="s">
        <v>8294</v>
      </c>
      <c r="U267" s="209">
        <f>AD267*BS267</f>
        <v>1052.6088533333334</v>
      </c>
      <c r="V267" s="216">
        <v>42215</v>
      </c>
      <c r="W267" s="215">
        <v>13.5</v>
      </c>
      <c r="X267" s="215" t="s">
        <v>8294</v>
      </c>
      <c r="Y267" s="215" t="s">
        <v>8294</v>
      </c>
      <c r="Z267" s="209">
        <f>AD267*BU267</f>
        <v>269.57055999999994</v>
      </c>
      <c r="AA267" s="216">
        <v>42215</v>
      </c>
      <c r="AB267" s="208" t="e">
        <f>(AD267/AH267)*10000</f>
        <v>#VALUE!</v>
      </c>
      <c r="AC267" s="216">
        <v>42215</v>
      </c>
      <c r="AD267" s="485">
        <f>(O267/W267)*(((100-CC267)/100)*((100-2)/100))*100</f>
        <v>21.394488888888887</v>
      </c>
      <c r="AE267" s="216">
        <v>42212</v>
      </c>
      <c r="AF267" s="235">
        <v>23.99023199023199</v>
      </c>
      <c r="AG267" s="216">
        <v>42212</v>
      </c>
      <c r="AH267" s="215" t="s">
        <v>8294</v>
      </c>
      <c r="AI267" s="216" t="s">
        <v>8299</v>
      </c>
      <c r="AJ267" s="212">
        <v>150</v>
      </c>
      <c r="AK267" s="216">
        <v>42145</v>
      </c>
      <c r="AL267" s="215" t="s">
        <v>8294</v>
      </c>
      <c r="AM267" s="215"/>
      <c r="AN267" s="212">
        <v>106</v>
      </c>
      <c r="AO267" s="212"/>
      <c r="AP267" s="215" t="s">
        <v>8294</v>
      </c>
      <c r="AQ267" s="215"/>
      <c r="AR267" s="215" t="s">
        <v>8294</v>
      </c>
      <c r="AS267" s="215"/>
      <c r="AT267" s="215" t="s">
        <v>8294</v>
      </c>
      <c r="AU267" s="215" t="s">
        <v>8294</v>
      </c>
      <c r="AV267" s="215"/>
      <c r="AW267" s="215" t="s">
        <v>8294</v>
      </c>
      <c r="AX267" s="215"/>
      <c r="AY267" s="215" t="s">
        <v>8294</v>
      </c>
      <c r="AZ267" s="215"/>
      <c r="BA267" s="215" t="s">
        <v>8294</v>
      </c>
      <c r="BB267" s="215"/>
      <c r="BC267" s="215" t="s">
        <v>8294</v>
      </c>
      <c r="BD267" s="215"/>
      <c r="BE267" s="212">
        <v>3</v>
      </c>
      <c r="BF267" s="217">
        <v>42279</v>
      </c>
      <c r="BG267" s="212">
        <v>-8.9</v>
      </c>
      <c r="BH267" s="212" t="s">
        <v>8299</v>
      </c>
      <c r="BI267" s="211" t="s">
        <v>8294</v>
      </c>
      <c r="BJ267" s="211"/>
      <c r="BK267" s="211" t="s">
        <v>8294</v>
      </c>
      <c r="BL267" s="211"/>
      <c r="BM267" s="212">
        <v>64</v>
      </c>
      <c r="BN267" s="212" t="s">
        <v>8299</v>
      </c>
      <c r="BO267" s="211" t="s">
        <v>8294</v>
      </c>
      <c r="BP267" s="211"/>
      <c r="BQ267" s="212">
        <v>8.6999999999999993</v>
      </c>
      <c r="BR267" s="212" t="s">
        <v>8299</v>
      </c>
      <c r="BS267" s="212">
        <v>49.2</v>
      </c>
      <c r="BT267" s="212" t="s">
        <v>8299</v>
      </c>
      <c r="BU267" s="212">
        <v>12.6</v>
      </c>
      <c r="BV267" s="212" t="s">
        <v>8299</v>
      </c>
      <c r="BW267" s="212">
        <v>16.8</v>
      </c>
      <c r="BX267" s="212" t="s">
        <v>8299</v>
      </c>
      <c r="BY267" s="234">
        <v>7.1535840034484863</v>
      </c>
      <c r="BZ267" s="214">
        <v>42215</v>
      </c>
      <c r="CA267" s="212">
        <v>30</v>
      </c>
      <c r="CB267" s="208" t="s">
        <v>8299</v>
      </c>
      <c r="CC267" s="212">
        <v>7.9</v>
      </c>
      <c r="CD267" s="214">
        <v>42215</v>
      </c>
      <c r="CE267" s="208">
        <v>0</v>
      </c>
      <c r="CG267" s="215" t="s">
        <v>8294</v>
      </c>
      <c r="CH267" s="215" t="s">
        <v>8294</v>
      </c>
      <c r="CI267" s="215" t="s">
        <v>8294</v>
      </c>
      <c r="CJ267" s="215" t="s">
        <v>8294</v>
      </c>
    </row>
    <row r="268" spans="1:88">
      <c r="A268" s="210" t="s">
        <v>7624</v>
      </c>
      <c r="B268" s="211" t="s">
        <v>7856</v>
      </c>
      <c r="C268" s="212" t="s">
        <v>7855</v>
      </c>
      <c r="D268" s="211" t="s">
        <v>8274</v>
      </c>
      <c r="E268" s="212">
        <v>17</v>
      </c>
      <c r="F268" s="212">
        <v>1</v>
      </c>
      <c r="G268" s="213">
        <v>280</v>
      </c>
      <c r="H268" s="213">
        <v>13</v>
      </c>
      <c r="I268" s="213"/>
      <c r="J268" s="213"/>
      <c r="K268" s="211" t="s">
        <v>8294</v>
      </c>
      <c r="M268" s="212">
        <v>7</v>
      </c>
      <c r="N268" s="214">
        <v>41915</v>
      </c>
      <c r="O268" s="212">
        <v>2.25</v>
      </c>
      <c r="P268" s="214">
        <v>42215</v>
      </c>
      <c r="Q268" s="215" t="s">
        <v>8294</v>
      </c>
      <c r="R268" s="215" t="s">
        <v>8294</v>
      </c>
      <c r="S268" s="215" t="s">
        <v>8294</v>
      </c>
      <c r="T268" s="215" t="s">
        <v>8294</v>
      </c>
      <c r="U268" s="209" t="e">
        <f>AD268*BS268</f>
        <v>#VALUE!</v>
      </c>
      <c r="V268" s="216">
        <v>42215</v>
      </c>
      <c r="W268" s="215">
        <v>13.5</v>
      </c>
      <c r="X268" s="215" t="s">
        <v>8294</v>
      </c>
      <c r="Y268" s="215" t="s">
        <v>8294</v>
      </c>
      <c r="Z268" s="209" t="e">
        <f>AD268*BU268</f>
        <v>#VALUE!</v>
      </c>
      <c r="AA268" s="216">
        <v>42215</v>
      </c>
      <c r="AB268" s="208" t="e">
        <f>(AD268/AH268)*10000</f>
        <v>#VALUE!</v>
      </c>
      <c r="AC268" s="216">
        <v>42215</v>
      </c>
      <c r="AD268" s="485">
        <f>(O268/W268)*(((100-CC268)/100)*((100-2)/100))*100</f>
        <v>15.059333333333333</v>
      </c>
      <c r="AE268" s="216">
        <v>42212</v>
      </c>
      <c r="AF268" s="235">
        <v>16.886446886446883</v>
      </c>
      <c r="AG268" s="216">
        <v>42212</v>
      </c>
      <c r="AH268" s="215" t="s">
        <v>8294</v>
      </c>
      <c r="AI268" s="216" t="s">
        <v>8299</v>
      </c>
      <c r="AJ268" s="212">
        <v>160</v>
      </c>
      <c r="AK268" s="216">
        <v>42145</v>
      </c>
      <c r="AL268" s="215" t="s">
        <v>8294</v>
      </c>
      <c r="AM268" s="215"/>
      <c r="AN268" s="212">
        <v>107</v>
      </c>
      <c r="AO268" s="212"/>
      <c r="AP268" s="215" t="s">
        <v>8294</v>
      </c>
      <c r="AQ268" s="215"/>
      <c r="AR268" s="215" t="s">
        <v>8294</v>
      </c>
      <c r="AS268" s="215"/>
      <c r="AT268" s="215" t="s">
        <v>8294</v>
      </c>
      <c r="AU268" s="215" t="s">
        <v>8294</v>
      </c>
      <c r="AV268" s="215"/>
      <c r="AW268" s="215" t="s">
        <v>8294</v>
      </c>
      <c r="AX268" s="215"/>
      <c r="AY268" s="215" t="s">
        <v>8294</v>
      </c>
      <c r="AZ268" s="215"/>
      <c r="BA268" s="215" t="s">
        <v>8294</v>
      </c>
      <c r="BB268" s="215"/>
      <c r="BC268" s="215" t="s">
        <v>8294</v>
      </c>
      <c r="BD268" s="215"/>
      <c r="BE268" s="212">
        <v>3</v>
      </c>
      <c r="BF268" s="217">
        <v>42279</v>
      </c>
      <c r="BG268" s="211" t="s">
        <v>8294</v>
      </c>
      <c r="BH268" s="212" t="s">
        <v>8299</v>
      </c>
      <c r="BI268" s="211" t="s">
        <v>8294</v>
      </c>
      <c r="BJ268" s="211"/>
      <c r="BK268" s="211" t="s">
        <v>8294</v>
      </c>
      <c r="BL268" s="211"/>
      <c r="BM268" s="211" t="s">
        <v>8294</v>
      </c>
      <c r="BN268" s="212" t="s">
        <v>8299</v>
      </c>
      <c r="BO268" s="211" t="s">
        <v>8294</v>
      </c>
      <c r="BP268" s="211"/>
      <c r="BQ268" s="211" t="s">
        <v>8294</v>
      </c>
      <c r="BR268" s="212" t="s">
        <v>8299</v>
      </c>
      <c r="BS268" s="211" t="s">
        <v>8294</v>
      </c>
      <c r="BT268" s="212" t="s">
        <v>8299</v>
      </c>
      <c r="BU268" s="211" t="s">
        <v>8294</v>
      </c>
      <c r="BV268" s="212" t="s">
        <v>8299</v>
      </c>
      <c r="BW268" s="211" t="s">
        <v>8294</v>
      </c>
      <c r="BX268" s="212" t="s">
        <v>8299</v>
      </c>
      <c r="BY268" s="234" t="s">
        <v>8294</v>
      </c>
      <c r="BZ268" s="214">
        <v>42215</v>
      </c>
      <c r="CA268" s="211" t="s">
        <v>8294</v>
      </c>
      <c r="CB268" s="208" t="s">
        <v>8299</v>
      </c>
      <c r="CC268" s="212">
        <v>7.8</v>
      </c>
      <c r="CD268" s="214">
        <v>42215</v>
      </c>
      <c r="CE268" s="208">
        <v>0</v>
      </c>
      <c r="CG268" s="215" t="s">
        <v>8294</v>
      </c>
      <c r="CH268" s="215" t="s">
        <v>8294</v>
      </c>
      <c r="CI268" s="215" t="s">
        <v>8294</v>
      </c>
      <c r="CJ268" s="215" t="s">
        <v>8294</v>
      </c>
    </row>
    <row r="269" spans="1:88">
      <c r="A269" s="210" t="s">
        <v>7624</v>
      </c>
      <c r="B269" s="211" t="s">
        <v>7903</v>
      </c>
      <c r="C269" s="212" t="s">
        <v>7669</v>
      </c>
      <c r="D269" s="211" t="s">
        <v>8274</v>
      </c>
      <c r="E269" s="212">
        <v>39</v>
      </c>
      <c r="F269" s="212">
        <v>1</v>
      </c>
      <c r="G269" s="213">
        <v>280</v>
      </c>
      <c r="H269" s="213">
        <v>14</v>
      </c>
      <c r="I269" s="213"/>
      <c r="J269" s="213"/>
      <c r="K269" s="211" t="s">
        <v>8294</v>
      </c>
      <c r="M269" s="212">
        <v>7</v>
      </c>
      <c r="N269" s="214">
        <v>41915</v>
      </c>
      <c r="O269" s="212">
        <v>4.0999999999999996</v>
      </c>
      <c r="P269" s="214">
        <v>42215</v>
      </c>
      <c r="Q269" s="215" t="s">
        <v>8294</v>
      </c>
      <c r="R269" s="215" t="s">
        <v>8294</v>
      </c>
      <c r="S269" s="215" t="s">
        <v>8294</v>
      </c>
      <c r="T269" s="215" t="s">
        <v>8294</v>
      </c>
      <c r="U269" s="209">
        <f>AD269*BS269</f>
        <v>1390.0434696296295</v>
      </c>
      <c r="V269" s="216">
        <v>42215</v>
      </c>
      <c r="W269" s="215">
        <v>13.5</v>
      </c>
      <c r="X269" s="215" t="s">
        <v>8294</v>
      </c>
      <c r="Y269" s="215" t="s">
        <v>8294</v>
      </c>
      <c r="Z269" s="209">
        <f>AD269*BU269</f>
        <v>288.44775555555549</v>
      </c>
      <c r="AA269" s="216">
        <v>42215</v>
      </c>
      <c r="AB269" s="208" t="e">
        <f>(AD269/AH269)*10000</f>
        <v>#VALUE!</v>
      </c>
      <c r="AC269" s="216">
        <v>42215</v>
      </c>
      <c r="AD269" s="485">
        <f>(O269/W269)*(((100-CC269)/100)*((100-2)/100))*100</f>
        <v>27.471214814814811</v>
      </c>
      <c r="AE269" s="216">
        <v>42212</v>
      </c>
      <c r="AF269" s="235">
        <v>30.8042328042328</v>
      </c>
      <c r="AG269" s="216">
        <v>42212</v>
      </c>
      <c r="AH269" s="215" t="s">
        <v>8294</v>
      </c>
      <c r="AI269" s="216" t="s">
        <v>8299</v>
      </c>
      <c r="AJ269" s="212">
        <v>160</v>
      </c>
      <c r="AK269" s="216">
        <v>42145</v>
      </c>
      <c r="AL269" s="215" t="s">
        <v>8294</v>
      </c>
      <c r="AM269" s="215"/>
      <c r="AN269" s="212">
        <v>106</v>
      </c>
      <c r="AO269" s="212"/>
      <c r="AP269" s="215" t="s">
        <v>8294</v>
      </c>
      <c r="AQ269" s="215"/>
      <c r="AR269" s="215" t="s">
        <v>8294</v>
      </c>
      <c r="AS269" s="215"/>
      <c r="AT269" s="215" t="s">
        <v>8294</v>
      </c>
      <c r="AU269" s="215" t="s">
        <v>8294</v>
      </c>
      <c r="AV269" s="215"/>
      <c r="AW269" s="215" t="s">
        <v>8294</v>
      </c>
      <c r="AX269" s="215"/>
      <c r="AY269" s="215" t="s">
        <v>8294</v>
      </c>
      <c r="AZ269" s="215"/>
      <c r="BA269" s="215" t="s">
        <v>8294</v>
      </c>
      <c r="BB269" s="215"/>
      <c r="BC269" s="215" t="s">
        <v>8294</v>
      </c>
      <c r="BD269" s="215"/>
      <c r="BE269" s="212">
        <v>3</v>
      </c>
      <c r="BF269" s="217">
        <v>42279</v>
      </c>
      <c r="BG269" s="212">
        <v>-18.7</v>
      </c>
      <c r="BH269" s="212" t="s">
        <v>8299</v>
      </c>
      <c r="BI269" s="211" t="s">
        <v>8294</v>
      </c>
      <c r="BJ269" s="211"/>
      <c r="BK269" s="211" t="s">
        <v>8294</v>
      </c>
      <c r="BL269" s="211"/>
      <c r="BM269" s="212">
        <v>67.599999999999994</v>
      </c>
      <c r="BN269" s="212" t="s">
        <v>8299</v>
      </c>
      <c r="BO269" s="211" t="s">
        <v>8294</v>
      </c>
      <c r="BP269" s="211"/>
      <c r="BQ269" s="212">
        <v>7.2</v>
      </c>
      <c r="BR269" s="212" t="s">
        <v>8299</v>
      </c>
      <c r="BS269" s="212">
        <v>50.6</v>
      </c>
      <c r="BT269" s="212" t="s">
        <v>8299</v>
      </c>
      <c r="BU269" s="212">
        <v>10.5</v>
      </c>
      <c r="BV269" s="212" t="s">
        <v>8299</v>
      </c>
      <c r="BW269" s="212">
        <v>9.1</v>
      </c>
      <c r="BX269" s="212" t="s">
        <v>8299</v>
      </c>
      <c r="BY269" s="234">
        <v>6.2607860565185547</v>
      </c>
      <c r="BZ269" s="214">
        <v>42215</v>
      </c>
      <c r="CA269" s="212">
        <v>26.1</v>
      </c>
      <c r="CB269" s="208" t="s">
        <v>8299</v>
      </c>
      <c r="CC269" s="212">
        <v>7.7</v>
      </c>
      <c r="CD269" s="214">
        <v>42215</v>
      </c>
      <c r="CE269" s="208">
        <v>0</v>
      </c>
      <c r="CG269" s="215" t="s">
        <v>8294</v>
      </c>
      <c r="CH269" s="215" t="s">
        <v>8294</v>
      </c>
      <c r="CI269" s="215" t="s">
        <v>8294</v>
      </c>
      <c r="CJ269" s="215" t="s">
        <v>8294</v>
      </c>
    </row>
    <row r="270" spans="1:88">
      <c r="A270" s="210" t="s">
        <v>7624</v>
      </c>
      <c r="B270" s="211" t="s">
        <v>8080</v>
      </c>
      <c r="C270" s="212" t="s">
        <v>7749</v>
      </c>
      <c r="D270" s="211" t="s">
        <v>8274</v>
      </c>
      <c r="E270" s="212">
        <v>124</v>
      </c>
      <c r="F270" s="212">
        <v>1</v>
      </c>
      <c r="G270" s="213">
        <v>280</v>
      </c>
      <c r="H270" s="213">
        <v>15</v>
      </c>
      <c r="I270" s="213"/>
      <c r="J270" s="213"/>
      <c r="K270" s="211" t="s">
        <v>8294</v>
      </c>
      <c r="M270" s="212">
        <v>7</v>
      </c>
      <c r="N270" s="214">
        <v>41915</v>
      </c>
      <c r="O270" s="212">
        <v>3.6</v>
      </c>
      <c r="P270" s="214">
        <v>42215</v>
      </c>
      <c r="Q270" s="215" t="s">
        <v>8294</v>
      </c>
      <c r="R270" s="215" t="s">
        <v>8294</v>
      </c>
      <c r="S270" s="215" t="s">
        <v>8294</v>
      </c>
      <c r="T270" s="215" t="s">
        <v>8294</v>
      </c>
      <c r="U270" s="209">
        <f>AD270*BS270</f>
        <v>1200.1158399999999</v>
      </c>
      <c r="V270" s="216">
        <v>42215</v>
      </c>
      <c r="W270" s="215">
        <v>13.5</v>
      </c>
      <c r="X270" s="215" t="s">
        <v>8294</v>
      </c>
      <c r="Y270" s="215" t="s">
        <v>8294</v>
      </c>
      <c r="Z270" s="209">
        <f>AD270*BU270</f>
        <v>280.10751999999997</v>
      </c>
      <c r="AA270" s="216">
        <v>42215</v>
      </c>
      <c r="AB270" s="208" t="e">
        <f>(AD270/AH270)*10000</f>
        <v>#VALUE!</v>
      </c>
      <c r="AC270" s="216">
        <v>42215</v>
      </c>
      <c r="AD270" s="485">
        <f>(O270/W270)*(((100-CC270)/100)*((100-2)/100))*100</f>
        <v>24.147199999999998</v>
      </c>
      <c r="AE270" s="216">
        <v>42212</v>
      </c>
      <c r="AF270" s="235">
        <v>27.07692307692308</v>
      </c>
      <c r="AG270" s="216">
        <v>42212</v>
      </c>
      <c r="AH270" s="215" t="s">
        <v>8294</v>
      </c>
      <c r="AI270" s="216" t="s">
        <v>8299</v>
      </c>
      <c r="AJ270" s="212">
        <v>145</v>
      </c>
      <c r="AK270" s="216">
        <v>42145</v>
      </c>
      <c r="AL270" s="215" t="s">
        <v>8294</v>
      </c>
      <c r="AM270" s="215"/>
      <c r="AN270" s="212">
        <v>100</v>
      </c>
      <c r="AO270" s="212"/>
      <c r="AP270" s="215" t="s">
        <v>8294</v>
      </c>
      <c r="AQ270" s="215"/>
      <c r="AR270" s="215" t="s">
        <v>8294</v>
      </c>
      <c r="AS270" s="215"/>
      <c r="AT270" s="215" t="s">
        <v>8294</v>
      </c>
      <c r="AU270" s="215" t="s">
        <v>8294</v>
      </c>
      <c r="AV270" s="215"/>
      <c r="AW270" s="215" t="s">
        <v>8294</v>
      </c>
      <c r="AX270" s="215"/>
      <c r="AY270" s="215" t="s">
        <v>8294</v>
      </c>
      <c r="AZ270" s="215"/>
      <c r="BA270" s="215" t="s">
        <v>8294</v>
      </c>
      <c r="BB270" s="215"/>
      <c r="BC270" s="215" t="s">
        <v>8294</v>
      </c>
      <c r="BD270" s="215"/>
      <c r="BE270" s="212">
        <v>3</v>
      </c>
      <c r="BF270" s="217">
        <v>42279</v>
      </c>
      <c r="BG270" s="212">
        <v>-14.4</v>
      </c>
      <c r="BH270" s="212" t="s">
        <v>8299</v>
      </c>
      <c r="BI270" s="211" t="s">
        <v>8294</v>
      </c>
      <c r="BJ270" s="211"/>
      <c r="BK270" s="211" t="s">
        <v>8294</v>
      </c>
      <c r="BL270" s="211"/>
      <c r="BM270" s="212">
        <v>65</v>
      </c>
      <c r="BN270" s="212" t="s">
        <v>8299</v>
      </c>
      <c r="BO270" s="211" t="s">
        <v>8294</v>
      </c>
      <c r="BP270" s="211"/>
      <c r="BQ270" s="212">
        <v>8.3000000000000007</v>
      </c>
      <c r="BR270" s="212" t="s">
        <v>8299</v>
      </c>
      <c r="BS270" s="212">
        <v>49.7</v>
      </c>
      <c r="BT270" s="212" t="s">
        <v>8299</v>
      </c>
      <c r="BU270" s="212">
        <v>11.6</v>
      </c>
      <c r="BV270" s="212" t="s">
        <v>8299</v>
      </c>
      <c r="BW270" s="212">
        <v>11.1</v>
      </c>
      <c r="BX270" s="212" t="s">
        <v>8299</v>
      </c>
      <c r="BY270" s="234">
        <v>6.8277139663696289</v>
      </c>
      <c r="BZ270" s="214">
        <v>42215</v>
      </c>
      <c r="CA270" s="212">
        <v>28.1</v>
      </c>
      <c r="CB270" s="208" t="s">
        <v>8299</v>
      </c>
      <c r="CC270" s="212">
        <v>7.6</v>
      </c>
      <c r="CD270" s="214">
        <v>42215</v>
      </c>
      <c r="CE270" s="208">
        <v>0</v>
      </c>
      <c r="CG270" s="215" t="s">
        <v>8294</v>
      </c>
      <c r="CH270" s="215" t="s">
        <v>8294</v>
      </c>
      <c r="CI270" s="215" t="s">
        <v>8294</v>
      </c>
      <c r="CJ270" s="215" t="s">
        <v>8294</v>
      </c>
    </row>
    <row r="271" spans="1:88">
      <c r="A271" s="210" t="s">
        <v>7624</v>
      </c>
      <c r="B271" s="211" t="s">
        <v>7907</v>
      </c>
      <c r="C271" s="212" t="s">
        <v>7671</v>
      </c>
      <c r="D271" s="211" t="s">
        <v>8274</v>
      </c>
      <c r="E271" s="212">
        <v>41</v>
      </c>
      <c r="F271" s="212">
        <v>1</v>
      </c>
      <c r="G271" s="213">
        <v>280</v>
      </c>
      <c r="H271" s="213">
        <v>16</v>
      </c>
      <c r="I271" s="213"/>
      <c r="J271" s="213"/>
      <c r="K271" s="211" t="s">
        <v>8294</v>
      </c>
      <c r="M271" s="212">
        <v>7</v>
      </c>
      <c r="N271" s="214">
        <v>41915</v>
      </c>
      <c r="O271" s="212">
        <v>4</v>
      </c>
      <c r="P271" s="214">
        <v>42215</v>
      </c>
      <c r="Q271" s="215" t="s">
        <v>8294</v>
      </c>
      <c r="R271" s="215" t="s">
        <v>8294</v>
      </c>
      <c r="S271" s="215" t="s">
        <v>8294</v>
      </c>
      <c r="T271" s="215" t="s">
        <v>8294</v>
      </c>
      <c r="U271" s="209">
        <f>AD271*BS271</f>
        <v>1271.6770370370368</v>
      </c>
      <c r="V271" s="216">
        <v>42215</v>
      </c>
      <c r="W271" s="215">
        <v>13.5</v>
      </c>
      <c r="X271" s="215" t="s">
        <v>8294</v>
      </c>
      <c r="Y271" s="215" t="s">
        <v>8294</v>
      </c>
      <c r="Z271" s="209">
        <f>AD271*BU271</f>
        <v>334.6518518518518</v>
      </c>
      <c r="AA271" s="216">
        <v>42215</v>
      </c>
      <c r="AB271" s="208" t="e">
        <f>(AD271/AH271)*10000</f>
        <v>#VALUE!</v>
      </c>
      <c r="AC271" s="216">
        <v>42215</v>
      </c>
      <c r="AD271" s="485">
        <f>(O271/W271)*(((100-CC271)/100)*((100-2)/100))*100</f>
        <v>26.772148148148144</v>
      </c>
      <c r="AE271" s="216">
        <v>42212</v>
      </c>
      <c r="AF271" s="235">
        <v>30.020350020350016</v>
      </c>
      <c r="AG271" s="216">
        <v>42212</v>
      </c>
      <c r="AH271" s="215" t="s">
        <v>8294</v>
      </c>
      <c r="AI271" s="216" t="s">
        <v>8299</v>
      </c>
      <c r="AJ271" s="212">
        <v>155</v>
      </c>
      <c r="AK271" s="216">
        <v>42145</v>
      </c>
      <c r="AL271" s="215" t="s">
        <v>8294</v>
      </c>
      <c r="AM271" s="215"/>
      <c r="AN271" s="212">
        <v>106</v>
      </c>
      <c r="AO271" s="212"/>
      <c r="AP271" s="215" t="s">
        <v>8294</v>
      </c>
      <c r="AQ271" s="215"/>
      <c r="AR271" s="215" t="s">
        <v>8294</v>
      </c>
      <c r="AS271" s="215"/>
      <c r="AT271" s="215" t="s">
        <v>8294</v>
      </c>
      <c r="AU271" s="215" t="s">
        <v>8294</v>
      </c>
      <c r="AV271" s="215"/>
      <c r="AW271" s="215" t="s">
        <v>8294</v>
      </c>
      <c r="AX271" s="215"/>
      <c r="AY271" s="215" t="s">
        <v>8294</v>
      </c>
      <c r="AZ271" s="215"/>
      <c r="BA271" s="215" t="s">
        <v>8294</v>
      </c>
      <c r="BB271" s="215"/>
      <c r="BC271" s="215" t="s">
        <v>8294</v>
      </c>
      <c r="BD271" s="215"/>
      <c r="BE271" s="212">
        <v>3</v>
      </c>
      <c r="BF271" s="217">
        <v>42279</v>
      </c>
      <c r="BG271" s="212">
        <v>-9.5</v>
      </c>
      <c r="BH271" s="212" t="s">
        <v>8299</v>
      </c>
      <c r="BI271" s="211" t="s">
        <v>8294</v>
      </c>
      <c r="BJ271" s="211"/>
      <c r="BK271" s="211" t="s">
        <v>8294</v>
      </c>
      <c r="BL271" s="211"/>
      <c r="BM271" s="212">
        <v>65.099999999999994</v>
      </c>
      <c r="BN271" s="212" t="s">
        <v>8299</v>
      </c>
      <c r="BO271" s="211" t="s">
        <v>8294</v>
      </c>
      <c r="BP271" s="211"/>
      <c r="BQ271" s="212">
        <v>7.3</v>
      </c>
      <c r="BR271" s="212" t="s">
        <v>8299</v>
      </c>
      <c r="BS271" s="212">
        <v>47.5</v>
      </c>
      <c r="BT271" s="212" t="s">
        <v>8299</v>
      </c>
      <c r="BU271" s="212">
        <v>12.5</v>
      </c>
      <c r="BV271" s="212" t="s">
        <v>8299</v>
      </c>
      <c r="BW271" s="212">
        <v>7.7</v>
      </c>
      <c r="BX271" s="212" t="s">
        <v>8299</v>
      </c>
      <c r="BY271" s="234">
        <v>7.0330901145935059</v>
      </c>
      <c r="BZ271" s="214">
        <v>42215</v>
      </c>
      <c r="CA271" s="212">
        <v>28.7</v>
      </c>
      <c r="CB271" s="208" t="s">
        <v>8299</v>
      </c>
      <c r="CC271" s="212">
        <v>7.8</v>
      </c>
      <c r="CD271" s="214">
        <v>42215</v>
      </c>
      <c r="CE271" s="208">
        <v>0</v>
      </c>
      <c r="CG271" s="215" t="s">
        <v>8294</v>
      </c>
      <c r="CH271" s="215" t="s">
        <v>8294</v>
      </c>
      <c r="CI271" s="215" t="s">
        <v>8294</v>
      </c>
      <c r="CJ271" s="215" t="s">
        <v>8294</v>
      </c>
    </row>
    <row r="272" spans="1:88">
      <c r="A272" s="210" t="s">
        <v>7624</v>
      </c>
      <c r="B272" s="211" t="s">
        <v>7979</v>
      </c>
      <c r="C272" s="212" t="s">
        <v>7705</v>
      </c>
      <c r="D272" s="211" t="s">
        <v>8276</v>
      </c>
      <c r="E272" s="212">
        <v>77</v>
      </c>
      <c r="F272" s="212">
        <v>1</v>
      </c>
      <c r="G272" s="213">
        <v>280</v>
      </c>
      <c r="H272" s="213">
        <v>17</v>
      </c>
      <c r="I272" s="213"/>
      <c r="J272" s="213"/>
      <c r="K272" s="211" t="s">
        <v>8294</v>
      </c>
      <c r="M272" s="212">
        <v>7</v>
      </c>
      <c r="N272" s="214">
        <v>41915</v>
      </c>
      <c r="O272" s="212">
        <v>5.2</v>
      </c>
      <c r="P272" s="214">
        <v>42215</v>
      </c>
      <c r="Q272" s="215" t="s">
        <v>8294</v>
      </c>
      <c r="R272" s="215" t="s">
        <v>8294</v>
      </c>
      <c r="S272" s="215" t="s">
        <v>8294</v>
      </c>
      <c r="T272" s="215" t="s">
        <v>8294</v>
      </c>
      <c r="U272" s="209">
        <f>AD272*BS272</f>
        <v>1639.3265777777776</v>
      </c>
      <c r="V272" s="216">
        <v>42215</v>
      </c>
      <c r="W272" s="215">
        <v>13.5</v>
      </c>
      <c r="X272" s="215" t="s">
        <v>8294</v>
      </c>
      <c r="Y272" s="215" t="s">
        <v>8294</v>
      </c>
      <c r="Z272" s="209">
        <f>AD272*BU272</f>
        <v>491.79797333333329</v>
      </c>
      <c r="AA272" s="216">
        <v>42215</v>
      </c>
      <c r="AB272" s="208" t="e">
        <f>(AD272/AH272)*10000</f>
        <v>#VALUE!</v>
      </c>
      <c r="AC272" s="216">
        <v>42215</v>
      </c>
      <c r="AD272" s="485">
        <f>(O272/W272)*(((100-CC272)/100)*((100-2)/100))*100</f>
        <v>34.879288888888887</v>
      </c>
      <c r="AE272" s="216">
        <v>42212</v>
      </c>
      <c r="AF272" s="235">
        <v>39.111111111111121</v>
      </c>
      <c r="AG272" s="216">
        <v>42212</v>
      </c>
      <c r="AH272" s="215" t="s">
        <v>8294</v>
      </c>
      <c r="AI272" s="216" t="s">
        <v>8299</v>
      </c>
      <c r="AJ272" s="212">
        <v>160</v>
      </c>
      <c r="AK272" s="216">
        <v>42145</v>
      </c>
      <c r="AL272" s="215" t="s">
        <v>8294</v>
      </c>
      <c r="AM272" s="215"/>
      <c r="AN272" s="212">
        <v>107</v>
      </c>
      <c r="AO272" s="212"/>
      <c r="AP272" s="215" t="s">
        <v>8294</v>
      </c>
      <c r="AQ272" s="215"/>
      <c r="AR272" s="215" t="s">
        <v>8294</v>
      </c>
      <c r="AS272" s="215"/>
      <c r="AT272" s="215" t="s">
        <v>8294</v>
      </c>
      <c r="AU272" s="215" t="s">
        <v>8294</v>
      </c>
      <c r="AV272" s="215"/>
      <c r="AW272" s="215" t="s">
        <v>8294</v>
      </c>
      <c r="AX272" s="215"/>
      <c r="AY272" s="215" t="s">
        <v>8294</v>
      </c>
      <c r="AZ272" s="215"/>
      <c r="BA272" s="215" t="s">
        <v>8294</v>
      </c>
      <c r="BB272" s="215"/>
      <c r="BC272" s="215" t="s">
        <v>8294</v>
      </c>
      <c r="BD272" s="215"/>
      <c r="BE272" s="212">
        <v>3</v>
      </c>
      <c r="BF272" s="217">
        <v>42279</v>
      </c>
      <c r="BG272" s="212">
        <v>-11.1</v>
      </c>
      <c r="BH272" s="212" t="s">
        <v>8299</v>
      </c>
      <c r="BI272" s="211" t="s">
        <v>8294</v>
      </c>
      <c r="BJ272" s="211"/>
      <c r="BK272" s="211" t="s">
        <v>8294</v>
      </c>
      <c r="BL272" s="211"/>
      <c r="BM272" s="212">
        <v>59.9</v>
      </c>
      <c r="BN272" s="212" t="s">
        <v>8299</v>
      </c>
      <c r="BO272" s="211" t="s">
        <v>8294</v>
      </c>
      <c r="BP272" s="211"/>
      <c r="BQ272" s="212">
        <v>9.6999999999999993</v>
      </c>
      <c r="BR272" s="212" t="s">
        <v>8299</v>
      </c>
      <c r="BS272" s="212">
        <v>47</v>
      </c>
      <c r="BT272" s="212" t="s">
        <v>8299</v>
      </c>
      <c r="BU272" s="212">
        <v>14.1</v>
      </c>
      <c r="BV272" s="212" t="s">
        <v>8299</v>
      </c>
      <c r="BW272" s="212">
        <v>11.1</v>
      </c>
      <c r="BX272" s="212" t="s">
        <v>8299</v>
      </c>
      <c r="BY272" s="234">
        <v>7.2631850242614746</v>
      </c>
      <c r="BZ272" s="214">
        <v>42215</v>
      </c>
      <c r="CA272" s="212">
        <v>31.9</v>
      </c>
      <c r="CB272" s="208" t="s">
        <v>8299</v>
      </c>
      <c r="CC272" s="212">
        <v>7.6</v>
      </c>
      <c r="CD272" s="214">
        <v>42215</v>
      </c>
      <c r="CE272" s="208">
        <v>0</v>
      </c>
      <c r="CG272" s="215" t="s">
        <v>8294</v>
      </c>
      <c r="CH272" s="215" t="s">
        <v>8294</v>
      </c>
      <c r="CI272" s="215" t="s">
        <v>8294</v>
      </c>
      <c r="CJ272" s="215" t="s">
        <v>8294</v>
      </c>
    </row>
    <row r="273" spans="1:88">
      <c r="A273" s="210" t="s">
        <v>7624</v>
      </c>
      <c r="B273" s="211" t="s">
        <v>7989</v>
      </c>
      <c r="C273" s="212" t="s">
        <v>7710</v>
      </c>
      <c r="D273" s="211" t="s">
        <v>8276</v>
      </c>
      <c r="E273" s="212">
        <v>82</v>
      </c>
      <c r="F273" s="212">
        <v>1</v>
      </c>
      <c r="G273" s="213">
        <v>280</v>
      </c>
      <c r="H273" s="213">
        <v>18</v>
      </c>
      <c r="I273" s="213"/>
      <c r="J273" s="213"/>
      <c r="K273" s="211" t="s">
        <v>8294</v>
      </c>
      <c r="M273" s="212">
        <v>7</v>
      </c>
      <c r="N273" s="214">
        <v>41915</v>
      </c>
      <c r="O273" s="212">
        <v>5.35</v>
      </c>
      <c r="P273" s="214">
        <v>42215</v>
      </c>
      <c r="Q273" s="215" t="s">
        <v>8294</v>
      </c>
      <c r="R273" s="215" t="s">
        <v>8294</v>
      </c>
      <c r="S273" s="215" t="s">
        <v>8294</v>
      </c>
      <c r="T273" s="215" t="s">
        <v>8294</v>
      </c>
      <c r="U273" s="209">
        <f>AD273*BS273</f>
        <v>1638.1889429629628</v>
      </c>
      <c r="V273" s="216">
        <v>42215</v>
      </c>
      <c r="W273" s="215">
        <v>13.5</v>
      </c>
      <c r="X273" s="215" t="s">
        <v>8294</v>
      </c>
      <c r="Y273" s="215" t="s">
        <v>8294</v>
      </c>
      <c r="Z273" s="209">
        <f>AD273*BU273</f>
        <v>512.60616814814807</v>
      </c>
      <c r="AA273" s="216">
        <v>42215</v>
      </c>
      <c r="AB273" s="208" t="e">
        <f>(AD273/AH273)*10000</f>
        <v>#VALUE!</v>
      </c>
      <c r="AC273" s="216">
        <v>42215</v>
      </c>
      <c r="AD273" s="485">
        <f>(O273/W273)*(((100-CC273)/100)*((100-2)/100))*100</f>
        <v>35.846585185185177</v>
      </c>
      <c r="AE273" s="216">
        <v>42212</v>
      </c>
      <c r="AF273" s="235">
        <v>40.195767195767189</v>
      </c>
      <c r="AG273" s="216">
        <v>42212</v>
      </c>
      <c r="AH273" s="215" t="s">
        <v>8294</v>
      </c>
      <c r="AI273" s="216" t="s">
        <v>8299</v>
      </c>
      <c r="AJ273" s="212">
        <v>165</v>
      </c>
      <c r="AK273" s="216">
        <v>42145</v>
      </c>
      <c r="AL273" s="215" t="s">
        <v>8294</v>
      </c>
      <c r="AM273" s="215"/>
      <c r="AN273" s="212">
        <v>107</v>
      </c>
      <c r="AO273" s="212"/>
      <c r="AP273" s="215" t="s">
        <v>8294</v>
      </c>
      <c r="AQ273" s="215"/>
      <c r="AR273" s="215" t="s">
        <v>8294</v>
      </c>
      <c r="AS273" s="215"/>
      <c r="AT273" s="215" t="s">
        <v>8294</v>
      </c>
      <c r="AU273" s="215" t="s">
        <v>8294</v>
      </c>
      <c r="AV273" s="215"/>
      <c r="AW273" s="215" t="s">
        <v>8294</v>
      </c>
      <c r="AX273" s="215"/>
      <c r="AY273" s="215" t="s">
        <v>8294</v>
      </c>
      <c r="AZ273" s="215"/>
      <c r="BA273" s="215" t="s">
        <v>8294</v>
      </c>
      <c r="BB273" s="215"/>
      <c r="BC273" s="215" t="s">
        <v>8294</v>
      </c>
      <c r="BD273" s="215"/>
      <c r="BE273" s="212">
        <v>3</v>
      </c>
      <c r="BF273" s="217">
        <v>42279</v>
      </c>
      <c r="BG273" s="212">
        <v>-13</v>
      </c>
      <c r="BH273" s="212" t="s">
        <v>8299</v>
      </c>
      <c r="BI273" s="211" t="s">
        <v>8294</v>
      </c>
      <c r="BJ273" s="211"/>
      <c r="BK273" s="211" t="s">
        <v>8294</v>
      </c>
      <c r="BL273" s="211"/>
      <c r="BM273" s="212">
        <v>61.8</v>
      </c>
      <c r="BN273" s="212" t="s">
        <v>8299</v>
      </c>
      <c r="BO273" s="211" t="s">
        <v>8294</v>
      </c>
      <c r="BP273" s="211"/>
      <c r="BQ273" s="212">
        <v>10</v>
      </c>
      <c r="BR273" s="212" t="s">
        <v>8299</v>
      </c>
      <c r="BS273" s="212">
        <v>45.7</v>
      </c>
      <c r="BT273" s="212" t="s">
        <v>8299</v>
      </c>
      <c r="BU273" s="212">
        <v>14.3</v>
      </c>
      <c r="BV273" s="212" t="s">
        <v>8299</v>
      </c>
      <c r="BW273" s="212">
        <v>11.3</v>
      </c>
      <c r="BX273" s="212" t="s">
        <v>8299</v>
      </c>
      <c r="BY273" s="234">
        <v>7.5510640144348145</v>
      </c>
      <c r="BZ273" s="214">
        <v>42215</v>
      </c>
      <c r="CA273" s="212">
        <v>31.6</v>
      </c>
      <c r="CB273" s="208" t="s">
        <v>8299</v>
      </c>
      <c r="CC273" s="212">
        <v>7.7</v>
      </c>
      <c r="CD273" s="214">
        <v>42215</v>
      </c>
      <c r="CE273" s="208">
        <v>0</v>
      </c>
      <c r="CG273" s="215" t="s">
        <v>8294</v>
      </c>
      <c r="CH273" s="215" t="s">
        <v>8294</v>
      </c>
      <c r="CI273" s="215" t="s">
        <v>8294</v>
      </c>
      <c r="CJ273" s="215" t="s">
        <v>8294</v>
      </c>
    </row>
    <row r="274" spans="1:88">
      <c r="A274" s="210" t="s">
        <v>7624</v>
      </c>
      <c r="B274" s="211" t="s">
        <v>7925</v>
      </c>
      <c r="C274" s="212" t="s">
        <v>7680</v>
      </c>
      <c r="D274" s="211" t="s">
        <v>8276</v>
      </c>
      <c r="E274" s="212">
        <v>50</v>
      </c>
      <c r="F274" s="212">
        <v>1</v>
      </c>
      <c r="G274" s="213">
        <v>280</v>
      </c>
      <c r="H274" s="213">
        <v>19</v>
      </c>
      <c r="I274" s="213"/>
      <c r="J274" s="213"/>
      <c r="K274" s="211" t="s">
        <v>8294</v>
      </c>
      <c r="M274" s="212">
        <v>7</v>
      </c>
      <c r="N274" s="214">
        <v>41915</v>
      </c>
      <c r="O274" s="212">
        <v>5.4</v>
      </c>
      <c r="P274" s="214">
        <v>42215</v>
      </c>
      <c r="Q274" s="215" t="s">
        <v>8294</v>
      </c>
      <c r="R274" s="215" t="s">
        <v>8294</v>
      </c>
      <c r="S274" s="215" t="s">
        <v>8294</v>
      </c>
      <c r="T274" s="215" t="s">
        <v>8294</v>
      </c>
      <c r="U274" s="209">
        <f>AD274*BS274</f>
        <v>1695.0785600000002</v>
      </c>
      <c r="V274" s="216">
        <v>42215</v>
      </c>
      <c r="W274" s="215">
        <v>13.5</v>
      </c>
      <c r="X274" s="215" t="s">
        <v>8294</v>
      </c>
      <c r="Y274" s="215" t="s">
        <v>8294</v>
      </c>
      <c r="Z274" s="209">
        <f>AD274*BU274</f>
        <v>513.22208000000001</v>
      </c>
      <c r="AA274" s="216">
        <v>42215</v>
      </c>
      <c r="AB274" s="208" t="e">
        <f>(AD274/AH274)*10000</f>
        <v>#VALUE!</v>
      </c>
      <c r="AC274" s="216">
        <v>42215</v>
      </c>
      <c r="AD274" s="485">
        <f>(O274/W274)*(((100-CC274)/100)*((100-2)/100))*100</f>
        <v>36.142400000000002</v>
      </c>
      <c r="AE274" s="216">
        <v>42212</v>
      </c>
      <c r="AF274" s="235">
        <v>40.527472527472533</v>
      </c>
      <c r="AG274" s="216">
        <v>42212</v>
      </c>
      <c r="AH274" s="215" t="s">
        <v>8294</v>
      </c>
      <c r="AI274" s="216" t="s">
        <v>8299</v>
      </c>
      <c r="AJ274" s="212">
        <v>170</v>
      </c>
      <c r="AK274" s="216">
        <v>42145</v>
      </c>
      <c r="AL274" s="215" t="s">
        <v>8294</v>
      </c>
      <c r="AM274" s="215"/>
      <c r="AN274" s="212">
        <v>107</v>
      </c>
      <c r="AO274" s="212"/>
      <c r="AP274" s="215" t="s">
        <v>8294</v>
      </c>
      <c r="AQ274" s="215"/>
      <c r="AR274" s="215" t="s">
        <v>8294</v>
      </c>
      <c r="AS274" s="215"/>
      <c r="AT274" s="215" t="s">
        <v>8294</v>
      </c>
      <c r="AU274" s="215" t="s">
        <v>8294</v>
      </c>
      <c r="AV274" s="215"/>
      <c r="AW274" s="215" t="s">
        <v>8294</v>
      </c>
      <c r="AX274" s="215"/>
      <c r="AY274" s="215" t="s">
        <v>8294</v>
      </c>
      <c r="AZ274" s="215"/>
      <c r="BA274" s="215" t="s">
        <v>8294</v>
      </c>
      <c r="BB274" s="215"/>
      <c r="BC274" s="215" t="s">
        <v>8294</v>
      </c>
      <c r="BD274" s="215"/>
      <c r="BE274" s="212">
        <v>3</v>
      </c>
      <c r="BF274" s="217">
        <v>42279</v>
      </c>
      <c r="BG274" s="212">
        <v>-15.4</v>
      </c>
      <c r="BH274" s="212" t="s">
        <v>8299</v>
      </c>
      <c r="BI274" s="211" t="s">
        <v>8294</v>
      </c>
      <c r="BJ274" s="211"/>
      <c r="BK274" s="211" t="s">
        <v>8294</v>
      </c>
      <c r="BL274" s="211"/>
      <c r="BM274" s="212">
        <v>60.4</v>
      </c>
      <c r="BN274" s="212" t="s">
        <v>8299</v>
      </c>
      <c r="BO274" s="211" t="s">
        <v>8294</v>
      </c>
      <c r="BP274" s="211"/>
      <c r="BQ274" s="212">
        <v>10.4</v>
      </c>
      <c r="BR274" s="212" t="s">
        <v>8299</v>
      </c>
      <c r="BS274" s="212">
        <v>46.9</v>
      </c>
      <c r="BT274" s="212" t="s">
        <v>8299</v>
      </c>
      <c r="BU274" s="212">
        <v>14.2</v>
      </c>
      <c r="BV274" s="212" t="s">
        <v>8299</v>
      </c>
      <c r="BW274" s="212">
        <v>9.3000000000000007</v>
      </c>
      <c r="BX274" s="212" t="s">
        <v>8299</v>
      </c>
      <c r="BY274" s="234">
        <v>7.2118668556213379</v>
      </c>
      <c r="BZ274" s="214">
        <v>42215</v>
      </c>
      <c r="CA274" s="212">
        <v>32.1</v>
      </c>
      <c r="CB274" s="208" t="s">
        <v>8299</v>
      </c>
      <c r="CC274" s="212">
        <v>7.8</v>
      </c>
      <c r="CD274" s="214">
        <v>42215</v>
      </c>
      <c r="CE274" s="208">
        <v>0</v>
      </c>
      <c r="CG274" s="215" t="s">
        <v>8294</v>
      </c>
      <c r="CH274" s="215" t="s">
        <v>8294</v>
      </c>
      <c r="CI274" s="215" t="s">
        <v>8294</v>
      </c>
      <c r="CJ274" s="215" t="s">
        <v>8294</v>
      </c>
    </row>
    <row r="275" spans="1:88">
      <c r="A275" s="210" t="s">
        <v>7624</v>
      </c>
      <c r="B275" s="211" t="s">
        <v>7905</v>
      </c>
      <c r="C275" s="212" t="s">
        <v>7670</v>
      </c>
      <c r="D275" s="211" t="s">
        <v>8276</v>
      </c>
      <c r="E275" s="212">
        <v>40</v>
      </c>
      <c r="F275" s="212">
        <v>1</v>
      </c>
      <c r="G275" s="213">
        <v>280</v>
      </c>
      <c r="H275" s="213">
        <v>20</v>
      </c>
      <c r="I275" s="213"/>
      <c r="J275" s="213"/>
      <c r="K275" s="211" t="s">
        <v>8294</v>
      </c>
      <c r="M275" s="212">
        <v>7</v>
      </c>
      <c r="N275" s="214">
        <v>41915</v>
      </c>
      <c r="O275" s="212">
        <v>4.5</v>
      </c>
      <c r="P275" s="214">
        <v>42215</v>
      </c>
      <c r="Q275" s="215" t="s">
        <v>8294</v>
      </c>
      <c r="R275" s="215" t="s">
        <v>8294</v>
      </c>
      <c r="S275" s="215" t="s">
        <v>8294</v>
      </c>
      <c r="T275" s="215" t="s">
        <v>8294</v>
      </c>
      <c r="U275" s="209">
        <f>AD275*BS275</f>
        <v>1365.8553999999997</v>
      </c>
      <c r="V275" s="216">
        <v>42215</v>
      </c>
      <c r="W275" s="215">
        <v>13.5</v>
      </c>
      <c r="X275" s="215" t="s">
        <v>8294</v>
      </c>
      <c r="Y275" s="215" t="s">
        <v>8294</v>
      </c>
      <c r="Z275" s="209">
        <f>AD275*BU275</f>
        <v>443.22459999999995</v>
      </c>
      <c r="AA275" s="216">
        <v>42215</v>
      </c>
      <c r="AB275" s="208" t="e">
        <f>(AD275/AH275)*10000</f>
        <v>#VALUE!</v>
      </c>
      <c r="AC275" s="216">
        <v>42215</v>
      </c>
      <c r="AD275" s="485">
        <f>(O275/W275)*(((100-CC275)/100)*((100-2)/100))*100</f>
        <v>30.15133333333333</v>
      </c>
      <c r="AE275" s="216">
        <v>42212</v>
      </c>
      <c r="AF275" s="235">
        <v>33.809523809523803</v>
      </c>
      <c r="AG275" s="216">
        <v>42212</v>
      </c>
      <c r="AH275" s="215" t="s">
        <v>8294</v>
      </c>
      <c r="AI275" s="216" t="s">
        <v>8299</v>
      </c>
      <c r="AJ275" s="212">
        <v>155</v>
      </c>
      <c r="AK275" s="216">
        <v>42145</v>
      </c>
      <c r="AL275" s="215" t="s">
        <v>8294</v>
      </c>
      <c r="AM275" s="215"/>
      <c r="AN275" s="212">
        <v>105</v>
      </c>
      <c r="AO275" s="212"/>
      <c r="AP275" s="215" t="s">
        <v>8294</v>
      </c>
      <c r="AQ275" s="215"/>
      <c r="AR275" s="215" t="s">
        <v>8294</v>
      </c>
      <c r="AS275" s="215"/>
      <c r="AT275" s="215" t="s">
        <v>8294</v>
      </c>
      <c r="AU275" s="215" t="s">
        <v>8294</v>
      </c>
      <c r="AV275" s="215"/>
      <c r="AW275" s="215" t="s">
        <v>8294</v>
      </c>
      <c r="AX275" s="215"/>
      <c r="AY275" s="215" t="s">
        <v>8294</v>
      </c>
      <c r="AZ275" s="215"/>
      <c r="BA275" s="215" t="s">
        <v>8294</v>
      </c>
      <c r="BB275" s="215"/>
      <c r="BC275" s="215" t="s">
        <v>8294</v>
      </c>
      <c r="BD275" s="215"/>
      <c r="BE275" s="212">
        <v>3</v>
      </c>
      <c r="BF275" s="217">
        <v>42279</v>
      </c>
      <c r="BG275" s="212">
        <v>-9.9</v>
      </c>
      <c r="BH275" s="212" t="s">
        <v>8299</v>
      </c>
      <c r="BI275" s="211" t="s">
        <v>8294</v>
      </c>
      <c r="BJ275" s="211"/>
      <c r="BK275" s="211" t="s">
        <v>8294</v>
      </c>
      <c r="BL275" s="211"/>
      <c r="BM275" s="212">
        <v>59.2</v>
      </c>
      <c r="BN275" s="212" t="s">
        <v>8299</v>
      </c>
      <c r="BO275" s="211" t="s">
        <v>8294</v>
      </c>
      <c r="BP275" s="211"/>
      <c r="BQ275" s="212">
        <v>10.7</v>
      </c>
      <c r="BR275" s="212" t="s">
        <v>8299</v>
      </c>
      <c r="BS275" s="212">
        <v>45.3</v>
      </c>
      <c r="BT275" s="212" t="s">
        <v>8299</v>
      </c>
      <c r="BU275" s="212">
        <v>14.7</v>
      </c>
      <c r="BV275" s="212" t="s">
        <v>8299</v>
      </c>
      <c r="BW275" s="212">
        <v>12.6</v>
      </c>
      <c r="BX275" s="212" t="s">
        <v>8299</v>
      </c>
      <c r="BY275" s="234">
        <v>7.020298957824707</v>
      </c>
      <c r="BZ275" s="214">
        <v>42215</v>
      </c>
      <c r="CA275" s="212">
        <v>32.1</v>
      </c>
      <c r="CB275" s="208" t="s">
        <v>8299</v>
      </c>
      <c r="CC275" s="212">
        <v>7.7</v>
      </c>
      <c r="CD275" s="214">
        <v>42215</v>
      </c>
      <c r="CE275" s="208">
        <v>0</v>
      </c>
      <c r="CG275" s="215" t="s">
        <v>8294</v>
      </c>
      <c r="CH275" s="215" t="s">
        <v>8294</v>
      </c>
      <c r="CI275" s="215" t="s">
        <v>8294</v>
      </c>
      <c r="CJ275" s="215" t="s">
        <v>8294</v>
      </c>
    </row>
    <row r="276" spans="1:88">
      <c r="A276" s="210" t="s">
        <v>7624</v>
      </c>
      <c r="B276" s="211" t="s">
        <v>7965</v>
      </c>
      <c r="C276" s="212" t="s">
        <v>7699</v>
      </c>
      <c r="D276" s="211" t="s">
        <v>8276</v>
      </c>
      <c r="E276" s="212">
        <v>70</v>
      </c>
      <c r="F276" s="212">
        <v>1</v>
      </c>
      <c r="G276" s="213">
        <v>280</v>
      </c>
      <c r="H276" s="213">
        <v>21</v>
      </c>
      <c r="I276" s="213"/>
      <c r="J276" s="213"/>
      <c r="K276" s="211" t="s">
        <v>8294</v>
      </c>
      <c r="M276" s="212">
        <v>7</v>
      </c>
      <c r="N276" s="214">
        <v>41915</v>
      </c>
      <c r="O276" s="212">
        <v>3.95</v>
      </c>
      <c r="P276" s="214">
        <v>42215</v>
      </c>
      <c r="Q276" s="215" t="s">
        <v>8294</v>
      </c>
      <c r="R276" s="215" t="s">
        <v>8294</v>
      </c>
      <c r="S276" s="215" t="s">
        <v>8294</v>
      </c>
      <c r="T276" s="215" t="s">
        <v>8294</v>
      </c>
      <c r="U276" s="209">
        <f>AD276*BS276</f>
        <v>1217.4438370370372</v>
      </c>
      <c r="V276" s="216">
        <v>42215</v>
      </c>
      <c r="W276" s="215">
        <v>13.5</v>
      </c>
      <c r="X276" s="215" t="s">
        <v>8294</v>
      </c>
      <c r="Y276" s="215" t="s">
        <v>8294</v>
      </c>
      <c r="Z276" s="209">
        <f>AD276*BU276</f>
        <v>386.40608740740748</v>
      </c>
      <c r="AA276" s="216">
        <v>42215</v>
      </c>
      <c r="AB276" s="208" t="e">
        <f>(AD276/AH276)*10000</f>
        <v>#VALUE!</v>
      </c>
      <c r="AC276" s="216">
        <v>42215</v>
      </c>
      <c r="AD276" s="485">
        <f>(O276/W276)*(((100-CC276)/100)*((100-2)/100))*100</f>
        <v>26.466170370370374</v>
      </c>
      <c r="AE276" s="216">
        <v>42212</v>
      </c>
      <c r="AF276" s="235">
        <v>29.677248677248681</v>
      </c>
      <c r="AG276" s="216">
        <v>42212</v>
      </c>
      <c r="AH276" s="215" t="s">
        <v>8294</v>
      </c>
      <c r="AI276" s="216" t="s">
        <v>8299</v>
      </c>
      <c r="AJ276" s="212">
        <v>160</v>
      </c>
      <c r="AK276" s="216">
        <v>42145</v>
      </c>
      <c r="AL276" s="215" t="s">
        <v>8294</v>
      </c>
      <c r="AM276" s="215"/>
      <c r="AN276" s="212">
        <v>107</v>
      </c>
      <c r="AO276" s="212"/>
      <c r="AP276" s="215" t="s">
        <v>8294</v>
      </c>
      <c r="AQ276" s="215"/>
      <c r="AR276" s="215" t="s">
        <v>8294</v>
      </c>
      <c r="AS276" s="215"/>
      <c r="AT276" s="215" t="s">
        <v>8294</v>
      </c>
      <c r="AU276" s="215" t="s">
        <v>8294</v>
      </c>
      <c r="AV276" s="215"/>
      <c r="AW276" s="215" t="s">
        <v>8294</v>
      </c>
      <c r="AX276" s="215"/>
      <c r="AY276" s="215" t="s">
        <v>8294</v>
      </c>
      <c r="AZ276" s="215"/>
      <c r="BA276" s="215" t="s">
        <v>8294</v>
      </c>
      <c r="BB276" s="215"/>
      <c r="BC276" s="215" t="s">
        <v>8294</v>
      </c>
      <c r="BD276" s="215"/>
      <c r="BE276" s="212">
        <v>3</v>
      </c>
      <c r="BF276" s="217">
        <v>42279</v>
      </c>
      <c r="BG276" s="212">
        <v>-13.5</v>
      </c>
      <c r="BH276" s="212" t="s">
        <v>8299</v>
      </c>
      <c r="BI276" s="211" t="s">
        <v>8294</v>
      </c>
      <c r="BJ276" s="211"/>
      <c r="BK276" s="211" t="s">
        <v>8294</v>
      </c>
      <c r="BL276" s="211"/>
      <c r="BM276" s="212">
        <v>62.2</v>
      </c>
      <c r="BN276" s="212" t="s">
        <v>8299</v>
      </c>
      <c r="BO276" s="211" t="s">
        <v>8294</v>
      </c>
      <c r="BP276" s="211"/>
      <c r="BQ276" s="212">
        <v>10.4</v>
      </c>
      <c r="BR276" s="212" t="s">
        <v>8299</v>
      </c>
      <c r="BS276" s="212">
        <v>46</v>
      </c>
      <c r="BT276" s="212" t="s">
        <v>8299</v>
      </c>
      <c r="BU276" s="212">
        <v>14.6</v>
      </c>
      <c r="BV276" s="212" t="s">
        <v>8299</v>
      </c>
      <c r="BW276" s="212">
        <v>17.399999999999999</v>
      </c>
      <c r="BX276" s="212" t="s">
        <v>8299</v>
      </c>
      <c r="BY276" s="234">
        <v>7.0533461570739746</v>
      </c>
      <c r="BZ276" s="214">
        <v>42215</v>
      </c>
      <c r="CA276" s="212">
        <v>32.5</v>
      </c>
      <c r="CB276" s="208" t="s">
        <v>8299</v>
      </c>
      <c r="CC276" s="212">
        <v>7.7</v>
      </c>
      <c r="CD276" s="214">
        <v>42215</v>
      </c>
      <c r="CE276" s="208">
        <v>0</v>
      </c>
      <c r="CG276" s="215" t="s">
        <v>8294</v>
      </c>
      <c r="CH276" s="215" t="s">
        <v>8294</v>
      </c>
      <c r="CI276" s="215" t="s">
        <v>8294</v>
      </c>
      <c r="CJ276" s="215" t="s">
        <v>8294</v>
      </c>
    </row>
    <row r="277" spans="1:88">
      <c r="A277" s="210" t="s">
        <v>7624</v>
      </c>
      <c r="B277" s="211" t="s">
        <v>7953</v>
      </c>
      <c r="C277" s="212" t="s">
        <v>7694</v>
      </c>
      <c r="D277" s="211" t="s">
        <v>8276</v>
      </c>
      <c r="E277" s="212">
        <v>64</v>
      </c>
      <c r="F277" s="212">
        <v>1</v>
      </c>
      <c r="G277" s="213">
        <v>280</v>
      </c>
      <c r="H277" s="213">
        <v>22</v>
      </c>
      <c r="I277" s="213"/>
      <c r="J277" s="213"/>
      <c r="K277" s="211" t="s">
        <v>8294</v>
      </c>
      <c r="M277" s="212">
        <v>7</v>
      </c>
      <c r="N277" s="214">
        <v>41915</v>
      </c>
      <c r="O277" s="212">
        <v>6.2</v>
      </c>
      <c r="P277" s="214">
        <v>42215</v>
      </c>
      <c r="Q277" s="215" t="s">
        <v>8294</v>
      </c>
      <c r="R277" s="215" t="s">
        <v>8294</v>
      </c>
      <c r="S277" s="215" t="s">
        <v>8294</v>
      </c>
      <c r="T277" s="215" t="s">
        <v>8294</v>
      </c>
      <c r="U277" s="209">
        <f>AD277*BS277</f>
        <v>1992.1538725925925</v>
      </c>
      <c r="V277" s="216">
        <v>42215</v>
      </c>
      <c r="W277" s="215">
        <v>13.5</v>
      </c>
      <c r="X277" s="215" t="s">
        <v>8294</v>
      </c>
      <c r="Y277" s="215" t="s">
        <v>8294</v>
      </c>
      <c r="Z277" s="209">
        <f>AD277*BU277</f>
        <v>566.80528592592589</v>
      </c>
      <c r="AA277" s="216">
        <v>42215</v>
      </c>
      <c r="AB277" s="208" t="e">
        <f>(AD277/AH277)*10000</f>
        <v>#VALUE!</v>
      </c>
      <c r="AC277" s="216">
        <v>42215</v>
      </c>
      <c r="AD277" s="485">
        <f>(O277/W277)*(((100-CC277)/100)*((100-2)/100))*100</f>
        <v>41.67685925925926</v>
      </c>
      <c r="AE277" s="216">
        <v>42212</v>
      </c>
      <c r="AF277" s="235">
        <v>46.733414733414733</v>
      </c>
      <c r="AG277" s="216">
        <v>42212</v>
      </c>
      <c r="AH277" s="215" t="s">
        <v>8294</v>
      </c>
      <c r="AI277" s="216" t="s">
        <v>8299</v>
      </c>
      <c r="AJ277" s="212">
        <v>160</v>
      </c>
      <c r="AK277" s="216">
        <v>42145</v>
      </c>
      <c r="AL277" s="215" t="s">
        <v>8294</v>
      </c>
      <c r="AM277" s="215"/>
      <c r="AN277" s="212">
        <v>100</v>
      </c>
      <c r="AO277" s="212"/>
      <c r="AP277" s="215" t="s">
        <v>8294</v>
      </c>
      <c r="AQ277" s="215"/>
      <c r="AR277" s="215" t="s">
        <v>8294</v>
      </c>
      <c r="AS277" s="215"/>
      <c r="AT277" s="215" t="s">
        <v>8294</v>
      </c>
      <c r="AU277" s="215" t="s">
        <v>8294</v>
      </c>
      <c r="AV277" s="215"/>
      <c r="AW277" s="215" t="s">
        <v>8294</v>
      </c>
      <c r="AX277" s="215"/>
      <c r="AY277" s="215" t="s">
        <v>8294</v>
      </c>
      <c r="AZ277" s="215"/>
      <c r="BA277" s="215" t="s">
        <v>8294</v>
      </c>
      <c r="BB277" s="215"/>
      <c r="BC277" s="215" t="s">
        <v>8294</v>
      </c>
      <c r="BD277" s="215"/>
      <c r="BE277" s="212">
        <v>3</v>
      </c>
      <c r="BF277" s="217">
        <v>42279</v>
      </c>
      <c r="BG277" s="212">
        <v>-13.9</v>
      </c>
      <c r="BH277" s="212" t="s">
        <v>8299</v>
      </c>
      <c r="BI277" s="211" t="s">
        <v>8294</v>
      </c>
      <c r="BJ277" s="211"/>
      <c r="BK277" s="211" t="s">
        <v>8294</v>
      </c>
      <c r="BL277" s="211"/>
      <c r="BM277" s="212">
        <v>61.2</v>
      </c>
      <c r="BN277" s="212" t="s">
        <v>8299</v>
      </c>
      <c r="BO277" s="211" t="s">
        <v>8294</v>
      </c>
      <c r="BP277" s="211"/>
      <c r="BQ277" s="212">
        <v>9.4</v>
      </c>
      <c r="BR277" s="212" t="s">
        <v>8299</v>
      </c>
      <c r="BS277" s="212">
        <v>47.8</v>
      </c>
      <c r="BT277" s="212" t="s">
        <v>8299</v>
      </c>
      <c r="BU277" s="212">
        <v>13.6</v>
      </c>
      <c r="BV277" s="212" t="s">
        <v>8299</v>
      </c>
      <c r="BW277" s="212">
        <v>10.7</v>
      </c>
      <c r="BX277" s="212" t="s">
        <v>8299</v>
      </c>
      <c r="BY277" s="234">
        <v>7.2922449111938477</v>
      </c>
      <c r="BZ277" s="214">
        <v>42215</v>
      </c>
      <c r="CA277" s="212">
        <v>31.5</v>
      </c>
      <c r="CB277" s="208" t="s">
        <v>8299</v>
      </c>
      <c r="CC277" s="212">
        <v>7.4</v>
      </c>
      <c r="CD277" s="214">
        <v>42215</v>
      </c>
      <c r="CE277" s="208">
        <v>0</v>
      </c>
      <c r="CG277" s="215" t="s">
        <v>8294</v>
      </c>
      <c r="CH277" s="215" t="s">
        <v>8294</v>
      </c>
      <c r="CI277" s="215" t="s">
        <v>8294</v>
      </c>
      <c r="CJ277" s="215" t="s">
        <v>8294</v>
      </c>
    </row>
    <row r="278" spans="1:88">
      <c r="A278" s="210" t="s">
        <v>7624</v>
      </c>
      <c r="B278" s="211" t="s">
        <v>8169</v>
      </c>
      <c r="C278" s="212" t="s">
        <v>7791</v>
      </c>
      <c r="D278" s="211" t="s">
        <v>8274</v>
      </c>
      <c r="E278" s="212">
        <v>168</v>
      </c>
      <c r="F278" s="212">
        <v>1</v>
      </c>
      <c r="G278" s="213">
        <v>281</v>
      </c>
      <c r="H278" s="213">
        <v>11</v>
      </c>
      <c r="I278" s="213"/>
      <c r="J278" s="213"/>
      <c r="K278" s="211" t="s">
        <v>8294</v>
      </c>
      <c r="M278" s="212">
        <v>7</v>
      </c>
      <c r="N278" s="214">
        <v>41915</v>
      </c>
      <c r="O278" s="212">
        <v>3.4</v>
      </c>
      <c r="P278" s="214">
        <v>42215</v>
      </c>
      <c r="Q278" s="215" t="s">
        <v>8294</v>
      </c>
      <c r="R278" s="215" t="s">
        <v>8294</v>
      </c>
      <c r="S278" s="215" t="s">
        <v>8294</v>
      </c>
      <c r="T278" s="215" t="s">
        <v>8294</v>
      </c>
      <c r="U278" s="209">
        <f>AD278*BS278</f>
        <v>1107.1569599999998</v>
      </c>
      <c r="V278" s="216">
        <v>42215</v>
      </c>
      <c r="W278" s="215">
        <v>13.5</v>
      </c>
      <c r="X278" s="215" t="s">
        <v>8294</v>
      </c>
      <c r="Y278" s="215" t="s">
        <v>8294</v>
      </c>
      <c r="Z278" s="209">
        <f>AD278*BU278</f>
        <v>275.65018962962955</v>
      </c>
      <c r="AA278" s="216">
        <v>42215</v>
      </c>
      <c r="AB278" s="208" t="e">
        <f>(AD278/AH278)*10000</f>
        <v>#VALUE!</v>
      </c>
      <c r="AC278" s="216">
        <v>42215</v>
      </c>
      <c r="AD278" s="485">
        <f>(O278/W278)*(((100-CC278)/100)*((100-2)/100))*100</f>
        <v>22.781007407407401</v>
      </c>
      <c r="AE278" s="216">
        <v>42212</v>
      </c>
      <c r="AF278" s="235">
        <v>25.544973544973544</v>
      </c>
      <c r="AG278" s="216">
        <v>42212</v>
      </c>
      <c r="AH278" s="215" t="s">
        <v>8294</v>
      </c>
      <c r="AI278" s="216" t="s">
        <v>8299</v>
      </c>
      <c r="AJ278" s="212">
        <v>150</v>
      </c>
      <c r="AK278" s="216">
        <v>42145</v>
      </c>
      <c r="AL278" s="215" t="s">
        <v>8294</v>
      </c>
      <c r="AM278" s="215"/>
      <c r="AN278" s="212">
        <v>103</v>
      </c>
      <c r="AO278" s="212"/>
      <c r="AP278" s="215" t="s">
        <v>8294</v>
      </c>
      <c r="AQ278" s="215"/>
      <c r="AR278" s="215" t="s">
        <v>8294</v>
      </c>
      <c r="AS278" s="215"/>
      <c r="AT278" s="215" t="s">
        <v>8294</v>
      </c>
      <c r="AU278" s="215" t="s">
        <v>8294</v>
      </c>
      <c r="AV278" s="215"/>
      <c r="AW278" s="215" t="s">
        <v>8294</v>
      </c>
      <c r="AX278" s="215"/>
      <c r="AY278" s="215" t="s">
        <v>8294</v>
      </c>
      <c r="AZ278" s="215"/>
      <c r="BA278" s="215" t="s">
        <v>8294</v>
      </c>
      <c r="BB278" s="215"/>
      <c r="BC278" s="215" t="s">
        <v>8294</v>
      </c>
      <c r="BD278" s="215"/>
      <c r="BE278" s="212">
        <v>3</v>
      </c>
      <c r="BF278" s="217">
        <v>42279</v>
      </c>
      <c r="BG278" s="212">
        <v>-14.6</v>
      </c>
      <c r="BH278" s="212" t="s">
        <v>8299</v>
      </c>
      <c r="BI278" s="211" t="s">
        <v>8294</v>
      </c>
      <c r="BJ278" s="211"/>
      <c r="BK278" s="211" t="s">
        <v>8294</v>
      </c>
      <c r="BL278" s="211"/>
      <c r="BM278" s="212">
        <v>62.9</v>
      </c>
      <c r="BN278" s="212" t="s">
        <v>8299</v>
      </c>
      <c r="BO278" s="211" t="s">
        <v>8294</v>
      </c>
      <c r="BP278" s="211"/>
      <c r="BQ278" s="212">
        <v>9</v>
      </c>
      <c r="BR278" s="212" t="s">
        <v>8299</v>
      </c>
      <c r="BS278" s="212">
        <v>48.6</v>
      </c>
      <c r="BT278" s="212" t="s">
        <v>8299</v>
      </c>
      <c r="BU278" s="212">
        <v>12.1</v>
      </c>
      <c r="BV278" s="212" t="s">
        <v>8299</v>
      </c>
      <c r="BW278" s="212">
        <v>10.4</v>
      </c>
      <c r="BX278" s="212" t="s">
        <v>8299</v>
      </c>
      <c r="BY278" s="234">
        <v>7.016596794128418</v>
      </c>
      <c r="BZ278" s="214">
        <v>42215</v>
      </c>
      <c r="CA278" s="212">
        <v>28.6</v>
      </c>
      <c r="CB278" s="208" t="s">
        <v>8299</v>
      </c>
      <c r="CC278" s="212">
        <v>7.7</v>
      </c>
      <c r="CD278" s="214">
        <v>42215</v>
      </c>
      <c r="CE278" s="208">
        <v>0</v>
      </c>
      <c r="CG278" s="215" t="s">
        <v>8294</v>
      </c>
      <c r="CH278" s="215" t="s">
        <v>8294</v>
      </c>
      <c r="CI278" s="215" t="s">
        <v>8294</v>
      </c>
      <c r="CJ278" s="215" t="s">
        <v>8294</v>
      </c>
    </row>
    <row r="279" spans="1:88">
      <c r="A279" s="210" t="s">
        <v>7624</v>
      </c>
      <c r="B279" s="211" t="s">
        <v>8129</v>
      </c>
      <c r="C279" s="212" t="s">
        <v>7770</v>
      </c>
      <c r="D279" s="211" t="s">
        <v>8274</v>
      </c>
      <c r="E279" s="212">
        <v>147</v>
      </c>
      <c r="F279" s="212">
        <v>1</v>
      </c>
      <c r="G279" s="213">
        <v>281</v>
      </c>
      <c r="H279" s="213">
        <v>12</v>
      </c>
      <c r="I279" s="213"/>
      <c r="J279" s="213"/>
      <c r="K279" s="211" t="s">
        <v>8294</v>
      </c>
      <c r="M279" s="212">
        <v>7</v>
      </c>
      <c r="N279" s="214">
        <v>41915</v>
      </c>
      <c r="O279" s="212">
        <v>3.8</v>
      </c>
      <c r="P279" s="214">
        <v>42215</v>
      </c>
      <c r="Q279" s="215" t="s">
        <v>8294</v>
      </c>
      <c r="R279" s="215" t="s">
        <v>8294</v>
      </c>
      <c r="S279" s="215" t="s">
        <v>8294</v>
      </c>
      <c r="T279" s="215" t="s">
        <v>8294</v>
      </c>
      <c r="U279" s="209">
        <f>AD279*BS279</f>
        <v>1209.4034814814811</v>
      </c>
      <c r="V279" s="216">
        <v>42215</v>
      </c>
      <c r="W279" s="215">
        <v>13.5</v>
      </c>
      <c r="X279" s="215" t="s">
        <v>8294</v>
      </c>
      <c r="Y279" s="215" t="s">
        <v>8294</v>
      </c>
      <c r="Z279" s="209">
        <f>AD279*BU279</f>
        <v>330.99463703703697</v>
      </c>
      <c r="AA279" s="216">
        <v>42215</v>
      </c>
      <c r="AB279" s="208" t="e">
        <f>(AD279/AH279)*10000</f>
        <v>#VALUE!</v>
      </c>
      <c r="AC279" s="216">
        <v>42215</v>
      </c>
      <c r="AD279" s="485">
        <f>(O279/W279)*(((100-CC279)/100)*((100-2)/100))*100</f>
        <v>25.46112592592592</v>
      </c>
      <c r="AE279" s="216">
        <v>42212</v>
      </c>
      <c r="AF279" s="235">
        <v>28.550264550264544</v>
      </c>
      <c r="AG279" s="216">
        <v>42212</v>
      </c>
      <c r="AH279" s="215" t="s">
        <v>8294</v>
      </c>
      <c r="AI279" s="216" t="s">
        <v>8299</v>
      </c>
      <c r="AJ279" s="212">
        <v>150</v>
      </c>
      <c r="AK279" s="216">
        <v>42145</v>
      </c>
      <c r="AL279" s="215" t="s">
        <v>8294</v>
      </c>
      <c r="AM279" s="215"/>
      <c r="AN279" s="212">
        <v>104</v>
      </c>
      <c r="AO279" s="212"/>
      <c r="AP279" s="215" t="s">
        <v>8294</v>
      </c>
      <c r="AQ279" s="215"/>
      <c r="AR279" s="215" t="s">
        <v>8294</v>
      </c>
      <c r="AS279" s="215"/>
      <c r="AT279" s="215" t="s">
        <v>8294</v>
      </c>
      <c r="AU279" s="215" t="s">
        <v>8294</v>
      </c>
      <c r="AV279" s="215"/>
      <c r="AW279" s="215" t="s">
        <v>8294</v>
      </c>
      <c r="AX279" s="215"/>
      <c r="AY279" s="215" t="s">
        <v>8294</v>
      </c>
      <c r="AZ279" s="215"/>
      <c r="BA279" s="215" t="s">
        <v>8294</v>
      </c>
      <c r="BB279" s="215"/>
      <c r="BC279" s="215" t="s">
        <v>8294</v>
      </c>
      <c r="BD279" s="215"/>
      <c r="BE279" s="212">
        <v>3</v>
      </c>
      <c r="BF279" s="217">
        <v>42279</v>
      </c>
      <c r="BG279" s="212">
        <v>-11.2</v>
      </c>
      <c r="BH279" s="212" t="s">
        <v>8299</v>
      </c>
      <c r="BI279" s="211" t="s">
        <v>8294</v>
      </c>
      <c r="BJ279" s="211"/>
      <c r="BK279" s="211" t="s">
        <v>8294</v>
      </c>
      <c r="BL279" s="211"/>
      <c r="BM279" s="212">
        <v>63.4</v>
      </c>
      <c r="BN279" s="212" t="s">
        <v>8299</v>
      </c>
      <c r="BO279" s="211" t="s">
        <v>8294</v>
      </c>
      <c r="BP279" s="211"/>
      <c r="BQ279" s="212">
        <v>8.9</v>
      </c>
      <c r="BR279" s="212" t="s">
        <v>8299</v>
      </c>
      <c r="BS279" s="212">
        <v>47.5</v>
      </c>
      <c r="BT279" s="212" t="s">
        <v>8299</v>
      </c>
      <c r="BU279" s="212">
        <v>13</v>
      </c>
      <c r="BV279" s="212" t="s">
        <v>8299</v>
      </c>
      <c r="BW279" s="212">
        <v>14.7</v>
      </c>
      <c r="BX279" s="212" t="s">
        <v>8299</v>
      </c>
      <c r="BY279" s="234">
        <v>7.2902750968933105</v>
      </c>
      <c r="BZ279" s="214">
        <v>42215</v>
      </c>
      <c r="CA279" s="212">
        <v>29.9</v>
      </c>
      <c r="CB279" s="208" t="s">
        <v>8299</v>
      </c>
      <c r="CC279" s="212">
        <v>7.7</v>
      </c>
      <c r="CD279" s="214">
        <v>42215</v>
      </c>
      <c r="CE279" s="208">
        <v>0</v>
      </c>
      <c r="CG279" s="215" t="s">
        <v>8294</v>
      </c>
      <c r="CH279" s="215" t="s">
        <v>8294</v>
      </c>
      <c r="CI279" s="215" t="s">
        <v>8294</v>
      </c>
      <c r="CJ279" s="215" t="s">
        <v>8294</v>
      </c>
    </row>
    <row r="280" spans="1:88">
      <c r="A280" s="210" t="s">
        <v>7624</v>
      </c>
      <c r="B280" s="211" t="s">
        <v>8041</v>
      </c>
      <c r="C280" s="212" t="s">
        <v>7395</v>
      </c>
      <c r="D280" s="211" t="s">
        <v>8274</v>
      </c>
      <c r="E280" s="212">
        <v>108</v>
      </c>
      <c r="F280" s="212">
        <v>1</v>
      </c>
      <c r="G280" s="213">
        <v>281</v>
      </c>
      <c r="H280" s="213">
        <v>13</v>
      </c>
      <c r="I280" s="213"/>
      <c r="J280" s="213"/>
      <c r="K280" s="211" t="s">
        <v>8294</v>
      </c>
      <c r="M280" s="212">
        <v>7</v>
      </c>
      <c r="N280" s="214">
        <v>41915</v>
      </c>
      <c r="O280" s="212">
        <v>3.65</v>
      </c>
      <c r="P280" s="214">
        <v>42215</v>
      </c>
      <c r="Q280" s="215" t="s">
        <v>8294</v>
      </c>
      <c r="R280" s="215" t="s">
        <v>8294</v>
      </c>
      <c r="S280" s="215" t="s">
        <v>8294</v>
      </c>
      <c r="T280" s="215" t="s">
        <v>8294</v>
      </c>
      <c r="U280" s="209">
        <f>AD280*BS280</f>
        <v>1236.3701777777778</v>
      </c>
      <c r="V280" s="216">
        <v>42215</v>
      </c>
      <c r="W280" s="215">
        <v>13.5</v>
      </c>
      <c r="X280" s="215" t="s">
        <v>8294</v>
      </c>
      <c r="Y280" s="215" t="s">
        <v>8294</v>
      </c>
      <c r="Z280" s="209">
        <f>AD280*BU280</f>
        <v>283.99790222222219</v>
      </c>
      <c r="AA280" s="216">
        <v>42215</v>
      </c>
      <c r="AB280" s="208" t="e">
        <f>(AD280/AH280)*10000</f>
        <v>#VALUE!</v>
      </c>
      <c r="AC280" s="216">
        <v>42215</v>
      </c>
      <c r="AD280" s="485">
        <f>(O280/W280)*(((100-CC280)/100)*((100-2)/100))*100</f>
        <v>24.482577777777777</v>
      </c>
      <c r="AE280" s="216">
        <v>42212</v>
      </c>
      <c r="AF280" s="235">
        <v>27.452991452991458</v>
      </c>
      <c r="AG280" s="216">
        <v>42212</v>
      </c>
      <c r="AH280" s="215" t="s">
        <v>8294</v>
      </c>
      <c r="AI280" s="216" t="s">
        <v>8299</v>
      </c>
      <c r="AJ280" s="212">
        <v>155</v>
      </c>
      <c r="AK280" s="216">
        <v>42145</v>
      </c>
      <c r="AL280" s="215" t="s">
        <v>8294</v>
      </c>
      <c r="AM280" s="215"/>
      <c r="AN280" s="212">
        <v>105</v>
      </c>
      <c r="AO280" s="212"/>
      <c r="AP280" s="215" t="s">
        <v>8294</v>
      </c>
      <c r="AQ280" s="215"/>
      <c r="AR280" s="215" t="s">
        <v>8294</v>
      </c>
      <c r="AS280" s="215"/>
      <c r="AT280" s="215" t="s">
        <v>8294</v>
      </c>
      <c r="AU280" s="215" t="s">
        <v>8294</v>
      </c>
      <c r="AV280" s="215"/>
      <c r="AW280" s="215" t="s">
        <v>8294</v>
      </c>
      <c r="AX280" s="215"/>
      <c r="AY280" s="215" t="s">
        <v>8294</v>
      </c>
      <c r="AZ280" s="215"/>
      <c r="BA280" s="215" t="s">
        <v>8294</v>
      </c>
      <c r="BB280" s="215"/>
      <c r="BC280" s="215" t="s">
        <v>8294</v>
      </c>
      <c r="BD280" s="215"/>
      <c r="BE280" s="212">
        <v>3</v>
      </c>
      <c r="BF280" s="217">
        <v>42279</v>
      </c>
      <c r="BG280" s="212">
        <v>-8.5</v>
      </c>
      <c r="BH280" s="212" t="s">
        <v>8299</v>
      </c>
      <c r="BI280" s="211" t="s">
        <v>8294</v>
      </c>
      <c r="BJ280" s="211"/>
      <c r="BK280" s="211" t="s">
        <v>8294</v>
      </c>
      <c r="BL280" s="211"/>
      <c r="BM280" s="212">
        <v>64.400000000000006</v>
      </c>
      <c r="BN280" s="212" t="s">
        <v>8299</v>
      </c>
      <c r="BO280" s="211" t="s">
        <v>8294</v>
      </c>
      <c r="BP280" s="211"/>
      <c r="BQ280" s="212">
        <v>9</v>
      </c>
      <c r="BR280" s="212" t="s">
        <v>8299</v>
      </c>
      <c r="BS280" s="212">
        <v>50.5</v>
      </c>
      <c r="BT280" s="212" t="s">
        <v>8299</v>
      </c>
      <c r="BU280" s="212">
        <v>11.6</v>
      </c>
      <c r="BV280" s="212" t="s">
        <v>8299</v>
      </c>
      <c r="BW280" s="212">
        <v>16.399999999999999</v>
      </c>
      <c r="BX280" s="212" t="s">
        <v>8299</v>
      </c>
      <c r="BY280" s="234">
        <v>7.0083742141723633</v>
      </c>
      <c r="BZ280" s="214">
        <v>42215</v>
      </c>
      <c r="CA280" s="212">
        <v>28.6</v>
      </c>
      <c r="CB280" s="208" t="s">
        <v>8299</v>
      </c>
      <c r="CC280" s="212">
        <v>7.6</v>
      </c>
      <c r="CD280" s="214">
        <v>42215</v>
      </c>
      <c r="CE280" s="208">
        <v>0</v>
      </c>
      <c r="CG280" s="215" t="s">
        <v>8294</v>
      </c>
      <c r="CH280" s="215" t="s">
        <v>8294</v>
      </c>
      <c r="CI280" s="215" t="s">
        <v>8294</v>
      </c>
      <c r="CJ280" s="215" t="s">
        <v>8294</v>
      </c>
    </row>
    <row r="281" spans="1:88">
      <c r="A281" s="210" t="s">
        <v>7624</v>
      </c>
      <c r="B281" s="211" t="s">
        <v>8118</v>
      </c>
      <c r="C281" s="212" t="s">
        <v>7766</v>
      </c>
      <c r="D281" s="211" t="s">
        <v>8274</v>
      </c>
      <c r="E281" s="212">
        <v>143</v>
      </c>
      <c r="F281" s="212">
        <v>1</v>
      </c>
      <c r="G281" s="213">
        <v>281</v>
      </c>
      <c r="H281" s="213">
        <v>14</v>
      </c>
      <c r="I281" s="213"/>
      <c r="J281" s="213"/>
      <c r="K281" s="211" t="s">
        <v>8294</v>
      </c>
      <c r="M281" s="212">
        <v>7</v>
      </c>
      <c r="N281" s="214">
        <v>41915</v>
      </c>
      <c r="O281" s="212">
        <v>3.7</v>
      </c>
      <c r="P281" s="214">
        <v>42215</v>
      </c>
      <c r="Q281" s="215" t="s">
        <v>8294</v>
      </c>
      <c r="R281" s="215" t="s">
        <v>8294</v>
      </c>
      <c r="S281" s="215" t="s">
        <v>8294</v>
      </c>
      <c r="T281" s="215" t="s">
        <v>8294</v>
      </c>
      <c r="U281" s="209">
        <f>AD281*BS281</f>
        <v>1209.6577733333334</v>
      </c>
      <c r="V281" s="216">
        <v>42215</v>
      </c>
      <c r="W281" s="215">
        <v>13.5</v>
      </c>
      <c r="X281" s="215" t="s">
        <v>8294</v>
      </c>
      <c r="Y281" s="215" t="s">
        <v>8294</v>
      </c>
      <c r="Z281" s="209">
        <f>AD281*BU281</f>
        <v>294.37479555555558</v>
      </c>
      <c r="AA281" s="216">
        <v>42215</v>
      </c>
      <c r="AB281" s="208" t="e">
        <f>(AD281/AH281)*10000</f>
        <v>#VALUE!</v>
      </c>
      <c r="AC281" s="216">
        <v>42215</v>
      </c>
      <c r="AD281" s="485">
        <f>(O281/W281)*(((100-CC281)/100)*((100-2)/100))*100</f>
        <v>24.737377777777777</v>
      </c>
      <c r="AE281" s="216">
        <v>42212</v>
      </c>
      <c r="AF281" s="235">
        <v>27.73870573870574</v>
      </c>
      <c r="AG281" s="216">
        <v>42212</v>
      </c>
      <c r="AH281" s="215" t="s">
        <v>8294</v>
      </c>
      <c r="AI281" s="216" t="s">
        <v>8299</v>
      </c>
      <c r="AJ281" s="212">
        <v>160</v>
      </c>
      <c r="AK281" s="216">
        <v>42145</v>
      </c>
      <c r="AL281" s="215" t="s">
        <v>8294</v>
      </c>
      <c r="AM281" s="215"/>
      <c r="AN281" s="212">
        <v>105</v>
      </c>
      <c r="AO281" s="212"/>
      <c r="AP281" s="215" t="s">
        <v>8294</v>
      </c>
      <c r="AQ281" s="215"/>
      <c r="AR281" s="215" t="s">
        <v>8294</v>
      </c>
      <c r="AS281" s="215"/>
      <c r="AT281" s="215" t="s">
        <v>8294</v>
      </c>
      <c r="AU281" s="215" t="s">
        <v>8294</v>
      </c>
      <c r="AV281" s="215"/>
      <c r="AW281" s="215" t="s">
        <v>8294</v>
      </c>
      <c r="AX281" s="215"/>
      <c r="AY281" s="215" t="s">
        <v>8294</v>
      </c>
      <c r="AZ281" s="215"/>
      <c r="BA281" s="215" t="s">
        <v>8294</v>
      </c>
      <c r="BB281" s="215"/>
      <c r="BC281" s="215" t="s">
        <v>8294</v>
      </c>
      <c r="BD281" s="215"/>
      <c r="BE281" s="212">
        <v>3</v>
      </c>
      <c r="BF281" s="217">
        <v>42279</v>
      </c>
      <c r="BG281" s="212">
        <v>-15.4</v>
      </c>
      <c r="BH281" s="212" t="s">
        <v>8299</v>
      </c>
      <c r="BI281" s="211" t="s">
        <v>8294</v>
      </c>
      <c r="BJ281" s="211"/>
      <c r="BK281" s="211" t="s">
        <v>8294</v>
      </c>
      <c r="BL281" s="211"/>
      <c r="BM281" s="212">
        <v>64.3</v>
      </c>
      <c r="BN281" s="212" t="s">
        <v>8299</v>
      </c>
      <c r="BO281" s="211" t="s">
        <v>8294</v>
      </c>
      <c r="BP281" s="211"/>
      <c r="BQ281" s="212">
        <v>8.6999999999999993</v>
      </c>
      <c r="BR281" s="212" t="s">
        <v>8299</v>
      </c>
      <c r="BS281" s="212">
        <v>48.9</v>
      </c>
      <c r="BT281" s="212" t="s">
        <v>8299</v>
      </c>
      <c r="BU281" s="212">
        <v>11.9</v>
      </c>
      <c r="BV281" s="212" t="s">
        <v>8299</v>
      </c>
      <c r="BW281" s="212">
        <v>12.8</v>
      </c>
      <c r="BX281" s="212" t="s">
        <v>8299</v>
      </c>
      <c r="BY281" s="234">
        <v>6.8829798698425293</v>
      </c>
      <c r="BZ281" s="214">
        <v>42215</v>
      </c>
      <c r="CA281" s="212">
        <v>28.2</v>
      </c>
      <c r="CB281" s="208" t="s">
        <v>8299</v>
      </c>
      <c r="CC281" s="212">
        <v>7.9</v>
      </c>
      <c r="CD281" s="214">
        <v>42215</v>
      </c>
      <c r="CE281" s="208">
        <v>0</v>
      </c>
      <c r="CG281" s="215" t="s">
        <v>8294</v>
      </c>
      <c r="CH281" s="215" t="s">
        <v>8294</v>
      </c>
      <c r="CI281" s="215" t="s">
        <v>8294</v>
      </c>
      <c r="CJ281" s="215" t="s">
        <v>8294</v>
      </c>
    </row>
    <row r="282" spans="1:88">
      <c r="A282" s="210" t="s">
        <v>7624</v>
      </c>
      <c r="B282" s="211" t="s">
        <v>7862</v>
      </c>
      <c r="C282" s="212" t="s">
        <v>7861</v>
      </c>
      <c r="D282" s="211" t="s">
        <v>8274</v>
      </c>
      <c r="E282" s="212">
        <v>19</v>
      </c>
      <c r="F282" s="212">
        <v>1</v>
      </c>
      <c r="G282" s="213">
        <v>281</v>
      </c>
      <c r="H282" s="213">
        <v>15</v>
      </c>
      <c r="I282" s="213"/>
      <c r="J282" s="213"/>
      <c r="K282" s="211" t="s">
        <v>8294</v>
      </c>
      <c r="M282" s="212">
        <v>7</v>
      </c>
      <c r="N282" s="214">
        <v>41915</v>
      </c>
      <c r="O282" s="212">
        <v>2.0499999999999998</v>
      </c>
      <c r="P282" s="214">
        <v>42215</v>
      </c>
      <c r="Q282" s="215" t="s">
        <v>8294</v>
      </c>
      <c r="R282" s="215" t="s">
        <v>8294</v>
      </c>
      <c r="S282" s="215" t="s">
        <v>8294</v>
      </c>
      <c r="T282" s="215" t="s">
        <v>8294</v>
      </c>
      <c r="U282" s="209" t="e">
        <f>AD282*BS282</f>
        <v>#VALUE!</v>
      </c>
      <c r="V282" s="216">
        <v>42215</v>
      </c>
      <c r="W282" s="215">
        <v>13.5</v>
      </c>
      <c r="X282" s="215" t="s">
        <v>8294</v>
      </c>
      <c r="Y282" s="215" t="s">
        <v>8294</v>
      </c>
      <c r="Z282" s="209" t="e">
        <f>AD282*BU282</f>
        <v>#VALUE!</v>
      </c>
      <c r="AA282" s="216">
        <v>42215</v>
      </c>
      <c r="AB282" s="208" t="e">
        <f>(AD282/AH282)*10000</f>
        <v>#VALUE!</v>
      </c>
      <c r="AC282" s="216">
        <v>42215</v>
      </c>
      <c r="AD282" s="485">
        <f>(O282/W282)*(((100-CC282)/100)*((100-2)/100))*100</f>
        <v>13.735607407407405</v>
      </c>
      <c r="AE282" s="216">
        <v>42212</v>
      </c>
      <c r="AF282" s="235">
        <v>15.4021164021164</v>
      </c>
      <c r="AG282" s="216">
        <v>42212</v>
      </c>
      <c r="AH282" s="215" t="s">
        <v>8294</v>
      </c>
      <c r="AI282" s="216" t="s">
        <v>8299</v>
      </c>
      <c r="AJ282" s="212">
        <v>170</v>
      </c>
      <c r="AK282" s="216">
        <v>42145</v>
      </c>
      <c r="AL282" s="215" t="s">
        <v>8294</v>
      </c>
      <c r="AM282" s="215"/>
      <c r="AN282" s="212">
        <v>108</v>
      </c>
      <c r="AO282" s="212"/>
      <c r="AP282" s="215" t="s">
        <v>8294</v>
      </c>
      <c r="AQ282" s="215"/>
      <c r="AR282" s="215" t="s">
        <v>8294</v>
      </c>
      <c r="AS282" s="215"/>
      <c r="AT282" s="215" t="s">
        <v>8294</v>
      </c>
      <c r="AU282" s="215" t="s">
        <v>8294</v>
      </c>
      <c r="AV282" s="215"/>
      <c r="AW282" s="215" t="s">
        <v>8294</v>
      </c>
      <c r="AX282" s="215"/>
      <c r="AY282" s="215" t="s">
        <v>8294</v>
      </c>
      <c r="AZ282" s="215"/>
      <c r="BA282" s="215" t="s">
        <v>8294</v>
      </c>
      <c r="BB282" s="215"/>
      <c r="BC282" s="215" t="s">
        <v>8294</v>
      </c>
      <c r="BD282" s="215"/>
      <c r="BE282" s="212">
        <v>3</v>
      </c>
      <c r="BF282" s="217">
        <v>42279</v>
      </c>
      <c r="BG282" s="211" t="s">
        <v>8294</v>
      </c>
      <c r="BH282" s="212" t="s">
        <v>8299</v>
      </c>
      <c r="BI282" s="211" t="s">
        <v>8294</v>
      </c>
      <c r="BJ282" s="211"/>
      <c r="BK282" s="211" t="s">
        <v>8294</v>
      </c>
      <c r="BL282" s="211"/>
      <c r="BM282" s="211" t="s">
        <v>8294</v>
      </c>
      <c r="BN282" s="212" t="s">
        <v>8299</v>
      </c>
      <c r="BO282" s="211" t="s">
        <v>8294</v>
      </c>
      <c r="BP282" s="211"/>
      <c r="BQ282" s="211" t="s">
        <v>8294</v>
      </c>
      <c r="BR282" s="212" t="s">
        <v>8299</v>
      </c>
      <c r="BS282" s="211" t="s">
        <v>8294</v>
      </c>
      <c r="BT282" s="212" t="s">
        <v>8299</v>
      </c>
      <c r="BU282" s="211" t="s">
        <v>8294</v>
      </c>
      <c r="BV282" s="212" t="s">
        <v>8299</v>
      </c>
      <c r="BW282" s="211" t="s">
        <v>8294</v>
      </c>
      <c r="BX282" s="212" t="s">
        <v>8299</v>
      </c>
      <c r="BY282" s="234" t="s">
        <v>8294</v>
      </c>
      <c r="BZ282" s="214">
        <v>42215</v>
      </c>
      <c r="CA282" s="211" t="s">
        <v>8294</v>
      </c>
      <c r="CB282" s="208" t="s">
        <v>8299</v>
      </c>
      <c r="CC282" s="212">
        <v>7.7</v>
      </c>
      <c r="CD282" s="214">
        <v>42215</v>
      </c>
      <c r="CE282" s="208">
        <v>0</v>
      </c>
      <c r="CG282" s="215" t="s">
        <v>8294</v>
      </c>
      <c r="CH282" s="215" t="s">
        <v>8294</v>
      </c>
      <c r="CI282" s="215" t="s">
        <v>8294</v>
      </c>
      <c r="CJ282" s="215" t="s">
        <v>8294</v>
      </c>
    </row>
    <row r="283" spans="1:88">
      <c r="A283" s="210" t="s">
        <v>7624</v>
      </c>
      <c r="B283" s="211" t="s">
        <v>7832</v>
      </c>
      <c r="C283" s="212" t="s">
        <v>7831</v>
      </c>
      <c r="D283" s="211" t="s">
        <v>8274</v>
      </c>
      <c r="E283" s="212">
        <v>9</v>
      </c>
      <c r="F283" s="212">
        <v>1</v>
      </c>
      <c r="G283" s="213">
        <v>281</v>
      </c>
      <c r="H283" s="213">
        <v>16</v>
      </c>
      <c r="I283" s="213"/>
      <c r="J283" s="213"/>
      <c r="K283" s="211" t="s">
        <v>8294</v>
      </c>
      <c r="M283" s="212">
        <v>7</v>
      </c>
      <c r="N283" s="214">
        <v>41915</v>
      </c>
      <c r="O283" s="212">
        <v>3.15</v>
      </c>
      <c r="P283" s="214">
        <v>42215</v>
      </c>
      <c r="Q283" s="215" t="s">
        <v>8294</v>
      </c>
      <c r="R283" s="215" t="s">
        <v>8294</v>
      </c>
      <c r="S283" s="215" t="s">
        <v>8294</v>
      </c>
      <c r="T283" s="215" t="s">
        <v>8294</v>
      </c>
      <c r="U283" s="209">
        <f>AD283*BS283</f>
        <v>1037.4240800000002</v>
      </c>
      <c r="V283" s="216">
        <v>42215</v>
      </c>
      <c r="W283" s="215">
        <v>13.5</v>
      </c>
      <c r="X283" s="215" t="s">
        <v>8294</v>
      </c>
      <c r="Y283" s="215" t="s">
        <v>8294</v>
      </c>
      <c r="Z283" s="209">
        <f>AD283*BU283</f>
        <v>304.25472000000002</v>
      </c>
      <c r="AA283" s="216">
        <v>42215</v>
      </c>
      <c r="AB283" s="208" t="e">
        <f>(AD283/AH283)*10000</f>
        <v>#VALUE!</v>
      </c>
      <c r="AC283" s="216">
        <v>42215</v>
      </c>
      <c r="AD283" s="485">
        <f>(O283/W283)*(((100-CC283)/100)*((100-2)/100))*100</f>
        <v>21.128800000000002</v>
      </c>
      <c r="AE283" s="216">
        <v>42212</v>
      </c>
      <c r="AF283" s="235">
        <v>23.692307692307697</v>
      </c>
      <c r="AG283" s="216">
        <v>42212</v>
      </c>
      <c r="AH283" s="215" t="s">
        <v>8294</v>
      </c>
      <c r="AI283" s="216" t="s">
        <v>8299</v>
      </c>
      <c r="AJ283" s="212">
        <v>160</v>
      </c>
      <c r="AK283" s="216">
        <v>42145</v>
      </c>
      <c r="AL283" s="215" t="s">
        <v>8294</v>
      </c>
      <c r="AM283" s="215"/>
      <c r="AN283" s="212">
        <v>105</v>
      </c>
      <c r="AO283" s="212"/>
      <c r="AP283" s="215" t="s">
        <v>8294</v>
      </c>
      <c r="AQ283" s="215"/>
      <c r="AR283" s="215" t="s">
        <v>8294</v>
      </c>
      <c r="AS283" s="215"/>
      <c r="AT283" s="215" t="s">
        <v>8294</v>
      </c>
      <c r="AU283" s="215" t="s">
        <v>8294</v>
      </c>
      <c r="AV283" s="215"/>
      <c r="AW283" s="215" t="s">
        <v>8294</v>
      </c>
      <c r="AX283" s="215"/>
      <c r="AY283" s="215" t="s">
        <v>8294</v>
      </c>
      <c r="AZ283" s="215"/>
      <c r="BA283" s="215" t="s">
        <v>8294</v>
      </c>
      <c r="BB283" s="215"/>
      <c r="BC283" s="215" t="s">
        <v>8294</v>
      </c>
      <c r="BD283" s="215"/>
      <c r="BE283" s="212">
        <v>3</v>
      </c>
      <c r="BF283" s="217">
        <v>42279</v>
      </c>
      <c r="BG283" s="212">
        <v>21.7</v>
      </c>
      <c r="BH283" s="212" t="s">
        <v>8299</v>
      </c>
      <c r="BI283" s="211" t="s">
        <v>8294</v>
      </c>
      <c r="BJ283" s="211"/>
      <c r="BK283" s="211" t="s">
        <v>8294</v>
      </c>
      <c r="BL283" s="211"/>
      <c r="BM283" s="212">
        <v>67.8</v>
      </c>
      <c r="BN283" s="212" t="s">
        <v>8299</v>
      </c>
      <c r="BO283" s="211" t="s">
        <v>8294</v>
      </c>
      <c r="BP283" s="211"/>
      <c r="BQ283" s="212">
        <v>5.4</v>
      </c>
      <c r="BR283" s="212" t="s">
        <v>8299</v>
      </c>
      <c r="BS283" s="212">
        <v>49.1</v>
      </c>
      <c r="BT283" s="212" t="s">
        <v>8299</v>
      </c>
      <c r="BU283" s="212">
        <v>14.4</v>
      </c>
      <c r="BV283" s="212" t="s">
        <v>8299</v>
      </c>
      <c r="BW283" s="212">
        <v>51.2</v>
      </c>
      <c r="BX283" s="212" t="s">
        <v>8299</v>
      </c>
      <c r="BY283" s="234">
        <v>6.902472972869873</v>
      </c>
      <c r="BZ283" s="214">
        <v>42215</v>
      </c>
      <c r="CA283" s="212">
        <v>34.4</v>
      </c>
      <c r="CB283" s="208" t="s">
        <v>8299</v>
      </c>
      <c r="CC283" s="212">
        <v>7.6</v>
      </c>
      <c r="CD283" s="214">
        <v>42215</v>
      </c>
      <c r="CE283" s="208">
        <v>0</v>
      </c>
      <c r="CG283" s="215" t="s">
        <v>8294</v>
      </c>
      <c r="CH283" s="215" t="s">
        <v>8294</v>
      </c>
      <c r="CI283" s="215" t="s">
        <v>8294</v>
      </c>
      <c r="CJ283" s="215" t="s">
        <v>8294</v>
      </c>
    </row>
    <row r="284" spans="1:88">
      <c r="A284" s="210" t="s">
        <v>7624</v>
      </c>
      <c r="B284" s="211" t="s">
        <v>8112</v>
      </c>
      <c r="C284" s="212" t="s">
        <v>7763</v>
      </c>
      <c r="D284" s="211" t="s">
        <v>8276</v>
      </c>
      <c r="E284" s="212">
        <v>140</v>
      </c>
      <c r="F284" s="212">
        <v>1</v>
      </c>
      <c r="G284" s="213">
        <v>281</v>
      </c>
      <c r="H284" s="213">
        <v>17</v>
      </c>
      <c r="I284" s="213"/>
      <c r="J284" s="213"/>
      <c r="K284" s="211" t="s">
        <v>8294</v>
      </c>
      <c r="M284" s="212">
        <v>7</v>
      </c>
      <c r="N284" s="214">
        <v>41915</v>
      </c>
      <c r="O284" s="212">
        <v>5.55</v>
      </c>
      <c r="P284" s="214">
        <v>42215</v>
      </c>
      <c r="Q284" s="215" t="s">
        <v>8294</v>
      </c>
      <c r="R284" s="215" t="s">
        <v>8294</v>
      </c>
      <c r="S284" s="215" t="s">
        <v>8294</v>
      </c>
      <c r="T284" s="215" t="s">
        <v>8294</v>
      </c>
      <c r="U284" s="209">
        <f>AD284*BS284</f>
        <v>1686.3800799999999</v>
      </c>
      <c r="V284" s="216">
        <v>42215</v>
      </c>
      <c r="W284" s="215">
        <v>13.5</v>
      </c>
      <c r="X284" s="215" t="s">
        <v>8294</v>
      </c>
      <c r="Y284" s="215" t="s">
        <v>8294</v>
      </c>
      <c r="Z284" s="209">
        <f>AD284*BU284</f>
        <v>543.5132266666667</v>
      </c>
      <c r="AA284" s="216">
        <v>42215</v>
      </c>
      <c r="AB284" s="208" t="e">
        <f>(AD284/AH284)*10000</f>
        <v>#VALUE!</v>
      </c>
      <c r="AC284" s="216">
        <v>42215</v>
      </c>
      <c r="AD284" s="485">
        <f>(O284/W284)*(((100-CC284)/100)*((100-2)/100))*100</f>
        <v>37.226933333333335</v>
      </c>
      <c r="AE284" s="216">
        <v>42212</v>
      </c>
      <c r="AF284" s="235">
        <v>41.743589743589752</v>
      </c>
      <c r="AG284" s="216">
        <v>42212</v>
      </c>
      <c r="AH284" s="215" t="s">
        <v>8294</v>
      </c>
      <c r="AI284" s="216" t="s">
        <v>8299</v>
      </c>
      <c r="AJ284" s="212">
        <v>145</v>
      </c>
      <c r="AK284" s="216">
        <v>42145</v>
      </c>
      <c r="AL284" s="215" t="s">
        <v>8294</v>
      </c>
      <c r="AM284" s="215"/>
      <c r="AN284" s="212">
        <v>105</v>
      </c>
      <c r="AO284" s="212"/>
      <c r="AP284" s="215" t="s">
        <v>8294</v>
      </c>
      <c r="AQ284" s="215"/>
      <c r="AR284" s="215" t="s">
        <v>8294</v>
      </c>
      <c r="AS284" s="215"/>
      <c r="AT284" s="215" t="s">
        <v>8294</v>
      </c>
      <c r="AU284" s="215" t="s">
        <v>8294</v>
      </c>
      <c r="AV284" s="215"/>
      <c r="AW284" s="215" t="s">
        <v>8294</v>
      </c>
      <c r="AX284" s="215"/>
      <c r="AY284" s="215" t="s">
        <v>8294</v>
      </c>
      <c r="AZ284" s="215"/>
      <c r="BA284" s="215" t="s">
        <v>8294</v>
      </c>
      <c r="BB284" s="215"/>
      <c r="BC284" s="215" t="s">
        <v>8294</v>
      </c>
      <c r="BD284" s="215"/>
      <c r="BE284" s="212">
        <v>3</v>
      </c>
      <c r="BF284" s="217">
        <v>42279</v>
      </c>
      <c r="BG284" s="212">
        <v>-9.1999999999999993</v>
      </c>
      <c r="BH284" s="212" t="s">
        <v>8299</v>
      </c>
      <c r="BI284" s="211" t="s">
        <v>8294</v>
      </c>
      <c r="BJ284" s="211"/>
      <c r="BK284" s="211" t="s">
        <v>8294</v>
      </c>
      <c r="BL284" s="211"/>
      <c r="BM284" s="212">
        <v>57.4</v>
      </c>
      <c r="BN284" s="212" t="s">
        <v>8299</v>
      </c>
      <c r="BO284" s="211" t="s">
        <v>8294</v>
      </c>
      <c r="BP284" s="211"/>
      <c r="BQ284" s="212">
        <v>12.1</v>
      </c>
      <c r="BR284" s="212" t="s">
        <v>8299</v>
      </c>
      <c r="BS284" s="212">
        <v>45.3</v>
      </c>
      <c r="BT284" s="212" t="s">
        <v>8299</v>
      </c>
      <c r="BU284" s="212">
        <v>14.6</v>
      </c>
      <c r="BV284" s="212" t="s">
        <v>8299</v>
      </c>
      <c r="BW284" s="212">
        <v>10.3</v>
      </c>
      <c r="BX284" s="212" t="s">
        <v>8299</v>
      </c>
      <c r="BY284" s="234">
        <v>7.2678461074829102</v>
      </c>
      <c r="BZ284" s="214">
        <v>42215</v>
      </c>
      <c r="CA284" s="212">
        <v>31.9</v>
      </c>
      <c r="CB284" s="208" t="s">
        <v>8299</v>
      </c>
      <c r="CC284" s="212">
        <v>7.6</v>
      </c>
      <c r="CD284" s="214">
        <v>42215</v>
      </c>
      <c r="CE284" s="208">
        <v>0</v>
      </c>
      <c r="CG284" s="215" t="s">
        <v>8294</v>
      </c>
      <c r="CH284" s="215" t="s">
        <v>8294</v>
      </c>
      <c r="CI284" s="215" t="s">
        <v>8294</v>
      </c>
      <c r="CJ284" s="215" t="s">
        <v>8294</v>
      </c>
    </row>
    <row r="285" spans="1:88">
      <c r="A285" s="210" t="s">
        <v>7624</v>
      </c>
      <c r="B285" s="211" t="s">
        <v>8100</v>
      </c>
      <c r="C285" s="212" t="s">
        <v>7757</v>
      </c>
      <c r="D285" s="211" t="s">
        <v>8276</v>
      </c>
      <c r="E285" s="212">
        <v>134</v>
      </c>
      <c r="F285" s="212">
        <v>1</v>
      </c>
      <c r="G285" s="213">
        <v>281</v>
      </c>
      <c r="H285" s="213">
        <v>18</v>
      </c>
      <c r="I285" s="213"/>
      <c r="J285" s="213"/>
      <c r="K285" s="211" t="s">
        <v>8294</v>
      </c>
      <c r="M285" s="212">
        <v>7</v>
      </c>
      <c r="N285" s="214">
        <v>41915</v>
      </c>
      <c r="O285" s="212">
        <v>5.85</v>
      </c>
      <c r="P285" s="214">
        <v>42215</v>
      </c>
      <c r="Q285" s="215" t="s">
        <v>8294</v>
      </c>
      <c r="R285" s="215" t="s">
        <v>8294</v>
      </c>
      <c r="S285" s="215" t="s">
        <v>8294</v>
      </c>
      <c r="T285" s="215" t="s">
        <v>8294</v>
      </c>
      <c r="U285" s="209">
        <f>AD285*BS285</f>
        <v>1891.32944</v>
      </c>
      <c r="V285" s="216">
        <v>42215</v>
      </c>
      <c r="W285" s="215">
        <v>13.5</v>
      </c>
      <c r="X285" s="215" t="s">
        <v>8294</v>
      </c>
      <c r="Y285" s="215" t="s">
        <v>8294</v>
      </c>
      <c r="Z285" s="209">
        <f>AD285*BU285</f>
        <v>533.65311999999994</v>
      </c>
      <c r="AA285" s="216">
        <v>42215</v>
      </c>
      <c r="AB285" s="208" t="e">
        <f>(AD285/AH285)*10000</f>
        <v>#VALUE!</v>
      </c>
      <c r="AC285" s="216">
        <v>42215</v>
      </c>
      <c r="AD285" s="485">
        <f>(O285/W285)*(((100-CC285)/100)*((100-2)/100))*100</f>
        <v>39.239199999999997</v>
      </c>
      <c r="AE285" s="216">
        <v>42212</v>
      </c>
      <c r="AF285" s="235">
        <v>44.000000000000007</v>
      </c>
      <c r="AG285" s="216">
        <v>42212</v>
      </c>
      <c r="AH285" s="215" t="s">
        <v>8294</v>
      </c>
      <c r="AI285" s="216" t="s">
        <v>8299</v>
      </c>
      <c r="AJ285" s="212">
        <v>160</v>
      </c>
      <c r="AK285" s="216">
        <v>42145</v>
      </c>
      <c r="AL285" s="215" t="s">
        <v>8294</v>
      </c>
      <c r="AM285" s="215"/>
      <c r="AN285" s="212">
        <v>104</v>
      </c>
      <c r="AO285" s="212"/>
      <c r="AP285" s="215" t="s">
        <v>8294</v>
      </c>
      <c r="AQ285" s="215"/>
      <c r="AR285" s="215" t="s">
        <v>8294</v>
      </c>
      <c r="AS285" s="215"/>
      <c r="AT285" s="215" t="s">
        <v>8294</v>
      </c>
      <c r="AU285" s="215" t="s">
        <v>8294</v>
      </c>
      <c r="AV285" s="215"/>
      <c r="AW285" s="215" t="s">
        <v>8294</v>
      </c>
      <c r="AX285" s="215"/>
      <c r="AY285" s="215" t="s">
        <v>8294</v>
      </c>
      <c r="AZ285" s="215"/>
      <c r="BA285" s="215" t="s">
        <v>8294</v>
      </c>
      <c r="BB285" s="215"/>
      <c r="BC285" s="215" t="s">
        <v>8294</v>
      </c>
      <c r="BD285" s="215"/>
      <c r="BE285" s="212">
        <v>3</v>
      </c>
      <c r="BF285" s="217">
        <v>42279</v>
      </c>
      <c r="BG285" s="212">
        <v>-9.1999999999999993</v>
      </c>
      <c r="BH285" s="212" t="s">
        <v>8299</v>
      </c>
      <c r="BI285" s="211" t="s">
        <v>8294</v>
      </c>
      <c r="BJ285" s="211"/>
      <c r="BK285" s="211" t="s">
        <v>8294</v>
      </c>
      <c r="BL285" s="211"/>
      <c r="BM285" s="212">
        <v>64.8</v>
      </c>
      <c r="BN285" s="212" t="s">
        <v>8299</v>
      </c>
      <c r="BO285" s="211" t="s">
        <v>8294</v>
      </c>
      <c r="BP285" s="211"/>
      <c r="BQ285" s="212">
        <v>9.4</v>
      </c>
      <c r="BR285" s="212" t="s">
        <v>8299</v>
      </c>
      <c r="BS285" s="212">
        <v>48.2</v>
      </c>
      <c r="BT285" s="212" t="s">
        <v>8299</v>
      </c>
      <c r="BU285" s="212">
        <v>13.6</v>
      </c>
      <c r="BV285" s="212" t="s">
        <v>8299</v>
      </c>
      <c r="BW285" s="212">
        <v>13.5</v>
      </c>
      <c r="BX285" s="212" t="s">
        <v>8299</v>
      </c>
      <c r="BY285" s="234">
        <v>7.2034001350402832</v>
      </c>
      <c r="BZ285" s="214">
        <v>42215</v>
      </c>
      <c r="CA285" s="212">
        <v>31.7</v>
      </c>
      <c r="CB285" s="208" t="s">
        <v>8299</v>
      </c>
      <c r="CC285" s="212">
        <v>7.6</v>
      </c>
      <c r="CD285" s="214">
        <v>42215</v>
      </c>
      <c r="CE285" s="208">
        <v>0</v>
      </c>
      <c r="CG285" s="215" t="s">
        <v>8294</v>
      </c>
      <c r="CH285" s="215" t="s">
        <v>8294</v>
      </c>
      <c r="CI285" s="215" t="s">
        <v>8294</v>
      </c>
      <c r="CJ285" s="215" t="s">
        <v>8294</v>
      </c>
    </row>
    <row r="286" spans="1:88">
      <c r="A286" s="210" t="s">
        <v>7624</v>
      </c>
      <c r="B286" s="211" t="s">
        <v>8147</v>
      </c>
      <c r="C286" s="212" t="s">
        <v>7779</v>
      </c>
      <c r="D286" s="211" t="s">
        <v>8276</v>
      </c>
      <c r="E286" s="212">
        <v>156</v>
      </c>
      <c r="F286" s="212">
        <v>1</v>
      </c>
      <c r="G286" s="213">
        <v>281</v>
      </c>
      <c r="H286" s="213">
        <v>19</v>
      </c>
      <c r="I286" s="213"/>
      <c r="J286" s="213"/>
      <c r="K286" s="211" t="s">
        <v>8294</v>
      </c>
      <c r="M286" s="212">
        <v>7</v>
      </c>
      <c r="N286" s="214">
        <v>41915</v>
      </c>
      <c r="O286" s="212">
        <v>4.8</v>
      </c>
      <c r="P286" s="214">
        <v>42215</v>
      </c>
      <c r="Q286" s="215" t="s">
        <v>8294</v>
      </c>
      <c r="R286" s="215" t="s">
        <v>8294</v>
      </c>
      <c r="S286" s="215" t="s">
        <v>8294</v>
      </c>
      <c r="T286" s="215" t="s">
        <v>8294</v>
      </c>
      <c r="U286" s="209">
        <f>AD286*BS286</f>
        <v>1456.9646933333331</v>
      </c>
      <c r="V286" s="216">
        <v>42215</v>
      </c>
      <c r="W286" s="215">
        <v>13.5</v>
      </c>
      <c r="X286" s="215" t="s">
        <v>8294</v>
      </c>
      <c r="Y286" s="215" t="s">
        <v>8294</v>
      </c>
      <c r="Z286" s="209">
        <f>AD286*BU286</f>
        <v>519.88607999999988</v>
      </c>
      <c r="AA286" s="216">
        <v>42215</v>
      </c>
      <c r="AB286" s="208" t="e">
        <f>(AD286/AH286)*10000</f>
        <v>#VALUE!</v>
      </c>
      <c r="AC286" s="216">
        <v>42215</v>
      </c>
      <c r="AD286" s="485">
        <f>(O286/W286)*(((100-CC286)/100)*((100-2)/100))*100</f>
        <v>32.09173333333333</v>
      </c>
      <c r="AE286" s="216">
        <v>42212</v>
      </c>
      <c r="AF286" s="235">
        <v>35.985347985347985</v>
      </c>
      <c r="AG286" s="216">
        <v>42212</v>
      </c>
      <c r="AH286" s="215" t="s">
        <v>8294</v>
      </c>
      <c r="AI286" s="216" t="s">
        <v>8299</v>
      </c>
      <c r="AJ286" s="212">
        <v>155</v>
      </c>
      <c r="AK286" s="216">
        <v>42145</v>
      </c>
      <c r="AL286" s="215" t="s">
        <v>8294</v>
      </c>
      <c r="AM286" s="215"/>
      <c r="AN286" s="212">
        <v>103</v>
      </c>
      <c r="AO286" s="212"/>
      <c r="AP286" s="215" t="s">
        <v>8294</v>
      </c>
      <c r="AQ286" s="215"/>
      <c r="AR286" s="215" t="s">
        <v>8294</v>
      </c>
      <c r="AS286" s="215"/>
      <c r="AT286" s="215" t="s">
        <v>8294</v>
      </c>
      <c r="AU286" s="215" t="s">
        <v>8294</v>
      </c>
      <c r="AV286" s="215"/>
      <c r="AW286" s="215" t="s">
        <v>8294</v>
      </c>
      <c r="AX286" s="215"/>
      <c r="AY286" s="215" t="s">
        <v>8294</v>
      </c>
      <c r="AZ286" s="215"/>
      <c r="BA286" s="215" t="s">
        <v>8294</v>
      </c>
      <c r="BB286" s="215"/>
      <c r="BC286" s="215" t="s">
        <v>8294</v>
      </c>
      <c r="BD286" s="215"/>
      <c r="BE286" s="212">
        <v>3</v>
      </c>
      <c r="BF286" s="217">
        <v>42279</v>
      </c>
      <c r="BG286" s="212">
        <v>-11.9</v>
      </c>
      <c r="BH286" s="212" t="s">
        <v>8299</v>
      </c>
      <c r="BI286" s="211" t="s">
        <v>8294</v>
      </c>
      <c r="BJ286" s="211"/>
      <c r="BK286" s="211" t="s">
        <v>8294</v>
      </c>
      <c r="BL286" s="211"/>
      <c r="BM286" s="212">
        <v>59.9</v>
      </c>
      <c r="BN286" s="212" t="s">
        <v>8299</v>
      </c>
      <c r="BO286" s="211" t="s">
        <v>8294</v>
      </c>
      <c r="BP286" s="211"/>
      <c r="BQ286" s="212">
        <v>11.5</v>
      </c>
      <c r="BR286" s="212" t="s">
        <v>8299</v>
      </c>
      <c r="BS286" s="212">
        <v>45.4</v>
      </c>
      <c r="BT286" s="212" t="s">
        <v>8299</v>
      </c>
      <c r="BU286" s="212">
        <v>16.2</v>
      </c>
      <c r="BV286" s="212" t="s">
        <v>8299</v>
      </c>
      <c r="BW286" s="212">
        <v>15.2</v>
      </c>
      <c r="BX286" s="212" t="s">
        <v>8299</v>
      </c>
      <c r="BY286" s="234">
        <v>7.7919158935546875</v>
      </c>
      <c r="BZ286" s="214">
        <v>42215</v>
      </c>
      <c r="CA286" s="212">
        <v>35.6</v>
      </c>
      <c r="CB286" s="208" t="s">
        <v>8299</v>
      </c>
      <c r="CC286" s="212">
        <v>7.9</v>
      </c>
      <c r="CD286" s="214">
        <v>42215</v>
      </c>
      <c r="CE286" s="208">
        <v>0</v>
      </c>
      <c r="CG286" s="215" t="s">
        <v>8294</v>
      </c>
      <c r="CH286" s="215" t="s">
        <v>8294</v>
      </c>
      <c r="CI286" s="215" t="s">
        <v>8294</v>
      </c>
      <c r="CJ286" s="215" t="s">
        <v>8294</v>
      </c>
    </row>
    <row r="287" spans="1:88">
      <c r="A287" s="210" t="s">
        <v>7624</v>
      </c>
      <c r="B287" s="211" t="s">
        <v>8177</v>
      </c>
      <c r="C287" s="212" t="s">
        <v>7795</v>
      </c>
      <c r="D287" s="211" t="s">
        <v>8276</v>
      </c>
      <c r="E287" s="212">
        <v>172</v>
      </c>
      <c r="F287" s="212">
        <v>1</v>
      </c>
      <c r="G287" s="213">
        <v>281</v>
      </c>
      <c r="H287" s="213">
        <v>20</v>
      </c>
      <c r="I287" s="213"/>
      <c r="J287" s="213"/>
      <c r="K287" s="211" t="s">
        <v>8294</v>
      </c>
      <c r="M287" s="212">
        <v>7</v>
      </c>
      <c r="N287" s="214">
        <v>41915</v>
      </c>
      <c r="O287" s="212">
        <v>5.3</v>
      </c>
      <c r="P287" s="214">
        <v>42215</v>
      </c>
      <c r="Q287" s="215" t="s">
        <v>8294</v>
      </c>
      <c r="R287" s="215" t="s">
        <v>8294</v>
      </c>
      <c r="S287" s="215" t="s">
        <v>8294</v>
      </c>
      <c r="T287" s="215" t="s">
        <v>8294</v>
      </c>
      <c r="U287" s="209">
        <f>AD287*BS287</f>
        <v>1708.1065348148145</v>
      </c>
      <c r="V287" s="216">
        <v>42215</v>
      </c>
      <c r="W287" s="215">
        <v>13.5</v>
      </c>
      <c r="X287" s="215" t="s">
        <v>8294</v>
      </c>
      <c r="Y287" s="215" t="s">
        <v>8294</v>
      </c>
      <c r="Z287" s="209">
        <f>AD287*BU287</f>
        <v>479.4061999999999</v>
      </c>
      <c r="AA287" s="216">
        <v>42215</v>
      </c>
      <c r="AB287" s="208" t="e">
        <f>(AD287/AH287)*10000</f>
        <v>#VALUE!</v>
      </c>
      <c r="AC287" s="216">
        <v>42215</v>
      </c>
      <c r="AD287" s="485">
        <f>(O287/W287)*(((100-CC287)/100)*((100-2)/100))*100</f>
        <v>35.511570370370364</v>
      </c>
      <c r="AE287" s="216">
        <v>42212</v>
      </c>
      <c r="AF287" s="235">
        <v>39.820105820105816</v>
      </c>
      <c r="AG287" s="216">
        <v>42212</v>
      </c>
      <c r="AH287" s="215" t="s">
        <v>8294</v>
      </c>
      <c r="AI287" s="216" t="s">
        <v>8299</v>
      </c>
      <c r="AJ287" s="212">
        <v>160</v>
      </c>
      <c r="AK287" s="216">
        <v>42145</v>
      </c>
      <c r="AL287" s="215" t="s">
        <v>8294</v>
      </c>
      <c r="AM287" s="215"/>
      <c r="AN287" s="212">
        <v>106</v>
      </c>
      <c r="AO287" s="212"/>
      <c r="AP287" s="215" t="s">
        <v>8294</v>
      </c>
      <c r="AQ287" s="215"/>
      <c r="AR287" s="215" t="s">
        <v>8294</v>
      </c>
      <c r="AS287" s="215"/>
      <c r="AT287" s="215" t="s">
        <v>8294</v>
      </c>
      <c r="AU287" s="215" t="s">
        <v>8294</v>
      </c>
      <c r="AV287" s="215"/>
      <c r="AW287" s="215" t="s">
        <v>8294</v>
      </c>
      <c r="AX287" s="215"/>
      <c r="AY287" s="215" t="s">
        <v>8294</v>
      </c>
      <c r="AZ287" s="215"/>
      <c r="BA287" s="215" t="s">
        <v>8294</v>
      </c>
      <c r="BB287" s="215"/>
      <c r="BC287" s="215" t="s">
        <v>8294</v>
      </c>
      <c r="BD287" s="215"/>
      <c r="BE287" s="212">
        <v>3</v>
      </c>
      <c r="BF287" s="217">
        <v>42279</v>
      </c>
      <c r="BG287" s="212">
        <v>-16.600000000000001</v>
      </c>
      <c r="BH287" s="212" t="s">
        <v>8299</v>
      </c>
      <c r="BI287" s="211" t="s">
        <v>8294</v>
      </c>
      <c r="BJ287" s="211"/>
      <c r="BK287" s="211" t="s">
        <v>8294</v>
      </c>
      <c r="BL287" s="211"/>
      <c r="BM287" s="212">
        <v>59.4</v>
      </c>
      <c r="BN287" s="212" t="s">
        <v>8299</v>
      </c>
      <c r="BO287" s="211" t="s">
        <v>8294</v>
      </c>
      <c r="BP287" s="211"/>
      <c r="BQ287" s="212">
        <v>10.4</v>
      </c>
      <c r="BR287" s="212" t="s">
        <v>8299</v>
      </c>
      <c r="BS287" s="212">
        <v>48.1</v>
      </c>
      <c r="BT287" s="212" t="s">
        <v>8299</v>
      </c>
      <c r="BU287" s="212">
        <v>13.5</v>
      </c>
      <c r="BV287" s="212" t="s">
        <v>8299</v>
      </c>
      <c r="BW287" s="212">
        <v>10.4</v>
      </c>
      <c r="BX287" s="212" t="s">
        <v>8299</v>
      </c>
      <c r="BY287" s="234">
        <v>6.7779359817504883</v>
      </c>
      <c r="BZ287" s="214">
        <v>42215</v>
      </c>
      <c r="CA287" s="212">
        <v>31.5</v>
      </c>
      <c r="CB287" s="208" t="s">
        <v>8299</v>
      </c>
      <c r="CC287" s="212">
        <v>7.7</v>
      </c>
      <c r="CD287" s="214">
        <v>42215</v>
      </c>
      <c r="CE287" s="208">
        <v>0</v>
      </c>
      <c r="CG287" s="215" t="s">
        <v>8294</v>
      </c>
      <c r="CH287" s="215" t="s">
        <v>8294</v>
      </c>
      <c r="CI287" s="215" t="s">
        <v>8294</v>
      </c>
      <c r="CJ287" s="215" t="s">
        <v>8294</v>
      </c>
    </row>
    <row r="288" spans="1:88">
      <c r="A288" s="210" t="s">
        <v>7624</v>
      </c>
      <c r="B288" s="211" t="s">
        <v>8023</v>
      </c>
      <c r="C288" s="212" t="s">
        <v>7725</v>
      </c>
      <c r="D288" s="211" t="s">
        <v>8276</v>
      </c>
      <c r="E288" s="212">
        <v>99</v>
      </c>
      <c r="F288" s="212">
        <v>1</v>
      </c>
      <c r="G288" s="213">
        <v>281</v>
      </c>
      <c r="H288" s="213">
        <v>21</v>
      </c>
      <c r="I288" s="213"/>
      <c r="J288" s="213"/>
      <c r="K288" s="211" t="s">
        <v>8294</v>
      </c>
      <c r="M288" s="212">
        <v>7</v>
      </c>
      <c r="N288" s="214">
        <v>41915</v>
      </c>
      <c r="O288" s="212">
        <v>4.6500000000000004</v>
      </c>
      <c r="P288" s="214">
        <v>42215</v>
      </c>
      <c r="Q288" s="215" t="s">
        <v>8294</v>
      </c>
      <c r="R288" s="215" t="s">
        <v>8294</v>
      </c>
      <c r="S288" s="215" t="s">
        <v>8294</v>
      </c>
      <c r="T288" s="215" t="s">
        <v>8294</v>
      </c>
      <c r="U288" s="209">
        <f>AD288*BS288</f>
        <v>1423.8700933333334</v>
      </c>
      <c r="V288" s="216">
        <v>42215</v>
      </c>
      <c r="W288" s="215">
        <v>13.5</v>
      </c>
      <c r="X288" s="215" t="s">
        <v>8294</v>
      </c>
      <c r="Y288" s="215" t="s">
        <v>8294</v>
      </c>
      <c r="Z288" s="209">
        <f>AD288*BU288</f>
        <v>469.44188666666673</v>
      </c>
      <c r="AA288" s="216">
        <v>42215</v>
      </c>
      <c r="AB288" s="208" t="e">
        <f>(AD288/AH288)*10000</f>
        <v>#VALUE!</v>
      </c>
      <c r="AC288" s="216">
        <v>42215</v>
      </c>
      <c r="AD288" s="485">
        <f>(O288/W288)*(((100-CC288)/100)*((100-2)/100))*100</f>
        <v>31.088866666666672</v>
      </c>
      <c r="AE288" s="216">
        <v>42212</v>
      </c>
      <c r="AF288" s="235">
        <v>34.860805860805868</v>
      </c>
      <c r="AG288" s="216">
        <v>42212</v>
      </c>
      <c r="AH288" s="215" t="s">
        <v>8294</v>
      </c>
      <c r="AI288" s="216" t="s">
        <v>8299</v>
      </c>
      <c r="AJ288" s="212">
        <v>160</v>
      </c>
      <c r="AK288" s="216">
        <v>42145</v>
      </c>
      <c r="AL288" s="215" t="s">
        <v>8294</v>
      </c>
      <c r="AM288" s="215"/>
      <c r="AN288" s="212">
        <v>105</v>
      </c>
      <c r="AO288" s="212"/>
      <c r="AP288" s="215" t="s">
        <v>8294</v>
      </c>
      <c r="AQ288" s="215"/>
      <c r="AR288" s="215" t="s">
        <v>8294</v>
      </c>
      <c r="AS288" s="215"/>
      <c r="AT288" s="215" t="s">
        <v>8294</v>
      </c>
      <c r="AU288" s="215" t="s">
        <v>8294</v>
      </c>
      <c r="AV288" s="215"/>
      <c r="AW288" s="215" t="s">
        <v>8294</v>
      </c>
      <c r="AX288" s="215"/>
      <c r="AY288" s="215" t="s">
        <v>8294</v>
      </c>
      <c r="AZ288" s="215"/>
      <c r="BA288" s="215" t="s">
        <v>8294</v>
      </c>
      <c r="BB288" s="215"/>
      <c r="BC288" s="215" t="s">
        <v>8294</v>
      </c>
      <c r="BD288" s="215"/>
      <c r="BE288" s="212">
        <v>3</v>
      </c>
      <c r="BF288" s="217">
        <v>42279</v>
      </c>
      <c r="BG288" s="212">
        <v>-8.9</v>
      </c>
      <c r="BH288" s="212" t="s">
        <v>8299</v>
      </c>
      <c r="BI288" s="211" t="s">
        <v>8294</v>
      </c>
      <c r="BJ288" s="211"/>
      <c r="BK288" s="211" t="s">
        <v>8294</v>
      </c>
      <c r="BL288" s="211"/>
      <c r="BM288" s="212">
        <v>61.5</v>
      </c>
      <c r="BN288" s="212" t="s">
        <v>8299</v>
      </c>
      <c r="BO288" s="211" t="s">
        <v>8294</v>
      </c>
      <c r="BP288" s="211"/>
      <c r="BQ288" s="212">
        <v>10.199999999999999</v>
      </c>
      <c r="BR288" s="212" t="s">
        <v>8299</v>
      </c>
      <c r="BS288" s="212">
        <v>45.8</v>
      </c>
      <c r="BT288" s="212" t="s">
        <v>8299</v>
      </c>
      <c r="BU288" s="212">
        <v>15.1</v>
      </c>
      <c r="BV288" s="212" t="s">
        <v>8299</v>
      </c>
      <c r="BW288" s="212">
        <v>15.7</v>
      </c>
      <c r="BX288" s="212" t="s">
        <v>8299</v>
      </c>
      <c r="BY288" s="234">
        <v>7.7071080207824707</v>
      </c>
      <c r="BZ288" s="214">
        <v>42215</v>
      </c>
      <c r="CA288" s="212">
        <v>33.4</v>
      </c>
      <c r="CB288" s="208" t="s">
        <v>8299</v>
      </c>
      <c r="CC288" s="212">
        <v>7.9</v>
      </c>
      <c r="CD288" s="214">
        <v>42215</v>
      </c>
      <c r="CE288" s="208">
        <v>0</v>
      </c>
      <c r="CG288" s="215" t="s">
        <v>8294</v>
      </c>
      <c r="CH288" s="215" t="s">
        <v>8294</v>
      </c>
      <c r="CI288" s="215" t="s">
        <v>8294</v>
      </c>
      <c r="CJ288" s="215" t="s">
        <v>8294</v>
      </c>
    </row>
    <row r="289" spans="1:88">
      <c r="A289" s="210" t="s">
        <v>7624</v>
      </c>
      <c r="B289" s="211" t="s">
        <v>8149</v>
      </c>
      <c r="C289" s="212" t="s">
        <v>7780</v>
      </c>
      <c r="D289" s="211" t="s">
        <v>8276</v>
      </c>
      <c r="E289" s="212">
        <v>157</v>
      </c>
      <c r="F289" s="212">
        <v>1</v>
      </c>
      <c r="G289" s="213">
        <v>281</v>
      </c>
      <c r="H289" s="213">
        <v>22</v>
      </c>
      <c r="I289" s="213"/>
      <c r="J289" s="213"/>
      <c r="K289" s="211" t="s">
        <v>8294</v>
      </c>
      <c r="M289" s="212">
        <v>7</v>
      </c>
      <c r="N289" s="214">
        <v>41915</v>
      </c>
      <c r="O289" s="212">
        <v>5.45</v>
      </c>
      <c r="P289" s="214">
        <v>42215</v>
      </c>
      <c r="Q289" s="215" t="s">
        <v>8294</v>
      </c>
      <c r="R289" s="215" t="s">
        <v>8294</v>
      </c>
      <c r="S289" s="215" t="s">
        <v>8294</v>
      </c>
      <c r="T289" s="215" t="s">
        <v>8294</v>
      </c>
      <c r="U289" s="209">
        <f>AD289*BS289</f>
        <v>1765.4893096296296</v>
      </c>
      <c r="V289" s="216">
        <v>42215</v>
      </c>
      <c r="W289" s="215">
        <v>13.5</v>
      </c>
      <c r="X289" s="215" t="s">
        <v>8294</v>
      </c>
      <c r="Y289" s="215" t="s">
        <v>8294</v>
      </c>
      <c r="Z289" s="209">
        <f>AD289*BU289</f>
        <v>525.26954666666677</v>
      </c>
      <c r="AA289" s="216">
        <v>42215</v>
      </c>
      <c r="AB289" s="208" t="e">
        <f>(AD289/AH289)*10000</f>
        <v>#VALUE!</v>
      </c>
      <c r="AC289" s="216">
        <v>42215</v>
      </c>
      <c r="AD289" s="485">
        <f>(O289/W289)*(((100-CC289)/100)*((100-2)/100))*100</f>
        <v>36.477051851851854</v>
      </c>
      <c r="AE289" s="216">
        <v>42212</v>
      </c>
      <c r="AF289" s="235">
        <v>40.902726902726904</v>
      </c>
      <c r="AG289" s="216">
        <v>42212</v>
      </c>
      <c r="AH289" s="215" t="s">
        <v>8294</v>
      </c>
      <c r="AI289" s="216" t="s">
        <v>8299</v>
      </c>
      <c r="AJ289" s="212">
        <v>170</v>
      </c>
      <c r="AK289" s="216">
        <v>42145</v>
      </c>
      <c r="AL289" s="215" t="s">
        <v>8294</v>
      </c>
      <c r="AM289" s="215"/>
      <c r="AN289" s="212">
        <v>107</v>
      </c>
      <c r="AO289" s="212"/>
      <c r="AP289" s="215" t="s">
        <v>8294</v>
      </c>
      <c r="AQ289" s="215"/>
      <c r="AR289" s="215" t="s">
        <v>8294</v>
      </c>
      <c r="AS289" s="215"/>
      <c r="AT289" s="215" t="s">
        <v>8294</v>
      </c>
      <c r="AU289" s="215" t="s">
        <v>8294</v>
      </c>
      <c r="AV289" s="215"/>
      <c r="AW289" s="215" t="s">
        <v>8294</v>
      </c>
      <c r="AX289" s="215"/>
      <c r="AY289" s="215" t="s">
        <v>8294</v>
      </c>
      <c r="AZ289" s="215"/>
      <c r="BA289" s="215" t="s">
        <v>8294</v>
      </c>
      <c r="BB289" s="215"/>
      <c r="BC289" s="215" t="s">
        <v>8294</v>
      </c>
      <c r="BD289" s="215"/>
      <c r="BE289" s="212">
        <v>3</v>
      </c>
      <c r="BF289" s="217">
        <v>42279</v>
      </c>
      <c r="BG289" s="212">
        <v>-13.8</v>
      </c>
      <c r="BH289" s="212" t="s">
        <v>8299</v>
      </c>
      <c r="BI289" s="211" t="s">
        <v>8294</v>
      </c>
      <c r="BJ289" s="211"/>
      <c r="BK289" s="211" t="s">
        <v>8294</v>
      </c>
      <c r="BL289" s="211"/>
      <c r="BM289" s="212">
        <v>61.7</v>
      </c>
      <c r="BN289" s="212" t="s">
        <v>8299</v>
      </c>
      <c r="BO289" s="211" t="s">
        <v>8294</v>
      </c>
      <c r="BP289" s="211"/>
      <c r="BQ289" s="212">
        <v>10.199999999999999</v>
      </c>
      <c r="BR289" s="212" t="s">
        <v>8299</v>
      </c>
      <c r="BS289" s="212">
        <v>48.4</v>
      </c>
      <c r="BT289" s="212" t="s">
        <v>8299</v>
      </c>
      <c r="BU289" s="212">
        <v>14.4</v>
      </c>
      <c r="BV289" s="212" t="s">
        <v>8299</v>
      </c>
      <c r="BW289" s="212">
        <v>13.5</v>
      </c>
      <c r="BX289" s="212" t="s">
        <v>8299</v>
      </c>
      <c r="BY289" s="234">
        <v>7.0289130210876465</v>
      </c>
      <c r="BZ289" s="214">
        <v>42215</v>
      </c>
      <c r="CA289" s="212">
        <v>33.700000000000003</v>
      </c>
      <c r="CB289" s="208" t="s">
        <v>8299</v>
      </c>
      <c r="CC289" s="212">
        <v>7.8</v>
      </c>
      <c r="CD289" s="214">
        <v>42215</v>
      </c>
      <c r="CE289" s="208">
        <v>0</v>
      </c>
      <c r="CG289" s="215" t="s">
        <v>8294</v>
      </c>
      <c r="CH289" s="215" t="s">
        <v>8294</v>
      </c>
      <c r="CI289" s="215" t="s">
        <v>8294</v>
      </c>
      <c r="CJ289" s="215" t="s">
        <v>8294</v>
      </c>
    </row>
    <row r="290" spans="1:88">
      <c r="A290" s="210" t="s">
        <v>7624</v>
      </c>
      <c r="B290" s="211" t="s">
        <v>8175</v>
      </c>
      <c r="C290" s="212" t="s">
        <v>7794</v>
      </c>
      <c r="D290" s="211" t="s">
        <v>8274</v>
      </c>
      <c r="E290" s="212">
        <v>171</v>
      </c>
      <c r="F290" s="212">
        <v>1</v>
      </c>
      <c r="G290" s="213">
        <v>282</v>
      </c>
      <c r="H290" s="213">
        <v>11</v>
      </c>
      <c r="I290" s="213"/>
      <c r="J290" s="213"/>
      <c r="K290" s="211" t="s">
        <v>8294</v>
      </c>
      <c r="M290" s="212">
        <v>7</v>
      </c>
      <c r="N290" s="214">
        <v>41915</v>
      </c>
      <c r="O290" s="212">
        <v>3.65</v>
      </c>
      <c r="P290" s="214">
        <v>42215</v>
      </c>
      <c r="Q290" s="215" t="s">
        <v>8294</v>
      </c>
      <c r="R290" s="215" t="s">
        <v>8294</v>
      </c>
      <c r="S290" s="215" t="s">
        <v>8294</v>
      </c>
      <c r="T290" s="215" t="s">
        <v>8294</v>
      </c>
      <c r="U290" s="209">
        <f>AD290*BS290</f>
        <v>1186.9916799999999</v>
      </c>
      <c r="V290" s="216">
        <v>42215</v>
      </c>
      <c r="W290" s="215">
        <v>13.5</v>
      </c>
      <c r="X290" s="215" t="s">
        <v>8294</v>
      </c>
      <c r="Y290" s="215" t="s">
        <v>8294</v>
      </c>
      <c r="Z290" s="209">
        <f>AD290*BU290</f>
        <v>296.74791999999997</v>
      </c>
      <c r="AA290" s="216">
        <v>42215</v>
      </c>
      <c r="AB290" s="208" t="e">
        <f>(AD290/AH290)*10000</f>
        <v>#VALUE!</v>
      </c>
      <c r="AC290" s="216">
        <v>42215</v>
      </c>
      <c r="AD290" s="485">
        <f>(O290/W290)*(((100-CC290)/100)*((100-2)/100))*100</f>
        <v>24.323599999999999</v>
      </c>
      <c r="AE290" s="216">
        <v>42212</v>
      </c>
      <c r="AF290" s="235">
        <v>27.274725274725277</v>
      </c>
      <c r="AG290" s="216">
        <v>42212</v>
      </c>
      <c r="AH290" s="215" t="s">
        <v>8294</v>
      </c>
      <c r="AI290" s="216" t="s">
        <v>8299</v>
      </c>
      <c r="AJ290" s="212">
        <v>150</v>
      </c>
      <c r="AK290" s="216">
        <v>42145</v>
      </c>
      <c r="AL290" s="215" t="s">
        <v>8294</v>
      </c>
      <c r="AM290" s="215"/>
      <c r="AN290" s="212">
        <v>103</v>
      </c>
      <c r="AO290" s="212"/>
      <c r="AP290" s="215" t="s">
        <v>8294</v>
      </c>
      <c r="AQ290" s="215"/>
      <c r="AR290" s="215" t="s">
        <v>8294</v>
      </c>
      <c r="AS290" s="215"/>
      <c r="AT290" s="215" t="s">
        <v>8294</v>
      </c>
      <c r="AU290" s="215" t="s">
        <v>8294</v>
      </c>
      <c r="AV290" s="215"/>
      <c r="AW290" s="215" t="s">
        <v>8294</v>
      </c>
      <c r="AX290" s="215"/>
      <c r="AY290" s="215" t="s">
        <v>8294</v>
      </c>
      <c r="AZ290" s="215"/>
      <c r="BA290" s="215" t="s">
        <v>8294</v>
      </c>
      <c r="BB290" s="215"/>
      <c r="BC290" s="215" t="s">
        <v>8294</v>
      </c>
      <c r="BD290" s="215"/>
      <c r="BE290" s="212">
        <v>3</v>
      </c>
      <c r="BF290" s="217">
        <v>42279</v>
      </c>
      <c r="BG290" s="212">
        <v>-15.1</v>
      </c>
      <c r="BH290" s="212" t="s">
        <v>8299</v>
      </c>
      <c r="BI290" s="211" t="s">
        <v>8294</v>
      </c>
      <c r="BJ290" s="211"/>
      <c r="BK290" s="211" t="s">
        <v>8294</v>
      </c>
      <c r="BL290" s="211"/>
      <c r="BM290" s="212">
        <v>61.1</v>
      </c>
      <c r="BN290" s="212" t="s">
        <v>8299</v>
      </c>
      <c r="BO290" s="211" t="s">
        <v>8294</v>
      </c>
      <c r="BP290" s="211"/>
      <c r="BQ290" s="212">
        <v>10.6</v>
      </c>
      <c r="BR290" s="212" t="s">
        <v>8299</v>
      </c>
      <c r="BS290" s="212">
        <v>48.8</v>
      </c>
      <c r="BT290" s="212" t="s">
        <v>8299</v>
      </c>
      <c r="BU290" s="212">
        <v>12.2</v>
      </c>
      <c r="BV290" s="212" t="s">
        <v>8299</v>
      </c>
      <c r="BW290" s="212">
        <v>6.2</v>
      </c>
      <c r="BX290" s="212" t="s">
        <v>8299</v>
      </c>
      <c r="BY290" s="234">
        <v>7.4898247718811035</v>
      </c>
      <c r="BZ290" s="214">
        <v>42215</v>
      </c>
      <c r="CA290" s="212">
        <v>28.9</v>
      </c>
      <c r="CB290" s="208" t="s">
        <v>8299</v>
      </c>
      <c r="CC290" s="212">
        <v>8.1999999999999993</v>
      </c>
      <c r="CD290" s="214">
        <v>42215</v>
      </c>
      <c r="CE290" s="208">
        <v>0</v>
      </c>
      <c r="CG290" s="215" t="s">
        <v>8294</v>
      </c>
      <c r="CH290" s="215" t="s">
        <v>8294</v>
      </c>
      <c r="CI290" s="215" t="s">
        <v>8294</v>
      </c>
      <c r="CJ290" s="215" t="s">
        <v>8294</v>
      </c>
    </row>
    <row r="291" spans="1:88">
      <c r="A291" s="210" t="s">
        <v>7624</v>
      </c>
      <c r="B291" s="211" t="s">
        <v>8003</v>
      </c>
      <c r="C291" s="212" t="s">
        <v>7394</v>
      </c>
      <c r="D291" s="211" t="s">
        <v>8274</v>
      </c>
      <c r="E291" s="212">
        <v>89</v>
      </c>
      <c r="F291" s="212">
        <v>1</v>
      </c>
      <c r="G291" s="213">
        <v>282</v>
      </c>
      <c r="H291" s="213">
        <v>12</v>
      </c>
      <c r="I291" s="213"/>
      <c r="J291" s="213"/>
      <c r="K291" s="211" t="s">
        <v>8294</v>
      </c>
      <c r="M291" s="212">
        <v>7</v>
      </c>
      <c r="N291" s="214">
        <v>41915</v>
      </c>
      <c r="O291" s="212">
        <v>3.7</v>
      </c>
      <c r="P291" s="214">
        <v>42215</v>
      </c>
      <c r="Q291" s="215" t="s">
        <v>8294</v>
      </c>
      <c r="R291" s="215" t="s">
        <v>8294</v>
      </c>
      <c r="S291" s="215" t="s">
        <v>8294</v>
      </c>
      <c r="T291" s="215" t="s">
        <v>8294</v>
      </c>
      <c r="U291" s="209">
        <f>AD291*BS291</f>
        <v>1179.395445925926</v>
      </c>
      <c r="V291" s="216">
        <v>42215</v>
      </c>
      <c r="W291" s="215">
        <v>13.5</v>
      </c>
      <c r="X291" s="215" t="s">
        <v>8294</v>
      </c>
      <c r="Y291" s="215" t="s">
        <v>8294</v>
      </c>
      <c r="Z291" s="209">
        <f>AD291*BU291</f>
        <v>325.43484296296293</v>
      </c>
      <c r="AA291" s="216">
        <v>42215</v>
      </c>
      <c r="AB291" s="208" t="e">
        <f>(AD291/AH291)*10000</f>
        <v>#VALUE!</v>
      </c>
      <c r="AC291" s="216">
        <v>42215</v>
      </c>
      <c r="AD291" s="485">
        <f>(O291/W291)*(((100-CC291)/100)*((100-2)/100))*100</f>
        <v>24.468785185185183</v>
      </c>
      <c r="AE291" s="216">
        <v>42212</v>
      </c>
      <c r="AF291" s="235">
        <v>27.437525437525441</v>
      </c>
      <c r="AG291" s="216">
        <v>42212</v>
      </c>
      <c r="AH291" s="215" t="s">
        <v>8294</v>
      </c>
      <c r="AI291" s="216" t="s">
        <v>8299</v>
      </c>
      <c r="AJ291" s="212">
        <v>140</v>
      </c>
      <c r="AK291" s="216">
        <v>42145</v>
      </c>
      <c r="AL291" s="215" t="s">
        <v>8294</v>
      </c>
      <c r="AM291" s="215"/>
      <c r="AN291" s="212">
        <v>102</v>
      </c>
      <c r="AO291" s="212"/>
      <c r="AP291" s="215" t="s">
        <v>8294</v>
      </c>
      <c r="AQ291" s="215"/>
      <c r="AR291" s="215" t="s">
        <v>8294</v>
      </c>
      <c r="AS291" s="215"/>
      <c r="AT291" s="215" t="s">
        <v>8294</v>
      </c>
      <c r="AU291" s="215" t="s">
        <v>8294</v>
      </c>
      <c r="AV291" s="215"/>
      <c r="AW291" s="215" t="s">
        <v>8294</v>
      </c>
      <c r="AX291" s="215"/>
      <c r="AY291" s="215" t="s">
        <v>8294</v>
      </c>
      <c r="AZ291" s="215"/>
      <c r="BA291" s="215" t="s">
        <v>8294</v>
      </c>
      <c r="BB291" s="215"/>
      <c r="BC291" s="215" t="s">
        <v>8294</v>
      </c>
      <c r="BD291" s="215"/>
      <c r="BE291" s="212">
        <v>3</v>
      </c>
      <c r="BF291" s="217">
        <v>42279</v>
      </c>
      <c r="BG291" s="212">
        <v>-13.9</v>
      </c>
      <c r="BH291" s="212" t="s">
        <v>8299</v>
      </c>
      <c r="BI291" s="211" t="s">
        <v>8294</v>
      </c>
      <c r="BJ291" s="211"/>
      <c r="BK291" s="211" t="s">
        <v>8294</v>
      </c>
      <c r="BL291" s="211"/>
      <c r="BM291" s="212">
        <v>62.5</v>
      </c>
      <c r="BN291" s="212" t="s">
        <v>8299</v>
      </c>
      <c r="BO291" s="211" t="s">
        <v>8294</v>
      </c>
      <c r="BP291" s="211"/>
      <c r="BQ291" s="212">
        <v>9.9</v>
      </c>
      <c r="BR291" s="212" t="s">
        <v>8299</v>
      </c>
      <c r="BS291" s="212">
        <v>48.2</v>
      </c>
      <c r="BT291" s="212" t="s">
        <v>8299</v>
      </c>
      <c r="BU291" s="212">
        <v>13.3</v>
      </c>
      <c r="BV291" s="212" t="s">
        <v>8299</v>
      </c>
      <c r="BW291" s="212">
        <v>10.1</v>
      </c>
      <c r="BX291" s="212" t="s">
        <v>8299</v>
      </c>
      <c r="BY291" s="234">
        <v>7.6068367958068848</v>
      </c>
      <c r="BZ291" s="214">
        <v>42215</v>
      </c>
      <c r="CA291" s="212">
        <v>31.1</v>
      </c>
      <c r="CB291" s="208" t="s">
        <v>8299</v>
      </c>
      <c r="CC291" s="212">
        <v>8.9</v>
      </c>
      <c r="CD291" s="214">
        <v>42215</v>
      </c>
      <c r="CE291" s="208">
        <v>0</v>
      </c>
      <c r="CG291" s="215" t="s">
        <v>8294</v>
      </c>
      <c r="CH291" s="215" t="s">
        <v>8294</v>
      </c>
      <c r="CI291" s="215" t="s">
        <v>8294</v>
      </c>
      <c r="CJ291" s="215" t="s">
        <v>8294</v>
      </c>
    </row>
    <row r="292" spans="1:88">
      <c r="A292" s="210" t="s">
        <v>7624</v>
      </c>
      <c r="B292" s="211" t="s">
        <v>7933</v>
      </c>
      <c r="C292" s="212" t="s">
        <v>7684</v>
      </c>
      <c r="D292" s="211" t="s">
        <v>8274</v>
      </c>
      <c r="E292" s="212">
        <v>54</v>
      </c>
      <c r="F292" s="212">
        <v>1</v>
      </c>
      <c r="G292" s="213">
        <v>282</v>
      </c>
      <c r="H292" s="213">
        <v>13</v>
      </c>
      <c r="I292" s="213"/>
      <c r="J292" s="213"/>
      <c r="K292" s="211" t="s">
        <v>8294</v>
      </c>
      <c r="M292" s="212">
        <v>7</v>
      </c>
      <c r="N292" s="214">
        <v>41915</v>
      </c>
      <c r="O292" s="212">
        <v>3.2</v>
      </c>
      <c r="P292" s="214">
        <v>42215</v>
      </c>
      <c r="Q292" s="215" t="s">
        <v>8294</v>
      </c>
      <c r="R292" s="215" t="s">
        <v>8294</v>
      </c>
      <c r="S292" s="215" t="s">
        <v>8294</v>
      </c>
      <c r="T292" s="215" t="s">
        <v>8294</v>
      </c>
      <c r="U292" s="209">
        <f>AD292*BS292</f>
        <v>994.62305185185164</v>
      </c>
      <c r="V292" s="216">
        <v>42215</v>
      </c>
      <c r="W292" s="215">
        <v>13.5</v>
      </c>
      <c r="X292" s="215" t="s">
        <v>8294</v>
      </c>
      <c r="Y292" s="215" t="s">
        <v>8294</v>
      </c>
      <c r="Z292" s="209">
        <f>AD292*BU292</f>
        <v>275.10850370370366</v>
      </c>
      <c r="AA292" s="216">
        <v>42215</v>
      </c>
      <c r="AB292" s="208" t="e">
        <f>(AD292/AH292)*10000</f>
        <v>#VALUE!</v>
      </c>
      <c r="AC292" s="216">
        <v>42215</v>
      </c>
      <c r="AD292" s="485">
        <f>(O292/W292)*(((100-CC292)/100)*((100-2)/100))*100</f>
        <v>21.162192592592589</v>
      </c>
      <c r="AE292" s="216">
        <v>42212</v>
      </c>
      <c r="AF292" s="235">
        <v>23.72975172975173</v>
      </c>
      <c r="AG292" s="216">
        <v>42212</v>
      </c>
      <c r="AH292" s="215" t="s">
        <v>8294</v>
      </c>
      <c r="AI292" s="216" t="s">
        <v>8299</v>
      </c>
      <c r="AJ292" s="212">
        <v>165</v>
      </c>
      <c r="AK292" s="216">
        <v>42145</v>
      </c>
      <c r="AL292" s="215" t="s">
        <v>8294</v>
      </c>
      <c r="AM292" s="215"/>
      <c r="AN292" s="212">
        <v>107</v>
      </c>
      <c r="AO292" s="212"/>
      <c r="AP292" s="215" t="s">
        <v>8294</v>
      </c>
      <c r="AQ292" s="215"/>
      <c r="AR292" s="215" t="s">
        <v>8294</v>
      </c>
      <c r="AS292" s="215"/>
      <c r="AT292" s="215" t="s">
        <v>8294</v>
      </c>
      <c r="AU292" s="215" t="s">
        <v>8294</v>
      </c>
      <c r="AV292" s="215"/>
      <c r="AW292" s="215" t="s">
        <v>8294</v>
      </c>
      <c r="AX292" s="215"/>
      <c r="AY292" s="215" t="s">
        <v>8294</v>
      </c>
      <c r="AZ292" s="215"/>
      <c r="BA292" s="215" t="s">
        <v>8294</v>
      </c>
      <c r="BB292" s="215"/>
      <c r="BC292" s="215" t="s">
        <v>8294</v>
      </c>
      <c r="BD292" s="215"/>
      <c r="BE292" s="212">
        <v>3</v>
      </c>
      <c r="BF292" s="217">
        <v>42279</v>
      </c>
      <c r="BG292" s="212">
        <v>-13.9</v>
      </c>
      <c r="BH292" s="212" t="s">
        <v>8299</v>
      </c>
      <c r="BI292" s="211" t="s">
        <v>8294</v>
      </c>
      <c r="BJ292" s="211"/>
      <c r="BK292" s="211" t="s">
        <v>8294</v>
      </c>
      <c r="BL292" s="211"/>
      <c r="BM292" s="212">
        <v>60.8</v>
      </c>
      <c r="BN292" s="212" t="s">
        <v>8299</v>
      </c>
      <c r="BO292" s="211" t="s">
        <v>8294</v>
      </c>
      <c r="BP292" s="211"/>
      <c r="BQ292" s="212">
        <v>10.4</v>
      </c>
      <c r="BR292" s="212" t="s">
        <v>8299</v>
      </c>
      <c r="BS292" s="212">
        <v>47</v>
      </c>
      <c r="BT292" s="212" t="s">
        <v>8299</v>
      </c>
      <c r="BU292" s="212">
        <v>13</v>
      </c>
      <c r="BV292" s="212" t="s">
        <v>8299</v>
      </c>
      <c r="BW292" s="212">
        <v>13.3</v>
      </c>
      <c r="BX292" s="212" t="s">
        <v>8299</v>
      </c>
      <c r="BY292" s="234">
        <v>7.5072531700134277</v>
      </c>
      <c r="BZ292" s="214">
        <v>42215</v>
      </c>
      <c r="CA292" s="212">
        <v>29.5</v>
      </c>
      <c r="CB292" s="208" t="s">
        <v>8299</v>
      </c>
      <c r="CC292" s="212">
        <v>8.9</v>
      </c>
      <c r="CD292" s="214">
        <v>42215</v>
      </c>
      <c r="CE292" s="208">
        <v>0</v>
      </c>
      <c r="CG292" s="215" t="s">
        <v>8294</v>
      </c>
      <c r="CH292" s="215" t="s">
        <v>8294</v>
      </c>
      <c r="CI292" s="215" t="s">
        <v>8294</v>
      </c>
      <c r="CJ292" s="215" t="s">
        <v>8294</v>
      </c>
    </row>
    <row r="293" spans="1:88">
      <c r="A293" s="210" t="s">
        <v>7624</v>
      </c>
      <c r="B293" s="211" t="s">
        <v>8082</v>
      </c>
      <c r="C293" s="212" t="s">
        <v>7750</v>
      </c>
      <c r="D293" s="211" t="s">
        <v>8274</v>
      </c>
      <c r="E293" s="212">
        <v>125</v>
      </c>
      <c r="F293" s="212">
        <v>1</v>
      </c>
      <c r="G293" s="213">
        <v>282</v>
      </c>
      <c r="H293" s="213">
        <v>14</v>
      </c>
      <c r="I293" s="213"/>
      <c r="J293" s="213"/>
      <c r="K293" s="211" t="s">
        <v>8294</v>
      </c>
      <c r="M293" s="212">
        <v>7</v>
      </c>
      <c r="N293" s="214">
        <v>41915</v>
      </c>
      <c r="O293" s="212">
        <v>2.8</v>
      </c>
      <c r="P293" s="214">
        <v>42215</v>
      </c>
      <c r="Q293" s="215" t="s">
        <v>8294</v>
      </c>
      <c r="R293" s="215" t="s">
        <v>8294</v>
      </c>
      <c r="S293" s="215" t="s">
        <v>8294</v>
      </c>
      <c r="T293" s="215" t="s">
        <v>8294</v>
      </c>
      <c r="U293" s="209" t="e">
        <f>AD293*BS293</f>
        <v>#VALUE!</v>
      </c>
      <c r="V293" s="216">
        <v>42215</v>
      </c>
      <c r="W293" s="215">
        <v>13.5</v>
      </c>
      <c r="X293" s="215" t="s">
        <v>8294</v>
      </c>
      <c r="Y293" s="215" t="s">
        <v>8294</v>
      </c>
      <c r="Z293" s="209" t="e">
        <f>AD293*BU293</f>
        <v>#VALUE!</v>
      </c>
      <c r="AA293" s="216">
        <v>42215</v>
      </c>
      <c r="AB293" s="208" t="e">
        <f>(AD293/AH293)*10000</f>
        <v>#VALUE!</v>
      </c>
      <c r="AC293" s="216">
        <v>42215</v>
      </c>
      <c r="AD293" s="485">
        <f>(O293/W293)*(((100-CC293)/100)*((100-2)/100))*100</f>
        <v>18.598222222222223</v>
      </c>
      <c r="AE293" s="216">
        <v>42212</v>
      </c>
      <c r="AF293" s="235">
        <v>20.854700854700852</v>
      </c>
      <c r="AG293" s="216">
        <v>42212</v>
      </c>
      <c r="AH293" s="215" t="s">
        <v>8294</v>
      </c>
      <c r="AI293" s="216" t="s">
        <v>8299</v>
      </c>
      <c r="AJ293" s="212">
        <v>155</v>
      </c>
      <c r="AK293" s="216">
        <v>42145</v>
      </c>
      <c r="AL293" s="215" t="s">
        <v>8294</v>
      </c>
      <c r="AM293" s="215"/>
      <c r="AN293" s="212">
        <v>108</v>
      </c>
      <c r="AO293" s="212"/>
      <c r="AP293" s="215" t="s">
        <v>8294</v>
      </c>
      <c r="AQ293" s="215"/>
      <c r="AR293" s="215" t="s">
        <v>8294</v>
      </c>
      <c r="AS293" s="215"/>
      <c r="AT293" s="215" t="s">
        <v>8294</v>
      </c>
      <c r="AU293" s="215" t="s">
        <v>8294</v>
      </c>
      <c r="AV293" s="215"/>
      <c r="AW293" s="215" t="s">
        <v>8294</v>
      </c>
      <c r="AX293" s="215"/>
      <c r="AY293" s="215" t="s">
        <v>8294</v>
      </c>
      <c r="AZ293" s="215"/>
      <c r="BA293" s="215" t="s">
        <v>8294</v>
      </c>
      <c r="BB293" s="215"/>
      <c r="BC293" s="215" t="s">
        <v>8294</v>
      </c>
      <c r="BD293" s="215"/>
      <c r="BE293" s="212">
        <v>3</v>
      </c>
      <c r="BF293" s="217">
        <v>42279</v>
      </c>
      <c r="BG293" s="211" t="s">
        <v>8294</v>
      </c>
      <c r="BH293" s="212" t="s">
        <v>8299</v>
      </c>
      <c r="BI293" s="211" t="s">
        <v>8294</v>
      </c>
      <c r="BJ293" s="211"/>
      <c r="BK293" s="211" t="s">
        <v>8294</v>
      </c>
      <c r="BL293" s="211"/>
      <c r="BM293" s="211" t="s">
        <v>8294</v>
      </c>
      <c r="BN293" s="212" t="s">
        <v>8299</v>
      </c>
      <c r="BO293" s="211" t="s">
        <v>8294</v>
      </c>
      <c r="BP293" s="211"/>
      <c r="BQ293" s="211" t="s">
        <v>8294</v>
      </c>
      <c r="BR293" s="212" t="s">
        <v>8299</v>
      </c>
      <c r="BS293" s="211" t="s">
        <v>8294</v>
      </c>
      <c r="BT293" s="212" t="s">
        <v>8299</v>
      </c>
      <c r="BU293" s="211" t="s">
        <v>8294</v>
      </c>
      <c r="BV293" s="212" t="s">
        <v>8299</v>
      </c>
      <c r="BW293" s="211" t="s">
        <v>8294</v>
      </c>
      <c r="BX293" s="212" t="s">
        <v>8299</v>
      </c>
      <c r="BY293" s="234" t="s">
        <v>8294</v>
      </c>
      <c r="BZ293" s="214">
        <v>42215</v>
      </c>
      <c r="CA293" s="211" t="s">
        <v>8294</v>
      </c>
      <c r="CB293" s="208" t="s">
        <v>8299</v>
      </c>
      <c r="CC293" s="212">
        <v>8.5</v>
      </c>
      <c r="CD293" s="214">
        <v>42215</v>
      </c>
      <c r="CE293" s="208">
        <v>0</v>
      </c>
      <c r="CG293" s="215" t="s">
        <v>8294</v>
      </c>
      <c r="CH293" s="215" t="s">
        <v>8294</v>
      </c>
      <c r="CI293" s="215" t="s">
        <v>8294</v>
      </c>
      <c r="CJ293" s="215" t="s">
        <v>8294</v>
      </c>
    </row>
    <row r="294" spans="1:88">
      <c r="A294" s="210" t="s">
        <v>7624</v>
      </c>
      <c r="B294" s="211" t="s">
        <v>8039</v>
      </c>
      <c r="C294" s="212" t="s">
        <v>7733</v>
      </c>
      <c r="D294" s="211" t="s">
        <v>8274</v>
      </c>
      <c r="E294" s="212">
        <v>107</v>
      </c>
      <c r="F294" s="212">
        <v>1</v>
      </c>
      <c r="G294" s="213">
        <v>282</v>
      </c>
      <c r="H294" s="213">
        <v>15</v>
      </c>
      <c r="I294" s="213"/>
      <c r="J294" s="213"/>
      <c r="K294" s="211" t="s">
        <v>8294</v>
      </c>
      <c r="M294" s="212">
        <v>7</v>
      </c>
      <c r="N294" s="214">
        <v>41915</v>
      </c>
      <c r="O294" s="212">
        <v>3.4</v>
      </c>
      <c r="P294" s="214">
        <v>42215</v>
      </c>
      <c r="Q294" s="215" t="s">
        <v>8294</v>
      </c>
      <c r="R294" s="215" t="s">
        <v>8294</v>
      </c>
      <c r="S294" s="215" t="s">
        <v>8294</v>
      </c>
      <c r="T294" s="215" t="s">
        <v>8294</v>
      </c>
      <c r="U294" s="209">
        <f>AD294*BS294</f>
        <v>1060.1189925925926</v>
      </c>
      <c r="V294" s="216">
        <v>42215</v>
      </c>
      <c r="W294" s="215">
        <v>13.5</v>
      </c>
      <c r="X294" s="215" t="s">
        <v>8294</v>
      </c>
      <c r="Y294" s="215" t="s">
        <v>8294</v>
      </c>
      <c r="Z294" s="209">
        <f>AD294*BU294</f>
        <v>291.98192592592591</v>
      </c>
      <c r="AA294" s="216">
        <v>42215</v>
      </c>
      <c r="AB294" s="208" t="e">
        <f>(AD294/AH294)*10000</f>
        <v>#VALUE!</v>
      </c>
      <c r="AC294" s="216">
        <v>42215</v>
      </c>
      <c r="AD294" s="485">
        <f>(O294/W294)*(((100-CC294)/100)*((100-2)/100))*100</f>
        <v>22.460148148148146</v>
      </c>
      <c r="AE294" s="216">
        <v>42212</v>
      </c>
      <c r="AF294" s="235">
        <v>25.185185185185183</v>
      </c>
      <c r="AG294" s="216">
        <v>42212</v>
      </c>
      <c r="AH294" s="215" t="s">
        <v>8294</v>
      </c>
      <c r="AI294" s="216" t="s">
        <v>8299</v>
      </c>
      <c r="AJ294" s="212">
        <v>160</v>
      </c>
      <c r="AK294" s="216">
        <v>42145</v>
      </c>
      <c r="AL294" s="215" t="s">
        <v>8294</v>
      </c>
      <c r="AM294" s="215"/>
      <c r="AN294" s="212">
        <v>107</v>
      </c>
      <c r="AO294" s="212"/>
      <c r="AP294" s="215" t="s">
        <v>8294</v>
      </c>
      <c r="AQ294" s="215"/>
      <c r="AR294" s="215" t="s">
        <v>8294</v>
      </c>
      <c r="AS294" s="215"/>
      <c r="AT294" s="215" t="s">
        <v>8294</v>
      </c>
      <c r="AU294" s="215" t="s">
        <v>8294</v>
      </c>
      <c r="AV294" s="215"/>
      <c r="AW294" s="215" t="s">
        <v>8294</v>
      </c>
      <c r="AX294" s="215"/>
      <c r="AY294" s="215" t="s">
        <v>8294</v>
      </c>
      <c r="AZ294" s="215"/>
      <c r="BA294" s="215" t="s">
        <v>8294</v>
      </c>
      <c r="BB294" s="215"/>
      <c r="BC294" s="215" t="s">
        <v>8294</v>
      </c>
      <c r="BD294" s="215"/>
      <c r="BE294" s="212">
        <v>3</v>
      </c>
      <c r="BF294" s="217">
        <v>42279</v>
      </c>
      <c r="BG294" s="212">
        <v>-9.1</v>
      </c>
      <c r="BH294" s="212" t="s">
        <v>8299</v>
      </c>
      <c r="BI294" s="211" t="s">
        <v>8294</v>
      </c>
      <c r="BJ294" s="211"/>
      <c r="BK294" s="211" t="s">
        <v>8294</v>
      </c>
      <c r="BL294" s="211"/>
      <c r="BM294" s="212">
        <v>62.6</v>
      </c>
      <c r="BN294" s="212" t="s">
        <v>8299</v>
      </c>
      <c r="BO294" s="211" t="s">
        <v>8294</v>
      </c>
      <c r="BP294" s="211"/>
      <c r="BQ294" s="212">
        <v>8.8000000000000007</v>
      </c>
      <c r="BR294" s="212" t="s">
        <v>8299</v>
      </c>
      <c r="BS294" s="212">
        <v>47.2</v>
      </c>
      <c r="BT294" s="212" t="s">
        <v>8299</v>
      </c>
      <c r="BU294" s="212">
        <v>13</v>
      </c>
      <c r="BV294" s="212" t="s">
        <v>8299</v>
      </c>
      <c r="BW294" s="212">
        <v>12.2</v>
      </c>
      <c r="BX294" s="212" t="s">
        <v>8299</v>
      </c>
      <c r="BY294" s="234">
        <v>7.5067720413208008</v>
      </c>
      <c r="BZ294" s="214">
        <v>42215</v>
      </c>
      <c r="CA294" s="212">
        <v>29.8</v>
      </c>
      <c r="CB294" s="208" t="s">
        <v>8299</v>
      </c>
      <c r="CC294" s="212">
        <v>9</v>
      </c>
      <c r="CD294" s="214">
        <v>42215</v>
      </c>
      <c r="CE294" s="208">
        <v>0</v>
      </c>
      <c r="CG294" s="215" t="s">
        <v>8294</v>
      </c>
      <c r="CH294" s="215" t="s">
        <v>8294</v>
      </c>
      <c r="CI294" s="215" t="s">
        <v>8294</v>
      </c>
      <c r="CJ294" s="215" t="s">
        <v>8294</v>
      </c>
    </row>
    <row r="295" spans="1:88">
      <c r="A295" s="210" t="s">
        <v>7624</v>
      </c>
      <c r="B295" s="211" t="s">
        <v>8115</v>
      </c>
      <c r="C295" s="212" t="s">
        <v>7765</v>
      </c>
      <c r="D295" s="211" t="s">
        <v>8274</v>
      </c>
      <c r="E295" s="212">
        <v>142</v>
      </c>
      <c r="F295" s="212">
        <v>1</v>
      </c>
      <c r="G295" s="213">
        <v>282</v>
      </c>
      <c r="H295" s="213">
        <v>16</v>
      </c>
      <c r="I295" s="213"/>
      <c r="J295" s="213"/>
      <c r="K295" s="211" t="s">
        <v>8294</v>
      </c>
      <c r="M295" s="212">
        <v>7</v>
      </c>
      <c r="N295" s="214">
        <v>41915</v>
      </c>
      <c r="O295" s="212">
        <v>5.25</v>
      </c>
      <c r="P295" s="214">
        <v>42215</v>
      </c>
      <c r="Q295" s="215" t="s">
        <v>8294</v>
      </c>
      <c r="R295" s="215" t="s">
        <v>8294</v>
      </c>
      <c r="S295" s="215" t="s">
        <v>8294</v>
      </c>
      <c r="T295" s="215" t="s">
        <v>8294</v>
      </c>
      <c r="U295" s="209">
        <f>AD295*BS295</f>
        <v>1714.3139999999999</v>
      </c>
      <c r="V295" s="216">
        <v>42215</v>
      </c>
      <c r="W295" s="215">
        <v>13.5</v>
      </c>
      <c r="X295" s="215" t="s">
        <v>8294</v>
      </c>
      <c r="Y295" s="215" t="s">
        <v>8294</v>
      </c>
      <c r="Z295" s="209">
        <f>AD295*BU295</f>
        <v>444.32219999999995</v>
      </c>
      <c r="AA295" s="216">
        <v>42215</v>
      </c>
      <c r="AB295" s="208" t="e">
        <f>(AD295/AH295)*10000</f>
        <v>#VALUE!</v>
      </c>
      <c r="AC295" s="216">
        <v>42215</v>
      </c>
      <c r="AD295" s="485">
        <f>(O295/W295)*(((100-CC295)/100)*((100-2)/100))*100</f>
        <v>34.985999999999997</v>
      </c>
      <c r="AE295" s="216">
        <v>42212</v>
      </c>
      <c r="AF295" s="235">
        <v>39.230769230769234</v>
      </c>
      <c r="AG295" s="216">
        <v>42212</v>
      </c>
      <c r="AH295" s="215" t="s">
        <v>8294</v>
      </c>
      <c r="AI295" s="216" t="s">
        <v>8299</v>
      </c>
      <c r="AJ295" s="212">
        <v>160</v>
      </c>
      <c r="AK295" s="216">
        <v>42145</v>
      </c>
      <c r="AL295" s="215" t="s">
        <v>8294</v>
      </c>
      <c r="AM295" s="215"/>
      <c r="AN295" s="212">
        <v>100</v>
      </c>
      <c r="AO295" s="212"/>
      <c r="AP295" s="215" t="s">
        <v>8294</v>
      </c>
      <c r="AQ295" s="215"/>
      <c r="AR295" s="215" t="s">
        <v>8294</v>
      </c>
      <c r="AS295" s="215"/>
      <c r="AT295" s="215" t="s">
        <v>8294</v>
      </c>
      <c r="AU295" s="215" t="s">
        <v>8294</v>
      </c>
      <c r="AV295" s="215"/>
      <c r="AW295" s="215" t="s">
        <v>8294</v>
      </c>
      <c r="AX295" s="215"/>
      <c r="AY295" s="215" t="s">
        <v>8294</v>
      </c>
      <c r="AZ295" s="215"/>
      <c r="BA295" s="215" t="s">
        <v>8294</v>
      </c>
      <c r="BB295" s="215"/>
      <c r="BC295" s="215" t="s">
        <v>8294</v>
      </c>
      <c r="BD295" s="215"/>
      <c r="BE295" s="212">
        <v>3</v>
      </c>
      <c r="BF295" s="217">
        <v>42279</v>
      </c>
      <c r="BG295" s="212">
        <v>-12.8</v>
      </c>
      <c r="BH295" s="212" t="s">
        <v>8299</v>
      </c>
      <c r="BI295" s="211" t="s">
        <v>8294</v>
      </c>
      <c r="BJ295" s="211"/>
      <c r="BK295" s="211" t="s">
        <v>8294</v>
      </c>
      <c r="BL295" s="211"/>
      <c r="BM295" s="212">
        <v>62.3</v>
      </c>
      <c r="BN295" s="212" t="s">
        <v>8299</v>
      </c>
      <c r="BO295" s="211" t="s">
        <v>8294</v>
      </c>
      <c r="BP295" s="211"/>
      <c r="BQ295" s="212">
        <v>9.4</v>
      </c>
      <c r="BR295" s="212" t="s">
        <v>8299</v>
      </c>
      <c r="BS295" s="212">
        <v>49</v>
      </c>
      <c r="BT295" s="212" t="s">
        <v>8299</v>
      </c>
      <c r="BU295" s="212">
        <v>12.7</v>
      </c>
      <c r="BV295" s="212" t="s">
        <v>8299</v>
      </c>
      <c r="BW295" s="212">
        <v>12.3</v>
      </c>
      <c r="BX295" s="212" t="s">
        <v>8299</v>
      </c>
      <c r="BY295" s="234">
        <v>7.4816370010375977</v>
      </c>
      <c r="BZ295" s="214">
        <v>42215</v>
      </c>
      <c r="CA295" s="212">
        <v>30.1</v>
      </c>
      <c r="CB295" s="208" t="s">
        <v>8299</v>
      </c>
      <c r="CC295" s="212">
        <v>8.1999999999999993</v>
      </c>
      <c r="CD295" s="214">
        <v>42215</v>
      </c>
      <c r="CE295" s="208">
        <v>0</v>
      </c>
      <c r="CG295" s="215" t="s">
        <v>8294</v>
      </c>
      <c r="CH295" s="215" t="s">
        <v>8294</v>
      </c>
      <c r="CI295" s="215" t="s">
        <v>8294</v>
      </c>
      <c r="CJ295" s="215" t="s">
        <v>8294</v>
      </c>
    </row>
    <row r="296" spans="1:88">
      <c r="A296" s="210" t="s">
        <v>7624</v>
      </c>
      <c r="B296" s="211" t="s">
        <v>8070</v>
      </c>
      <c r="C296" s="212" t="s">
        <v>7745</v>
      </c>
      <c r="D296" s="211" t="s">
        <v>8276</v>
      </c>
      <c r="E296" s="212">
        <v>120</v>
      </c>
      <c r="F296" s="212">
        <v>1</v>
      </c>
      <c r="G296" s="213">
        <v>282</v>
      </c>
      <c r="H296" s="213">
        <v>17</v>
      </c>
      <c r="I296" s="213"/>
      <c r="J296" s="213"/>
      <c r="K296" s="211" t="s">
        <v>8294</v>
      </c>
      <c r="M296" s="212">
        <v>7</v>
      </c>
      <c r="N296" s="214">
        <v>41915</v>
      </c>
      <c r="O296" s="212">
        <v>3.4</v>
      </c>
      <c r="P296" s="214">
        <v>42215</v>
      </c>
      <c r="Q296" s="215" t="s">
        <v>8294</v>
      </c>
      <c r="R296" s="215" t="s">
        <v>8294</v>
      </c>
      <c r="S296" s="215" t="s">
        <v>8294</v>
      </c>
      <c r="T296" s="215" t="s">
        <v>8294</v>
      </c>
      <c r="U296" s="209">
        <f>AD296*BS296</f>
        <v>1047.9041274074073</v>
      </c>
      <c r="V296" s="216">
        <v>42215</v>
      </c>
      <c r="W296" s="215">
        <v>13.5</v>
      </c>
      <c r="X296" s="215" t="s">
        <v>8294</v>
      </c>
      <c r="Y296" s="215" t="s">
        <v>8294</v>
      </c>
      <c r="Z296" s="209">
        <f>AD296*BU296</f>
        <v>382.49632296296289</v>
      </c>
      <c r="AA296" s="216">
        <v>42215</v>
      </c>
      <c r="AB296" s="208" t="e">
        <f>(AD296/AH296)*10000</f>
        <v>#VALUE!</v>
      </c>
      <c r="AC296" s="216">
        <v>42215</v>
      </c>
      <c r="AD296" s="485">
        <f>(O296/W296)*(((100-CC296)/100)*((100-2)/100))*100</f>
        <v>22.632918518518515</v>
      </c>
      <c r="AE296" s="216">
        <v>42212</v>
      </c>
      <c r="AF296" s="235">
        <v>25.378917378917375</v>
      </c>
      <c r="AG296" s="216">
        <v>42212</v>
      </c>
      <c r="AH296" s="215" t="s">
        <v>8294</v>
      </c>
      <c r="AI296" s="216" t="s">
        <v>8299</v>
      </c>
      <c r="AJ296" s="212">
        <v>145</v>
      </c>
      <c r="AK296" s="216">
        <v>42145</v>
      </c>
      <c r="AL296" s="215" t="s">
        <v>8294</v>
      </c>
      <c r="AM296" s="215"/>
      <c r="AN296" s="212">
        <v>101</v>
      </c>
      <c r="AO296" s="212"/>
      <c r="AP296" s="215" t="s">
        <v>8294</v>
      </c>
      <c r="AQ296" s="215"/>
      <c r="AR296" s="215" t="s">
        <v>8294</v>
      </c>
      <c r="AS296" s="215"/>
      <c r="AT296" s="215" t="s">
        <v>8294</v>
      </c>
      <c r="AU296" s="215" t="s">
        <v>8294</v>
      </c>
      <c r="AV296" s="215"/>
      <c r="AW296" s="215" t="s">
        <v>8294</v>
      </c>
      <c r="AX296" s="215"/>
      <c r="AY296" s="215" t="s">
        <v>8294</v>
      </c>
      <c r="AZ296" s="215"/>
      <c r="BA296" s="215" t="s">
        <v>8294</v>
      </c>
      <c r="BB296" s="215"/>
      <c r="BC296" s="215" t="s">
        <v>8294</v>
      </c>
      <c r="BD296" s="215"/>
      <c r="BE296" s="212">
        <v>3</v>
      </c>
      <c r="BF296" s="217">
        <v>42279</v>
      </c>
      <c r="BG296" s="212">
        <v>33.299999999999997</v>
      </c>
      <c r="BH296" s="212" t="s">
        <v>8299</v>
      </c>
      <c r="BI296" s="211" t="s">
        <v>8294</v>
      </c>
      <c r="BJ296" s="211"/>
      <c r="BK296" s="211" t="s">
        <v>8294</v>
      </c>
      <c r="BL296" s="211"/>
      <c r="BM296" s="212">
        <v>67.900000000000006</v>
      </c>
      <c r="BN296" s="212" t="s">
        <v>8299</v>
      </c>
      <c r="BO296" s="211" t="s">
        <v>8294</v>
      </c>
      <c r="BP296" s="211"/>
      <c r="BQ296" s="212">
        <v>5</v>
      </c>
      <c r="BR296" s="212" t="s">
        <v>8299</v>
      </c>
      <c r="BS296" s="212">
        <v>46.3</v>
      </c>
      <c r="BT296" s="212" t="s">
        <v>8299</v>
      </c>
      <c r="BU296" s="212">
        <v>16.899999999999999</v>
      </c>
      <c r="BV296" s="212" t="s">
        <v>8299</v>
      </c>
      <c r="BW296" s="212">
        <v>72.599999999999994</v>
      </c>
      <c r="BX296" s="212" t="s">
        <v>8299</v>
      </c>
      <c r="BY296" s="234">
        <v>7.8109588623046875</v>
      </c>
      <c r="BZ296" s="214">
        <v>42215</v>
      </c>
      <c r="CA296" s="212">
        <v>37.9</v>
      </c>
      <c r="CB296" s="208" t="s">
        <v>8299</v>
      </c>
      <c r="CC296" s="212">
        <v>8.3000000000000007</v>
      </c>
      <c r="CD296" s="214">
        <v>42215</v>
      </c>
      <c r="CE296" s="208">
        <v>0</v>
      </c>
      <c r="CG296" s="215" t="s">
        <v>8294</v>
      </c>
      <c r="CH296" s="215" t="s">
        <v>8294</v>
      </c>
      <c r="CI296" s="215" t="s">
        <v>8294</v>
      </c>
      <c r="CJ296" s="215" t="s">
        <v>8294</v>
      </c>
    </row>
    <row r="297" spans="1:88">
      <c r="A297" s="210" t="s">
        <v>7624</v>
      </c>
      <c r="B297" s="211" t="s">
        <v>7919</v>
      </c>
      <c r="C297" s="212" t="s">
        <v>7677</v>
      </c>
      <c r="D297" s="211" t="s">
        <v>8276</v>
      </c>
      <c r="E297" s="212">
        <v>47</v>
      </c>
      <c r="F297" s="212">
        <v>1</v>
      </c>
      <c r="G297" s="213">
        <v>282</v>
      </c>
      <c r="H297" s="213">
        <v>18</v>
      </c>
      <c r="I297" s="213"/>
      <c r="J297" s="213"/>
      <c r="K297" s="211" t="s">
        <v>8294</v>
      </c>
      <c r="M297" s="212">
        <v>7</v>
      </c>
      <c r="N297" s="214">
        <v>41915</v>
      </c>
      <c r="O297" s="212">
        <v>4.8499999999999996</v>
      </c>
      <c r="P297" s="214">
        <v>42215</v>
      </c>
      <c r="Q297" s="215" t="s">
        <v>8294</v>
      </c>
      <c r="R297" s="215" t="s">
        <v>8294</v>
      </c>
      <c r="S297" s="215" t="s">
        <v>8294</v>
      </c>
      <c r="T297" s="215" t="s">
        <v>8294</v>
      </c>
      <c r="U297" s="209">
        <f>AD297*BS297</f>
        <v>1521.8401851851852</v>
      </c>
      <c r="V297" s="216">
        <v>42215</v>
      </c>
      <c r="W297" s="215">
        <v>13.5</v>
      </c>
      <c r="X297" s="215" t="s">
        <v>8294</v>
      </c>
      <c r="Y297" s="215" t="s">
        <v>8294</v>
      </c>
      <c r="Z297" s="209">
        <f>AD297*BU297</f>
        <v>458.15399259259266</v>
      </c>
      <c r="AA297" s="216">
        <v>42215</v>
      </c>
      <c r="AB297" s="208" t="e">
        <f>(AD297/AH297)*10000</f>
        <v>#VALUE!</v>
      </c>
      <c r="AC297" s="216">
        <v>42215</v>
      </c>
      <c r="AD297" s="485">
        <f>(O297/W297)*(((100-CC297)/100)*((100-2)/100))*100</f>
        <v>32.038740740740742</v>
      </c>
      <c r="AE297" s="216">
        <v>42212</v>
      </c>
      <c r="AF297" s="235">
        <v>35.925925925925924</v>
      </c>
      <c r="AG297" s="216">
        <v>42212</v>
      </c>
      <c r="AH297" s="215" t="s">
        <v>8294</v>
      </c>
      <c r="AI297" s="216" t="s">
        <v>8299</v>
      </c>
      <c r="AJ297" s="212">
        <v>155</v>
      </c>
      <c r="AK297" s="216">
        <v>42145</v>
      </c>
      <c r="AL297" s="215" t="s">
        <v>8294</v>
      </c>
      <c r="AM297" s="215"/>
      <c r="AN297" s="212">
        <v>103</v>
      </c>
      <c r="AO297" s="212"/>
      <c r="AP297" s="215" t="s">
        <v>8294</v>
      </c>
      <c r="AQ297" s="215"/>
      <c r="AR297" s="215" t="s">
        <v>8294</v>
      </c>
      <c r="AS297" s="215"/>
      <c r="AT297" s="215" t="s">
        <v>8294</v>
      </c>
      <c r="AU297" s="215" t="s">
        <v>8294</v>
      </c>
      <c r="AV297" s="215"/>
      <c r="AW297" s="215" t="s">
        <v>8294</v>
      </c>
      <c r="AX297" s="215"/>
      <c r="AY297" s="215" t="s">
        <v>8294</v>
      </c>
      <c r="AZ297" s="215"/>
      <c r="BA297" s="215" t="s">
        <v>8294</v>
      </c>
      <c r="BB297" s="215"/>
      <c r="BC297" s="215" t="s">
        <v>8294</v>
      </c>
      <c r="BD297" s="215"/>
      <c r="BE297" s="212">
        <v>3</v>
      </c>
      <c r="BF297" s="217">
        <v>42279</v>
      </c>
      <c r="BG297" s="212">
        <v>-12</v>
      </c>
      <c r="BH297" s="212" t="s">
        <v>8299</v>
      </c>
      <c r="BI297" s="211" t="s">
        <v>8294</v>
      </c>
      <c r="BJ297" s="211"/>
      <c r="BK297" s="211" t="s">
        <v>8294</v>
      </c>
      <c r="BL297" s="211"/>
      <c r="BM297" s="212">
        <v>62.1</v>
      </c>
      <c r="BN297" s="212" t="s">
        <v>8299</v>
      </c>
      <c r="BO297" s="211" t="s">
        <v>8294</v>
      </c>
      <c r="BP297" s="211"/>
      <c r="BQ297" s="212">
        <v>9.6</v>
      </c>
      <c r="BR297" s="212" t="s">
        <v>8299</v>
      </c>
      <c r="BS297" s="212">
        <v>47.5</v>
      </c>
      <c r="BT297" s="212" t="s">
        <v>8299</v>
      </c>
      <c r="BU297" s="212">
        <v>14.3</v>
      </c>
      <c r="BV297" s="212" t="s">
        <v>8299</v>
      </c>
      <c r="BW297" s="212">
        <v>13.3</v>
      </c>
      <c r="BX297" s="212" t="s">
        <v>8299</v>
      </c>
      <c r="BY297" s="234">
        <v>7.486659049987793</v>
      </c>
      <c r="BZ297" s="214">
        <v>42215</v>
      </c>
      <c r="CA297" s="212">
        <v>33</v>
      </c>
      <c r="CB297" s="208" t="s">
        <v>8299</v>
      </c>
      <c r="CC297" s="212">
        <v>9</v>
      </c>
      <c r="CD297" s="214">
        <v>42215</v>
      </c>
      <c r="CE297" s="208">
        <v>0</v>
      </c>
      <c r="CG297" s="215" t="s">
        <v>8294</v>
      </c>
      <c r="CH297" s="215" t="s">
        <v>8294</v>
      </c>
      <c r="CI297" s="215" t="s">
        <v>8294</v>
      </c>
      <c r="CJ297" s="215" t="s">
        <v>8294</v>
      </c>
    </row>
    <row r="298" spans="1:88">
      <c r="A298" s="210" t="s">
        <v>7624</v>
      </c>
      <c r="B298" s="211" t="s">
        <v>8157</v>
      </c>
      <c r="C298" s="212" t="s">
        <v>7785</v>
      </c>
      <c r="D298" s="211" t="s">
        <v>8276</v>
      </c>
      <c r="E298" s="212">
        <v>162</v>
      </c>
      <c r="F298" s="212">
        <v>1</v>
      </c>
      <c r="G298" s="213">
        <v>282</v>
      </c>
      <c r="H298" s="213">
        <v>19</v>
      </c>
      <c r="I298" s="213"/>
      <c r="J298" s="213"/>
      <c r="K298" s="211" t="s">
        <v>8294</v>
      </c>
      <c r="M298" s="212">
        <v>7</v>
      </c>
      <c r="N298" s="214">
        <v>41915</v>
      </c>
      <c r="O298" s="212">
        <v>6.95</v>
      </c>
      <c r="P298" s="214">
        <v>42215</v>
      </c>
      <c r="Q298" s="215" t="s">
        <v>8294</v>
      </c>
      <c r="R298" s="215" t="s">
        <v>8294</v>
      </c>
      <c r="S298" s="215" t="s">
        <v>8294</v>
      </c>
      <c r="T298" s="215" t="s">
        <v>8294</v>
      </c>
      <c r="U298" s="209">
        <f>AD298*BS298</f>
        <v>2269.4252000000001</v>
      </c>
      <c r="V298" s="216">
        <v>42215</v>
      </c>
      <c r="W298" s="215">
        <v>13.5</v>
      </c>
      <c r="X298" s="215" t="s">
        <v>8294</v>
      </c>
      <c r="Y298" s="215" t="s">
        <v>8294</v>
      </c>
      <c r="Z298" s="209">
        <f>AD298*BU298</f>
        <v>537.25167999999996</v>
      </c>
      <c r="AA298" s="216">
        <v>42215</v>
      </c>
      <c r="AB298" s="208" t="e">
        <f>(AD298/AH298)*10000</f>
        <v>#VALUE!</v>
      </c>
      <c r="AC298" s="216">
        <v>42215</v>
      </c>
      <c r="AD298" s="485">
        <f>(O298/W298)*(((100-CC298)/100)*((100-2)/100))*100</f>
        <v>46.314799999999998</v>
      </c>
      <c r="AE298" s="216">
        <v>42212</v>
      </c>
      <c r="AF298" s="235">
        <v>51.934065934065934</v>
      </c>
      <c r="AG298" s="216">
        <v>42212</v>
      </c>
      <c r="AH298" s="215" t="s">
        <v>8294</v>
      </c>
      <c r="AI298" s="216" t="s">
        <v>8299</v>
      </c>
      <c r="AJ298" s="212">
        <v>165</v>
      </c>
      <c r="AK298" s="216">
        <v>42145</v>
      </c>
      <c r="AL298" s="215" t="s">
        <v>8294</v>
      </c>
      <c r="AM298" s="215"/>
      <c r="AN298" s="212">
        <v>101</v>
      </c>
      <c r="AO298" s="212"/>
      <c r="AP298" s="215" t="s">
        <v>8294</v>
      </c>
      <c r="AQ298" s="215"/>
      <c r="AR298" s="215" t="s">
        <v>8294</v>
      </c>
      <c r="AS298" s="215"/>
      <c r="AT298" s="215" t="s">
        <v>8294</v>
      </c>
      <c r="AU298" s="215" t="s">
        <v>8294</v>
      </c>
      <c r="AV298" s="215"/>
      <c r="AW298" s="215" t="s">
        <v>8294</v>
      </c>
      <c r="AX298" s="215"/>
      <c r="AY298" s="215" t="s">
        <v>8294</v>
      </c>
      <c r="AZ298" s="215"/>
      <c r="BA298" s="215" t="s">
        <v>8294</v>
      </c>
      <c r="BB298" s="215"/>
      <c r="BC298" s="215" t="s">
        <v>8294</v>
      </c>
      <c r="BD298" s="215"/>
      <c r="BE298" s="212">
        <v>3</v>
      </c>
      <c r="BF298" s="217">
        <v>42279</v>
      </c>
      <c r="BG298" s="212">
        <v>-12.3</v>
      </c>
      <c r="BH298" s="212" t="s">
        <v>8299</v>
      </c>
      <c r="BI298" s="211" t="s">
        <v>8294</v>
      </c>
      <c r="BJ298" s="211"/>
      <c r="BK298" s="211" t="s">
        <v>8294</v>
      </c>
      <c r="BL298" s="211"/>
      <c r="BM298" s="212">
        <v>64.7</v>
      </c>
      <c r="BN298" s="212" t="s">
        <v>8299</v>
      </c>
      <c r="BO298" s="211" t="s">
        <v>8294</v>
      </c>
      <c r="BP298" s="211"/>
      <c r="BQ298" s="212">
        <v>8.1</v>
      </c>
      <c r="BR298" s="212" t="s">
        <v>8299</v>
      </c>
      <c r="BS298" s="212">
        <v>49</v>
      </c>
      <c r="BT298" s="212" t="s">
        <v>8299</v>
      </c>
      <c r="BU298" s="212">
        <v>11.6</v>
      </c>
      <c r="BV298" s="212" t="s">
        <v>8299</v>
      </c>
      <c r="BW298" s="212">
        <v>9.1999999999999993</v>
      </c>
      <c r="BX298" s="212" t="s">
        <v>8299</v>
      </c>
      <c r="BY298" s="234">
        <v>7.1774101257324219</v>
      </c>
      <c r="BZ298" s="214">
        <v>42215</v>
      </c>
      <c r="CA298" s="212">
        <v>27.7</v>
      </c>
      <c r="CB298" s="208" t="s">
        <v>8299</v>
      </c>
      <c r="CC298" s="212">
        <v>8.1999999999999993</v>
      </c>
      <c r="CD298" s="214">
        <v>42215</v>
      </c>
      <c r="CE298" s="208">
        <v>0</v>
      </c>
      <c r="CG298" s="215" t="s">
        <v>8294</v>
      </c>
      <c r="CH298" s="215" t="s">
        <v>8294</v>
      </c>
      <c r="CI298" s="215" t="s">
        <v>8294</v>
      </c>
      <c r="CJ298" s="215" t="s">
        <v>8294</v>
      </c>
    </row>
    <row r="299" spans="1:88">
      <c r="A299" s="210" t="s">
        <v>7624</v>
      </c>
      <c r="B299" s="211" t="s">
        <v>7815</v>
      </c>
      <c r="C299" s="212" t="s">
        <v>7814</v>
      </c>
      <c r="D299" s="211" t="s">
        <v>8276</v>
      </c>
      <c r="E299" s="212">
        <v>3</v>
      </c>
      <c r="F299" s="212">
        <v>1</v>
      </c>
      <c r="G299" s="213">
        <v>282</v>
      </c>
      <c r="H299" s="213">
        <v>20</v>
      </c>
      <c r="I299" s="213"/>
      <c r="J299" s="213"/>
      <c r="K299" s="211" t="s">
        <v>8294</v>
      </c>
      <c r="M299" s="212">
        <v>7</v>
      </c>
      <c r="N299" s="214">
        <v>41915</v>
      </c>
      <c r="O299" s="212">
        <v>4.5</v>
      </c>
      <c r="P299" s="214">
        <v>42215</v>
      </c>
      <c r="Q299" s="215" t="s">
        <v>8294</v>
      </c>
      <c r="R299" s="215" t="s">
        <v>8294</v>
      </c>
      <c r="S299" s="215" t="s">
        <v>8294</v>
      </c>
      <c r="T299" s="215" t="s">
        <v>8294</v>
      </c>
      <c r="U299" s="209">
        <f>AD299*BS299</f>
        <v>1419.977533333333</v>
      </c>
      <c r="V299" s="216">
        <v>42215</v>
      </c>
      <c r="W299" s="215">
        <v>13.5</v>
      </c>
      <c r="X299" s="215" t="s">
        <v>8294</v>
      </c>
      <c r="Y299" s="215" t="s">
        <v>8294</v>
      </c>
      <c r="Z299" s="209">
        <f>AD299*BU299</f>
        <v>507.34926666666655</v>
      </c>
      <c r="AA299" s="216">
        <v>42215</v>
      </c>
      <c r="AB299" s="208" t="e">
        <f>(AD299/AH299)*10000</f>
        <v>#VALUE!</v>
      </c>
      <c r="AC299" s="216">
        <v>42215</v>
      </c>
      <c r="AD299" s="485">
        <f>(O299/W299)*(((100-CC299)/100)*((100-2)/100))*100</f>
        <v>30.020666666666664</v>
      </c>
      <c r="AE299" s="216">
        <v>42212</v>
      </c>
      <c r="AF299" s="235">
        <v>33.663003663003657</v>
      </c>
      <c r="AG299" s="216">
        <v>42212</v>
      </c>
      <c r="AH299" s="215" t="s">
        <v>8294</v>
      </c>
      <c r="AI299" s="216" t="s">
        <v>8299</v>
      </c>
      <c r="AJ299" s="212">
        <v>165</v>
      </c>
      <c r="AK299" s="216">
        <v>42145</v>
      </c>
      <c r="AL299" s="215" t="s">
        <v>8294</v>
      </c>
      <c r="AM299" s="215"/>
      <c r="AN299" s="212">
        <v>107</v>
      </c>
      <c r="AO299" s="212"/>
      <c r="AP299" s="215" t="s">
        <v>8294</v>
      </c>
      <c r="AQ299" s="215"/>
      <c r="AR299" s="215" t="s">
        <v>8294</v>
      </c>
      <c r="AS299" s="215"/>
      <c r="AT299" s="215" t="s">
        <v>8294</v>
      </c>
      <c r="AU299" s="215" t="s">
        <v>8294</v>
      </c>
      <c r="AV299" s="215"/>
      <c r="AW299" s="215" t="s">
        <v>8294</v>
      </c>
      <c r="AX299" s="215"/>
      <c r="AY299" s="215" t="s">
        <v>8294</v>
      </c>
      <c r="AZ299" s="215"/>
      <c r="BA299" s="215" t="s">
        <v>8294</v>
      </c>
      <c r="BB299" s="215"/>
      <c r="BC299" s="215" t="s">
        <v>8294</v>
      </c>
      <c r="BD299" s="215"/>
      <c r="BE299" s="212">
        <v>3</v>
      </c>
      <c r="BF299" s="217">
        <v>42279</v>
      </c>
      <c r="BG299" s="212">
        <v>34.299999999999997</v>
      </c>
      <c r="BH299" s="212" t="s">
        <v>8299</v>
      </c>
      <c r="BI299" s="211" t="s">
        <v>8294</v>
      </c>
      <c r="BJ299" s="211"/>
      <c r="BK299" s="211" t="s">
        <v>8294</v>
      </c>
      <c r="BL299" s="211"/>
      <c r="BM299" s="212">
        <v>69.8</v>
      </c>
      <c r="BN299" s="212" t="s">
        <v>8299</v>
      </c>
      <c r="BO299" s="211" t="s">
        <v>8294</v>
      </c>
      <c r="BP299" s="211"/>
      <c r="BQ299" s="212">
        <v>3</v>
      </c>
      <c r="BR299" s="212" t="s">
        <v>8299</v>
      </c>
      <c r="BS299" s="212">
        <v>47.3</v>
      </c>
      <c r="BT299" s="212" t="s">
        <v>8299</v>
      </c>
      <c r="BU299" s="212">
        <v>16.899999999999999</v>
      </c>
      <c r="BV299" s="212" t="s">
        <v>8299</v>
      </c>
      <c r="BW299" s="212">
        <v>78.8</v>
      </c>
      <c r="BX299" s="212" t="s">
        <v>8299</v>
      </c>
      <c r="BY299" s="234">
        <v>7.0304651260375977</v>
      </c>
      <c r="BZ299" s="214">
        <v>42215</v>
      </c>
      <c r="CA299" s="212">
        <v>38.700000000000003</v>
      </c>
      <c r="CB299" s="208" t="s">
        <v>8299</v>
      </c>
      <c r="CC299" s="212">
        <v>8.1</v>
      </c>
      <c r="CD299" s="214">
        <v>42215</v>
      </c>
      <c r="CE299" s="208">
        <v>0</v>
      </c>
      <c r="CG299" s="215" t="s">
        <v>8294</v>
      </c>
      <c r="CH299" s="215" t="s">
        <v>8294</v>
      </c>
      <c r="CI299" s="215" t="s">
        <v>8294</v>
      </c>
      <c r="CJ299" s="215" t="s">
        <v>8294</v>
      </c>
    </row>
    <row r="300" spans="1:88">
      <c r="A300" s="210" t="s">
        <v>7624</v>
      </c>
      <c r="B300" s="211" t="s">
        <v>8001</v>
      </c>
      <c r="C300" s="212" t="s">
        <v>7716</v>
      </c>
      <c r="D300" s="211" t="s">
        <v>8276</v>
      </c>
      <c r="E300" s="212">
        <v>88</v>
      </c>
      <c r="F300" s="212">
        <v>1</v>
      </c>
      <c r="G300" s="213">
        <v>282</v>
      </c>
      <c r="H300" s="213">
        <v>21</v>
      </c>
      <c r="I300" s="213"/>
      <c r="J300" s="213"/>
      <c r="K300" s="211" t="s">
        <v>8294</v>
      </c>
      <c r="M300" s="212">
        <v>7</v>
      </c>
      <c r="N300" s="214">
        <v>41915</v>
      </c>
      <c r="O300" s="212">
        <v>5.5</v>
      </c>
      <c r="P300" s="214">
        <v>42215</v>
      </c>
      <c r="Q300" s="215" t="s">
        <v>8294</v>
      </c>
      <c r="R300" s="215" t="s">
        <v>8294</v>
      </c>
      <c r="S300" s="215" t="s">
        <v>8294</v>
      </c>
      <c r="T300" s="215" t="s">
        <v>8294</v>
      </c>
      <c r="U300" s="209">
        <f>AD300*BS300</f>
        <v>1748.1486814814812</v>
      </c>
      <c r="V300" s="216">
        <v>42215</v>
      </c>
      <c r="W300" s="215">
        <v>13.5</v>
      </c>
      <c r="X300" s="215" t="s">
        <v>8294</v>
      </c>
      <c r="Y300" s="215" t="s">
        <v>8294</v>
      </c>
      <c r="Z300" s="209">
        <f>AD300*BU300</f>
        <v>486.40957037037037</v>
      </c>
      <c r="AA300" s="216">
        <v>42215</v>
      </c>
      <c r="AB300" s="208" t="e">
        <f>(AD300/AH300)*10000</f>
        <v>#VALUE!</v>
      </c>
      <c r="AC300" s="216">
        <v>42215</v>
      </c>
      <c r="AD300" s="485">
        <f>(O300/W300)*(((100-CC300)/100)*((100-2)/100))*100</f>
        <v>36.572148148148145</v>
      </c>
      <c r="AE300" s="216">
        <v>42212</v>
      </c>
      <c r="AF300" s="235">
        <v>41.009361009361008</v>
      </c>
      <c r="AG300" s="216">
        <v>42212</v>
      </c>
      <c r="AH300" s="215" t="s">
        <v>8294</v>
      </c>
      <c r="AI300" s="216" t="s">
        <v>8299</v>
      </c>
      <c r="AJ300" s="212">
        <v>150</v>
      </c>
      <c r="AK300" s="216">
        <v>42145</v>
      </c>
      <c r="AL300" s="215" t="s">
        <v>8294</v>
      </c>
      <c r="AM300" s="215"/>
      <c r="AN300" s="212">
        <v>105</v>
      </c>
      <c r="AO300" s="212"/>
      <c r="AP300" s="215" t="s">
        <v>8294</v>
      </c>
      <c r="AQ300" s="215"/>
      <c r="AR300" s="215" t="s">
        <v>8294</v>
      </c>
      <c r="AS300" s="215"/>
      <c r="AT300" s="215" t="s">
        <v>8294</v>
      </c>
      <c r="AU300" s="215" t="s">
        <v>8294</v>
      </c>
      <c r="AV300" s="215"/>
      <c r="AW300" s="215" t="s">
        <v>8294</v>
      </c>
      <c r="AX300" s="215"/>
      <c r="AY300" s="215" t="s">
        <v>8294</v>
      </c>
      <c r="AZ300" s="215"/>
      <c r="BA300" s="215" t="s">
        <v>8294</v>
      </c>
      <c r="BB300" s="215"/>
      <c r="BC300" s="215" t="s">
        <v>8294</v>
      </c>
      <c r="BD300" s="215"/>
      <c r="BE300" s="212">
        <v>3</v>
      </c>
      <c r="BF300" s="217">
        <v>42279</v>
      </c>
      <c r="BG300" s="212">
        <v>-12.4</v>
      </c>
      <c r="BH300" s="212" t="s">
        <v>8299</v>
      </c>
      <c r="BI300" s="211" t="s">
        <v>8294</v>
      </c>
      <c r="BJ300" s="211"/>
      <c r="BK300" s="211" t="s">
        <v>8294</v>
      </c>
      <c r="BL300" s="211"/>
      <c r="BM300" s="212">
        <v>61.1</v>
      </c>
      <c r="BN300" s="212" t="s">
        <v>8299</v>
      </c>
      <c r="BO300" s="211" t="s">
        <v>8294</v>
      </c>
      <c r="BP300" s="211"/>
      <c r="BQ300" s="212">
        <v>9.8000000000000007</v>
      </c>
      <c r="BR300" s="212" t="s">
        <v>8299</v>
      </c>
      <c r="BS300" s="212">
        <v>47.8</v>
      </c>
      <c r="BT300" s="212" t="s">
        <v>8299</v>
      </c>
      <c r="BU300" s="212">
        <v>13.3</v>
      </c>
      <c r="BV300" s="212" t="s">
        <v>8299</v>
      </c>
      <c r="BW300" s="212">
        <v>11.6</v>
      </c>
      <c r="BX300" s="212" t="s">
        <v>8299</v>
      </c>
      <c r="BY300" s="234">
        <v>7.3706459999084473</v>
      </c>
      <c r="BZ300" s="214">
        <v>42215</v>
      </c>
      <c r="CA300" s="212">
        <v>30.9</v>
      </c>
      <c r="CB300" s="208" t="s">
        <v>8299</v>
      </c>
      <c r="CC300" s="212">
        <v>8.4</v>
      </c>
      <c r="CD300" s="214">
        <v>42215</v>
      </c>
      <c r="CE300" s="208">
        <v>0</v>
      </c>
      <c r="CG300" s="215" t="s">
        <v>8294</v>
      </c>
      <c r="CH300" s="215" t="s">
        <v>8294</v>
      </c>
      <c r="CI300" s="215" t="s">
        <v>8294</v>
      </c>
      <c r="CJ300" s="215" t="s">
        <v>8294</v>
      </c>
    </row>
    <row r="301" spans="1:88">
      <c r="A301" s="210" t="s">
        <v>7624</v>
      </c>
      <c r="B301" s="211" t="s">
        <v>7875</v>
      </c>
      <c r="C301" s="212" t="s">
        <v>7655</v>
      </c>
      <c r="D301" s="211" t="s">
        <v>8276</v>
      </c>
      <c r="E301" s="212">
        <v>25</v>
      </c>
      <c r="F301" s="212">
        <v>1</v>
      </c>
      <c r="G301" s="213">
        <v>282</v>
      </c>
      <c r="H301" s="213">
        <v>22</v>
      </c>
      <c r="I301" s="213"/>
      <c r="J301" s="213"/>
      <c r="K301" s="211" t="s">
        <v>8294</v>
      </c>
      <c r="M301" s="212">
        <v>7</v>
      </c>
      <c r="N301" s="214">
        <v>41915</v>
      </c>
      <c r="O301" s="212">
        <v>4.5999999999999996</v>
      </c>
      <c r="P301" s="214">
        <v>42215</v>
      </c>
      <c r="Q301" s="215" t="s">
        <v>8294</v>
      </c>
      <c r="R301" s="215" t="s">
        <v>8294</v>
      </c>
      <c r="S301" s="215" t="s">
        <v>8294</v>
      </c>
      <c r="T301" s="215" t="s">
        <v>8294</v>
      </c>
      <c r="U301" s="209">
        <f>AD301*BS301</f>
        <v>1342.6627199999996</v>
      </c>
      <c r="V301" s="216">
        <v>42215</v>
      </c>
      <c r="W301" s="215">
        <v>13.5</v>
      </c>
      <c r="X301" s="215" t="s">
        <v>8294</v>
      </c>
      <c r="Y301" s="215" t="s">
        <v>8294</v>
      </c>
      <c r="Z301" s="209">
        <f>AD301*BU301</f>
        <v>508.8630399999999</v>
      </c>
      <c r="AA301" s="216">
        <v>42215</v>
      </c>
      <c r="AB301" s="208" t="e">
        <f>(AD301/AH301)*10000</f>
        <v>#VALUE!</v>
      </c>
      <c r="AC301" s="216">
        <v>42215</v>
      </c>
      <c r="AD301" s="485">
        <f>(O301/W301)*(((100-CC301)/100)*((100-2)/100))*100</f>
        <v>30.654399999999992</v>
      </c>
      <c r="AE301" s="216">
        <v>42212</v>
      </c>
      <c r="AF301" s="235">
        <v>34.373626373626372</v>
      </c>
      <c r="AG301" s="216">
        <v>42212</v>
      </c>
      <c r="AH301" s="215" t="s">
        <v>8294</v>
      </c>
      <c r="AI301" s="216" t="s">
        <v>8299</v>
      </c>
      <c r="AJ301" s="212">
        <v>155</v>
      </c>
      <c r="AK301" s="216">
        <v>42145</v>
      </c>
      <c r="AL301" s="215" t="s">
        <v>8294</v>
      </c>
      <c r="AM301" s="215"/>
      <c r="AN301" s="212">
        <v>107</v>
      </c>
      <c r="AO301" s="212"/>
      <c r="AP301" s="215" t="s">
        <v>8294</v>
      </c>
      <c r="AQ301" s="215"/>
      <c r="AR301" s="215" t="s">
        <v>8294</v>
      </c>
      <c r="AS301" s="215"/>
      <c r="AT301" s="215" t="s">
        <v>8294</v>
      </c>
      <c r="AU301" s="215" t="s">
        <v>8294</v>
      </c>
      <c r="AV301" s="215"/>
      <c r="AW301" s="215" t="s">
        <v>8294</v>
      </c>
      <c r="AX301" s="215"/>
      <c r="AY301" s="215" t="s">
        <v>8294</v>
      </c>
      <c r="AZ301" s="215"/>
      <c r="BA301" s="215" t="s">
        <v>8294</v>
      </c>
      <c r="BB301" s="215"/>
      <c r="BC301" s="215" t="s">
        <v>8294</v>
      </c>
      <c r="BD301" s="215"/>
      <c r="BE301" s="212">
        <v>3</v>
      </c>
      <c r="BF301" s="217">
        <v>42279</v>
      </c>
      <c r="BG301" s="212">
        <v>-8.6999999999999993</v>
      </c>
      <c r="BH301" s="212" t="s">
        <v>8299</v>
      </c>
      <c r="BI301" s="211" t="s">
        <v>8294</v>
      </c>
      <c r="BJ301" s="211"/>
      <c r="BK301" s="211" t="s">
        <v>8294</v>
      </c>
      <c r="BL301" s="211"/>
      <c r="BM301" s="212">
        <v>58.9</v>
      </c>
      <c r="BN301" s="212" t="s">
        <v>8299</v>
      </c>
      <c r="BO301" s="211" t="s">
        <v>8294</v>
      </c>
      <c r="BP301" s="211"/>
      <c r="BQ301" s="212">
        <v>9.9</v>
      </c>
      <c r="BR301" s="212" t="s">
        <v>8299</v>
      </c>
      <c r="BS301" s="212">
        <v>43.8</v>
      </c>
      <c r="BT301" s="212" t="s">
        <v>8299</v>
      </c>
      <c r="BU301" s="212">
        <v>16.600000000000001</v>
      </c>
      <c r="BV301" s="212" t="s">
        <v>8299</v>
      </c>
      <c r="BW301" s="212">
        <v>69.5</v>
      </c>
      <c r="BX301" s="212" t="s">
        <v>8299</v>
      </c>
      <c r="BY301" s="234">
        <v>7.5755138397216797</v>
      </c>
      <c r="BZ301" s="214">
        <v>42215</v>
      </c>
      <c r="CA301" s="212">
        <v>35.1</v>
      </c>
      <c r="CB301" s="208" t="s">
        <v>8299</v>
      </c>
      <c r="CC301" s="212">
        <v>8.1999999999999993</v>
      </c>
      <c r="CD301" s="214">
        <v>42215</v>
      </c>
      <c r="CE301" s="208">
        <v>0</v>
      </c>
      <c r="CG301" s="215" t="s">
        <v>8294</v>
      </c>
      <c r="CH301" s="215" t="s">
        <v>8294</v>
      </c>
      <c r="CI301" s="215" t="s">
        <v>8294</v>
      </c>
      <c r="CJ301" s="215" t="s">
        <v>8294</v>
      </c>
    </row>
    <row r="302" spans="1:88">
      <c r="A302" s="210" t="s">
        <v>7624</v>
      </c>
      <c r="B302" s="211" t="s">
        <v>7923</v>
      </c>
      <c r="C302" s="212" t="s">
        <v>7679</v>
      </c>
      <c r="D302" s="211" t="s">
        <v>8274</v>
      </c>
      <c r="E302" s="212">
        <v>49</v>
      </c>
      <c r="F302" s="212">
        <v>1</v>
      </c>
      <c r="G302" s="213">
        <v>283</v>
      </c>
      <c r="H302" s="213">
        <v>11</v>
      </c>
      <c r="I302" s="213"/>
      <c r="J302" s="213"/>
      <c r="K302" s="211" t="s">
        <v>8294</v>
      </c>
      <c r="M302" s="212">
        <v>7</v>
      </c>
      <c r="N302" s="214">
        <v>41915</v>
      </c>
      <c r="O302" s="212">
        <v>3.45</v>
      </c>
      <c r="P302" s="214">
        <v>42215</v>
      </c>
      <c r="Q302" s="215" t="s">
        <v>8294</v>
      </c>
      <c r="R302" s="215" t="s">
        <v>8294</v>
      </c>
      <c r="S302" s="215" t="s">
        <v>8294</v>
      </c>
      <c r="T302" s="215" t="s">
        <v>8294</v>
      </c>
      <c r="U302" s="209">
        <f>AD302*BS302</f>
        <v>1101.9881133333333</v>
      </c>
      <c r="V302" s="216">
        <v>42215</v>
      </c>
      <c r="W302" s="215">
        <v>13.5</v>
      </c>
      <c r="X302" s="215" t="s">
        <v>8294</v>
      </c>
      <c r="Y302" s="215" t="s">
        <v>8294</v>
      </c>
      <c r="Z302" s="209">
        <f>AD302*BU302</f>
        <v>298.88290444444442</v>
      </c>
      <c r="AA302" s="216">
        <v>42215</v>
      </c>
      <c r="AB302" s="208" t="e">
        <f>(AD302/AH302)*10000</f>
        <v>#VALUE!</v>
      </c>
      <c r="AC302" s="216">
        <v>42215</v>
      </c>
      <c r="AD302" s="485">
        <f>(O302/W302)*(((100-CC302)/100)*((100-2)/100))*100</f>
        <v>22.81548888888889</v>
      </c>
      <c r="AE302" s="216">
        <v>42212</v>
      </c>
      <c r="AF302" s="235">
        <v>25.583638583638585</v>
      </c>
      <c r="AG302" s="216">
        <v>42212</v>
      </c>
      <c r="AH302" s="215" t="s">
        <v>8294</v>
      </c>
      <c r="AI302" s="216" t="s">
        <v>8299</v>
      </c>
      <c r="AJ302" s="212">
        <v>155</v>
      </c>
      <c r="AK302" s="216">
        <v>42145</v>
      </c>
      <c r="AL302" s="215" t="s">
        <v>8294</v>
      </c>
      <c r="AM302" s="215"/>
      <c r="AN302" s="212">
        <v>106</v>
      </c>
      <c r="AO302" s="212"/>
      <c r="AP302" s="215" t="s">
        <v>8294</v>
      </c>
      <c r="AQ302" s="215"/>
      <c r="AR302" s="215" t="s">
        <v>8294</v>
      </c>
      <c r="AS302" s="215"/>
      <c r="AT302" s="215" t="s">
        <v>8294</v>
      </c>
      <c r="AU302" s="215" t="s">
        <v>8294</v>
      </c>
      <c r="AV302" s="215"/>
      <c r="AW302" s="215" t="s">
        <v>8294</v>
      </c>
      <c r="AX302" s="215"/>
      <c r="AY302" s="215" t="s">
        <v>8294</v>
      </c>
      <c r="AZ302" s="215"/>
      <c r="BA302" s="215" t="s">
        <v>8294</v>
      </c>
      <c r="BB302" s="215"/>
      <c r="BC302" s="215" t="s">
        <v>8294</v>
      </c>
      <c r="BD302" s="215"/>
      <c r="BE302" s="212">
        <v>3</v>
      </c>
      <c r="BF302" s="217">
        <v>42279</v>
      </c>
      <c r="BG302" s="212">
        <v>-10.6</v>
      </c>
      <c r="BH302" s="212" t="s">
        <v>8299</v>
      </c>
      <c r="BI302" s="211" t="s">
        <v>8294</v>
      </c>
      <c r="BJ302" s="211"/>
      <c r="BK302" s="211" t="s">
        <v>8294</v>
      </c>
      <c r="BL302" s="211"/>
      <c r="BM302" s="212">
        <v>62.9</v>
      </c>
      <c r="BN302" s="212" t="s">
        <v>8299</v>
      </c>
      <c r="BO302" s="211" t="s">
        <v>8294</v>
      </c>
      <c r="BP302" s="211"/>
      <c r="BQ302" s="212">
        <v>9.5</v>
      </c>
      <c r="BR302" s="212" t="s">
        <v>8299</v>
      </c>
      <c r="BS302" s="212">
        <v>48.3</v>
      </c>
      <c r="BT302" s="212" t="s">
        <v>8299</v>
      </c>
      <c r="BU302" s="212">
        <v>13.1</v>
      </c>
      <c r="BV302" s="212" t="s">
        <v>8299</v>
      </c>
      <c r="BW302" s="212">
        <v>12.6</v>
      </c>
      <c r="BX302" s="212" t="s">
        <v>8299</v>
      </c>
      <c r="BY302" s="234">
        <v>7.1779179573059082</v>
      </c>
      <c r="BZ302" s="214">
        <v>42215</v>
      </c>
      <c r="CA302" s="212">
        <v>30.6</v>
      </c>
      <c r="CB302" s="208" t="s">
        <v>8299</v>
      </c>
      <c r="CC302" s="212">
        <v>8.9</v>
      </c>
      <c r="CD302" s="214">
        <v>42215</v>
      </c>
      <c r="CE302" s="208">
        <v>0</v>
      </c>
      <c r="CG302" s="215" t="s">
        <v>8294</v>
      </c>
      <c r="CH302" s="215" t="s">
        <v>8294</v>
      </c>
      <c r="CI302" s="215" t="s">
        <v>8294</v>
      </c>
      <c r="CJ302" s="215" t="s">
        <v>8294</v>
      </c>
    </row>
    <row r="303" spans="1:88">
      <c r="A303" s="210" t="s">
        <v>7624</v>
      </c>
      <c r="B303" s="211" t="s">
        <v>7973</v>
      </c>
      <c r="C303" s="212" t="s">
        <v>7702</v>
      </c>
      <c r="D303" s="211" t="s">
        <v>8274</v>
      </c>
      <c r="E303" s="212">
        <v>74</v>
      </c>
      <c r="F303" s="212">
        <v>1</v>
      </c>
      <c r="G303" s="213">
        <v>283</v>
      </c>
      <c r="H303" s="213">
        <v>12</v>
      </c>
      <c r="I303" s="213"/>
      <c r="J303" s="213"/>
      <c r="K303" s="211" t="s">
        <v>8294</v>
      </c>
      <c r="M303" s="212">
        <v>7</v>
      </c>
      <c r="N303" s="214">
        <v>41915</v>
      </c>
      <c r="O303" s="212">
        <v>3.3</v>
      </c>
      <c r="P303" s="214">
        <v>42215</v>
      </c>
      <c r="Q303" s="215" t="s">
        <v>8294</v>
      </c>
      <c r="R303" s="215" t="s">
        <v>8294</v>
      </c>
      <c r="S303" s="215" t="s">
        <v>8294</v>
      </c>
      <c r="T303" s="215" t="s">
        <v>8294</v>
      </c>
      <c r="U303" s="209">
        <f>AD303*BS303</f>
        <v>1002.54</v>
      </c>
      <c r="V303" s="216">
        <v>42215</v>
      </c>
      <c r="W303" s="215">
        <v>13.5</v>
      </c>
      <c r="X303" s="215" t="s">
        <v>8294</v>
      </c>
      <c r="Y303" s="215" t="s">
        <v>8294</v>
      </c>
      <c r="Z303" s="209">
        <f>AD303*BU303</f>
        <v>303.99599999999998</v>
      </c>
      <c r="AA303" s="216">
        <v>42215</v>
      </c>
      <c r="AB303" s="208" t="e">
        <f>(AD303/AH303)*10000</f>
        <v>#VALUE!</v>
      </c>
      <c r="AC303" s="216">
        <v>42215</v>
      </c>
      <c r="AD303" s="485">
        <f>(O303/W303)*(((100-CC303)/100)*((100-2)/100))*100</f>
        <v>21.56</v>
      </c>
      <c r="AE303" s="216">
        <v>42212</v>
      </c>
      <c r="AF303" s="235">
        <v>24.175824175824175</v>
      </c>
      <c r="AG303" s="216">
        <v>42212</v>
      </c>
      <c r="AH303" s="215" t="s">
        <v>8294</v>
      </c>
      <c r="AI303" s="216" t="s">
        <v>8299</v>
      </c>
      <c r="AJ303" s="212">
        <v>140</v>
      </c>
      <c r="AK303" s="216">
        <v>42145</v>
      </c>
      <c r="AL303" s="215" t="s">
        <v>8294</v>
      </c>
      <c r="AM303" s="215"/>
      <c r="AN303" s="212">
        <v>106</v>
      </c>
      <c r="AO303" s="212"/>
      <c r="AP303" s="215" t="s">
        <v>8294</v>
      </c>
      <c r="AQ303" s="215"/>
      <c r="AR303" s="215" t="s">
        <v>8294</v>
      </c>
      <c r="AS303" s="215"/>
      <c r="AT303" s="215" t="s">
        <v>8294</v>
      </c>
      <c r="AU303" s="215" t="s">
        <v>8294</v>
      </c>
      <c r="AV303" s="215"/>
      <c r="AW303" s="215" t="s">
        <v>8294</v>
      </c>
      <c r="AX303" s="215"/>
      <c r="AY303" s="215" t="s">
        <v>8294</v>
      </c>
      <c r="AZ303" s="215"/>
      <c r="BA303" s="215" t="s">
        <v>8294</v>
      </c>
      <c r="BB303" s="215"/>
      <c r="BC303" s="215" t="s">
        <v>8294</v>
      </c>
      <c r="BD303" s="215"/>
      <c r="BE303" s="212">
        <v>3</v>
      </c>
      <c r="BF303" s="217">
        <v>42279</v>
      </c>
      <c r="BG303" s="212">
        <v>-10.8</v>
      </c>
      <c r="BH303" s="212" t="s">
        <v>8299</v>
      </c>
      <c r="BI303" s="211" t="s">
        <v>8294</v>
      </c>
      <c r="BJ303" s="211"/>
      <c r="BK303" s="211" t="s">
        <v>8294</v>
      </c>
      <c r="BL303" s="211"/>
      <c r="BM303" s="212">
        <v>62.3</v>
      </c>
      <c r="BN303" s="212" t="s">
        <v>8299</v>
      </c>
      <c r="BO303" s="211" t="s">
        <v>8294</v>
      </c>
      <c r="BP303" s="211"/>
      <c r="BQ303" s="212">
        <v>9.8000000000000007</v>
      </c>
      <c r="BR303" s="212" t="s">
        <v>8299</v>
      </c>
      <c r="BS303" s="212">
        <v>46.5</v>
      </c>
      <c r="BT303" s="212" t="s">
        <v>8299</v>
      </c>
      <c r="BU303" s="212">
        <v>14.1</v>
      </c>
      <c r="BV303" s="212" t="s">
        <v>8299</v>
      </c>
      <c r="BW303" s="212">
        <v>13.5</v>
      </c>
      <c r="BX303" s="212" t="s">
        <v>8299</v>
      </c>
      <c r="BY303" s="234">
        <v>7.3640718460083008</v>
      </c>
      <c r="BZ303" s="214">
        <v>42215</v>
      </c>
      <c r="CA303" s="212">
        <v>31.8</v>
      </c>
      <c r="CB303" s="208" t="s">
        <v>8299</v>
      </c>
      <c r="CC303" s="212">
        <v>10</v>
      </c>
      <c r="CD303" s="214">
        <v>42215</v>
      </c>
      <c r="CE303" s="208">
        <v>0</v>
      </c>
      <c r="CG303" s="215" t="s">
        <v>8294</v>
      </c>
      <c r="CH303" s="215" t="s">
        <v>8294</v>
      </c>
      <c r="CI303" s="215" t="s">
        <v>8294</v>
      </c>
      <c r="CJ303" s="215" t="s">
        <v>8294</v>
      </c>
    </row>
    <row r="304" spans="1:88">
      <c r="A304" s="210" t="s">
        <v>7624</v>
      </c>
      <c r="B304" s="211" t="s">
        <v>7987</v>
      </c>
      <c r="C304" s="212" t="s">
        <v>7709</v>
      </c>
      <c r="D304" s="211" t="s">
        <v>8274</v>
      </c>
      <c r="E304" s="212">
        <v>81</v>
      </c>
      <c r="F304" s="212">
        <v>1</v>
      </c>
      <c r="G304" s="213">
        <v>283</v>
      </c>
      <c r="H304" s="213">
        <v>13</v>
      </c>
      <c r="I304" s="213"/>
      <c r="J304" s="213"/>
      <c r="K304" s="211" t="s">
        <v>8294</v>
      </c>
      <c r="M304" s="212">
        <v>7</v>
      </c>
      <c r="N304" s="214">
        <v>41915</v>
      </c>
      <c r="O304" s="212">
        <v>3.45</v>
      </c>
      <c r="P304" s="214">
        <v>42215</v>
      </c>
      <c r="Q304" s="215" t="s">
        <v>8294</v>
      </c>
      <c r="R304" s="215" t="s">
        <v>8294</v>
      </c>
      <c r="S304" s="215" t="s">
        <v>8294</v>
      </c>
      <c r="T304" s="215" t="s">
        <v>8294</v>
      </c>
      <c r="U304" s="209">
        <f>AD304*BS304</f>
        <v>1171.9998577777781</v>
      </c>
      <c r="V304" s="216">
        <v>42215</v>
      </c>
      <c r="W304" s="215">
        <v>13.5</v>
      </c>
      <c r="X304" s="215" t="s">
        <v>8294</v>
      </c>
      <c r="Y304" s="215" t="s">
        <v>8294</v>
      </c>
      <c r="Z304" s="209">
        <f>AD304*BU304</f>
        <v>272.39840444444451</v>
      </c>
      <c r="AA304" s="216">
        <v>42215</v>
      </c>
      <c r="AB304" s="208" t="e">
        <f>(AD304/AH304)*10000</f>
        <v>#VALUE!</v>
      </c>
      <c r="AC304" s="216">
        <v>42215</v>
      </c>
      <c r="AD304" s="485">
        <f>(O304/W304)*(((100-CC304)/100)*((100-2)/100))*100</f>
        <v>22.890622222222227</v>
      </c>
      <c r="AE304" s="216">
        <v>42212</v>
      </c>
      <c r="AF304" s="235">
        <v>25.667887667887673</v>
      </c>
      <c r="AG304" s="216">
        <v>42212</v>
      </c>
      <c r="AH304" s="215" t="s">
        <v>8294</v>
      </c>
      <c r="AI304" s="216" t="s">
        <v>8299</v>
      </c>
      <c r="AJ304" s="212">
        <v>150</v>
      </c>
      <c r="AK304" s="216">
        <v>42145</v>
      </c>
      <c r="AL304" s="215" t="s">
        <v>8294</v>
      </c>
      <c r="AM304" s="215"/>
      <c r="AN304" s="212">
        <v>101</v>
      </c>
      <c r="AO304" s="212"/>
      <c r="AP304" s="215" t="s">
        <v>8294</v>
      </c>
      <c r="AQ304" s="215"/>
      <c r="AR304" s="215" t="s">
        <v>8294</v>
      </c>
      <c r="AS304" s="215"/>
      <c r="AT304" s="215" t="s">
        <v>8294</v>
      </c>
      <c r="AU304" s="215" t="s">
        <v>8294</v>
      </c>
      <c r="AV304" s="215"/>
      <c r="AW304" s="215" t="s">
        <v>8294</v>
      </c>
      <c r="AX304" s="215"/>
      <c r="AY304" s="215" t="s">
        <v>8294</v>
      </c>
      <c r="AZ304" s="215"/>
      <c r="BA304" s="215" t="s">
        <v>8294</v>
      </c>
      <c r="BB304" s="215"/>
      <c r="BC304" s="215" t="s">
        <v>8294</v>
      </c>
      <c r="BD304" s="215"/>
      <c r="BE304" s="212">
        <v>3</v>
      </c>
      <c r="BF304" s="217">
        <v>42279</v>
      </c>
      <c r="BG304" s="212">
        <v>-10.4</v>
      </c>
      <c r="BH304" s="212" t="s">
        <v>8299</v>
      </c>
      <c r="BI304" s="211" t="s">
        <v>8294</v>
      </c>
      <c r="BJ304" s="211"/>
      <c r="BK304" s="211" t="s">
        <v>8294</v>
      </c>
      <c r="BL304" s="211"/>
      <c r="BM304" s="212">
        <v>64.099999999999994</v>
      </c>
      <c r="BN304" s="212" t="s">
        <v>8299</v>
      </c>
      <c r="BO304" s="211" t="s">
        <v>8294</v>
      </c>
      <c r="BP304" s="211"/>
      <c r="BQ304" s="212">
        <v>9.1999999999999993</v>
      </c>
      <c r="BR304" s="212" t="s">
        <v>8299</v>
      </c>
      <c r="BS304" s="212">
        <v>51.2</v>
      </c>
      <c r="BT304" s="212" t="s">
        <v>8299</v>
      </c>
      <c r="BU304" s="212">
        <v>11.9</v>
      </c>
      <c r="BV304" s="212" t="s">
        <v>8299</v>
      </c>
      <c r="BW304" s="212">
        <v>7.8</v>
      </c>
      <c r="BX304" s="212" t="s">
        <v>8299</v>
      </c>
      <c r="BY304" s="234">
        <v>7.7094950675964355</v>
      </c>
      <c r="BZ304" s="214">
        <v>42215</v>
      </c>
      <c r="CA304" s="212">
        <v>30</v>
      </c>
      <c r="CB304" s="208" t="s">
        <v>8299</v>
      </c>
      <c r="CC304" s="212">
        <v>8.6</v>
      </c>
      <c r="CD304" s="214">
        <v>42215</v>
      </c>
      <c r="CE304" s="208">
        <v>0</v>
      </c>
      <c r="CG304" s="215" t="s">
        <v>8294</v>
      </c>
      <c r="CH304" s="215" t="s">
        <v>8294</v>
      </c>
      <c r="CI304" s="215" t="s">
        <v>8294</v>
      </c>
      <c r="CJ304" s="215" t="s">
        <v>8294</v>
      </c>
    </row>
    <row r="305" spans="1:92">
      <c r="A305" s="210" t="s">
        <v>7624</v>
      </c>
      <c r="B305" s="211" t="s">
        <v>8073</v>
      </c>
      <c r="C305" s="212" t="s">
        <v>7746</v>
      </c>
      <c r="D305" s="211" t="s">
        <v>8274</v>
      </c>
      <c r="E305" s="212">
        <v>121</v>
      </c>
      <c r="F305" s="212">
        <v>1</v>
      </c>
      <c r="G305" s="213">
        <v>283</v>
      </c>
      <c r="H305" s="213">
        <v>14</v>
      </c>
      <c r="I305" s="213"/>
      <c r="J305" s="213"/>
      <c r="K305" s="211" t="s">
        <v>8294</v>
      </c>
      <c r="M305" s="212">
        <v>7</v>
      </c>
      <c r="N305" s="214">
        <v>41915</v>
      </c>
      <c r="O305" s="212">
        <v>2.35</v>
      </c>
      <c r="P305" s="214">
        <v>42215</v>
      </c>
      <c r="Q305" s="215" t="s">
        <v>8294</v>
      </c>
      <c r="R305" s="215" t="s">
        <v>8294</v>
      </c>
      <c r="S305" s="215" t="s">
        <v>8294</v>
      </c>
      <c r="T305" s="215" t="s">
        <v>8294</v>
      </c>
      <c r="U305" s="209">
        <f>AD305*BS305</f>
        <v>759.33833629629635</v>
      </c>
      <c r="V305" s="216">
        <v>42215</v>
      </c>
      <c r="W305" s="215">
        <v>13.5</v>
      </c>
      <c r="X305" s="215" t="s">
        <v>8294</v>
      </c>
      <c r="Y305" s="215" t="s">
        <v>8294</v>
      </c>
      <c r="Z305" s="209">
        <f>AD305*BU305</f>
        <v>247.91539111111112</v>
      </c>
      <c r="AA305" s="216">
        <v>42215</v>
      </c>
      <c r="AB305" s="208" t="e">
        <f>(AD305/AH305)*10000</f>
        <v>#VALUE!</v>
      </c>
      <c r="AC305" s="216">
        <v>42215</v>
      </c>
      <c r="AD305" s="485">
        <f>(O305/W305)*(((100-CC305)/100)*((100-2)/100))*100</f>
        <v>15.592162962962963</v>
      </c>
      <c r="AE305" s="216">
        <v>42212</v>
      </c>
      <c r="AF305" s="235">
        <v>17.483923483923483</v>
      </c>
      <c r="AG305" s="216">
        <v>42212</v>
      </c>
      <c r="AH305" s="215" t="s">
        <v>8294</v>
      </c>
      <c r="AI305" s="216" t="s">
        <v>8299</v>
      </c>
      <c r="AJ305" s="212">
        <v>165</v>
      </c>
      <c r="AK305" s="216">
        <v>42145</v>
      </c>
      <c r="AL305" s="215" t="s">
        <v>8294</v>
      </c>
      <c r="AM305" s="215"/>
      <c r="AN305" s="212">
        <v>110</v>
      </c>
      <c r="AO305" s="212"/>
      <c r="AP305" s="215" t="s">
        <v>8294</v>
      </c>
      <c r="AQ305" s="215"/>
      <c r="AR305" s="215" t="s">
        <v>8294</v>
      </c>
      <c r="AS305" s="215"/>
      <c r="AT305" s="215" t="s">
        <v>8294</v>
      </c>
      <c r="AU305" s="215" t="s">
        <v>8294</v>
      </c>
      <c r="AV305" s="215"/>
      <c r="AW305" s="215" t="s">
        <v>8294</v>
      </c>
      <c r="AX305" s="215"/>
      <c r="AY305" s="215" t="s">
        <v>8294</v>
      </c>
      <c r="AZ305" s="215"/>
      <c r="BA305" s="215" t="s">
        <v>8294</v>
      </c>
      <c r="BB305" s="215"/>
      <c r="BC305" s="215" t="s">
        <v>8294</v>
      </c>
      <c r="BD305" s="215"/>
      <c r="BE305" s="212">
        <v>3</v>
      </c>
      <c r="BF305" s="217">
        <v>42279</v>
      </c>
      <c r="BG305" s="212">
        <v>27.9</v>
      </c>
      <c r="BH305" s="212" t="s">
        <v>8299</v>
      </c>
      <c r="BI305" s="211" t="s">
        <v>8294</v>
      </c>
      <c r="BJ305" s="211"/>
      <c r="BK305" s="211" t="s">
        <v>8294</v>
      </c>
      <c r="BL305" s="211"/>
      <c r="BM305" s="212">
        <v>67.2</v>
      </c>
      <c r="BN305" s="212" t="s">
        <v>8299</v>
      </c>
      <c r="BO305" s="211" t="s">
        <v>8294</v>
      </c>
      <c r="BP305" s="211"/>
      <c r="BQ305" s="212">
        <v>4.3</v>
      </c>
      <c r="BR305" s="212" t="s">
        <v>8299</v>
      </c>
      <c r="BS305" s="212">
        <v>48.7</v>
      </c>
      <c r="BT305" s="212" t="s">
        <v>8299</v>
      </c>
      <c r="BU305" s="212">
        <v>15.9</v>
      </c>
      <c r="BV305" s="212" t="s">
        <v>8299</v>
      </c>
      <c r="BW305" s="212">
        <v>68.400000000000006</v>
      </c>
      <c r="BX305" s="212" t="s">
        <v>8299</v>
      </c>
      <c r="BY305" s="234">
        <v>7.0714139938354492</v>
      </c>
      <c r="BZ305" s="214">
        <v>42215</v>
      </c>
      <c r="CA305" s="212">
        <v>37.5</v>
      </c>
      <c r="CB305" s="208" t="s">
        <v>8299</v>
      </c>
      <c r="CC305" s="212">
        <v>8.6</v>
      </c>
      <c r="CD305" s="214">
        <v>42215</v>
      </c>
      <c r="CE305" s="208">
        <v>0</v>
      </c>
      <c r="CG305" s="215" t="s">
        <v>8294</v>
      </c>
      <c r="CH305" s="215" t="s">
        <v>8294</v>
      </c>
      <c r="CI305" s="215" t="s">
        <v>8294</v>
      </c>
      <c r="CJ305" s="215" t="s">
        <v>8294</v>
      </c>
    </row>
    <row r="306" spans="1:92">
      <c r="A306" s="210" t="s">
        <v>7624</v>
      </c>
      <c r="B306" s="211" t="s">
        <v>8043</v>
      </c>
      <c r="C306" s="212" t="s">
        <v>7734</v>
      </c>
      <c r="D306" s="211" t="s">
        <v>8274</v>
      </c>
      <c r="E306" s="212">
        <v>109</v>
      </c>
      <c r="F306" s="212">
        <v>1</v>
      </c>
      <c r="G306" s="213">
        <v>283</v>
      </c>
      <c r="H306" s="213">
        <v>15</v>
      </c>
      <c r="I306" s="213"/>
      <c r="J306" s="213"/>
      <c r="K306" s="211" t="s">
        <v>8294</v>
      </c>
      <c r="M306" s="212">
        <v>7</v>
      </c>
      <c r="N306" s="214">
        <v>41915</v>
      </c>
      <c r="O306" s="212">
        <v>2.85</v>
      </c>
      <c r="P306" s="214">
        <v>42215</v>
      </c>
      <c r="Q306" s="215" t="s">
        <v>8294</v>
      </c>
      <c r="R306" s="215" t="s">
        <v>8294</v>
      </c>
      <c r="S306" s="215" t="s">
        <v>8294</v>
      </c>
      <c r="T306" s="215" t="s">
        <v>8294</v>
      </c>
      <c r="U306" s="209">
        <f>AD306*BS306</f>
        <v>887.49126666666677</v>
      </c>
      <c r="V306" s="216">
        <v>42215</v>
      </c>
      <c r="W306" s="215">
        <v>13.5</v>
      </c>
      <c r="X306" s="215" t="s">
        <v>8294</v>
      </c>
      <c r="Y306" s="215" t="s">
        <v>8294</v>
      </c>
      <c r="Z306" s="209">
        <f>AD306*BU306</f>
        <v>245.27712222222223</v>
      </c>
      <c r="AA306" s="216">
        <v>42215</v>
      </c>
      <c r="AB306" s="208" t="e">
        <f>(AD306/AH306)*10000</f>
        <v>#VALUE!</v>
      </c>
      <c r="AC306" s="216">
        <v>42215</v>
      </c>
      <c r="AD306" s="485">
        <f>(O306/W306)*(((100-CC306)/100)*((100-2)/100))*100</f>
        <v>18.723444444444446</v>
      </c>
      <c r="AE306" s="216">
        <v>42212</v>
      </c>
      <c r="AF306" s="235">
        <v>20.995115995115995</v>
      </c>
      <c r="AG306" s="216">
        <v>42212</v>
      </c>
      <c r="AH306" s="215" t="s">
        <v>8294</v>
      </c>
      <c r="AI306" s="216" t="s">
        <v>8299</v>
      </c>
      <c r="AJ306" s="212">
        <v>160</v>
      </c>
      <c r="AK306" s="216">
        <v>42145</v>
      </c>
      <c r="AL306" s="215" t="s">
        <v>8294</v>
      </c>
      <c r="AM306" s="215"/>
      <c r="AN306" s="212">
        <v>108</v>
      </c>
      <c r="AO306" s="212"/>
      <c r="AP306" s="215" t="s">
        <v>8294</v>
      </c>
      <c r="AQ306" s="215"/>
      <c r="AR306" s="215" t="s">
        <v>8294</v>
      </c>
      <c r="AS306" s="215"/>
      <c r="AT306" s="215" t="s">
        <v>8294</v>
      </c>
      <c r="AU306" s="215" t="s">
        <v>8294</v>
      </c>
      <c r="AV306" s="215"/>
      <c r="AW306" s="215" t="s">
        <v>8294</v>
      </c>
      <c r="AX306" s="215"/>
      <c r="AY306" s="215" t="s">
        <v>8294</v>
      </c>
      <c r="AZ306" s="215"/>
      <c r="BA306" s="215" t="s">
        <v>8294</v>
      </c>
      <c r="BB306" s="215"/>
      <c r="BC306" s="215" t="s">
        <v>8294</v>
      </c>
      <c r="BD306" s="215"/>
      <c r="BE306" s="212">
        <v>3</v>
      </c>
      <c r="BF306" s="217">
        <v>42279</v>
      </c>
      <c r="BG306" s="212">
        <v>-14.6</v>
      </c>
      <c r="BH306" s="212" t="s">
        <v>8299</v>
      </c>
      <c r="BI306" s="211" t="s">
        <v>8294</v>
      </c>
      <c r="BJ306" s="211"/>
      <c r="BK306" s="211" t="s">
        <v>8294</v>
      </c>
      <c r="BL306" s="211"/>
      <c r="BM306" s="212">
        <v>62.9</v>
      </c>
      <c r="BN306" s="212" t="s">
        <v>8299</v>
      </c>
      <c r="BO306" s="211" t="s">
        <v>8294</v>
      </c>
      <c r="BP306" s="211"/>
      <c r="BQ306" s="212">
        <v>10</v>
      </c>
      <c r="BR306" s="212" t="s">
        <v>8299</v>
      </c>
      <c r="BS306" s="212">
        <v>47.4</v>
      </c>
      <c r="BT306" s="212" t="s">
        <v>8299</v>
      </c>
      <c r="BU306" s="212">
        <v>13.1</v>
      </c>
      <c r="BV306" s="212" t="s">
        <v>8299</v>
      </c>
      <c r="BW306" s="212">
        <v>7.1</v>
      </c>
      <c r="BX306" s="212" t="s">
        <v>8299</v>
      </c>
      <c r="BY306" s="234">
        <v>7.4291400909423828</v>
      </c>
      <c r="BZ306" s="214">
        <v>42215</v>
      </c>
      <c r="CA306" s="212">
        <v>30.1</v>
      </c>
      <c r="CB306" s="208" t="s">
        <v>8299</v>
      </c>
      <c r="CC306" s="212">
        <v>9.5</v>
      </c>
      <c r="CD306" s="214">
        <v>42215</v>
      </c>
      <c r="CE306" s="208">
        <v>0</v>
      </c>
      <c r="CG306" s="215" t="s">
        <v>8294</v>
      </c>
      <c r="CH306" s="215" t="s">
        <v>8294</v>
      </c>
      <c r="CI306" s="215" t="s">
        <v>8294</v>
      </c>
      <c r="CJ306" s="215" t="s">
        <v>8294</v>
      </c>
    </row>
    <row r="307" spans="1:92">
      <c r="A307" s="210" t="s">
        <v>7624</v>
      </c>
      <c r="B307" s="211" t="s">
        <v>7911</v>
      </c>
      <c r="C307" s="212" t="s">
        <v>7673</v>
      </c>
      <c r="D307" s="211" t="s">
        <v>8274</v>
      </c>
      <c r="E307" s="212">
        <v>43</v>
      </c>
      <c r="F307" s="212">
        <v>1</v>
      </c>
      <c r="G307" s="213">
        <v>283</v>
      </c>
      <c r="H307" s="213">
        <v>16</v>
      </c>
      <c r="I307" s="213"/>
      <c r="J307" s="213"/>
      <c r="K307" s="211" t="s">
        <v>8294</v>
      </c>
      <c r="M307" s="212">
        <v>1</v>
      </c>
      <c r="N307" s="214">
        <v>41915</v>
      </c>
      <c r="O307" s="212">
        <v>1.85</v>
      </c>
      <c r="P307" s="214">
        <v>42215</v>
      </c>
      <c r="Q307" s="215" t="s">
        <v>8294</v>
      </c>
      <c r="R307" s="215" t="s">
        <v>8294</v>
      </c>
      <c r="S307" s="215" t="s">
        <v>8294</v>
      </c>
      <c r="T307" s="215" t="s">
        <v>8294</v>
      </c>
      <c r="U307" s="209" t="e">
        <f>AD307*BS307</f>
        <v>#VALUE!</v>
      </c>
      <c r="V307" s="216">
        <v>42215</v>
      </c>
      <c r="W307" s="215">
        <v>13.5</v>
      </c>
      <c r="X307" s="215" t="s">
        <v>8294</v>
      </c>
      <c r="Y307" s="215" t="s">
        <v>8294</v>
      </c>
      <c r="Z307" s="209" t="e">
        <f>AD307*BU307</f>
        <v>#VALUE!</v>
      </c>
      <c r="AA307" s="216">
        <v>42215</v>
      </c>
      <c r="AB307" s="208" t="e">
        <f>(AD307/AH307)*10000</f>
        <v>#VALUE!</v>
      </c>
      <c r="AC307" s="216">
        <v>42215</v>
      </c>
      <c r="AD307" s="485">
        <f>(O307/W307)*(((100-CC307)/100)*((100-2)/100))*100</f>
        <v>12.328399999999998</v>
      </c>
      <c r="AE307" s="216">
        <v>42212</v>
      </c>
      <c r="AF307" s="235">
        <v>13.824175824175825</v>
      </c>
      <c r="AG307" s="216">
        <v>42212</v>
      </c>
      <c r="AH307" s="215" t="s">
        <v>8294</v>
      </c>
      <c r="AI307" s="216" t="s">
        <v>8299</v>
      </c>
      <c r="AJ307" s="212">
        <v>160</v>
      </c>
      <c r="AK307" s="216">
        <v>42145</v>
      </c>
      <c r="AL307" s="215" t="s">
        <v>8294</v>
      </c>
      <c r="AM307" s="215"/>
      <c r="AN307" s="212">
        <v>107</v>
      </c>
      <c r="AO307" s="212"/>
      <c r="AP307" s="215" t="s">
        <v>8294</v>
      </c>
      <c r="AQ307" s="215"/>
      <c r="AR307" s="215" t="s">
        <v>8294</v>
      </c>
      <c r="AS307" s="215"/>
      <c r="AT307" s="215" t="s">
        <v>8294</v>
      </c>
      <c r="AU307" s="215" t="s">
        <v>8294</v>
      </c>
      <c r="AV307" s="215"/>
      <c r="AW307" s="215" t="s">
        <v>8294</v>
      </c>
      <c r="AX307" s="215"/>
      <c r="AY307" s="215" t="s">
        <v>8294</v>
      </c>
      <c r="AZ307" s="215"/>
      <c r="BA307" s="215" t="s">
        <v>8294</v>
      </c>
      <c r="BB307" s="215"/>
      <c r="BC307" s="215" t="s">
        <v>8294</v>
      </c>
      <c r="BD307" s="215"/>
      <c r="BE307" s="212">
        <v>9</v>
      </c>
      <c r="BF307" s="217">
        <v>42279</v>
      </c>
      <c r="BG307" s="211" t="s">
        <v>8294</v>
      </c>
      <c r="BH307" s="212" t="s">
        <v>8299</v>
      </c>
      <c r="BI307" s="211" t="s">
        <v>8294</v>
      </c>
      <c r="BJ307" s="211"/>
      <c r="BK307" s="211" t="s">
        <v>8294</v>
      </c>
      <c r="BL307" s="211"/>
      <c r="BM307" s="211" t="s">
        <v>8294</v>
      </c>
      <c r="BN307" s="212" t="s">
        <v>8299</v>
      </c>
      <c r="BO307" s="211" t="s">
        <v>8294</v>
      </c>
      <c r="BP307" s="211"/>
      <c r="BQ307" s="211" t="s">
        <v>8294</v>
      </c>
      <c r="BR307" s="212" t="s">
        <v>8299</v>
      </c>
      <c r="BS307" s="211" t="s">
        <v>8294</v>
      </c>
      <c r="BT307" s="212" t="s">
        <v>8299</v>
      </c>
      <c r="BU307" s="211" t="s">
        <v>8294</v>
      </c>
      <c r="BV307" s="212" t="s">
        <v>8299</v>
      </c>
      <c r="BW307" s="211" t="s">
        <v>8294</v>
      </c>
      <c r="BX307" s="212" t="s">
        <v>8299</v>
      </c>
      <c r="BY307" s="234" t="s">
        <v>8294</v>
      </c>
      <c r="BZ307" s="214">
        <v>42215</v>
      </c>
      <c r="CA307" s="211" t="s">
        <v>8294</v>
      </c>
      <c r="CB307" s="208" t="s">
        <v>8299</v>
      </c>
      <c r="CC307" s="212">
        <v>8.1999999999999993</v>
      </c>
      <c r="CD307" s="214">
        <v>42215</v>
      </c>
      <c r="CE307" s="208">
        <v>0</v>
      </c>
      <c r="CG307" s="215" t="s">
        <v>8294</v>
      </c>
      <c r="CH307" s="215" t="s">
        <v>8294</v>
      </c>
      <c r="CI307" s="215" t="s">
        <v>8294</v>
      </c>
      <c r="CJ307" s="215" t="s">
        <v>8294</v>
      </c>
    </row>
    <row r="308" spans="1:92">
      <c r="A308" s="210" t="s">
        <v>7624</v>
      </c>
      <c r="B308" s="211" t="s">
        <v>7937</v>
      </c>
      <c r="C308" s="212" t="s">
        <v>7686</v>
      </c>
      <c r="D308" s="211" t="s">
        <v>8276</v>
      </c>
      <c r="E308" s="212">
        <v>56</v>
      </c>
      <c r="F308" s="212">
        <v>1</v>
      </c>
      <c r="G308" s="213">
        <v>283</v>
      </c>
      <c r="H308" s="213">
        <v>17</v>
      </c>
      <c r="I308" s="213"/>
      <c r="J308" s="213"/>
      <c r="K308" s="211" t="s">
        <v>8294</v>
      </c>
      <c r="M308" s="212">
        <v>7</v>
      </c>
      <c r="N308" s="214">
        <v>41915</v>
      </c>
      <c r="O308" s="212">
        <v>5.25</v>
      </c>
      <c r="P308" s="214">
        <v>42215</v>
      </c>
      <c r="Q308" s="215" t="s">
        <v>8294</v>
      </c>
      <c r="R308" s="215" t="s">
        <v>8294</v>
      </c>
      <c r="S308" s="215" t="s">
        <v>8294</v>
      </c>
      <c r="T308" s="215" t="s">
        <v>8294</v>
      </c>
      <c r="U308" s="209">
        <f>AD308*BS308</f>
        <v>1595.3311111111113</v>
      </c>
      <c r="V308" s="216">
        <v>42215</v>
      </c>
      <c r="W308" s="215">
        <v>13.5</v>
      </c>
      <c r="X308" s="215" t="s">
        <v>8294</v>
      </c>
      <c r="Y308" s="215" t="s">
        <v>8294</v>
      </c>
      <c r="Z308" s="209">
        <f>AD308*BU308</f>
        <v>485.53555555555562</v>
      </c>
      <c r="AA308" s="216">
        <v>42215</v>
      </c>
      <c r="AB308" s="208" t="e">
        <f>(AD308/AH308)*10000</f>
        <v>#VALUE!</v>
      </c>
      <c r="AC308" s="216">
        <v>42215</v>
      </c>
      <c r="AD308" s="485">
        <f>(O308/W308)*(((100-CC308)/100)*((100-2)/100))*100</f>
        <v>34.681111111111115</v>
      </c>
      <c r="AE308" s="216">
        <v>42212</v>
      </c>
      <c r="AF308" s="235">
        <v>38.888888888888893</v>
      </c>
      <c r="AG308" s="216">
        <v>42212</v>
      </c>
      <c r="AH308" s="215" t="s">
        <v>8294</v>
      </c>
      <c r="AI308" s="216" t="s">
        <v>8299</v>
      </c>
      <c r="AJ308" s="212">
        <v>155</v>
      </c>
      <c r="AK308" s="216">
        <v>42145</v>
      </c>
      <c r="AL308" s="215" t="s">
        <v>8294</v>
      </c>
      <c r="AM308" s="215"/>
      <c r="AN308" s="212">
        <v>101</v>
      </c>
      <c r="AO308" s="212"/>
      <c r="AP308" s="215" t="s">
        <v>8294</v>
      </c>
      <c r="AQ308" s="215"/>
      <c r="AR308" s="215" t="s">
        <v>8294</v>
      </c>
      <c r="AS308" s="215"/>
      <c r="AT308" s="215" t="s">
        <v>8294</v>
      </c>
      <c r="AU308" s="215" t="s">
        <v>8294</v>
      </c>
      <c r="AV308" s="215"/>
      <c r="AW308" s="215" t="s">
        <v>8294</v>
      </c>
      <c r="AX308" s="215"/>
      <c r="AY308" s="215" t="s">
        <v>8294</v>
      </c>
      <c r="AZ308" s="215"/>
      <c r="BA308" s="215" t="s">
        <v>8294</v>
      </c>
      <c r="BB308" s="215"/>
      <c r="BC308" s="215" t="s">
        <v>8294</v>
      </c>
      <c r="BD308" s="215"/>
      <c r="BE308" s="212">
        <v>3</v>
      </c>
      <c r="BF308" s="217">
        <v>42279</v>
      </c>
      <c r="BG308" s="212">
        <v>-10</v>
      </c>
      <c r="BH308" s="212" t="s">
        <v>8299</v>
      </c>
      <c r="BI308" s="211" t="s">
        <v>8294</v>
      </c>
      <c r="BJ308" s="211"/>
      <c r="BK308" s="211" t="s">
        <v>8294</v>
      </c>
      <c r="BL308" s="211"/>
      <c r="BM308" s="212">
        <v>56.1</v>
      </c>
      <c r="BN308" s="212" t="s">
        <v>8299</v>
      </c>
      <c r="BO308" s="211" t="s">
        <v>8294</v>
      </c>
      <c r="BP308" s="211"/>
      <c r="BQ308" s="212">
        <v>11</v>
      </c>
      <c r="BR308" s="212" t="s">
        <v>8299</v>
      </c>
      <c r="BS308" s="212">
        <v>46</v>
      </c>
      <c r="BT308" s="212" t="s">
        <v>8299</v>
      </c>
      <c r="BU308" s="212">
        <v>14</v>
      </c>
      <c r="BV308" s="212" t="s">
        <v>8299</v>
      </c>
      <c r="BW308" s="212">
        <v>10.9</v>
      </c>
      <c r="BX308" s="212" t="s">
        <v>8299</v>
      </c>
      <c r="BY308" s="234">
        <v>7.232633113861084</v>
      </c>
      <c r="BZ308" s="214">
        <v>42215</v>
      </c>
      <c r="CA308" s="212">
        <v>31</v>
      </c>
      <c r="CB308" s="208" t="s">
        <v>8299</v>
      </c>
      <c r="CC308" s="212">
        <v>9</v>
      </c>
      <c r="CD308" s="214">
        <v>42215</v>
      </c>
      <c r="CE308" s="208">
        <v>0</v>
      </c>
      <c r="CG308" s="215" t="s">
        <v>8294</v>
      </c>
      <c r="CH308" s="215" t="s">
        <v>8294</v>
      </c>
      <c r="CI308" s="215" t="s">
        <v>8294</v>
      </c>
      <c r="CJ308" s="215" t="s">
        <v>8294</v>
      </c>
    </row>
    <row r="309" spans="1:92">
      <c r="A309" s="210" t="s">
        <v>7624</v>
      </c>
      <c r="B309" s="211" t="s">
        <v>8078</v>
      </c>
      <c r="C309" s="212" t="s">
        <v>7748</v>
      </c>
      <c r="D309" s="211" t="s">
        <v>8276</v>
      </c>
      <c r="E309" s="212">
        <v>123</v>
      </c>
      <c r="F309" s="212">
        <v>1</v>
      </c>
      <c r="G309" s="213">
        <v>283</v>
      </c>
      <c r="H309" s="213">
        <v>18</v>
      </c>
      <c r="I309" s="213"/>
      <c r="J309" s="213"/>
      <c r="K309" s="211" t="s">
        <v>8294</v>
      </c>
      <c r="M309" s="212">
        <v>7</v>
      </c>
      <c r="N309" s="214">
        <v>41915</v>
      </c>
      <c r="O309" s="212">
        <v>4.0999999999999996</v>
      </c>
      <c r="P309" s="214">
        <v>42215</v>
      </c>
      <c r="Q309" s="215" t="s">
        <v>8294</v>
      </c>
      <c r="R309" s="215" t="s">
        <v>8294</v>
      </c>
      <c r="S309" s="215" t="s">
        <v>8294</v>
      </c>
      <c r="T309" s="215" t="s">
        <v>8294</v>
      </c>
      <c r="U309" s="209">
        <f>AD309*BS309</f>
        <v>1294.9865185185186</v>
      </c>
      <c r="V309" s="216">
        <v>42215</v>
      </c>
      <c r="W309" s="215">
        <v>13.5</v>
      </c>
      <c r="X309" s="215" t="s">
        <v>8294</v>
      </c>
      <c r="Y309" s="215" t="s">
        <v>8294</v>
      </c>
      <c r="Z309" s="209">
        <f>AD309*BU309</f>
        <v>468.92143407407406</v>
      </c>
      <c r="AA309" s="216">
        <v>42215</v>
      </c>
      <c r="AB309" s="208" t="e">
        <f>(AD309/AH309)*10000</f>
        <v>#VALUE!</v>
      </c>
      <c r="AC309" s="216">
        <v>42215</v>
      </c>
      <c r="AD309" s="485">
        <f>(O309/W309)*(((100-CC309)/100)*((100-2)/100))*100</f>
        <v>27.262874074074073</v>
      </c>
      <c r="AE309" s="216">
        <v>42212</v>
      </c>
      <c r="AF309" s="235">
        <v>30.57061457061457</v>
      </c>
      <c r="AG309" s="216">
        <v>42212</v>
      </c>
      <c r="AH309" s="215" t="s">
        <v>8294</v>
      </c>
      <c r="AI309" s="216" t="s">
        <v>8299</v>
      </c>
      <c r="AJ309" s="212">
        <v>165</v>
      </c>
      <c r="AK309" s="216">
        <v>42145</v>
      </c>
      <c r="AL309" s="215" t="s">
        <v>8294</v>
      </c>
      <c r="AM309" s="215"/>
      <c r="AN309" s="212">
        <v>108</v>
      </c>
      <c r="AO309" s="212"/>
      <c r="AP309" s="215" t="s">
        <v>8294</v>
      </c>
      <c r="AQ309" s="215"/>
      <c r="AR309" s="215" t="s">
        <v>8294</v>
      </c>
      <c r="AS309" s="215"/>
      <c r="AT309" s="215" t="s">
        <v>8294</v>
      </c>
      <c r="AU309" s="215" t="s">
        <v>8294</v>
      </c>
      <c r="AV309" s="215"/>
      <c r="AW309" s="215" t="s">
        <v>8294</v>
      </c>
      <c r="AX309" s="215"/>
      <c r="AY309" s="215" t="s">
        <v>8294</v>
      </c>
      <c r="AZ309" s="215"/>
      <c r="BA309" s="215" t="s">
        <v>8294</v>
      </c>
      <c r="BB309" s="215"/>
      <c r="BC309" s="215" t="s">
        <v>8294</v>
      </c>
      <c r="BD309" s="215"/>
      <c r="BE309" s="212">
        <v>3</v>
      </c>
      <c r="BF309" s="217">
        <v>42279</v>
      </c>
      <c r="BG309" s="212">
        <v>37.799999999999997</v>
      </c>
      <c r="BH309" s="212" t="s">
        <v>8299</v>
      </c>
      <c r="BI309" s="211" t="s">
        <v>8294</v>
      </c>
      <c r="BJ309" s="211"/>
      <c r="BK309" s="211" t="s">
        <v>8294</v>
      </c>
      <c r="BL309" s="211"/>
      <c r="BM309" s="212">
        <v>65.400000000000006</v>
      </c>
      <c r="BN309" s="212" t="s">
        <v>8299</v>
      </c>
      <c r="BO309" s="211" t="s">
        <v>8294</v>
      </c>
      <c r="BP309" s="211"/>
      <c r="BQ309" s="212">
        <v>4.2</v>
      </c>
      <c r="BR309" s="212" t="s">
        <v>8299</v>
      </c>
      <c r="BS309" s="212">
        <v>47.5</v>
      </c>
      <c r="BT309" s="212" t="s">
        <v>8299</v>
      </c>
      <c r="BU309" s="212">
        <v>17.2</v>
      </c>
      <c r="BV309" s="212" t="s">
        <v>8299</v>
      </c>
      <c r="BW309" s="212">
        <v>49.8</v>
      </c>
      <c r="BX309" s="212" t="s">
        <v>8299</v>
      </c>
      <c r="BY309" s="234">
        <v>6.951228141784668</v>
      </c>
      <c r="BZ309" s="214">
        <v>42215</v>
      </c>
      <c r="CA309" s="212">
        <v>39.4</v>
      </c>
      <c r="CB309" s="208" t="s">
        <v>8299</v>
      </c>
      <c r="CC309" s="212">
        <v>8.4</v>
      </c>
      <c r="CD309" s="214">
        <v>42215</v>
      </c>
      <c r="CE309" s="208">
        <v>0</v>
      </c>
      <c r="CG309" s="215" t="s">
        <v>8294</v>
      </c>
      <c r="CH309" s="215" t="s">
        <v>8294</v>
      </c>
      <c r="CI309" s="215" t="s">
        <v>8294</v>
      </c>
      <c r="CJ309" s="215" t="s">
        <v>8294</v>
      </c>
    </row>
    <row r="310" spans="1:92">
      <c r="A310" s="210" t="s">
        <v>7624</v>
      </c>
      <c r="B310" s="211" t="s">
        <v>7985</v>
      </c>
      <c r="C310" s="212" t="s">
        <v>7708</v>
      </c>
      <c r="D310" s="211" t="s">
        <v>8276</v>
      </c>
      <c r="E310" s="212">
        <v>80</v>
      </c>
      <c r="F310" s="212">
        <v>1</v>
      </c>
      <c r="G310" s="213">
        <v>283</v>
      </c>
      <c r="H310" s="213">
        <v>19</v>
      </c>
      <c r="I310" s="213"/>
      <c r="J310" s="213"/>
      <c r="K310" s="211" t="s">
        <v>8294</v>
      </c>
      <c r="M310" s="212">
        <v>7</v>
      </c>
      <c r="N310" s="214">
        <v>41915</v>
      </c>
      <c r="O310" s="212">
        <v>4.3</v>
      </c>
      <c r="P310" s="214">
        <v>42215</v>
      </c>
      <c r="Q310" s="215" t="s">
        <v>8294</v>
      </c>
      <c r="R310" s="215" t="s">
        <v>8294</v>
      </c>
      <c r="S310" s="215" t="s">
        <v>8294</v>
      </c>
      <c r="T310" s="215" t="s">
        <v>8294</v>
      </c>
      <c r="U310" s="209">
        <f>AD310*BS310</f>
        <v>1295.2524977777773</v>
      </c>
      <c r="V310" s="216">
        <v>42215</v>
      </c>
      <c r="W310" s="215">
        <v>13.5</v>
      </c>
      <c r="X310" s="215" t="s">
        <v>8294</v>
      </c>
      <c r="Y310" s="215" t="s">
        <v>8294</v>
      </c>
      <c r="Z310" s="209">
        <f>AD310*BU310</f>
        <v>435.52158222222209</v>
      </c>
      <c r="AA310" s="216">
        <v>42215</v>
      </c>
      <c r="AB310" s="208" t="e">
        <f>(AD310/AH310)*10000</f>
        <v>#VALUE!</v>
      </c>
      <c r="AC310" s="216">
        <v>42215</v>
      </c>
      <c r="AD310" s="485">
        <f>(O310/W310)*(((100-CC310)/100)*((100-2)/100))*100</f>
        <v>28.280622222222213</v>
      </c>
      <c r="AE310" s="216">
        <v>42212</v>
      </c>
      <c r="AF310" s="235">
        <v>31.711843711843706</v>
      </c>
      <c r="AG310" s="216">
        <v>42212</v>
      </c>
      <c r="AH310" s="215" t="s">
        <v>8294</v>
      </c>
      <c r="AI310" s="216" t="s">
        <v>8299</v>
      </c>
      <c r="AJ310" s="212">
        <v>170</v>
      </c>
      <c r="AK310" s="216">
        <v>42145</v>
      </c>
      <c r="AL310" s="215" t="s">
        <v>8294</v>
      </c>
      <c r="AM310" s="215"/>
      <c r="AN310" s="212">
        <v>111</v>
      </c>
      <c r="AO310" s="212"/>
      <c r="AP310" s="215" t="s">
        <v>8294</v>
      </c>
      <c r="AQ310" s="215"/>
      <c r="AR310" s="215" t="s">
        <v>8294</v>
      </c>
      <c r="AS310" s="215"/>
      <c r="AT310" s="215" t="s">
        <v>8294</v>
      </c>
      <c r="AU310" s="215" t="s">
        <v>8294</v>
      </c>
      <c r="AV310" s="215"/>
      <c r="AW310" s="215" t="s">
        <v>8294</v>
      </c>
      <c r="AX310" s="215"/>
      <c r="AY310" s="215" t="s">
        <v>8294</v>
      </c>
      <c r="AZ310" s="215"/>
      <c r="BA310" s="215" t="s">
        <v>8294</v>
      </c>
      <c r="BB310" s="215"/>
      <c r="BC310" s="215" t="s">
        <v>8294</v>
      </c>
      <c r="BD310" s="215"/>
      <c r="BE310" s="212">
        <v>3</v>
      </c>
      <c r="BF310" s="217">
        <v>42279</v>
      </c>
      <c r="BG310" s="212">
        <v>-11.9</v>
      </c>
      <c r="BH310" s="212" t="s">
        <v>8299</v>
      </c>
      <c r="BI310" s="211" t="s">
        <v>8294</v>
      </c>
      <c r="BJ310" s="211"/>
      <c r="BK310" s="211" t="s">
        <v>8294</v>
      </c>
      <c r="BL310" s="211"/>
      <c r="BM310" s="212">
        <v>58.1</v>
      </c>
      <c r="BN310" s="212" t="s">
        <v>8299</v>
      </c>
      <c r="BO310" s="211" t="s">
        <v>8294</v>
      </c>
      <c r="BP310" s="211"/>
      <c r="BQ310" s="212">
        <v>10.4</v>
      </c>
      <c r="BR310" s="212" t="s">
        <v>8299</v>
      </c>
      <c r="BS310" s="212">
        <v>45.8</v>
      </c>
      <c r="BT310" s="212" t="s">
        <v>8299</v>
      </c>
      <c r="BU310" s="212">
        <v>15.4</v>
      </c>
      <c r="BV310" s="212" t="s">
        <v>8299</v>
      </c>
      <c r="BW310" s="212">
        <v>14.8</v>
      </c>
      <c r="BX310" s="212" t="s">
        <v>8299</v>
      </c>
      <c r="BY310" s="234">
        <v>7.7143650054931641</v>
      </c>
      <c r="BZ310" s="214">
        <v>42215</v>
      </c>
      <c r="CA310" s="212">
        <v>34.1</v>
      </c>
      <c r="CB310" s="208" t="s">
        <v>8299</v>
      </c>
      <c r="CC310" s="212">
        <v>9.4</v>
      </c>
      <c r="CD310" s="214">
        <v>42215</v>
      </c>
      <c r="CE310" s="208">
        <v>0</v>
      </c>
      <c r="CG310" s="215" t="s">
        <v>8294</v>
      </c>
      <c r="CH310" s="215" t="s">
        <v>8294</v>
      </c>
      <c r="CI310" s="215" t="s">
        <v>8294</v>
      </c>
      <c r="CJ310" s="215" t="s">
        <v>8294</v>
      </c>
    </row>
    <row r="311" spans="1:92">
      <c r="A311" s="210" t="s">
        <v>7624</v>
      </c>
      <c r="B311" s="211" t="s">
        <v>8027</v>
      </c>
      <c r="C311" s="212" t="s">
        <v>7727</v>
      </c>
      <c r="D311" s="211" t="s">
        <v>8276</v>
      </c>
      <c r="E311" s="212">
        <v>101</v>
      </c>
      <c r="F311" s="212">
        <v>1</v>
      </c>
      <c r="G311" s="213">
        <v>283</v>
      </c>
      <c r="H311" s="213">
        <v>20</v>
      </c>
      <c r="I311" s="213"/>
      <c r="J311" s="213"/>
      <c r="K311" s="211" t="s">
        <v>8294</v>
      </c>
      <c r="M311" s="212">
        <v>7</v>
      </c>
      <c r="N311" s="214">
        <v>41915</v>
      </c>
      <c r="O311" s="212">
        <v>5.35</v>
      </c>
      <c r="P311" s="214">
        <v>42215</v>
      </c>
      <c r="Q311" s="215" t="s">
        <v>8294</v>
      </c>
      <c r="R311" s="215" t="s">
        <v>8294</v>
      </c>
      <c r="S311" s="215" t="s">
        <v>8294</v>
      </c>
      <c r="T311" s="215" t="s">
        <v>8294</v>
      </c>
      <c r="U311" s="209">
        <f>AD311*BS311</f>
        <v>1677.3988155555555</v>
      </c>
      <c r="V311" s="216">
        <v>42215</v>
      </c>
      <c r="W311" s="215">
        <v>13.5</v>
      </c>
      <c r="X311" s="215" t="s">
        <v>8294</v>
      </c>
      <c r="Y311" s="215" t="s">
        <v>8294</v>
      </c>
      <c r="Z311" s="209">
        <f>AD311*BU311</f>
        <v>477.22174370370368</v>
      </c>
      <c r="AA311" s="216">
        <v>42215</v>
      </c>
      <c r="AB311" s="208" t="e">
        <f>(AD311/AH311)*10000</f>
        <v>#VALUE!</v>
      </c>
      <c r="AC311" s="216">
        <v>42215</v>
      </c>
      <c r="AD311" s="485">
        <f>(O311/W311)*(((100-CC311)/100)*((100-2)/100))*100</f>
        <v>35.613562962962959</v>
      </c>
      <c r="AE311" s="216">
        <v>42212</v>
      </c>
      <c r="AF311" s="235">
        <v>39.934472934472929</v>
      </c>
      <c r="AG311" s="216">
        <v>42212</v>
      </c>
      <c r="AH311" s="215" t="s">
        <v>8294</v>
      </c>
      <c r="AI311" s="216" t="s">
        <v>8299</v>
      </c>
      <c r="AJ311" s="212">
        <v>150</v>
      </c>
      <c r="AK311" s="216">
        <v>42145</v>
      </c>
      <c r="AL311" s="215" t="s">
        <v>8294</v>
      </c>
      <c r="AM311" s="215"/>
      <c r="AN311" s="212">
        <v>104</v>
      </c>
      <c r="AO311" s="212"/>
      <c r="AP311" s="215" t="s">
        <v>8294</v>
      </c>
      <c r="AQ311" s="215"/>
      <c r="AR311" s="215" t="s">
        <v>8294</v>
      </c>
      <c r="AS311" s="215"/>
      <c r="AT311" s="215" t="s">
        <v>8294</v>
      </c>
      <c r="AU311" s="215" t="s">
        <v>8294</v>
      </c>
      <c r="AV311" s="215"/>
      <c r="AW311" s="215" t="s">
        <v>8294</v>
      </c>
      <c r="AX311" s="215"/>
      <c r="AY311" s="215" t="s">
        <v>8294</v>
      </c>
      <c r="AZ311" s="215"/>
      <c r="BA311" s="215" t="s">
        <v>8294</v>
      </c>
      <c r="BB311" s="215"/>
      <c r="BC311" s="215" t="s">
        <v>8294</v>
      </c>
      <c r="BD311" s="215"/>
      <c r="BE311" s="212">
        <v>3</v>
      </c>
      <c r="BF311" s="217">
        <v>42279</v>
      </c>
      <c r="BG311" s="212">
        <v>-11</v>
      </c>
      <c r="BH311" s="212" t="s">
        <v>8299</v>
      </c>
      <c r="BI311" s="211" t="s">
        <v>8294</v>
      </c>
      <c r="BJ311" s="211"/>
      <c r="BK311" s="211" t="s">
        <v>8294</v>
      </c>
      <c r="BL311" s="211"/>
      <c r="BM311" s="212">
        <v>61.9</v>
      </c>
      <c r="BN311" s="212" t="s">
        <v>8299</v>
      </c>
      <c r="BO311" s="211" t="s">
        <v>8294</v>
      </c>
      <c r="BP311" s="211"/>
      <c r="BQ311" s="212">
        <v>10.199999999999999</v>
      </c>
      <c r="BR311" s="212" t="s">
        <v>8299</v>
      </c>
      <c r="BS311" s="212">
        <v>47.1</v>
      </c>
      <c r="BT311" s="212" t="s">
        <v>8299</v>
      </c>
      <c r="BU311" s="212">
        <v>13.4</v>
      </c>
      <c r="BV311" s="212" t="s">
        <v>8299</v>
      </c>
      <c r="BW311" s="212">
        <v>11.6</v>
      </c>
      <c r="BX311" s="212" t="s">
        <v>8299</v>
      </c>
      <c r="BY311" s="234">
        <v>7.3440837860107422</v>
      </c>
      <c r="BZ311" s="214">
        <v>42215</v>
      </c>
      <c r="CA311" s="212">
        <v>30.6</v>
      </c>
      <c r="CB311" s="208" t="s">
        <v>8299</v>
      </c>
      <c r="CC311" s="212">
        <v>8.3000000000000007</v>
      </c>
      <c r="CD311" s="214">
        <v>42215</v>
      </c>
      <c r="CE311" s="208">
        <v>0</v>
      </c>
      <c r="CG311" s="215" t="s">
        <v>8294</v>
      </c>
      <c r="CH311" s="215" t="s">
        <v>8294</v>
      </c>
      <c r="CI311" s="215" t="s">
        <v>8294</v>
      </c>
      <c r="CJ311" s="215" t="s">
        <v>8294</v>
      </c>
    </row>
    <row r="312" spans="1:92">
      <c r="A312" s="210" t="s">
        <v>7624</v>
      </c>
      <c r="B312" s="211" t="s">
        <v>8156</v>
      </c>
      <c r="C312" s="212" t="s">
        <v>7784</v>
      </c>
      <c r="D312" s="211" t="s">
        <v>8276</v>
      </c>
      <c r="E312" s="212">
        <v>161</v>
      </c>
      <c r="F312" s="212">
        <v>1</v>
      </c>
      <c r="G312" s="213">
        <v>283</v>
      </c>
      <c r="H312" s="213">
        <v>21</v>
      </c>
      <c r="I312" s="213"/>
      <c r="J312" s="213"/>
      <c r="K312" s="211" t="s">
        <v>8294</v>
      </c>
      <c r="M312" s="212">
        <v>7</v>
      </c>
      <c r="N312" s="214">
        <v>41915</v>
      </c>
      <c r="O312" s="212">
        <v>5.7</v>
      </c>
      <c r="P312" s="214">
        <v>42215</v>
      </c>
      <c r="Q312" s="215" t="s">
        <v>8294</v>
      </c>
      <c r="R312" s="215" t="s">
        <v>8294</v>
      </c>
      <c r="S312" s="215" t="s">
        <v>8294</v>
      </c>
      <c r="T312" s="215" t="s">
        <v>8294</v>
      </c>
      <c r="U312" s="209">
        <f>AD312*BS312</f>
        <v>1758.5224533333335</v>
      </c>
      <c r="V312" s="216">
        <v>42215</v>
      </c>
      <c r="W312" s="215">
        <v>13.5</v>
      </c>
      <c r="X312" s="215" t="s">
        <v>8294</v>
      </c>
      <c r="Y312" s="215" t="s">
        <v>8294</v>
      </c>
      <c r="Z312" s="209">
        <f>AD312*BU312</f>
        <v>554.72703999999999</v>
      </c>
      <c r="AA312" s="216">
        <v>42215</v>
      </c>
      <c r="AB312" s="208" t="e">
        <f>(AD312/AH312)*10000</f>
        <v>#VALUE!</v>
      </c>
      <c r="AC312" s="216">
        <v>42215</v>
      </c>
      <c r="AD312" s="485">
        <f>(O312/W312)*(((100-CC312)/100)*((100-2)/100))*100</f>
        <v>37.736533333333334</v>
      </c>
      <c r="AE312" s="216">
        <v>42212</v>
      </c>
      <c r="AF312" s="235">
        <v>42.315018315018314</v>
      </c>
      <c r="AG312" s="216">
        <v>42212</v>
      </c>
      <c r="AH312" s="215" t="s">
        <v>8294</v>
      </c>
      <c r="AI312" s="216" t="s">
        <v>8299</v>
      </c>
      <c r="AJ312" s="212">
        <v>170</v>
      </c>
      <c r="AK312" s="216">
        <v>42145</v>
      </c>
      <c r="AL312" s="215" t="s">
        <v>8294</v>
      </c>
      <c r="AM312" s="215"/>
      <c r="AN312" s="212">
        <v>105</v>
      </c>
      <c r="AO312" s="212"/>
      <c r="AP312" s="215" t="s">
        <v>8294</v>
      </c>
      <c r="AQ312" s="215"/>
      <c r="AR312" s="215" t="s">
        <v>8294</v>
      </c>
      <c r="AS312" s="215"/>
      <c r="AT312" s="215" t="s">
        <v>8294</v>
      </c>
      <c r="AU312" s="215" t="s">
        <v>8294</v>
      </c>
      <c r="AV312" s="215"/>
      <c r="AW312" s="215" t="s">
        <v>8294</v>
      </c>
      <c r="AX312" s="215"/>
      <c r="AY312" s="215" t="s">
        <v>8294</v>
      </c>
      <c r="AZ312" s="215"/>
      <c r="BA312" s="215" t="s">
        <v>8294</v>
      </c>
      <c r="BB312" s="215"/>
      <c r="BC312" s="215" t="s">
        <v>8294</v>
      </c>
      <c r="BD312" s="215"/>
      <c r="BE312" s="212">
        <v>3</v>
      </c>
      <c r="BF312" s="217">
        <v>42279</v>
      </c>
      <c r="BG312" s="212">
        <v>-8.6</v>
      </c>
      <c r="BH312" s="212" t="s">
        <v>8299</v>
      </c>
      <c r="BI312" s="211" t="s">
        <v>8294</v>
      </c>
      <c r="BJ312" s="211"/>
      <c r="BK312" s="211" t="s">
        <v>8294</v>
      </c>
      <c r="BL312" s="211"/>
      <c r="BM312" s="212">
        <v>63.2</v>
      </c>
      <c r="BN312" s="212" t="s">
        <v>8299</v>
      </c>
      <c r="BO312" s="211" t="s">
        <v>8294</v>
      </c>
      <c r="BP312" s="211"/>
      <c r="BQ312" s="212">
        <v>9.4</v>
      </c>
      <c r="BR312" s="212" t="s">
        <v>8299</v>
      </c>
      <c r="BS312" s="212">
        <v>46.6</v>
      </c>
      <c r="BT312" s="212" t="s">
        <v>8299</v>
      </c>
      <c r="BU312" s="212">
        <v>14.7</v>
      </c>
      <c r="BV312" s="212" t="s">
        <v>8299</v>
      </c>
      <c r="BW312" s="212">
        <v>11.1</v>
      </c>
      <c r="BX312" s="212" t="s">
        <v>8299</v>
      </c>
      <c r="BY312" s="234">
        <v>7.6828360557556152</v>
      </c>
      <c r="BZ312" s="214">
        <v>42215</v>
      </c>
      <c r="CA312" s="212">
        <v>33.200000000000003</v>
      </c>
      <c r="CB312" s="208" t="s">
        <v>8299</v>
      </c>
      <c r="CC312" s="212">
        <v>8.8000000000000007</v>
      </c>
      <c r="CD312" s="214">
        <v>42215</v>
      </c>
      <c r="CE312" s="208">
        <v>0</v>
      </c>
      <c r="CG312" s="215" t="s">
        <v>8294</v>
      </c>
      <c r="CH312" s="215" t="s">
        <v>8294</v>
      </c>
      <c r="CI312" s="215" t="s">
        <v>8294</v>
      </c>
      <c r="CJ312" s="215" t="s">
        <v>8294</v>
      </c>
    </row>
    <row r="313" spans="1:92">
      <c r="A313" s="210" t="s">
        <v>7624</v>
      </c>
      <c r="B313" s="211" t="s">
        <v>7971</v>
      </c>
      <c r="C313" s="212" t="s">
        <v>7701</v>
      </c>
      <c r="D313" s="211" t="s">
        <v>8276</v>
      </c>
      <c r="E313" s="212">
        <v>73</v>
      </c>
      <c r="F313" s="212">
        <v>1</v>
      </c>
      <c r="G313" s="213">
        <v>283</v>
      </c>
      <c r="H313" s="213">
        <v>22</v>
      </c>
      <c r="I313" s="213"/>
      <c r="J313" s="213"/>
      <c r="K313" s="211" t="s">
        <v>8294</v>
      </c>
      <c r="M313" s="212">
        <v>7</v>
      </c>
      <c r="N313" s="214">
        <v>41915</v>
      </c>
      <c r="O313" s="212">
        <v>5.15</v>
      </c>
      <c r="P313" s="214">
        <v>42215</v>
      </c>
      <c r="Q313" s="215" t="s">
        <v>8294</v>
      </c>
      <c r="R313" s="215" t="s">
        <v>8294</v>
      </c>
      <c r="S313" s="215" t="s">
        <v>8294</v>
      </c>
      <c r="T313" s="215" t="s">
        <v>8294</v>
      </c>
      <c r="U313" s="209">
        <f>AD313*BS313</f>
        <v>1714.2602814814816</v>
      </c>
      <c r="V313" s="216">
        <v>42215</v>
      </c>
      <c r="W313" s="215">
        <v>13.5</v>
      </c>
      <c r="X313" s="215" t="s">
        <v>8294</v>
      </c>
      <c r="Y313" s="215" t="s">
        <v>8294</v>
      </c>
      <c r="Z313" s="209">
        <f>AD313*BU313</f>
        <v>461.66217481481482</v>
      </c>
      <c r="AA313" s="216">
        <v>42215</v>
      </c>
      <c r="AB313" s="208" t="e">
        <f>(AD313/AH313)*10000</f>
        <v>#VALUE!</v>
      </c>
      <c r="AC313" s="216">
        <v>42215</v>
      </c>
      <c r="AD313" s="485">
        <f>(O313/W313)*(((100-CC313)/100)*((100-2)/100))*100</f>
        <v>33.945748148148148</v>
      </c>
      <c r="AE313" s="216">
        <v>42212</v>
      </c>
      <c r="AF313" s="235">
        <v>38.064306064306066</v>
      </c>
      <c r="AG313" s="216">
        <v>42212</v>
      </c>
      <c r="AH313" s="215" t="s">
        <v>8294</v>
      </c>
      <c r="AI313" s="216" t="s">
        <v>8299</v>
      </c>
      <c r="AJ313" s="212">
        <v>170</v>
      </c>
      <c r="AK313" s="216">
        <v>42145</v>
      </c>
      <c r="AL313" s="215" t="s">
        <v>8294</v>
      </c>
      <c r="AM313" s="215"/>
      <c r="AN313" s="212">
        <v>107</v>
      </c>
      <c r="AO313" s="212"/>
      <c r="AP313" s="215" t="s">
        <v>8294</v>
      </c>
      <c r="AQ313" s="215"/>
      <c r="AR313" s="215" t="s">
        <v>8294</v>
      </c>
      <c r="AS313" s="215"/>
      <c r="AT313" s="215" t="s">
        <v>8294</v>
      </c>
      <c r="AU313" s="215" t="s">
        <v>8294</v>
      </c>
      <c r="AV313" s="215"/>
      <c r="AW313" s="215" t="s">
        <v>8294</v>
      </c>
      <c r="AX313" s="215"/>
      <c r="AY313" s="215" t="s">
        <v>8294</v>
      </c>
      <c r="AZ313" s="215"/>
      <c r="BA313" s="215" t="s">
        <v>8294</v>
      </c>
      <c r="BB313" s="215"/>
      <c r="BC313" s="215" t="s">
        <v>8294</v>
      </c>
      <c r="BD313" s="215"/>
      <c r="BE313" s="212">
        <v>3</v>
      </c>
      <c r="BF313" s="217">
        <v>42279</v>
      </c>
      <c r="BG313" s="212">
        <v>13.2</v>
      </c>
      <c r="BH313" s="212" t="s">
        <v>8299</v>
      </c>
      <c r="BI313" s="211" t="s">
        <v>8294</v>
      </c>
      <c r="BJ313" s="211"/>
      <c r="BK313" s="211" t="s">
        <v>8294</v>
      </c>
      <c r="BL313" s="211"/>
      <c r="BM313" s="212">
        <v>68.2</v>
      </c>
      <c r="BN313" s="212" t="s">
        <v>8299</v>
      </c>
      <c r="BO313" s="211" t="s">
        <v>8294</v>
      </c>
      <c r="BP313" s="211"/>
      <c r="BQ313" s="212">
        <v>4.5</v>
      </c>
      <c r="BR313" s="212" t="s">
        <v>8299</v>
      </c>
      <c r="BS313" s="212">
        <v>50.5</v>
      </c>
      <c r="BT313" s="212" t="s">
        <v>8299</v>
      </c>
      <c r="BU313" s="212">
        <v>13.6</v>
      </c>
      <c r="BV313" s="212" t="s">
        <v>8299</v>
      </c>
      <c r="BW313" s="212">
        <v>10.7</v>
      </c>
      <c r="BX313" s="212" t="s">
        <v>8299</v>
      </c>
      <c r="BY313" s="234">
        <v>6.6987600326538086</v>
      </c>
      <c r="BZ313" s="214">
        <v>42215</v>
      </c>
      <c r="CA313" s="212">
        <v>33.6</v>
      </c>
      <c r="CB313" s="208" t="s">
        <v>8299</v>
      </c>
      <c r="CC313" s="212">
        <v>9.1999999999999993</v>
      </c>
      <c r="CD313" s="214">
        <v>42215</v>
      </c>
      <c r="CE313" s="208">
        <v>0</v>
      </c>
      <c r="CG313" s="215" t="s">
        <v>8294</v>
      </c>
      <c r="CH313" s="215" t="s">
        <v>8294</v>
      </c>
      <c r="CI313" s="215" t="s">
        <v>8294</v>
      </c>
      <c r="CJ313" s="215" t="s">
        <v>8294</v>
      </c>
    </row>
    <row r="314" spans="1:92">
      <c r="A314" s="210" t="s">
        <v>7624</v>
      </c>
      <c r="B314" s="211" t="s">
        <v>8025</v>
      </c>
      <c r="C314" s="212" t="s">
        <v>7726</v>
      </c>
      <c r="D314" s="211" t="s">
        <v>8274</v>
      </c>
      <c r="E314" s="212">
        <v>100</v>
      </c>
      <c r="F314" s="212">
        <v>1</v>
      </c>
      <c r="G314" s="213">
        <v>284</v>
      </c>
      <c r="H314" s="213">
        <v>11</v>
      </c>
      <c r="I314" s="213"/>
      <c r="J314" s="213"/>
      <c r="K314" s="211" t="s">
        <v>8294</v>
      </c>
      <c r="M314" s="212">
        <v>7</v>
      </c>
      <c r="N314" s="214">
        <v>41915</v>
      </c>
      <c r="O314" s="212">
        <v>4.05</v>
      </c>
      <c r="P314" s="214">
        <v>42215</v>
      </c>
      <c r="Q314" s="215" t="s">
        <v>8294</v>
      </c>
      <c r="R314" s="215" t="s">
        <v>8294</v>
      </c>
      <c r="S314" s="215" t="s">
        <v>8294</v>
      </c>
      <c r="T314" s="215" t="s">
        <v>8294</v>
      </c>
      <c r="U314" s="209">
        <f>AD314*BS314</f>
        <v>1239.4745999999998</v>
      </c>
      <c r="V314" s="216">
        <v>42215</v>
      </c>
      <c r="W314" s="215">
        <v>13.5</v>
      </c>
      <c r="X314" s="215" t="s">
        <v>8294</v>
      </c>
      <c r="Y314" s="215" t="s">
        <v>8294</v>
      </c>
      <c r="Z314" s="209">
        <f>AD314*BU314</f>
        <v>311.18723999999997</v>
      </c>
      <c r="AA314" s="216">
        <v>42215</v>
      </c>
      <c r="AB314" s="208" t="e">
        <f>(AD314/AH314)*10000</f>
        <v>#VALUE!</v>
      </c>
      <c r="AC314" s="216">
        <v>42215</v>
      </c>
      <c r="AD314" s="485">
        <f>(O314/W314)*(((100-CC314)/100)*((100-2)/100))*100</f>
        <v>26.371799999999997</v>
      </c>
      <c r="AE314" s="216">
        <v>42212</v>
      </c>
      <c r="AF314" s="235">
        <v>29.571428571428569</v>
      </c>
      <c r="AG314" s="216">
        <v>42212</v>
      </c>
      <c r="AH314" s="215" t="s">
        <v>8294</v>
      </c>
      <c r="AI314" s="216" t="s">
        <v>8299</v>
      </c>
      <c r="AJ314" s="212">
        <v>155</v>
      </c>
      <c r="AK314" s="216">
        <v>42145</v>
      </c>
      <c r="AL314" s="215" t="s">
        <v>8294</v>
      </c>
      <c r="AM314" s="215"/>
      <c r="AN314" s="212">
        <v>105</v>
      </c>
      <c r="AO314" s="212"/>
      <c r="AP314" s="215" t="s">
        <v>8294</v>
      </c>
      <c r="AQ314" s="215"/>
      <c r="AR314" s="215" t="s">
        <v>8294</v>
      </c>
      <c r="AS314" s="215"/>
      <c r="AT314" s="215" t="s">
        <v>8294</v>
      </c>
      <c r="AU314" s="215" t="s">
        <v>8294</v>
      </c>
      <c r="AV314" s="215"/>
      <c r="AW314" s="215" t="s">
        <v>8294</v>
      </c>
      <c r="AX314" s="215"/>
      <c r="AY314" s="215" t="s">
        <v>8294</v>
      </c>
      <c r="AZ314" s="215"/>
      <c r="BA314" s="215" t="s">
        <v>8294</v>
      </c>
      <c r="BB314" s="215"/>
      <c r="BC314" s="215" t="s">
        <v>8294</v>
      </c>
      <c r="BD314" s="215"/>
      <c r="BE314" s="212">
        <v>3</v>
      </c>
      <c r="BF314" s="217">
        <v>42279</v>
      </c>
      <c r="BG314" s="212">
        <v>-12.2</v>
      </c>
      <c r="BH314" s="212" t="s">
        <v>8299</v>
      </c>
      <c r="BI314" s="211" t="s">
        <v>8294</v>
      </c>
      <c r="BJ314" s="211"/>
      <c r="BK314" s="211" t="s">
        <v>8294</v>
      </c>
      <c r="BL314" s="211"/>
      <c r="BM314" s="212">
        <v>63.8</v>
      </c>
      <c r="BN314" s="212" t="s">
        <v>8299</v>
      </c>
      <c r="BO314" s="211" t="s">
        <v>8294</v>
      </c>
      <c r="BP314" s="211"/>
      <c r="BQ314" s="212">
        <v>8.6</v>
      </c>
      <c r="BR314" s="212" t="s">
        <v>8299</v>
      </c>
      <c r="BS314" s="212">
        <v>47</v>
      </c>
      <c r="BT314" s="212" t="s">
        <v>8299</v>
      </c>
      <c r="BU314" s="212">
        <v>11.8</v>
      </c>
      <c r="BV314" s="212" t="s">
        <v>8299</v>
      </c>
      <c r="BW314" s="212">
        <v>8.3000000000000007</v>
      </c>
      <c r="BX314" s="212" t="s">
        <v>8299</v>
      </c>
      <c r="BY314" s="234">
        <v>7.8250951766967773</v>
      </c>
      <c r="BZ314" s="214">
        <v>42215</v>
      </c>
      <c r="CA314" s="212">
        <v>26.8</v>
      </c>
      <c r="CB314" s="208" t="s">
        <v>8299</v>
      </c>
      <c r="CC314" s="212">
        <v>10.3</v>
      </c>
      <c r="CD314" s="214">
        <v>42215</v>
      </c>
      <c r="CE314" s="208">
        <v>0</v>
      </c>
      <c r="CG314" s="215" t="s">
        <v>8294</v>
      </c>
      <c r="CH314" s="215" t="s">
        <v>8294</v>
      </c>
      <c r="CI314" s="215" t="s">
        <v>8294</v>
      </c>
      <c r="CJ314" s="215" t="s">
        <v>8294</v>
      </c>
    </row>
    <row r="315" spans="1:92">
      <c r="A315" s="210" t="s">
        <v>7624</v>
      </c>
      <c r="B315" s="211" t="s">
        <v>8187</v>
      </c>
      <c r="C315" s="212" t="s">
        <v>7800</v>
      </c>
      <c r="D315" s="211" t="s">
        <v>8274</v>
      </c>
      <c r="E315" s="212">
        <v>177</v>
      </c>
      <c r="F315" s="212">
        <v>1</v>
      </c>
      <c r="G315" s="213">
        <v>284</v>
      </c>
      <c r="H315" s="213">
        <v>12</v>
      </c>
      <c r="I315" s="213"/>
      <c r="J315" s="213"/>
      <c r="K315" s="211" t="s">
        <v>8294</v>
      </c>
      <c r="M315" s="212">
        <v>7</v>
      </c>
      <c r="N315" s="214">
        <v>41915</v>
      </c>
      <c r="O315" s="212">
        <v>4.4000000000000004</v>
      </c>
      <c r="P315" s="214">
        <v>42215</v>
      </c>
      <c r="Q315" s="215" t="s">
        <v>8294</v>
      </c>
      <c r="R315" s="215" t="s">
        <v>8294</v>
      </c>
      <c r="S315" s="215" t="s">
        <v>8294</v>
      </c>
      <c r="T315" s="215" t="s">
        <v>8294</v>
      </c>
      <c r="U315" s="209">
        <f>AD315*BS315</f>
        <v>1463.630145185185</v>
      </c>
      <c r="V315" s="216">
        <v>42215</v>
      </c>
      <c r="W315" s="215">
        <v>13.5</v>
      </c>
      <c r="X315" s="215" t="s">
        <v>8294</v>
      </c>
      <c r="Y315" s="215" t="s">
        <v>8294</v>
      </c>
      <c r="Z315" s="209">
        <f>AD315*BU315</f>
        <v>308.43895703703703</v>
      </c>
      <c r="AA315" s="216">
        <v>42215</v>
      </c>
      <c r="AB315" s="208" t="e">
        <f>(AD315/AH315)*10000</f>
        <v>#VALUE!</v>
      </c>
      <c r="AC315" s="216">
        <v>42215</v>
      </c>
      <c r="AD315" s="485">
        <f>(O315/W315)*(((100-CC315)/100)*((100-2)/100))*100</f>
        <v>29.098014814814814</v>
      </c>
      <c r="AE315" s="216">
        <v>42212</v>
      </c>
      <c r="AF315" s="235">
        <v>32.628408628408629</v>
      </c>
      <c r="AG315" s="216">
        <v>42212</v>
      </c>
      <c r="AH315" s="215" t="s">
        <v>8294</v>
      </c>
      <c r="AI315" s="216" t="s">
        <v>8299</v>
      </c>
      <c r="AJ315" s="212">
        <v>155</v>
      </c>
      <c r="AK315" s="216">
        <v>42145</v>
      </c>
      <c r="AL315" s="215" t="s">
        <v>8294</v>
      </c>
      <c r="AM315" s="215"/>
      <c r="AN315" s="212">
        <v>102</v>
      </c>
      <c r="AO315" s="212"/>
      <c r="AP315" s="215" t="s">
        <v>8294</v>
      </c>
      <c r="AQ315" s="215"/>
      <c r="AR315" s="215" t="s">
        <v>8294</v>
      </c>
      <c r="AS315" s="215"/>
      <c r="AT315" s="215" t="s">
        <v>8294</v>
      </c>
      <c r="AU315" s="215" t="s">
        <v>8294</v>
      </c>
      <c r="AV315" s="215"/>
      <c r="AW315" s="215" t="s">
        <v>8294</v>
      </c>
      <c r="AX315" s="215"/>
      <c r="AY315" s="215" t="s">
        <v>8294</v>
      </c>
      <c r="AZ315" s="215"/>
      <c r="BA315" s="215" t="s">
        <v>8294</v>
      </c>
      <c r="BB315" s="215"/>
      <c r="BC315" s="215" t="s">
        <v>8294</v>
      </c>
      <c r="BD315" s="215"/>
      <c r="BE315" s="212">
        <v>3</v>
      </c>
      <c r="BF315" s="217">
        <v>42279</v>
      </c>
      <c r="BG315" s="212">
        <v>-15.4</v>
      </c>
      <c r="BH315" s="212" t="s">
        <v>8299</v>
      </c>
      <c r="BI315" s="211" t="s">
        <v>8294</v>
      </c>
      <c r="BJ315" s="211"/>
      <c r="BK315" s="211" t="s">
        <v>8294</v>
      </c>
      <c r="BL315" s="211"/>
      <c r="BM315" s="212">
        <v>64.400000000000006</v>
      </c>
      <c r="BN315" s="212" t="s">
        <v>8299</v>
      </c>
      <c r="BO315" s="211" t="s">
        <v>8294</v>
      </c>
      <c r="BP315" s="211"/>
      <c r="BQ315" s="212">
        <v>8.5</v>
      </c>
      <c r="BR315" s="212" t="s">
        <v>8299</v>
      </c>
      <c r="BS315" s="212">
        <v>50.3</v>
      </c>
      <c r="BT315" s="212" t="s">
        <v>8299</v>
      </c>
      <c r="BU315" s="212">
        <v>10.6</v>
      </c>
      <c r="BV315" s="212" t="s">
        <v>8299</v>
      </c>
      <c r="BW315" s="212">
        <v>16.2</v>
      </c>
      <c r="BX315" s="212" t="s">
        <v>8299</v>
      </c>
      <c r="BY315" s="234">
        <v>7.0672550201416016</v>
      </c>
      <c r="BZ315" s="214">
        <v>42215</v>
      </c>
      <c r="CA315" s="212">
        <v>26.1</v>
      </c>
      <c r="CB315" s="208" t="s">
        <v>8299</v>
      </c>
      <c r="CC315" s="212">
        <v>8.9</v>
      </c>
      <c r="CD315" s="214">
        <v>42215</v>
      </c>
      <c r="CE315" s="208">
        <v>0</v>
      </c>
      <c r="CG315" s="215" t="s">
        <v>8294</v>
      </c>
      <c r="CH315" s="215" t="s">
        <v>8294</v>
      </c>
      <c r="CI315" s="215" t="s">
        <v>8294</v>
      </c>
      <c r="CJ315" s="215" t="s">
        <v>8294</v>
      </c>
    </row>
    <row r="316" spans="1:92">
      <c r="A316" s="210" t="s">
        <v>7624</v>
      </c>
      <c r="B316" s="211" t="s">
        <v>7841</v>
      </c>
      <c r="C316" s="212" t="s">
        <v>7840</v>
      </c>
      <c r="D316" s="211" t="s">
        <v>8274</v>
      </c>
      <c r="E316" s="212">
        <v>12</v>
      </c>
      <c r="F316" s="212">
        <v>1</v>
      </c>
      <c r="G316" s="213">
        <v>284</v>
      </c>
      <c r="H316" s="213">
        <v>13</v>
      </c>
      <c r="I316" s="213"/>
      <c r="J316" s="213"/>
      <c r="K316" s="211" t="s">
        <v>8294</v>
      </c>
      <c r="M316" s="212">
        <v>7</v>
      </c>
      <c r="N316" s="214">
        <v>41915</v>
      </c>
      <c r="O316" s="212">
        <v>2.35</v>
      </c>
      <c r="P316" s="214">
        <v>42215</v>
      </c>
      <c r="Q316" s="215" t="s">
        <v>8294</v>
      </c>
      <c r="R316" s="215" t="s">
        <v>8294</v>
      </c>
      <c r="S316" s="215" t="s">
        <v>8294</v>
      </c>
      <c r="T316" s="215" t="s">
        <v>8294</v>
      </c>
      <c r="U316" s="209" t="e">
        <f>AD316*BS316</f>
        <v>#VALUE!</v>
      </c>
      <c r="V316" s="216">
        <v>42215</v>
      </c>
      <c r="W316" s="215">
        <v>13.5</v>
      </c>
      <c r="X316" s="215" t="s">
        <v>8294</v>
      </c>
      <c r="Y316" s="215" t="s">
        <v>8294</v>
      </c>
      <c r="Z316" s="209" t="e">
        <f>AD316*BU316</f>
        <v>#VALUE!</v>
      </c>
      <c r="AA316" s="216">
        <v>42215</v>
      </c>
      <c r="AB316" s="208" t="e">
        <f>(AD316/AH316)*10000</f>
        <v>#VALUE!</v>
      </c>
      <c r="AC316" s="216">
        <v>42215</v>
      </c>
      <c r="AD316" s="485">
        <f>(O316/W316)*(((100-CC316)/100)*((100-2)/100))*100</f>
        <v>15.626281481481479</v>
      </c>
      <c r="AE316" s="216">
        <v>42212</v>
      </c>
      <c r="AF316" s="235">
        <v>17.522181522181519</v>
      </c>
      <c r="AG316" s="216">
        <v>42212</v>
      </c>
      <c r="AH316" s="215" t="s">
        <v>8294</v>
      </c>
      <c r="AI316" s="216" t="s">
        <v>8299</v>
      </c>
      <c r="AJ316" s="212">
        <v>145</v>
      </c>
      <c r="AK316" s="216">
        <v>42145</v>
      </c>
      <c r="AL316" s="215" t="s">
        <v>8294</v>
      </c>
      <c r="AM316" s="215"/>
      <c r="AN316" s="212">
        <v>103</v>
      </c>
      <c r="AO316" s="212"/>
      <c r="AP316" s="215" t="s">
        <v>8294</v>
      </c>
      <c r="AQ316" s="215"/>
      <c r="AR316" s="215" t="s">
        <v>8294</v>
      </c>
      <c r="AS316" s="215"/>
      <c r="AT316" s="215" t="s">
        <v>8294</v>
      </c>
      <c r="AU316" s="215" t="s">
        <v>8294</v>
      </c>
      <c r="AV316" s="215"/>
      <c r="AW316" s="215" t="s">
        <v>8294</v>
      </c>
      <c r="AX316" s="215"/>
      <c r="AY316" s="215" t="s">
        <v>8294</v>
      </c>
      <c r="AZ316" s="215"/>
      <c r="BA316" s="215" t="s">
        <v>8294</v>
      </c>
      <c r="BB316" s="215"/>
      <c r="BC316" s="215" t="s">
        <v>8294</v>
      </c>
      <c r="BD316" s="215"/>
      <c r="BE316" s="212">
        <v>3</v>
      </c>
      <c r="BF316" s="217">
        <v>42279</v>
      </c>
      <c r="BG316" s="211" t="s">
        <v>8294</v>
      </c>
      <c r="BH316" s="212" t="s">
        <v>8299</v>
      </c>
      <c r="BI316" s="211" t="s">
        <v>8294</v>
      </c>
      <c r="BJ316" s="211"/>
      <c r="BK316" s="211" t="s">
        <v>8294</v>
      </c>
      <c r="BL316" s="211"/>
      <c r="BM316" s="211" t="s">
        <v>8294</v>
      </c>
      <c r="BN316" s="212" t="s">
        <v>8299</v>
      </c>
      <c r="BO316" s="211" t="s">
        <v>8294</v>
      </c>
      <c r="BP316" s="211"/>
      <c r="BQ316" s="211" t="s">
        <v>8294</v>
      </c>
      <c r="BR316" s="212" t="s">
        <v>8299</v>
      </c>
      <c r="BS316" s="211" t="s">
        <v>8294</v>
      </c>
      <c r="BT316" s="212" t="s">
        <v>8299</v>
      </c>
      <c r="BU316" s="211" t="s">
        <v>8294</v>
      </c>
      <c r="BV316" s="212" t="s">
        <v>8299</v>
      </c>
      <c r="BW316" s="211" t="s">
        <v>8294</v>
      </c>
      <c r="BX316" s="212" t="s">
        <v>8299</v>
      </c>
      <c r="BY316" s="234" t="s">
        <v>8294</v>
      </c>
      <c r="BZ316" s="214">
        <v>42215</v>
      </c>
      <c r="CA316" s="211" t="s">
        <v>8294</v>
      </c>
      <c r="CB316" s="208" t="s">
        <v>8299</v>
      </c>
      <c r="CC316" s="212">
        <v>8.4</v>
      </c>
      <c r="CD316" s="214">
        <v>42215</v>
      </c>
      <c r="CE316" s="208">
        <v>0</v>
      </c>
      <c r="CG316" s="215" t="s">
        <v>8294</v>
      </c>
      <c r="CH316" s="215" t="s">
        <v>8294</v>
      </c>
      <c r="CI316" s="215" t="s">
        <v>8294</v>
      </c>
      <c r="CJ316" s="215" t="s">
        <v>8294</v>
      </c>
    </row>
    <row r="317" spans="1:92">
      <c r="A317" s="210" t="s">
        <v>7624</v>
      </c>
      <c r="B317" s="211" t="s">
        <v>8197</v>
      </c>
      <c r="C317" s="212" t="s">
        <v>7804</v>
      </c>
      <c r="D317" s="211" t="s">
        <v>8274</v>
      </c>
      <c r="E317" s="212">
        <v>192</v>
      </c>
      <c r="F317" s="212">
        <v>1</v>
      </c>
      <c r="G317" s="213">
        <v>284</v>
      </c>
      <c r="H317" s="213">
        <v>14</v>
      </c>
      <c r="I317" s="213"/>
      <c r="J317" s="213"/>
      <c r="K317" s="211">
        <v>26</v>
      </c>
      <c r="L317" s="218">
        <v>42278</v>
      </c>
      <c r="M317" s="212">
        <v>7</v>
      </c>
      <c r="N317" s="214">
        <v>41915</v>
      </c>
      <c r="O317" s="212">
        <v>3.6</v>
      </c>
      <c r="P317" s="214">
        <v>42215</v>
      </c>
      <c r="Q317" s="215" t="s">
        <v>8294</v>
      </c>
      <c r="R317" s="215" t="s">
        <v>8294</v>
      </c>
      <c r="S317" s="215" t="s">
        <v>8294</v>
      </c>
      <c r="T317" s="215" t="s">
        <v>8294</v>
      </c>
      <c r="U317" s="209">
        <f>AD317*BS317</f>
        <v>1185.1257599999999</v>
      </c>
      <c r="V317" s="216">
        <v>42215</v>
      </c>
      <c r="W317" s="215">
        <v>13.5</v>
      </c>
      <c r="X317" s="215" t="s">
        <v>8294</v>
      </c>
      <c r="Y317" s="215" t="s">
        <v>8294</v>
      </c>
      <c r="Z317" s="209">
        <f>AD317*BU317</f>
        <v>271.09152</v>
      </c>
      <c r="AA317" s="216">
        <v>42215</v>
      </c>
      <c r="AB317" s="208" t="e">
        <f>(AD317/AH317)*10000</f>
        <v>#VALUE!</v>
      </c>
      <c r="AC317" s="216">
        <v>42215</v>
      </c>
      <c r="AD317" s="485">
        <f>(O317/W317)*(((100-CC317)/100)*((100-2)/100))*100</f>
        <v>23.990399999999998</v>
      </c>
      <c r="AE317" s="216">
        <v>42212</v>
      </c>
      <c r="AF317" s="235">
        <v>26.901098901098901</v>
      </c>
      <c r="AG317" s="216">
        <v>42212</v>
      </c>
      <c r="AH317" s="212" t="s">
        <v>8294</v>
      </c>
      <c r="AI317" s="216" t="s">
        <v>8299</v>
      </c>
      <c r="AJ317" s="212">
        <v>160</v>
      </c>
      <c r="AK317" s="216">
        <v>42145</v>
      </c>
      <c r="AL317" s="215" t="s">
        <v>8294</v>
      </c>
      <c r="AM317" s="215"/>
      <c r="AN317" s="212">
        <v>103</v>
      </c>
      <c r="AO317" s="212"/>
      <c r="AP317" s="215" t="s">
        <v>8294</v>
      </c>
      <c r="AQ317" s="215"/>
      <c r="AR317" s="215" t="s">
        <v>8294</v>
      </c>
      <c r="AS317" s="215"/>
      <c r="AT317" s="215" t="s">
        <v>8294</v>
      </c>
      <c r="AU317" s="215" t="s">
        <v>8294</v>
      </c>
      <c r="AV317" s="215"/>
      <c r="AW317" s="215" t="s">
        <v>8294</v>
      </c>
      <c r="AX317" s="215"/>
      <c r="AY317" s="215" t="s">
        <v>8294</v>
      </c>
      <c r="AZ317" s="215"/>
      <c r="BA317" s="215" t="s">
        <v>8294</v>
      </c>
      <c r="BB317" s="215"/>
      <c r="BC317" s="215" t="s">
        <v>8294</v>
      </c>
      <c r="BD317" s="215"/>
      <c r="BE317" s="212">
        <v>3</v>
      </c>
      <c r="BF317" s="217">
        <v>42279</v>
      </c>
      <c r="BG317" s="212">
        <v>-10.7</v>
      </c>
      <c r="BH317" s="212" t="s">
        <v>8299</v>
      </c>
      <c r="BI317" s="211" t="s">
        <v>8294</v>
      </c>
      <c r="BJ317" s="211"/>
      <c r="BK317" s="211" t="s">
        <v>8294</v>
      </c>
      <c r="BL317" s="211"/>
      <c r="BM317" s="212">
        <v>62.4</v>
      </c>
      <c r="BN317" s="212" t="s">
        <v>8299</v>
      </c>
      <c r="BO317" s="211" t="s">
        <v>8294</v>
      </c>
      <c r="BP317" s="211"/>
      <c r="BQ317" s="212">
        <v>9.1999999999999993</v>
      </c>
      <c r="BR317" s="212" t="s">
        <v>8299</v>
      </c>
      <c r="BS317" s="212">
        <v>49.4</v>
      </c>
      <c r="BT317" s="212" t="s">
        <v>8299</v>
      </c>
      <c r="BU317" s="212">
        <v>11.3</v>
      </c>
      <c r="BV317" s="212" t="s">
        <v>8299</v>
      </c>
      <c r="BW317" s="212">
        <v>15.7</v>
      </c>
      <c r="BX317" s="212" t="s">
        <v>8299</v>
      </c>
      <c r="BY317" s="234">
        <v>7.2094039916992188</v>
      </c>
      <c r="BZ317" s="214">
        <v>42215</v>
      </c>
      <c r="CA317" s="212">
        <v>27.1</v>
      </c>
      <c r="CB317" s="208" t="s">
        <v>8299</v>
      </c>
      <c r="CC317" s="212">
        <v>8.1999999999999993</v>
      </c>
      <c r="CD317" s="214">
        <v>42215</v>
      </c>
      <c r="CE317" s="208">
        <v>0</v>
      </c>
      <c r="CG317" s="215" t="s">
        <v>8294</v>
      </c>
      <c r="CH317" s="215" t="s">
        <v>8294</v>
      </c>
      <c r="CI317" s="215" t="s">
        <v>8294</v>
      </c>
      <c r="CJ317" s="215" t="s">
        <v>8294</v>
      </c>
      <c r="CM317" s="210" t="s">
        <v>8863</v>
      </c>
      <c r="CN317" s="210" t="s">
        <v>8862</v>
      </c>
    </row>
    <row r="318" spans="1:92">
      <c r="A318" s="210" t="s">
        <v>7624</v>
      </c>
      <c r="B318" s="211" t="s">
        <v>8173</v>
      </c>
      <c r="C318" s="212" t="s">
        <v>7793</v>
      </c>
      <c r="D318" s="211" t="s">
        <v>8274</v>
      </c>
      <c r="E318" s="212">
        <v>170</v>
      </c>
      <c r="F318" s="212">
        <v>1</v>
      </c>
      <c r="G318" s="213">
        <v>284</v>
      </c>
      <c r="H318" s="213">
        <v>15</v>
      </c>
      <c r="I318" s="213"/>
      <c r="J318" s="213"/>
      <c r="K318" s="211" t="s">
        <v>8294</v>
      </c>
      <c r="M318" s="212">
        <v>7</v>
      </c>
      <c r="N318" s="214">
        <v>41915</v>
      </c>
      <c r="O318" s="212">
        <v>3.35</v>
      </c>
      <c r="P318" s="214">
        <v>42215</v>
      </c>
      <c r="Q318" s="215" t="s">
        <v>8294</v>
      </c>
      <c r="R318" s="215" t="s">
        <v>8294</v>
      </c>
      <c r="S318" s="215" t="s">
        <v>8294</v>
      </c>
      <c r="T318" s="215" t="s">
        <v>8294</v>
      </c>
      <c r="U318" s="209">
        <f>AD318*BS318</f>
        <v>1045.5917266666665</v>
      </c>
      <c r="V318" s="216">
        <v>42215</v>
      </c>
      <c r="W318" s="215">
        <v>13.5</v>
      </c>
      <c r="X318" s="215" t="s">
        <v>8294</v>
      </c>
      <c r="Y318" s="215" t="s">
        <v>8294</v>
      </c>
      <c r="Z318" s="209">
        <f>AD318*BU318</f>
        <v>280.74027333333333</v>
      </c>
      <c r="AA318" s="216">
        <v>42215</v>
      </c>
      <c r="AB318" s="208" t="e">
        <f>(AD318/AH318)*10000</f>
        <v>#VALUE!</v>
      </c>
      <c r="AC318" s="216">
        <v>42215</v>
      </c>
      <c r="AD318" s="485">
        <f>(O318/W318)*(((100-CC318)/100)*((100-2)/100))*100</f>
        <v>22.105533333333334</v>
      </c>
      <c r="AE318" s="216">
        <v>42212</v>
      </c>
      <c r="AF318" s="235">
        <v>24.787545787545788</v>
      </c>
      <c r="AG318" s="216">
        <v>42212</v>
      </c>
      <c r="AH318" s="215" t="s">
        <v>8294</v>
      </c>
      <c r="AI318" s="216" t="s">
        <v>8299</v>
      </c>
      <c r="AJ318" s="212">
        <v>155</v>
      </c>
      <c r="AK318" s="216">
        <v>42145</v>
      </c>
      <c r="AL318" s="215" t="s">
        <v>8294</v>
      </c>
      <c r="AM318" s="215"/>
      <c r="AN318" s="212">
        <v>100</v>
      </c>
      <c r="AO318" s="212"/>
      <c r="AP318" s="215" t="s">
        <v>8294</v>
      </c>
      <c r="AQ318" s="215"/>
      <c r="AR318" s="215" t="s">
        <v>8294</v>
      </c>
      <c r="AS318" s="215"/>
      <c r="AT318" s="215" t="s">
        <v>8294</v>
      </c>
      <c r="AU318" s="215" t="s">
        <v>8294</v>
      </c>
      <c r="AV318" s="215"/>
      <c r="AW318" s="215" t="s">
        <v>8294</v>
      </c>
      <c r="AX318" s="215"/>
      <c r="AY318" s="215" t="s">
        <v>8294</v>
      </c>
      <c r="AZ318" s="215"/>
      <c r="BA318" s="215" t="s">
        <v>8294</v>
      </c>
      <c r="BB318" s="215"/>
      <c r="BC318" s="215" t="s">
        <v>8294</v>
      </c>
      <c r="BD318" s="215"/>
      <c r="BE318" s="212">
        <v>3</v>
      </c>
      <c r="BF318" s="217">
        <v>42279</v>
      </c>
      <c r="BG318" s="212">
        <v>-11.1</v>
      </c>
      <c r="BH318" s="212" t="s">
        <v>8299</v>
      </c>
      <c r="BI318" s="211" t="s">
        <v>8294</v>
      </c>
      <c r="BJ318" s="211"/>
      <c r="BK318" s="211" t="s">
        <v>8294</v>
      </c>
      <c r="BL318" s="211"/>
      <c r="BM318" s="212">
        <v>63.1</v>
      </c>
      <c r="BN318" s="212" t="s">
        <v>8299</v>
      </c>
      <c r="BO318" s="211" t="s">
        <v>8294</v>
      </c>
      <c r="BP318" s="211"/>
      <c r="BQ318" s="212">
        <v>9.6</v>
      </c>
      <c r="BR318" s="212" t="s">
        <v>8299</v>
      </c>
      <c r="BS318" s="212">
        <v>47.3</v>
      </c>
      <c r="BT318" s="212" t="s">
        <v>8299</v>
      </c>
      <c r="BU318" s="212">
        <v>12.7</v>
      </c>
      <c r="BV318" s="212" t="s">
        <v>8299</v>
      </c>
      <c r="BW318" s="212">
        <v>8.4</v>
      </c>
      <c r="BX318" s="212" t="s">
        <v>8299</v>
      </c>
      <c r="BY318" s="234">
        <v>7.640322208404541</v>
      </c>
      <c r="BZ318" s="214">
        <v>42215</v>
      </c>
      <c r="CA318" s="212">
        <v>29</v>
      </c>
      <c r="CB318" s="208" t="s">
        <v>8299</v>
      </c>
      <c r="CC318" s="212">
        <v>9.1</v>
      </c>
      <c r="CD318" s="214">
        <v>42215</v>
      </c>
      <c r="CE318" s="208">
        <v>0</v>
      </c>
      <c r="CG318" s="215" t="s">
        <v>8294</v>
      </c>
      <c r="CH318" s="215" t="s">
        <v>8294</v>
      </c>
      <c r="CI318" s="215" t="s">
        <v>8294</v>
      </c>
      <c r="CJ318" s="215" t="s">
        <v>8294</v>
      </c>
    </row>
    <row r="319" spans="1:92">
      <c r="A319" s="210" t="s">
        <v>7624</v>
      </c>
      <c r="B319" s="211" t="s">
        <v>7891</v>
      </c>
      <c r="C319" s="212" t="s">
        <v>7663</v>
      </c>
      <c r="D319" s="211" t="s">
        <v>8274</v>
      </c>
      <c r="E319" s="212">
        <v>33</v>
      </c>
      <c r="F319" s="212">
        <v>1</v>
      </c>
      <c r="G319" s="213">
        <v>284</v>
      </c>
      <c r="H319" s="213">
        <v>16</v>
      </c>
      <c r="I319" s="213"/>
      <c r="J319" s="213"/>
      <c r="K319" s="211" t="s">
        <v>8294</v>
      </c>
      <c r="M319" s="212">
        <v>7</v>
      </c>
      <c r="N319" s="214">
        <v>41915</v>
      </c>
      <c r="O319" s="212">
        <v>3.5</v>
      </c>
      <c r="P319" s="214">
        <v>42215</v>
      </c>
      <c r="Q319" s="215" t="s">
        <v>8294</v>
      </c>
      <c r="R319" s="215" t="s">
        <v>8294</v>
      </c>
      <c r="S319" s="215" t="s">
        <v>8294</v>
      </c>
      <c r="T319" s="215" t="s">
        <v>8294</v>
      </c>
      <c r="U319" s="209">
        <f>AD319*BS319</f>
        <v>1042.6844296296297</v>
      </c>
      <c r="V319" s="216">
        <v>42215</v>
      </c>
      <c r="W319" s="215">
        <v>13.5</v>
      </c>
      <c r="X319" s="215" t="s">
        <v>8294</v>
      </c>
      <c r="Y319" s="215" t="s">
        <v>8294</v>
      </c>
      <c r="Z319" s="209">
        <f>AD319*BU319</f>
        <v>341.36884444444445</v>
      </c>
      <c r="AA319" s="216">
        <v>42215</v>
      </c>
      <c r="AB319" s="208" t="e">
        <f>(AD319/AH319)*10000</f>
        <v>#VALUE!</v>
      </c>
      <c r="AC319" s="216">
        <v>42215</v>
      </c>
      <c r="AD319" s="485">
        <f>(O319/W319)*(((100-CC319)/100)*((100-2)/100))*100</f>
        <v>23.222370370370371</v>
      </c>
      <c r="AE319" s="216">
        <v>42212</v>
      </c>
      <c r="AF319" s="235">
        <v>26.039886039886039</v>
      </c>
      <c r="AG319" s="216">
        <v>42212</v>
      </c>
      <c r="AH319" s="215" t="s">
        <v>8294</v>
      </c>
      <c r="AI319" s="216" t="s">
        <v>8299</v>
      </c>
      <c r="AJ319" s="212">
        <v>185</v>
      </c>
      <c r="AK319" s="216">
        <v>42145</v>
      </c>
      <c r="AL319" s="215" t="s">
        <v>8294</v>
      </c>
      <c r="AM319" s="215"/>
      <c r="AN319" s="212">
        <v>107</v>
      </c>
      <c r="AO319" s="212"/>
      <c r="AP319" s="215" t="s">
        <v>8294</v>
      </c>
      <c r="AQ319" s="215"/>
      <c r="AR319" s="215" t="s">
        <v>8294</v>
      </c>
      <c r="AS319" s="215"/>
      <c r="AT319" s="215" t="s">
        <v>8294</v>
      </c>
      <c r="AU319" s="215" t="s">
        <v>8294</v>
      </c>
      <c r="AV319" s="215"/>
      <c r="AW319" s="215" t="s">
        <v>8294</v>
      </c>
      <c r="AX319" s="215"/>
      <c r="AY319" s="215" t="s">
        <v>8294</v>
      </c>
      <c r="AZ319" s="215"/>
      <c r="BA319" s="215" t="s">
        <v>8294</v>
      </c>
      <c r="BB319" s="215"/>
      <c r="BC319" s="215" t="s">
        <v>8294</v>
      </c>
      <c r="BD319" s="215"/>
      <c r="BE319" s="212">
        <v>3</v>
      </c>
      <c r="BF319" s="217">
        <v>42279</v>
      </c>
      <c r="BG319" s="212">
        <v>-8.1</v>
      </c>
      <c r="BH319" s="212" t="s">
        <v>8299</v>
      </c>
      <c r="BI319" s="211" t="s">
        <v>8294</v>
      </c>
      <c r="BJ319" s="211"/>
      <c r="BK319" s="211" t="s">
        <v>8294</v>
      </c>
      <c r="BL319" s="211"/>
      <c r="BM319" s="212">
        <v>60.1</v>
      </c>
      <c r="BN319" s="212" t="s">
        <v>8299</v>
      </c>
      <c r="BO319" s="211" t="s">
        <v>8294</v>
      </c>
      <c r="BP319" s="211"/>
      <c r="BQ319" s="212">
        <v>9.6</v>
      </c>
      <c r="BR319" s="212" t="s">
        <v>8299</v>
      </c>
      <c r="BS319" s="212">
        <v>44.9</v>
      </c>
      <c r="BT319" s="212" t="s">
        <v>8299</v>
      </c>
      <c r="BU319" s="212">
        <v>14.7</v>
      </c>
      <c r="BV319" s="212" t="s">
        <v>8299</v>
      </c>
      <c r="BW319" s="212">
        <v>53.7</v>
      </c>
      <c r="BX319" s="212" t="s">
        <v>8299</v>
      </c>
      <c r="BY319" s="234">
        <v>7.5603160858154297</v>
      </c>
      <c r="BZ319" s="214">
        <v>42215</v>
      </c>
      <c r="CA319" s="212">
        <v>31.9</v>
      </c>
      <c r="CB319" s="208" t="s">
        <v>8299</v>
      </c>
      <c r="CC319" s="212">
        <v>8.6</v>
      </c>
      <c r="CD319" s="214">
        <v>42215</v>
      </c>
      <c r="CE319" s="208">
        <v>0</v>
      </c>
      <c r="CG319" s="215" t="s">
        <v>8294</v>
      </c>
      <c r="CH319" s="215" t="s">
        <v>8294</v>
      </c>
      <c r="CI319" s="215" t="s">
        <v>8294</v>
      </c>
      <c r="CJ319" s="215" t="s">
        <v>8294</v>
      </c>
    </row>
    <row r="320" spans="1:92">
      <c r="A320" s="210" t="s">
        <v>7624</v>
      </c>
      <c r="B320" s="211" t="s">
        <v>8197</v>
      </c>
      <c r="C320" s="212" t="s">
        <v>7804</v>
      </c>
      <c r="D320" s="211" t="s">
        <v>8276</v>
      </c>
      <c r="E320" s="212">
        <v>190</v>
      </c>
      <c r="F320" s="212">
        <v>1</v>
      </c>
      <c r="G320" s="213">
        <v>284</v>
      </c>
      <c r="H320" s="213">
        <v>17</v>
      </c>
      <c r="I320" s="213"/>
      <c r="J320" s="213"/>
      <c r="K320" s="211">
        <v>30</v>
      </c>
      <c r="L320" s="218">
        <v>42278</v>
      </c>
      <c r="M320" s="212">
        <v>7</v>
      </c>
      <c r="N320" s="214">
        <v>41915</v>
      </c>
      <c r="O320" s="212">
        <v>6.35</v>
      </c>
      <c r="P320" s="214">
        <v>42215</v>
      </c>
      <c r="Q320" s="215" t="s">
        <v>8294</v>
      </c>
      <c r="R320" s="215" t="s">
        <v>8294</v>
      </c>
      <c r="S320" s="215" t="s">
        <v>8294</v>
      </c>
      <c r="T320" s="215" t="s">
        <v>8294</v>
      </c>
      <c r="U320" s="209">
        <f>AD320*BS320</f>
        <v>2020.6910733333332</v>
      </c>
      <c r="V320" s="216">
        <v>42215</v>
      </c>
      <c r="W320" s="215">
        <v>13.5</v>
      </c>
      <c r="X320" s="215" t="s">
        <v>8294</v>
      </c>
      <c r="Y320" s="215" t="s">
        <v>8294</v>
      </c>
      <c r="Z320" s="209">
        <f>AD320*BU320</f>
        <v>567.65745037037038</v>
      </c>
      <c r="AA320" s="216">
        <v>42215</v>
      </c>
      <c r="AB320" s="208" t="e">
        <f>(AD320/AH320)*10000</f>
        <v>#VALUE!</v>
      </c>
      <c r="AC320" s="216">
        <v>42215</v>
      </c>
      <c r="AD320" s="485">
        <f>(O320/W320)*(((100-CC320)/100)*((100-2)/100))*100</f>
        <v>42.362496296296293</v>
      </c>
      <c r="AE320" s="216">
        <v>42212</v>
      </c>
      <c r="AF320" s="235">
        <v>47.502238502238498</v>
      </c>
      <c r="AG320" s="216">
        <v>42212</v>
      </c>
      <c r="AH320" s="212" t="s">
        <v>8294</v>
      </c>
      <c r="AI320" s="216" t="s">
        <v>8299</v>
      </c>
      <c r="AJ320" s="212">
        <v>165</v>
      </c>
      <c r="AK320" s="216">
        <v>42145</v>
      </c>
      <c r="AL320" s="215" t="s">
        <v>8294</v>
      </c>
      <c r="AM320" s="215"/>
      <c r="AN320" s="212">
        <v>103</v>
      </c>
      <c r="AO320" s="212"/>
      <c r="AP320" s="215" t="s">
        <v>8294</v>
      </c>
      <c r="AQ320" s="215"/>
      <c r="AR320" s="215" t="s">
        <v>8294</v>
      </c>
      <c r="AS320" s="215"/>
      <c r="AT320" s="215" t="s">
        <v>8294</v>
      </c>
      <c r="AU320" s="215" t="s">
        <v>8294</v>
      </c>
      <c r="AV320" s="215"/>
      <c r="AW320" s="215" t="s">
        <v>8294</v>
      </c>
      <c r="AX320" s="215"/>
      <c r="AY320" s="215" t="s">
        <v>8294</v>
      </c>
      <c r="AZ320" s="215"/>
      <c r="BA320" s="215" t="s">
        <v>8294</v>
      </c>
      <c r="BB320" s="215"/>
      <c r="BC320" s="215" t="s">
        <v>8294</v>
      </c>
      <c r="BD320" s="215"/>
      <c r="BE320" s="212">
        <v>3</v>
      </c>
      <c r="BF320" s="217">
        <v>42279</v>
      </c>
      <c r="BG320" s="212">
        <v>-12.1</v>
      </c>
      <c r="BH320" s="212" t="s">
        <v>8299</v>
      </c>
      <c r="BI320" s="211" t="s">
        <v>8294</v>
      </c>
      <c r="BJ320" s="211"/>
      <c r="BK320" s="211" t="s">
        <v>8294</v>
      </c>
      <c r="BL320" s="211"/>
      <c r="BM320" s="212">
        <v>61.4</v>
      </c>
      <c r="BN320" s="212" t="s">
        <v>8299</v>
      </c>
      <c r="BO320" s="211" t="s">
        <v>8294</v>
      </c>
      <c r="BP320" s="211"/>
      <c r="BQ320" s="212">
        <v>10</v>
      </c>
      <c r="BR320" s="212" t="s">
        <v>8299</v>
      </c>
      <c r="BS320" s="212">
        <v>47.7</v>
      </c>
      <c r="BT320" s="212" t="s">
        <v>8299</v>
      </c>
      <c r="BU320" s="212">
        <v>13.4</v>
      </c>
      <c r="BV320" s="212" t="s">
        <v>8299</v>
      </c>
      <c r="BW320" s="212">
        <v>14</v>
      </c>
      <c r="BX320" s="212" t="s">
        <v>8299</v>
      </c>
      <c r="BY320" s="234">
        <v>7.3423080444335938</v>
      </c>
      <c r="BZ320" s="214">
        <v>42215</v>
      </c>
      <c r="CA320" s="212">
        <v>31</v>
      </c>
      <c r="CB320" s="208" t="s">
        <v>8299</v>
      </c>
      <c r="CC320" s="212">
        <v>8.1</v>
      </c>
      <c r="CD320" s="214">
        <v>42215</v>
      </c>
      <c r="CE320" s="208">
        <v>0</v>
      </c>
      <c r="CG320" s="215" t="s">
        <v>8294</v>
      </c>
      <c r="CH320" s="215" t="s">
        <v>8294</v>
      </c>
      <c r="CI320" s="215" t="s">
        <v>8294</v>
      </c>
      <c r="CJ320" s="215" t="s">
        <v>8294</v>
      </c>
      <c r="CM320" s="210" t="s">
        <v>8863</v>
      </c>
      <c r="CN320" s="210" t="s">
        <v>8862</v>
      </c>
    </row>
    <row r="321" spans="1:92">
      <c r="A321" s="210" t="s">
        <v>7624</v>
      </c>
      <c r="B321" s="211" t="s">
        <v>7871</v>
      </c>
      <c r="C321" s="212" t="s">
        <v>7653</v>
      </c>
      <c r="D321" s="211" t="s">
        <v>8276</v>
      </c>
      <c r="E321" s="212">
        <v>23</v>
      </c>
      <c r="F321" s="212">
        <v>1</v>
      </c>
      <c r="G321" s="213">
        <v>284</v>
      </c>
      <c r="H321" s="213">
        <v>18</v>
      </c>
      <c r="I321" s="213"/>
      <c r="J321" s="213"/>
      <c r="K321" s="211" t="s">
        <v>8294</v>
      </c>
      <c r="M321" s="212">
        <v>7</v>
      </c>
      <c r="N321" s="214">
        <v>41915</v>
      </c>
      <c r="O321" s="212">
        <v>4.75</v>
      </c>
      <c r="P321" s="214">
        <v>42215</v>
      </c>
      <c r="Q321" s="215" t="s">
        <v>8294</v>
      </c>
      <c r="R321" s="215" t="s">
        <v>8294</v>
      </c>
      <c r="S321" s="215" t="s">
        <v>8294</v>
      </c>
      <c r="T321" s="215" t="s">
        <v>8294</v>
      </c>
      <c r="U321" s="209">
        <f>AD321*BS321</f>
        <v>1618.153859259259</v>
      </c>
      <c r="V321" s="216">
        <v>42215</v>
      </c>
      <c r="W321" s="215">
        <v>13.5</v>
      </c>
      <c r="X321" s="215" t="s">
        <v>8294</v>
      </c>
      <c r="Y321" s="215" t="s">
        <v>8294</v>
      </c>
      <c r="Z321" s="209">
        <f>AD321*BU321</f>
        <v>478.52020740740733</v>
      </c>
      <c r="AA321" s="216">
        <v>42215</v>
      </c>
      <c r="AB321" s="208" t="e">
        <f>(AD321/AH321)*10000</f>
        <v>#VALUE!</v>
      </c>
      <c r="AC321" s="216">
        <v>42215</v>
      </c>
      <c r="AD321" s="485">
        <f>(O321/W321)*(((100-CC321)/100)*((100-2)/100))*100</f>
        <v>31.481592592592587</v>
      </c>
      <c r="AE321" s="216">
        <v>42212</v>
      </c>
      <c r="AF321" s="235">
        <v>35.301180301180302</v>
      </c>
      <c r="AG321" s="216">
        <v>42212</v>
      </c>
      <c r="AH321" s="215" t="s">
        <v>8294</v>
      </c>
      <c r="AI321" s="216" t="s">
        <v>8299</v>
      </c>
      <c r="AJ321" s="212">
        <v>165</v>
      </c>
      <c r="AK321" s="216">
        <v>42145</v>
      </c>
      <c r="AL321" s="215" t="s">
        <v>8294</v>
      </c>
      <c r="AM321" s="215"/>
      <c r="AN321" s="212">
        <v>108</v>
      </c>
      <c r="AO321" s="212"/>
      <c r="AP321" s="215" t="s">
        <v>8294</v>
      </c>
      <c r="AQ321" s="215"/>
      <c r="AR321" s="215" t="s">
        <v>8294</v>
      </c>
      <c r="AS321" s="215"/>
      <c r="AT321" s="215" t="s">
        <v>8294</v>
      </c>
      <c r="AU321" s="215" t="s">
        <v>8294</v>
      </c>
      <c r="AV321" s="215"/>
      <c r="AW321" s="215" t="s">
        <v>8294</v>
      </c>
      <c r="AX321" s="215"/>
      <c r="AY321" s="215" t="s">
        <v>8294</v>
      </c>
      <c r="AZ321" s="215"/>
      <c r="BA321" s="215" t="s">
        <v>8294</v>
      </c>
      <c r="BB321" s="215"/>
      <c r="BC321" s="215" t="s">
        <v>8294</v>
      </c>
      <c r="BD321" s="215"/>
      <c r="BE321" s="212">
        <v>3</v>
      </c>
      <c r="BF321" s="217">
        <v>42279</v>
      </c>
      <c r="BG321" s="212">
        <v>37.4</v>
      </c>
      <c r="BH321" s="212" t="s">
        <v>8299</v>
      </c>
      <c r="BI321" s="211" t="s">
        <v>8294</v>
      </c>
      <c r="BJ321" s="211"/>
      <c r="BK321" s="211" t="s">
        <v>8294</v>
      </c>
      <c r="BL321" s="211"/>
      <c r="BM321" s="212">
        <v>70.8</v>
      </c>
      <c r="BN321" s="212" t="s">
        <v>8299</v>
      </c>
      <c r="BO321" s="211" t="s">
        <v>8294</v>
      </c>
      <c r="BP321" s="211"/>
      <c r="BQ321" s="212">
        <v>2.8</v>
      </c>
      <c r="BR321" s="212" t="s">
        <v>8299</v>
      </c>
      <c r="BS321" s="212">
        <v>51.4</v>
      </c>
      <c r="BT321" s="212" t="s">
        <v>8299</v>
      </c>
      <c r="BU321" s="212">
        <v>15.2</v>
      </c>
      <c r="BV321" s="212" t="s">
        <v>8299</v>
      </c>
      <c r="BW321" s="212">
        <v>55.3</v>
      </c>
      <c r="BX321" s="212" t="s">
        <v>8299</v>
      </c>
      <c r="BY321" s="234">
        <v>6.798159122467041</v>
      </c>
      <c r="BZ321" s="214">
        <v>42215</v>
      </c>
      <c r="CA321" s="212">
        <v>38.4</v>
      </c>
      <c r="CB321" s="208" t="s">
        <v>8299</v>
      </c>
      <c r="CC321" s="212">
        <v>8.6999999999999993</v>
      </c>
      <c r="CD321" s="214">
        <v>42215</v>
      </c>
      <c r="CE321" s="208">
        <v>0</v>
      </c>
      <c r="CG321" s="215" t="s">
        <v>8294</v>
      </c>
      <c r="CH321" s="215" t="s">
        <v>8294</v>
      </c>
      <c r="CI321" s="215" t="s">
        <v>8294</v>
      </c>
      <c r="CJ321" s="215" t="s">
        <v>8294</v>
      </c>
    </row>
    <row r="322" spans="1:92">
      <c r="A322" s="210" t="s">
        <v>7624</v>
      </c>
      <c r="B322" s="211" t="s">
        <v>8033</v>
      </c>
      <c r="C322" s="212" t="s">
        <v>7730</v>
      </c>
      <c r="D322" s="211" t="s">
        <v>8276</v>
      </c>
      <c r="E322" s="212">
        <v>104</v>
      </c>
      <c r="F322" s="212">
        <v>1</v>
      </c>
      <c r="G322" s="213">
        <v>284</v>
      </c>
      <c r="H322" s="213">
        <v>19</v>
      </c>
      <c r="I322" s="213"/>
      <c r="J322" s="213"/>
      <c r="K322" s="211" t="s">
        <v>8294</v>
      </c>
      <c r="M322" s="212">
        <v>7</v>
      </c>
      <c r="N322" s="214">
        <v>41915</v>
      </c>
      <c r="O322" s="212">
        <v>5.9</v>
      </c>
      <c r="P322" s="214">
        <v>42215</v>
      </c>
      <c r="Q322" s="215" t="s">
        <v>8294</v>
      </c>
      <c r="R322" s="215" t="s">
        <v>8294</v>
      </c>
      <c r="S322" s="215" t="s">
        <v>8294</v>
      </c>
      <c r="T322" s="215" t="s">
        <v>8294</v>
      </c>
      <c r="U322" s="209">
        <f>AD322*BS322</f>
        <v>1777.2069155555555</v>
      </c>
      <c r="V322" s="216">
        <v>42215</v>
      </c>
      <c r="W322" s="215">
        <v>13.5</v>
      </c>
      <c r="X322" s="215" t="s">
        <v>8294</v>
      </c>
      <c r="Y322" s="215" t="s">
        <v>8294</v>
      </c>
      <c r="Z322" s="209">
        <f>AD322*BU322</f>
        <v>576.70952888888883</v>
      </c>
      <c r="AA322" s="216">
        <v>42215</v>
      </c>
      <c r="AB322" s="208" t="e">
        <f>(AD322/AH322)*10000</f>
        <v>#VALUE!</v>
      </c>
      <c r="AC322" s="216">
        <v>42215</v>
      </c>
      <c r="AD322" s="485">
        <f>(O322/W322)*(((100-CC322)/100)*((100-2)/100))*100</f>
        <v>39.23194074074074</v>
      </c>
      <c r="AE322" s="216">
        <v>42212</v>
      </c>
      <c r="AF322" s="235">
        <v>43.991859991859997</v>
      </c>
      <c r="AG322" s="216">
        <v>42212</v>
      </c>
      <c r="AH322" s="215" t="s">
        <v>8294</v>
      </c>
      <c r="AI322" s="216" t="s">
        <v>8299</v>
      </c>
      <c r="AJ322" s="212">
        <v>160</v>
      </c>
      <c r="AK322" s="216">
        <v>42145</v>
      </c>
      <c r="AL322" s="215" t="s">
        <v>8294</v>
      </c>
      <c r="AM322" s="215"/>
      <c r="AN322" s="212">
        <v>106</v>
      </c>
      <c r="AO322" s="212"/>
      <c r="AP322" s="215" t="s">
        <v>8294</v>
      </c>
      <c r="AQ322" s="215"/>
      <c r="AR322" s="215" t="s">
        <v>8294</v>
      </c>
      <c r="AS322" s="215"/>
      <c r="AT322" s="215" t="s">
        <v>8294</v>
      </c>
      <c r="AU322" s="215" t="s">
        <v>8294</v>
      </c>
      <c r="AV322" s="215"/>
      <c r="AW322" s="215" t="s">
        <v>8294</v>
      </c>
      <c r="AX322" s="215"/>
      <c r="AY322" s="215" t="s">
        <v>8294</v>
      </c>
      <c r="AZ322" s="215"/>
      <c r="BA322" s="215" t="s">
        <v>8294</v>
      </c>
      <c r="BB322" s="215"/>
      <c r="BC322" s="215" t="s">
        <v>8294</v>
      </c>
      <c r="BD322" s="215"/>
      <c r="BE322" s="212">
        <v>3</v>
      </c>
      <c r="BF322" s="217">
        <v>42279</v>
      </c>
      <c r="BG322" s="212">
        <v>-13.7</v>
      </c>
      <c r="BH322" s="212" t="s">
        <v>8299</v>
      </c>
      <c r="BI322" s="211" t="s">
        <v>8294</v>
      </c>
      <c r="BJ322" s="211"/>
      <c r="BK322" s="211" t="s">
        <v>8294</v>
      </c>
      <c r="BL322" s="211"/>
      <c r="BM322" s="212">
        <v>59</v>
      </c>
      <c r="BN322" s="212" t="s">
        <v>8299</v>
      </c>
      <c r="BO322" s="211" t="s">
        <v>8294</v>
      </c>
      <c r="BP322" s="211"/>
      <c r="BQ322" s="212">
        <v>11.5</v>
      </c>
      <c r="BR322" s="212" t="s">
        <v>8299</v>
      </c>
      <c r="BS322" s="212">
        <v>45.3</v>
      </c>
      <c r="BT322" s="212" t="s">
        <v>8299</v>
      </c>
      <c r="BU322" s="212">
        <v>14.7</v>
      </c>
      <c r="BV322" s="212" t="s">
        <v>8299</v>
      </c>
      <c r="BW322" s="212">
        <v>14.4</v>
      </c>
      <c r="BX322" s="212" t="s">
        <v>8299</v>
      </c>
      <c r="BY322" s="234">
        <v>8.0418815612792969</v>
      </c>
      <c r="BZ322" s="214">
        <v>42215</v>
      </c>
      <c r="CA322" s="212">
        <v>32</v>
      </c>
      <c r="CB322" s="208" t="s">
        <v>8299</v>
      </c>
      <c r="CC322" s="212">
        <v>8.4</v>
      </c>
      <c r="CD322" s="214">
        <v>42215</v>
      </c>
      <c r="CE322" s="208">
        <v>0</v>
      </c>
      <c r="CG322" s="215" t="s">
        <v>8294</v>
      </c>
      <c r="CH322" s="215" t="s">
        <v>8294</v>
      </c>
      <c r="CI322" s="215" t="s">
        <v>8294</v>
      </c>
      <c r="CJ322" s="215" t="s">
        <v>8294</v>
      </c>
    </row>
    <row r="323" spans="1:92">
      <c r="A323" s="210" t="s">
        <v>7624</v>
      </c>
      <c r="B323" s="211" t="s">
        <v>8021</v>
      </c>
      <c r="C323" s="212" t="s">
        <v>7724</v>
      </c>
      <c r="D323" s="211" t="s">
        <v>8276</v>
      </c>
      <c r="E323" s="212">
        <v>98</v>
      </c>
      <c r="F323" s="212">
        <v>1</v>
      </c>
      <c r="G323" s="213">
        <v>284</v>
      </c>
      <c r="H323" s="213">
        <v>20</v>
      </c>
      <c r="I323" s="213"/>
      <c r="J323" s="213"/>
      <c r="K323" s="211" t="s">
        <v>8294</v>
      </c>
      <c r="M323" s="212">
        <v>7</v>
      </c>
      <c r="N323" s="214">
        <v>41915</v>
      </c>
      <c r="O323" s="212">
        <v>5.35</v>
      </c>
      <c r="P323" s="214">
        <v>42215</v>
      </c>
      <c r="Q323" s="215" t="s">
        <v>8294</v>
      </c>
      <c r="R323" s="215" t="s">
        <v>8294</v>
      </c>
      <c r="S323" s="215" t="s">
        <v>8294</v>
      </c>
      <c r="T323" s="215" t="s">
        <v>8294</v>
      </c>
      <c r="U323" s="209">
        <f>AD323*BS323</f>
        <v>1638.0530133333332</v>
      </c>
      <c r="V323" s="216">
        <v>42215</v>
      </c>
      <c r="W323" s="215">
        <v>13.5</v>
      </c>
      <c r="X323" s="215" t="s">
        <v>8294</v>
      </c>
      <c r="Y323" s="215" t="s">
        <v>8294</v>
      </c>
      <c r="Z323" s="209">
        <f>AD323*BU323</f>
        <v>522.4824266666667</v>
      </c>
      <c r="AA323" s="216">
        <v>42215</v>
      </c>
      <c r="AB323" s="208" t="e">
        <f>(AD323/AH323)*10000</f>
        <v>#VALUE!</v>
      </c>
      <c r="AC323" s="216">
        <v>42215</v>
      </c>
      <c r="AD323" s="485">
        <f>(O323/W323)*(((100-CC323)/100)*((100-2)/100))*100</f>
        <v>35.302866666666667</v>
      </c>
      <c r="AE323" s="216">
        <v>42212</v>
      </c>
      <c r="AF323" s="235">
        <v>39.586080586080584</v>
      </c>
      <c r="AG323" s="216">
        <v>42212</v>
      </c>
      <c r="AH323" s="215" t="s">
        <v>8294</v>
      </c>
      <c r="AI323" s="216" t="s">
        <v>8299</v>
      </c>
      <c r="AJ323" s="212">
        <v>155</v>
      </c>
      <c r="AK323" s="216">
        <v>42145</v>
      </c>
      <c r="AL323" s="215" t="s">
        <v>8294</v>
      </c>
      <c r="AM323" s="215"/>
      <c r="AN323" s="212">
        <v>100</v>
      </c>
      <c r="AO323" s="212"/>
      <c r="AP323" s="215" t="s">
        <v>8294</v>
      </c>
      <c r="AQ323" s="215"/>
      <c r="AR323" s="215" t="s">
        <v>8294</v>
      </c>
      <c r="AS323" s="215"/>
      <c r="AT323" s="215" t="s">
        <v>8294</v>
      </c>
      <c r="AU323" s="215" t="s">
        <v>8294</v>
      </c>
      <c r="AV323" s="215"/>
      <c r="AW323" s="215" t="s">
        <v>8294</v>
      </c>
      <c r="AX323" s="215"/>
      <c r="AY323" s="215" t="s">
        <v>8294</v>
      </c>
      <c r="AZ323" s="215"/>
      <c r="BA323" s="215" t="s">
        <v>8294</v>
      </c>
      <c r="BB323" s="215"/>
      <c r="BC323" s="215" t="s">
        <v>8294</v>
      </c>
      <c r="BD323" s="215"/>
      <c r="BE323" s="212">
        <v>3</v>
      </c>
      <c r="BF323" s="217">
        <v>42279</v>
      </c>
      <c r="BG323" s="212">
        <v>-13.3</v>
      </c>
      <c r="BH323" s="212" t="s">
        <v>8299</v>
      </c>
      <c r="BI323" s="211" t="s">
        <v>8294</v>
      </c>
      <c r="BJ323" s="211"/>
      <c r="BK323" s="211" t="s">
        <v>8294</v>
      </c>
      <c r="BL323" s="211"/>
      <c r="BM323" s="212">
        <v>62.5</v>
      </c>
      <c r="BN323" s="212" t="s">
        <v>8299</v>
      </c>
      <c r="BO323" s="211" t="s">
        <v>8294</v>
      </c>
      <c r="BP323" s="211"/>
      <c r="BQ323" s="212">
        <v>10.5</v>
      </c>
      <c r="BR323" s="212" t="s">
        <v>8299</v>
      </c>
      <c r="BS323" s="212">
        <v>46.4</v>
      </c>
      <c r="BT323" s="212" t="s">
        <v>8299</v>
      </c>
      <c r="BU323" s="212">
        <v>14.8</v>
      </c>
      <c r="BV323" s="212" t="s">
        <v>8299</v>
      </c>
      <c r="BW323" s="212">
        <v>10.8</v>
      </c>
      <c r="BX323" s="212" t="s">
        <v>8299</v>
      </c>
      <c r="BY323" s="234">
        <v>7.670170783996582</v>
      </c>
      <c r="BZ323" s="214">
        <v>42215</v>
      </c>
      <c r="CA323" s="212">
        <v>33.299999999999997</v>
      </c>
      <c r="CB323" s="208" t="s">
        <v>8299</v>
      </c>
      <c r="CC323" s="212">
        <v>9.1</v>
      </c>
      <c r="CD323" s="214">
        <v>42215</v>
      </c>
      <c r="CE323" s="208">
        <v>0</v>
      </c>
      <c r="CG323" s="215" t="s">
        <v>8294</v>
      </c>
      <c r="CH323" s="215" t="s">
        <v>8294</v>
      </c>
      <c r="CI323" s="215" t="s">
        <v>8294</v>
      </c>
      <c r="CJ323" s="215" t="s">
        <v>8294</v>
      </c>
    </row>
    <row r="324" spans="1:92">
      <c r="A324" s="210" t="s">
        <v>7624</v>
      </c>
      <c r="B324" s="211" t="s">
        <v>7961</v>
      </c>
      <c r="C324" s="212" t="s">
        <v>219</v>
      </c>
      <c r="D324" s="211" t="s">
        <v>8276</v>
      </c>
      <c r="E324" s="212">
        <v>68</v>
      </c>
      <c r="F324" s="212">
        <v>1</v>
      </c>
      <c r="G324" s="213">
        <v>284</v>
      </c>
      <c r="H324" s="213">
        <v>21</v>
      </c>
      <c r="I324" s="213"/>
      <c r="J324" s="213"/>
      <c r="K324" s="211" t="s">
        <v>8294</v>
      </c>
      <c r="M324" s="212">
        <v>7</v>
      </c>
      <c r="N324" s="214">
        <v>41915</v>
      </c>
      <c r="O324" s="212">
        <v>5</v>
      </c>
      <c r="P324" s="214">
        <v>42215</v>
      </c>
      <c r="Q324" s="215" t="s">
        <v>8294</v>
      </c>
      <c r="R324" s="215" t="s">
        <v>8294</v>
      </c>
      <c r="S324" s="215" t="s">
        <v>8294</v>
      </c>
      <c r="T324" s="215" t="s">
        <v>8294</v>
      </c>
      <c r="U324" s="209">
        <f>AD324*BS324</f>
        <v>1582.2862222222222</v>
      </c>
      <c r="V324" s="216">
        <v>42215</v>
      </c>
      <c r="W324" s="215">
        <v>13.5</v>
      </c>
      <c r="X324" s="215" t="s">
        <v>8294</v>
      </c>
      <c r="Y324" s="215" t="s">
        <v>8294</v>
      </c>
      <c r="Z324" s="209">
        <f>AD324*BU324</f>
        <v>456.81066666666669</v>
      </c>
      <c r="AA324" s="216">
        <v>42215</v>
      </c>
      <c r="AB324" s="208" t="e">
        <f>(AD324/AH324)*10000</f>
        <v>#VALUE!</v>
      </c>
      <c r="AC324" s="216">
        <v>42215</v>
      </c>
      <c r="AD324" s="485">
        <f>(O324/W324)*(((100-CC324)/100)*((100-2)/100))*100</f>
        <v>33.102222222222224</v>
      </c>
      <c r="AE324" s="216">
        <v>42212</v>
      </c>
      <c r="AF324" s="235">
        <v>37.118437118437114</v>
      </c>
      <c r="AG324" s="216">
        <v>42212</v>
      </c>
      <c r="AH324" s="215" t="s">
        <v>8294</v>
      </c>
      <c r="AI324" s="216" t="s">
        <v>8299</v>
      </c>
      <c r="AJ324" s="212">
        <v>165</v>
      </c>
      <c r="AK324" s="216">
        <v>42145</v>
      </c>
      <c r="AL324" s="215" t="s">
        <v>8294</v>
      </c>
      <c r="AM324" s="215"/>
      <c r="AN324" s="212">
        <v>100</v>
      </c>
      <c r="AO324" s="212"/>
      <c r="AP324" s="215" t="s">
        <v>8294</v>
      </c>
      <c r="AQ324" s="215"/>
      <c r="AR324" s="215" t="s">
        <v>8294</v>
      </c>
      <c r="AS324" s="215"/>
      <c r="AT324" s="215" t="s">
        <v>8294</v>
      </c>
      <c r="AU324" s="215" t="s">
        <v>8294</v>
      </c>
      <c r="AV324" s="215"/>
      <c r="AW324" s="215" t="s">
        <v>8294</v>
      </c>
      <c r="AX324" s="215"/>
      <c r="AY324" s="215" t="s">
        <v>8294</v>
      </c>
      <c r="AZ324" s="215"/>
      <c r="BA324" s="215" t="s">
        <v>8294</v>
      </c>
      <c r="BB324" s="215"/>
      <c r="BC324" s="215" t="s">
        <v>8294</v>
      </c>
      <c r="BD324" s="215"/>
      <c r="BE324" s="212">
        <v>3</v>
      </c>
      <c r="BF324" s="217">
        <v>42279</v>
      </c>
      <c r="BG324" s="212">
        <v>-11.5</v>
      </c>
      <c r="BH324" s="212" t="s">
        <v>8299</v>
      </c>
      <c r="BI324" s="211" t="s">
        <v>8294</v>
      </c>
      <c r="BJ324" s="211"/>
      <c r="BK324" s="211" t="s">
        <v>8294</v>
      </c>
      <c r="BL324" s="211"/>
      <c r="BM324" s="212">
        <v>62.5</v>
      </c>
      <c r="BN324" s="212" t="s">
        <v>8299</v>
      </c>
      <c r="BO324" s="211" t="s">
        <v>8294</v>
      </c>
      <c r="BP324" s="211"/>
      <c r="BQ324" s="212">
        <v>9.1999999999999993</v>
      </c>
      <c r="BR324" s="212" t="s">
        <v>8299</v>
      </c>
      <c r="BS324" s="212">
        <v>47.8</v>
      </c>
      <c r="BT324" s="212" t="s">
        <v>8299</v>
      </c>
      <c r="BU324" s="212">
        <v>13.8</v>
      </c>
      <c r="BV324" s="212" t="s">
        <v>8299</v>
      </c>
      <c r="BW324" s="212">
        <v>12.2</v>
      </c>
      <c r="BX324" s="212" t="s">
        <v>8299</v>
      </c>
      <c r="BY324" s="234">
        <v>7.8304071426391602</v>
      </c>
      <c r="BZ324" s="214">
        <v>42215</v>
      </c>
      <c r="CA324" s="212">
        <v>32</v>
      </c>
      <c r="CB324" s="208" t="s">
        <v>8299</v>
      </c>
      <c r="CC324" s="212">
        <v>8.8000000000000007</v>
      </c>
      <c r="CD324" s="214">
        <v>42215</v>
      </c>
      <c r="CE324" s="208">
        <v>0</v>
      </c>
      <c r="CG324" s="215" t="s">
        <v>8294</v>
      </c>
      <c r="CH324" s="215" t="s">
        <v>8294</v>
      </c>
      <c r="CI324" s="215" t="s">
        <v>8294</v>
      </c>
      <c r="CJ324" s="215" t="s">
        <v>8294</v>
      </c>
    </row>
    <row r="325" spans="1:92">
      <c r="A325" s="210" t="s">
        <v>7624</v>
      </c>
      <c r="B325" s="211" t="s">
        <v>8195</v>
      </c>
      <c r="C325" s="212" t="s">
        <v>7396</v>
      </c>
      <c r="D325" s="211" t="s">
        <v>8276</v>
      </c>
      <c r="E325" s="212">
        <v>182</v>
      </c>
      <c r="F325" s="212">
        <v>1</v>
      </c>
      <c r="G325" s="213">
        <v>284</v>
      </c>
      <c r="H325" s="213">
        <v>22</v>
      </c>
      <c r="I325" s="213"/>
      <c r="J325" s="213"/>
      <c r="K325" s="212">
        <v>39</v>
      </c>
      <c r="L325" s="223">
        <v>42278</v>
      </c>
      <c r="M325" s="212">
        <v>7</v>
      </c>
      <c r="N325" s="214">
        <v>41915</v>
      </c>
      <c r="O325" s="212">
        <v>5.6</v>
      </c>
      <c r="P325" s="214">
        <v>42215</v>
      </c>
      <c r="Q325" s="215" t="s">
        <v>8294</v>
      </c>
      <c r="R325" s="215" t="s">
        <v>8294</v>
      </c>
      <c r="S325" s="215" t="s">
        <v>8294</v>
      </c>
      <c r="T325" s="215" t="s">
        <v>8294</v>
      </c>
      <c r="U325" s="209">
        <f>AD325*BS325</f>
        <v>1684.8566518518517</v>
      </c>
      <c r="V325" s="216">
        <v>42215</v>
      </c>
      <c r="W325" s="215">
        <v>13.5</v>
      </c>
      <c r="X325" s="215" t="s">
        <v>8294</v>
      </c>
      <c r="Y325" s="215" t="s">
        <v>8294</v>
      </c>
      <c r="Z325" s="209">
        <f>AD325*BU325</f>
        <v>545.74704592592582</v>
      </c>
      <c r="AA325" s="216">
        <v>42215</v>
      </c>
      <c r="AB325" s="208" t="e">
        <f>(AD325/AH325)*10000</f>
        <v>#VALUE!</v>
      </c>
      <c r="AC325" s="216">
        <v>42215</v>
      </c>
      <c r="AD325" s="485">
        <f>(O325/W325)*(((100-CC325)/100)*((100-2)/100))*100</f>
        <v>36.627318518518514</v>
      </c>
      <c r="AE325" s="216">
        <v>42212</v>
      </c>
      <c r="AF325" s="235">
        <v>41.071225071225065</v>
      </c>
      <c r="AG325" s="216">
        <v>42212</v>
      </c>
      <c r="AH325" s="215" t="s">
        <v>8294</v>
      </c>
      <c r="AI325" s="216" t="s">
        <v>8299</v>
      </c>
      <c r="AJ325" s="212">
        <v>155</v>
      </c>
      <c r="AK325" s="216">
        <v>42145</v>
      </c>
      <c r="AL325" s="215" t="s">
        <v>8294</v>
      </c>
      <c r="AM325" s="215"/>
      <c r="AN325" s="212">
        <v>105</v>
      </c>
      <c r="AO325" s="212"/>
      <c r="AP325" s="215" t="s">
        <v>8294</v>
      </c>
      <c r="AQ325" s="215"/>
      <c r="AR325" s="215" t="s">
        <v>8294</v>
      </c>
      <c r="AS325" s="215"/>
      <c r="AT325" s="215" t="s">
        <v>8294</v>
      </c>
      <c r="AU325" s="215" t="s">
        <v>8294</v>
      </c>
      <c r="AV325" s="215"/>
      <c r="AW325" s="215" t="s">
        <v>8294</v>
      </c>
      <c r="AX325" s="215"/>
      <c r="AY325" s="215" t="s">
        <v>8294</v>
      </c>
      <c r="AZ325" s="215"/>
      <c r="BA325" s="215" t="s">
        <v>8294</v>
      </c>
      <c r="BB325" s="215"/>
      <c r="BC325" s="215" t="s">
        <v>8294</v>
      </c>
      <c r="BD325" s="215"/>
      <c r="BE325" s="212">
        <v>3</v>
      </c>
      <c r="BF325" s="217">
        <v>42279</v>
      </c>
      <c r="BG325" s="212">
        <v>-10.4</v>
      </c>
      <c r="BH325" s="212" t="s">
        <v>8299</v>
      </c>
      <c r="BI325" s="211" t="s">
        <v>8294</v>
      </c>
      <c r="BJ325" s="211"/>
      <c r="BK325" s="211" t="s">
        <v>8294</v>
      </c>
      <c r="BL325" s="211"/>
      <c r="BM325" s="212">
        <v>59.3</v>
      </c>
      <c r="BN325" s="212" t="s">
        <v>8299</v>
      </c>
      <c r="BO325" s="211" t="s">
        <v>8294</v>
      </c>
      <c r="BP325" s="211"/>
      <c r="BQ325" s="212">
        <v>11</v>
      </c>
      <c r="BR325" s="212" t="s">
        <v>8299</v>
      </c>
      <c r="BS325" s="212">
        <v>46</v>
      </c>
      <c r="BT325" s="212" t="s">
        <v>8299</v>
      </c>
      <c r="BU325" s="212">
        <v>14.9</v>
      </c>
      <c r="BV325" s="212" t="s">
        <v>8299</v>
      </c>
      <c r="BW325" s="212">
        <v>11.5</v>
      </c>
      <c r="BX325" s="212" t="s">
        <v>8299</v>
      </c>
      <c r="BY325" s="234">
        <v>7.4501910209655762</v>
      </c>
      <c r="BZ325" s="214">
        <v>42215</v>
      </c>
      <c r="CA325" s="212">
        <v>33.200000000000003</v>
      </c>
      <c r="CB325" s="208" t="s">
        <v>8299</v>
      </c>
      <c r="CC325" s="212">
        <v>9.9</v>
      </c>
      <c r="CD325" s="214">
        <v>42215</v>
      </c>
      <c r="CE325" s="208">
        <v>0</v>
      </c>
      <c r="CG325" s="215" t="s">
        <v>8294</v>
      </c>
      <c r="CH325" s="215" t="s">
        <v>8294</v>
      </c>
      <c r="CI325" s="215" t="s">
        <v>8294</v>
      </c>
      <c r="CJ325" s="215" t="s">
        <v>8294</v>
      </c>
    </row>
    <row r="326" spans="1:92">
      <c r="A326" s="210" t="s">
        <v>7624</v>
      </c>
      <c r="B326" s="211" t="s">
        <v>7885</v>
      </c>
      <c r="C326" s="212" t="s">
        <v>7660</v>
      </c>
      <c r="D326" s="211" t="s">
        <v>8274</v>
      </c>
      <c r="E326" s="212">
        <v>30</v>
      </c>
      <c r="F326" s="212">
        <v>1</v>
      </c>
      <c r="G326" s="213">
        <v>285</v>
      </c>
      <c r="H326" s="213">
        <v>11</v>
      </c>
      <c r="I326" s="213"/>
      <c r="J326" s="213"/>
      <c r="K326" s="211" t="s">
        <v>8294</v>
      </c>
      <c r="M326" s="212">
        <v>7</v>
      </c>
      <c r="N326" s="214">
        <v>41915</v>
      </c>
      <c r="O326" s="212">
        <v>2.4</v>
      </c>
      <c r="P326" s="214">
        <v>42215</v>
      </c>
      <c r="Q326" s="215" t="s">
        <v>8294</v>
      </c>
      <c r="R326" s="215" t="s">
        <v>8294</v>
      </c>
      <c r="S326" s="215" t="s">
        <v>8294</v>
      </c>
      <c r="T326" s="215" t="s">
        <v>8294</v>
      </c>
      <c r="U326" s="209">
        <f>AD326*BS326</f>
        <v>703.96231111111115</v>
      </c>
      <c r="V326" s="216">
        <v>42215</v>
      </c>
      <c r="W326" s="215">
        <v>13.5</v>
      </c>
      <c r="X326" s="215" t="s">
        <v>8294</v>
      </c>
      <c r="Y326" s="215" t="s">
        <v>8294</v>
      </c>
      <c r="Z326" s="209">
        <f>AD326*BU326</f>
        <v>240.45454222222222</v>
      </c>
      <c r="AA326" s="216">
        <v>42215</v>
      </c>
      <c r="AB326" s="208" t="e">
        <f>(AD326/AH326)*10000</f>
        <v>#VALUE!</v>
      </c>
      <c r="AC326" s="216">
        <v>42215</v>
      </c>
      <c r="AD326" s="485">
        <f>(O326/W326)*(((100-CC326)/100)*((100-2)/100))*100</f>
        <v>15.819377777777778</v>
      </c>
      <c r="AE326" s="216">
        <v>42212</v>
      </c>
      <c r="AF326" s="235">
        <v>17.73870573870574</v>
      </c>
      <c r="AG326" s="216">
        <v>42212</v>
      </c>
      <c r="AH326" s="215" t="s">
        <v>8294</v>
      </c>
      <c r="AI326" s="216" t="s">
        <v>8299</v>
      </c>
      <c r="AJ326" s="212">
        <v>175</v>
      </c>
      <c r="AK326" s="216">
        <v>42145</v>
      </c>
      <c r="AL326" s="215" t="s">
        <v>8294</v>
      </c>
      <c r="AM326" s="215"/>
      <c r="AN326" s="212">
        <v>107</v>
      </c>
      <c r="AO326" s="212"/>
      <c r="AP326" s="215" t="s">
        <v>8294</v>
      </c>
      <c r="AQ326" s="215"/>
      <c r="AR326" s="215" t="s">
        <v>8294</v>
      </c>
      <c r="AS326" s="215"/>
      <c r="AT326" s="215" t="s">
        <v>8294</v>
      </c>
      <c r="AU326" s="215" t="s">
        <v>8294</v>
      </c>
      <c r="AV326" s="215"/>
      <c r="AW326" s="215" t="s">
        <v>8294</v>
      </c>
      <c r="AX326" s="215"/>
      <c r="AY326" s="215" t="s">
        <v>8294</v>
      </c>
      <c r="AZ326" s="215"/>
      <c r="BA326" s="215" t="s">
        <v>8294</v>
      </c>
      <c r="BB326" s="215"/>
      <c r="BC326" s="215" t="s">
        <v>8294</v>
      </c>
      <c r="BD326" s="215"/>
      <c r="BE326" s="212">
        <v>3</v>
      </c>
      <c r="BF326" s="217">
        <v>42279</v>
      </c>
      <c r="BG326" s="212">
        <v>-8.1</v>
      </c>
      <c r="BH326" s="212" t="s">
        <v>8299</v>
      </c>
      <c r="BI326" s="211" t="s">
        <v>8294</v>
      </c>
      <c r="BJ326" s="211"/>
      <c r="BK326" s="211" t="s">
        <v>8294</v>
      </c>
      <c r="BL326" s="211"/>
      <c r="BM326" s="212">
        <v>59.7</v>
      </c>
      <c r="BN326" s="212" t="s">
        <v>8299</v>
      </c>
      <c r="BO326" s="211" t="s">
        <v>8294</v>
      </c>
      <c r="BP326" s="211"/>
      <c r="BQ326" s="212">
        <v>10.7</v>
      </c>
      <c r="BR326" s="212" t="s">
        <v>8299</v>
      </c>
      <c r="BS326" s="212">
        <v>44.5</v>
      </c>
      <c r="BT326" s="212" t="s">
        <v>8299</v>
      </c>
      <c r="BU326" s="212">
        <v>15.2</v>
      </c>
      <c r="BV326" s="212" t="s">
        <v>8299</v>
      </c>
      <c r="BW326" s="212">
        <v>61.3</v>
      </c>
      <c r="BX326" s="212" t="s">
        <v>8299</v>
      </c>
      <c r="BY326" s="234">
        <v>7.4904251098632813</v>
      </c>
      <c r="BZ326" s="214">
        <v>42215</v>
      </c>
      <c r="CA326" s="212">
        <v>32.700000000000003</v>
      </c>
      <c r="CB326" s="208" t="s">
        <v>8299</v>
      </c>
      <c r="CC326" s="212">
        <v>9.1999999999999993</v>
      </c>
      <c r="CD326" s="214">
        <v>42215</v>
      </c>
      <c r="CE326" s="208">
        <v>0</v>
      </c>
      <c r="CG326" s="215" t="s">
        <v>8294</v>
      </c>
      <c r="CH326" s="215" t="s">
        <v>8294</v>
      </c>
      <c r="CI326" s="215" t="s">
        <v>8294</v>
      </c>
      <c r="CJ326" s="215" t="s">
        <v>8294</v>
      </c>
    </row>
    <row r="327" spans="1:92">
      <c r="A327" s="210" t="s">
        <v>7624</v>
      </c>
      <c r="B327" s="211" t="s">
        <v>8031</v>
      </c>
      <c r="C327" s="212" t="s">
        <v>7729</v>
      </c>
      <c r="D327" s="211" t="s">
        <v>8274</v>
      </c>
      <c r="E327" s="212">
        <v>103</v>
      </c>
      <c r="F327" s="212">
        <v>1</v>
      </c>
      <c r="G327" s="213">
        <v>285</v>
      </c>
      <c r="H327" s="213">
        <v>12</v>
      </c>
      <c r="I327" s="213"/>
      <c r="J327" s="213"/>
      <c r="K327" s="211" t="s">
        <v>8294</v>
      </c>
      <c r="M327" s="212">
        <v>7</v>
      </c>
      <c r="N327" s="214">
        <v>41915</v>
      </c>
      <c r="O327" s="212">
        <v>3.85</v>
      </c>
      <c r="P327" s="214">
        <v>42215</v>
      </c>
      <c r="Q327" s="215" t="s">
        <v>8294</v>
      </c>
      <c r="R327" s="215" t="s">
        <v>8294</v>
      </c>
      <c r="S327" s="215" t="s">
        <v>8294</v>
      </c>
      <c r="T327" s="215" t="s">
        <v>8294</v>
      </c>
      <c r="U327" s="209">
        <f>AD327*BS327</f>
        <v>1237.7731748148151</v>
      </c>
      <c r="V327" s="216">
        <v>42215</v>
      </c>
      <c r="W327" s="215">
        <v>13.5</v>
      </c>
      <c r="X327" s="215" t="s">
        <v>8294</v>
      </c>
      <c r="Y327" s="215" t="s">
        <v>8294</v>
      </c>
      <c r="Z327" s="209">
        <f>AD327*BU327</f>
        <v>307.55260148148147</v>
      </c>
      <c r="AA327" s="216">
        <v>42215</v>
      </c>
      <c r="AB327" s="208" t="e">
        <f>(AD327/AH327)*10000</f>
        <v>#VALUE!</v>
      </c>
      <c r="AC327" s="216">
        <v>42215</v>
      </c>
      <c r="AD327" s="485">
        <f>(O327/W327)*(((100-CC327)/100)*((100-2)/100))*100</f>
        <v>25.209229629629633</v>
      </c>
      <c r="AE327" s="216">
        <v>42212</v>
      </c>
      <c r="AF327" s="235">
        <v>28.267806267806272</v>
      </c>
      <c r="AG327" s="216">
        <v>42212</v>
      </c>
      <c r="AH327" s="215" t="s">
        <v>8294</v>
      </c>
      <c r="AI327" s="216" t="s">
        <v>8299</v>
      </c>
      <c r="AJ327" s="212">
        <v>160</v>
      </c>
      <c r="AK327" s="216">
        <v>42145</v>
      </c>
      <c r="AL327" s="215" t="s">
        <v>8294</v>
      </c>
      <c r="AM327" s="215"/>
      <c r="AN327" s="212">
        <v>103</v>
      </c>
      <c r="AO327" s="212"/>
      <c r="AP327" s="215" t="s">
        <v>8294</v>
      </c>
      <c r="AQ327" s="215"/>
      <c r="AR327" s="215" t="s">
        <v>8294</v>
      </c>
      <c r="AS327" s="215"/>
      <c r="AT327" s="215" t="s">
        <v>8294</v>
      </c>
      <c r="AU327" s="215" t="s">
        <v>8294</v>
      </c>
      <c r="AV327" s="215"/>
      <c r="AW327" s="215" t="s">
        <v>8294</v>
      </c>
      <c r="AX327" s="215"/>
      <c r="AY327" s="215" t="s">
        <v>8294</v>
      </c>
      <c r="AZ327" s="215"/>
      <c r="BA327" s="215" t="s">
        <v>8294</v>
      </c>
      <c r="BB327" s="215"/>
      <c r="BC327" s="215" t="s">
        <v>8294</v>
      </c>
      <c r="BD327" s="215"/>
      <c r="BE327" s="212">
        <v>3</v>
      </c>
      <c r="BF327" s="217">
        <v>42279</v>
      </c>
      <c r="BG327" s="212">
        <v>-15.9</v>
      </c>
      <c r="BH327" s="212" t="s">
        <v>8299</v>
      </c>
      <c r="BI327" s="211" t="s">
        <v>8294</v>
      </c>
      <c r="BJ327" s="211"/>
      <c r="BK327" s="211" t="s">
        <v>8294</v>
      </c>
      <c r="BL327" s="211"/>
      <c r="BM327" s="212">
        <v>64.3</v>
      </c>
      <c r="BN327" s="212" t="s">
        <v>8299</v>
      </c>
      <c r="BO327" s="211" t="s">
        <v>8294</v>
      </c>
      <c r="BP327" s="211"/>
      <c r="BQ327" s="212">
        <v>9.5</v>
      </c>
      <c r="BR327" s="212" t="s">
        <v>8299</v>
      </c>
      <c r="BS327" s="212">
        <v>49.1</v>
      </c>
      <c r="BT327" s="212" t="s">
        <v>8299</v>
      </c>
      <c r="BU327" s="212">
        <v>12.2</v>
      </c>
      <c r="BV327" s="212" t="s">
        <v>8299</v>
      </c>
      <c r="BW327" s="212">
        <v>5.9</v>
      </c>
      <c r="BX327" s="212" t="s">
        <v>8299</v>
      </c>
      <c r="BY327" s="234">
        <v>7.5434451103210449</v>
      </c>
      <c r="BZ327" s="214">
        <v>42215</v>
      </c>
      <c r="CA327" s="212">
        <v>29.2</v>
      </c>
      <c r="CB327" s="208" t="s">
        <v>8299</v>
      </c>
      <c r="CC327" s="212">
        <v>9.8000000000000007</v>
      </c>
      <c r="CD327" s="214">
        <v>42215</v>
      </c>
      <c r="CE327" s="208">
        <v>0</v>
      </c>
      <c r="CG327" s="215" t="s">
        <v>8294</v>
      </c>
      <c r="CH327" s="215" t="s">
        <v>8294</v>
      </c>
      <c r="CI327" s="215" t="s">
        <v>8294</v>
      </c>
      <c r="CJ327" s="215" t="s">
        <v>8294</v>
      </c>
    </row>
    <row r="328" spans="1:92">
      <c r="A328" s="210" t="s">
        <v>7624</v>
      </c>
      <c r="B328" s="211" t="s">
        <v>7865</v>
      </c>
      <c r="C328" s="212" t="s">
        <v>7864</v>
      </c>
      <c r="D328" s="211" t="s">
        <v>8274</v>
      </c>
      <c r="E328" s="212">
        <v>20</v>
      </c>
      <c r="F328" s="212">
        <v>1</v>
      </c>
      <c r="G328" s="213">
        <v>285</v>
      </c>
      <c r="H328" s="213">
        <v>13</v>
      </c>
      <c r="I328" s="213"/>
      <c r="J328" s="213"/>
      <c r="K328" s="211" t="s">
        <v>8294</v>
      </c>
      <c r="M328" s="212">
        <v>7</v>
      </c>
      <c r="N328" s="214">
        <v>41915</v>
      </c>
      <c r="O328" s="212">
        <v>2.6</v>
      </c>
      <c r="P328" s="214">
        <v>42215</v>
      </c>
      <c r="Q328" s="215" t="s">
        <v>8294</v>
      </c>
      <c r="R328" s="215" t="s">
        <v>8294</v>
      </c>
      <c r="S328" s="215" t="s">
        <v>8294</v>
      </c>
      <c r="T328" s="215" t="s">
        <v>8294</v>
      </c>
      <c r="U328" s="209">
        <f>AD328*BS328</f>
        <v>778.8216799999999</v>
      </c>
      <c r="V328" s="216">
        <v>42215</v>
      </c>
      <c r="W328" s="215">
        <v>13.5</v>
      </c>
      <c r="X328" s="215" t="s">
        <v>8294</v>
      </c>
      <c r="Y328" s="215" t="s">
        <v>8294</v>
      </c>
      <c r="Z328" s="209">
        <f>AD328*BU328</f>
        <v>263.00078518518518</v>
      </c>
      <c r="AA328" s="216">
        <v>42215</v>
      </c>
      <c r="AB328" s="208" t="e">
        <f>(AD328/AH328)*10000</f>
        <v>#VALUE!</v>
      </c>
      <c r="AC328" s="216">
        <v>42215</v>
      </c>
      <c r="AD328" s="485">
        <f>(O328/W328)*(((100-CC328)/100)*((100-2)/100))*100</f>
        <v>16.967792592592591</v>
      </c>
      <c r="AE328" s="216">
        <v>42212</v>
      </c>
      <c r="AF328" s="235">
        <v>19.026455026455029</v>
      </c>
      <c r="AG328" s="216">
        <v>42212</v>
      </c>
      <c r="AH328" s="215" t="s">
        <v>8294</v>
      </c>
      <c r="AI328" s="216" t="s">
        <v>8299</v>
      </c>
      <c r="AJ328" s="212">
        <v>150</v>
      </c>
      <c r="AK328" s="216">
        <v>42145</v>
      </c>
      <c r="AL328" s="215" t="s">
        <v>8294</v>
      </c>
      <c r="AM328" s="215"/>
      <c r="AN328" s="212">
        <v>106</v>
      </c>
      <c r="AO328" s="212"/>
      <c r="AP328" s="215" t="s">
        <v>8294</v>
      </c>
      <c r="AQ328" s="215"/>
      <c r="AR328" s="215" t="s">
        <v>8294</v>
      </c>
      <c r="AS328" s="215"/>
      <c r="AT328" s="215" t="s">
        <v>8294</v>
      </c>
      <c r="AU328" s="215" t="s">
        <v>8294</v>
      </c>
      <c r="AV328" s="215"/>
      <c r="AW328" s="215" t="s">
        <v>8294</v>
      </c>
      <c r="AX328" s="215"/>
      <c r="AY328" s="215" t="s">
        <v>8294</v>
      </c>
      <c r="AZ328" s="215"/>
      <c r="BA328" s="215" t="s">
        <v>8294</v>
      </c>
      <c r="BB328" s="215"/>
      <c r="BC328" s="215" t="s">
        <v>8294</v>
      </c>
      <c r="BD328" s="215"/>
      <c r="BE328" s="212">
        <v>3</v>
      </c>
      <c r="BF328" s="217">
        <v>42279</v>
      </c>
      <c r="BG328" s="212">
        <v>12.2</v>
      </c>
      <c r="BH328" s="212" t="s">
        <v>8299</v>
      </c>
      <c r="BI328" s="211" t="s">
        <v>8294</v>
      </c>
      <c r="BJ328" s="211"/>
      <c r="BK328" s="211" t="s">
        <v>8294</v>
      </c>
      <c r="BL328" s="211"/>
      <c r="BM328" s="212">
        <v>64.400000000000006</v>
      </c>
      <c r="BN328" s="212" t="s">
        <v>8299</v>
      </c>
      <c r="BO328" s="211" t="s">
        <v>8294</v>
      </c>
      <c r="BP328" s="211"/>
      <c r="BQ328" s="212">
        <v>7.3</v>
      </c>
      <c r="BR328" s="212" t="s">
        <v>8299</v>
      </c>
      <c r="BS328" s="212">
        <v>45.9</v>
      </c>
      <c r="BT328" s="212" t="s">
        <v>8299</v>
      </c>
      <c r="BU328" s="212">
        <v>15.5</v>
      </c>
      <c r="BV328" s="212" t="s">
        <v>8299</v>
      </c>
      <c r="BW328" s="212">
        <v>56.4</v>
      </c>
      <c r="BX328" s="212" t="s">
        <v>8299</v>
      </c>
      <c r="BY328" s="234">
        <v>7.6809182167053223</v>
      </c>
      <c r="BZ328" s="214">
        <v>42215</v>
      </c>
      <c r="CA328" s="212">
        <v>34.299999999999997</v>
      </c>
      <c r="CB328" s="208" t="s">
        <v>8299</v>
      </c>
      <c r="CC328" s="212">
        <v>10.1</v>
      </c>
      <c r="CD328" s="214">
        <v>42215</v>
      </c>
      <c r="CE328" s="208">
        <v>0</v>
      </c>
      <c r="CG328" s="215" t="s">
        <v>8294</v>
      </c>
      <c r="CH328" s="215" t="s">
        <v>8294</v>
      </c>
      <c r="CI328" s="215" t="s">
        <v>8294</v>
      </c>
      <c r="CJ328" s="215" t="s">
        <v>8294</v>
      </c>
    </row>
    <row r="329" spans="1:92">
      <c r="A329" s="210" t="s">
        <v>7624</v>
      </c>
      <c r="B329" s="211" t="s">
        <v>7899</v>
      </c>
      <c r="C329" s="212" t="s">
        <v>7667</v>
      </c>
      <c r="D329" s="211" t="s">
        <v>8274</v>
      </c>
      <c r="E329" s="212">
        <v>37</v>
      </c>
      <c r="F329" s="212">
        <v>1</v>
      </c>
      <c r="G329" s="213">
        <v>285</v>
      </c>
      <c r="H329" s="213">
        <v>14</v>
      </c>
      <c r="I329" s="213"/>
      <c r="J329" s="213"/>
      <c r="K329" s="211" t="s">
        <v>8294</v>
      </c>
      <c r="M329" s="212">
        <v>7</v>
      </c>
      <c r="N329" s="214">
        <v>41915</v>
      </c>
      <c r="O329" s="212">
        <v>2.35</v>
      </c>
      <c r="P329" s="214">
        <v>42215</v>
      </c>
      <c r="Q329" s="215" t="s">
        <v>8294</v>
      </c>
      <c r="R329" s="215" t="s">
        <v>8294</v>
      </c>
      <c r="S329" s="215" t="s">
        <v>8294</v>
      </c>
      <c r="T329" s="215" t="s">
        <v>8294</v>
      </c>
      <c r="U329" s="209">
        <f>AD329*BS329</f>
        <v>674.66811481481488</v>
      </c>
      <c r="V329" s="216">
        <v>42215</v>
      </c>
      <c r="W329" s="215">
        <v>13.5</v>
      </c>
      <c r="X329" s="215" t="s">
        <v>8294</v>
      </c>
      <c r="Y329" s="215" t="s">
        <v>8294</v>
      </c>
      <c r="Z329" s="209">
        <f>AD329*BU329</f>
        <v>245.47421111111115</v>
      </c>
      <c r="AA329" s="216">
        <v>42215</v>
      </c>
      <c r="AB329" s="208" t="e">
        <f>(AD329/AH329)*10000</f>
        <v>#VALUE!</v>
      </c>
      <c r="AC329" s="216">
        <v>42215</v>
      </c>
      <c r="AD329" s="485">
        <f>(O329/W329)*(((100-CC329)/100)*((100-2)/100))*100</f>
        <v>15.438629629629631</v>
      </c>
      <c r="AE329" s="216">
        <v>42212</v>
      </c>
      <c r="AF329" s="235">
        <v>17.311762311762312</v>
      </c>
      <c r="AG329" s="216">
        <v>42212</v>
      </c>
      <c r="AH329" s="215" t="s">
        <v>8294</v>
      </c>
      <c r="AI329" s="216" t="s">
        <v>8299</v>
      </c>
      <c r="AJ329" s="212">
        <v>165</v>
      </c>
      <c r="AK329" s="216">
        <v>42145</v>
      </c>
      <c r="AL329" s="215" t="s">
        <v>8294</v>
      </c>
      <c r="AM329" s="215"/>
      <c r="AN329" s="212">
        <v>105</v>
      </c>
      <c r="AO329" s="212"/>
      <c r="AP329" s="215" t="s">
        <v>8294</v>
      </c>
      <c r="AQ329" s="215"/>
      <c r="AR329" s="215" t="s">
        <v>8294</v>
      </c>
      <c r="AS329" s="215"/>
      <c r="AT329" s="215" t="s">
        <v>8294</v>
      </c>
      <c r="AU329" s="215" t="s">
        <v>8294</v>
      </c>
      <c r="AV329" s="215"/>
      <c r="AW329" s="215" t="s">
        <v>8294</v>
      </c>
      <c r="AX329" s="215"/>
      <c r="AY329" s="215" t="s">
        <v>8294</v>
      </c>
      <c r="AZ329" s="215"/>
      <c r="BA329" s="215" t="s">
        <v>8294</v>
      </c>
      <c r="BB329" s="215"/>
      <c r="BC329" s="215" t="s">
        <v>8294</v>
      </c>
      <c r="BD329" s="215"/>
      <c r="BE329" s="212">
        <v>3</v>
      </c>
      <c r="BF329" s="217">
        <v>42279</v>
      </c>
      <c r="BG329" s="212">
        <v>-11</v>
      </c>
      <c r="BH329" s="212" t="s">
        <v>8299</v>
      </c>
      <c r="BI329" s="211" t="s">
        <v>8294</v>
      </c>
      <c r="BJ329" s="211"/>
      <c r="BK329" s="211" t="s">
        <v>8294</v>
      </c>
      <c r="BL329" s="211"/>
      <c r="BM329" s="212">
        <v>58.3</v>
      </c>
      <c r="BN329" s="212" t="s">
        <v>8299</v>
      </c>
      <c r="BO329" s="211" t="s">
        <v>8294</v>
      </c>
      <c r="BP329" s="211"/>
      <c r="BQ329" s="212">
        <v>12.4</v>
      </c>
      <c r="BR329" s="212" t="s">
        <v>8299</v>
      </c>
      <c r="BS329" s="212">
        <v>43.7</v>
      </c>
      <c r="BT329" s="212" t="s">
        <v>8299</v>
      </c>
      <c r="BU329" s="212">
        <v>15.9</v>
      </c>
      <c r="BV329" s="212" t="s">
        <v>8299</v>
      </c>
      <c r="BW329" s="212">
        <v>30.5</v>
      </c>
      <c r="BX329" s="212" t="s">
        <v>8299</v>
      </c>
      <c r="BY329" s="234">
        <v>7.4850668907165527</v>
      </c>
      <c r="BZ329" s="214">
        <v>42215</v>
      </c>
      <c r="CA329" s="212">
        <v>33.6</v>
      </c>
      <c r="CB329" s="208" t="s">
        <v>8299</v>
      </c>
      <c r="CC329" s="212">
        <v>9.5</v>
      </c>
      <c r="CD329" s="214">
        <v>42215</v>
      </c>
      <c r="CE329" s="208">
        <v>0</v>
      </c>
      <c r="CG329" s="215" t="s">
        <v>8294</v>
      </c>
      <c r="CH329" s="215" t="s">
        <v>8294</v>
      </c>
      <c r="CI329" s="215" t="s">
        <v>8294</v>
      </c>
      <c r="CJ329" s="215" t="s">
        <v>8294</v>
      </c>
    </row>
    <row r="330" spans="1:92">
      <c r="A330" s="210" t="s">
        <v>7624</v>
      </c>
      <c r="B330" s="211" t="s">
        <v>7941</v>
      </c>
      <c r="C330" s="212" t="s">
        <v>7688</v>
      </c>
      <c r="D330" s="211" t="s">
        <v>8274</v>
      </c>
      <c r="E330" s="212">
        <v>58</v>
      </c>
      <c r="F330" s="212">
        <v>1</v>
      </c>
      <c r="G330" s="213">
        <v>285</v>
      </c>
      <c r="H330" s="213">
        <v>15</v>
      </c>
      <c r="I330" s="213"/>
      <c r="J330" s="213"/>
      <c r="K330" s="211" t="s">
        <v>8294</v>
      </c>
      <c r="M330" s="212">
        <v>7</v>
      </c>
      <c r="N330" s="214">
        <v>41915</v>
      </c>
      <c r="O330" s="212">
        <v>3.2</v>
      </c>
      <c r="P330" s="214">
        <v>42215</v>
      </c>
      <c r="Q330" s="215" t="s">
        <v>8294</v>
      </c>
      <c r="R330" s="215" t="s">
        <v>8294</v>
      </c>
      <c r="S330" s="215" t="s">
        <v>8294</v>
      </c>
      <c r="T330" s="215" t="s">
        <v>8294</v>
      </c>
      <c r="U330" s="209">
        <f>AD330*BS330</f>
        <v>987.41722074074096</v>
      </c>
      <c r="V330" s="216">
        <v>42215</v>
      </c>
      <c r="W330" s="215">
        <v>13.5</v>
      </c>
      <c r="X330" s="215" t="s">
        <v>8294</v>
      </c>
      <c r="Y330" s="215" t="s">
        <v>8294</v>
      </c>
      <c r="Z330" s="209">
        <f>AD330*BU330</f>
        <v>269.67277037037042</v>
      </c>
      <c r="AA330" s="216">
        <v>42215</v>
      </c>
      <c r="AB330" s="208" t="e">
        <f>(AD330/AH330)*10000</f>
        <v>#VALUE!</v>
      </c>
      <c r="AC330" s="216">
        <v>42215</v>
      </c>
      <c r="AD330" s="485">
        <f>(O330/W330)*(((100-CC330)/100)*((100-2)/100))*100</f>
        <v>20.744059259259263</v>
      </c>
      <c r="AE330" s="216">
        <v>42212</v>
      </c>
      <c r="AF330" s="235">
        <v>23.260887260887262</v>
      </c>
      <c r="AG330" s="216">
        <v>42212</v>
      </c>
      <c r="AH330" s="215" t="s">
        <v>8294</v>
      </c>
      <c r="AI330" s="216" t="s">
        <v>8299</v>
      </c>
      <c r="AJ330" s="212">
        <v>140</v>
      </c>
      <c r="AK330" s="216">
        <v>42145</v>
      </c>
      <c r="AL330" s="215" t="s">
        <v>8294</v>
      </c>
      <c r="AM330" s="215"/>
      <c r="AN330" s="212">
        <v>104</v>
      </c>
      <c r="AO330" s="212"/>
      <c r="AP330" s="215" t="s">
        <v>8294</v>
      </c>
      <c r="AQ330" s="215"/>
      <c r="AR330" s="215" t="s">
        <v>8294</v>
      </c>
      <c r="AS330" s="215"/>
      <c r="AT330" s="215" t="s">
        <v>8294</v>
      </c>
      <c r="AU330" s="215" t="s">
        <v>8294</v>
      </c>
      <c r="AV330" s="215"/>
      <c r="AW330" s="215" t="s">
        <v>8294</v>
      </c>
      <c r="AX330" s="215"/>
      <c r="AY330" s="215" t="s">
        <v>8294</v>
      </c>
      <c r="AZ330" s="215"/>
      <c r="BA330" s="215" t="s">
        <v>8294</v>
      </c>
      <c r="BB330" s="215"/>
      <c r="BC330" s="215" t="s">
        <v>8294</v>
      </c>
      <c r="BD330" s="215"/>
      <c r="BE330" s="212">
        <v>3</v>
      </c>
      <c r="BF330" s="217">
        <v>42279</v>
      </c>
      <c r="BG330" s="212">
        <v>-14.2</v>
      </c>
      <c r="BH330" s="212" t="s">
        <v>8299</v>
      </c>
      <c r="BI330" s="211" t="s">
        <v>8294</v>
      </c>
      <c r="BJ330" s="211"/>
      <c r="BK330" s="211" t="s">
        <v>8294</v>
      </c>
      <c r="BL330" s="211"/>
      <c r="BM330" s="212">
        <v>63.9</v>
      </c>
      <c r="BN330" s="212" t="s">
        <v>8299</v>
      </c>
      <c r="BO330" s="211" t="s">
        <v>8294</v>
      </c>
      <c r="BP330" s="211"/>
      <c r="BQ330" s="212">
        <v>9.9</v>
      </c>
      <c r="BR330" s="212" t="s">
        <v>8299</v>
      </c>
      <c r="BS330" s="212">
        <v>47.6</v>
      </c>
      <c r="BT330" s="212" t="s">
        <v>8299</v>
      </c>
      <c r="BU330" s="212">
        <v>13</v>
      </c>
      <c r="BV330" s="212" t="s">
        <v>8299</v>
      </c>
      <c r="BW330" s="212">
        <v>17.3</v>
      </c>
      <c r="BX330" s="212" t="s">
        <v>8299</v>
      </c>
      <c r="BY330" s="234">
        <v>7.4938149452209473</v>
      </c>
      <c r="BZ330" s="214">
        <v>42215</v>
      </c>
      <c r="CA330" s="212">
        <v>30</v>
      </c>
      <c r="CB330" s="208" t="s">
        <v>8299</v>
      </c>
      <c r="CC330" s="212">
        <v>10.7</v>
      </c>
      <c r="CD330" s="214">
        <v>42215</v>
      </c>
      <c r="CE330" s="208">
        <v>0</v>
      </c>
      <c r="CG330" s="215" t="s">
        <v>8294</v>
      </c>
      <c r="CH330" s="215" t="s">
        <v>8294</v>
      </c>
      <c r="CI330" s="215" t="s">
        <v>8294</v>
      </c>
      <c r="CJ330" s="215" t="s">
        <v>8294</v>
      </c>
    </row>
    <row r="331" spans="1:92">
      <c r="A331" s="210" t="s">
        <v>7624</v>
      </c>
      <c r="B331" s="211" t="s">
        <v>8167</v>
      </c>
      <c r="C331" s="212" t="s">
        <v>7790</v>
      </c>
      <c r="D331" s="211" t="s">
        <v>8274</v>
      </c>
      <c r="E331" s="212">
        <v>167</v>
      </c>
      <c r="F331" s="212">
        <v>1</v>
      </c>
      <c r="G331" s="213">
        <v>285</v>
      </c>
      <c r="H331" s="213">
        <v>16</v>
      </c>
      <c r="I331" s="213"/>
      <c r="J331" s="213"/>
      <c r="K331" s="211" t="s">
        <v>8294</v>
      </c>
      <c r="M331" s="212">
        <v>7</v>
      </c>
      <c r="N331" s="214">
        <v>41915</v>
      </c>
      <c r="O331" s="212">
        <v>4.5999999999999996</v>
      </c>
      <c r="P331" s="214">
        <v>42215</v>
      </c>
      <c r="Q331" s="215" t="s">
        <v>8294</v>
      </c>
      <c r="R331" s="215" t="s">
        <v>8294</v>
      </c>
      <c r="S331" s="215" t="s">
        <v>8294</v>
      </c>
      <c r="T331" s="215" t="s">
        <v>8294</v>
      </c>
      <c r="U331" s="209">
        <f>AD331*BS331</f>
        <v>1462.6623407407405</v>
      </c>
      <c r="V331" s="216">
        <v>42215</v>
      </c>
      <c r="W331" s="215">
        <v>13.5</v>
      </c>
      <c r="X331" s="215" t="s">
        <v>8294</v>
      </c>
      <c r="Y331" s="215" t="s">
        <v>8294</v>
      </c>
      <c r="Z331" s="209">
        <f>AD331*BU331</f>
        <v>401.92994074074073</v>
      </c>
      <c r="AA331" s="216">
        <v>42215</v>
      </c>
      <c r="AB331" s="208" t="e">
        <f>(AD331/AH331)*10000</f>
        <v>#VALUE!</v>
      </c>
      <c r="AC331" s="216">
        <v>42215</v>
      </c>
      <c r="AD331" s="485">
        <f>(O331/W331)*(((100-CC331)/100)*((100-2)/100))*100</f>
        <v>30.220296296296294</v>
      </c>
      <c r="AE331" s="216">
        <v>42212</v>
      </c>
      <c r="AF331" s="235">
        <v>33.886853886853885</v>
      </c>
      <c r="AG331" s="216">
        <v>42212</v>
      </c>
      <c r="AH331" s="215" t="s">
        <v>8294</v>
      </c>
      <c r="AI331" s="216" t="s">
        <v>8299</v>
      </c>
      <c r="AJ331" s="212">
        <v>165</v>
      </c>
      <c r="AK331" s="216">
        <v>42145</v>
      </c>
      <c r="AL331" s="215" t="s">
        <v>8294</v>
      </c>
      <c r="AM331" s="215"/>
      <c r="AN331" s="212">
        <v>103</v>
      </c>
      <c r="AO331" s="212"/>
      <c r="AP331" s="215" t="s">
        <v>8294</v>
      </c>
      <c r="AQ331" s="215"/>
      <c r="AR331" s="215" t="s">
        <v>8294</v>
      </c>
      <c r="AS331" s="215"/>
      <c r="AT331" s="215" t="s">
        <v>8294</v>
      </c>
      <c r="AU331" s="215" t="s">
        <v>8294</v>
      </c>
      <c r="AV331" s="215"/>
      <c r="AW331" s="215" t="s">
        <v>8294</v>
      </c>
      <c r="AX331" s="215"/>
      <c r="AY331" s="215" t="s">
        <v>8294</v>
      </c>
      <c r="AZ331" s="215"/>
      <c r="BA331" s="215" t="s">
        <v>8294</v>
      </c>
      <c r="BB331" s="215"/>
      <c r="BC331" s="215" t="s">
        <v>8294</v>
      </c>
      <c r="BD331" s="215"/>
      <c r="BE331" s="212">
        <v>3</v>
      </c>
      <c r="BF331" s="217">
        <v>42279</v>
      </c>
      <c r="BG331" s="212">
        <v>-16.399999999999999</v>
      </c>
      <c r="BH331" s="212" t="s">
        <v>8299</v>
      </c>
      <c r="BI331" s="211" t="s">
        <v>8294</v>
      </c>
      <c r="BJ331" s="211"/>
      <c r="BK331" s="211" t="s">
        <v>8294</v>
      </c>
      <c r="BL331" s="211"/>
      <c r="BM331" s="212">
        <v>59.4</v>
      </c>
      <c r="BN331" s="212" t="s">
        <v>8299</v>
      </c>
      <c r="BO331" s="211" t="s">
        <v>8294</v>
      </c>
      <c r="BP331" s="211"/>
      <c r="BQ331" s="212">
        <v>10.8</v>
      </c>
      <c r="BR331" s="212" t="s">
        <v>8299</v>
      </c>
      <c r="BS331" s="212">
        <v>48.4</v>
      </c>
      <c r="BT331" s="212" t="s">
        <v>8299</v>
      </c>
      <c r="BU331" s="212">
        <v>13.3</v>
      </c>
      <c r="BV331" s="212" t="s">
        <v>8299</v>
      </c>
      <c r="BW331" s="212">
        <v>10.7</v>
      </c>
      <c r="BX331" s="212" t="s">
        <v>8299</v>
      </c>
      <c r="BY331" s="234">
        <v>7.058441162109375</v>
      </c>
      <c r="BZ331" s="214">
        <v>42215</v>
      </c>
      <c r="CA331" s="212">
        <v>31.1</v>
      </c>
      <c r="CB331" s="208" t="s">
        <v>8299</v>
      </c>
      <c r="CC331" s="212">
        <v>9.5</v>
      </c>
      <c r="CD331" s="214">
        <v>42215</v>
      </c>
      <c r="CE331" s="208">
        <v>0</v>
      </c>
      <c r="CG331" s="215" t="s">
        <v>8294</v>
      </c>
      <c r="CH331" s="215" t="s">
        <v>8294</v>
      </c>
      <c r="CI331" s="215" t="s">
        <v>8294</v>
      </c>
      <c r="CJ331" s="215" t="s">
        <v>8294</v>
      </c>
    </row>
    <row r="332" spans="1:92">
      <c r="A332" s="210" t="s">
        <v>7624</v>
      </c>
      <c r="B332" s="211" t="s">
        <v>8047</v>
      </c>
      <c r="C332" s="212" t="s">
        <v>7736</v>
      </c>
      <c r="D332" s="211" t="s">
        <v>8276</v>
      </c>
      <c r="E332" s="212">
        <v>111</v>
      </c>
      <c r="F332" s="212">
        <v>1</v>
      </c>
      <c r="G332" s="213">
        <v>285</v>
      </c>
      <c r="H332" s="213">
        <v>17</v>
      </c>
      <c r="I332" s="213"/>
      <c r="J332" s="213"/>
      <c r="K332" s="211" t="s">
        <v>8294</v>
      </c>
      <c r="M332" s="212">
        <v>7</v>
      </c>
      <c r="N332" s="214">
        <v>41915</v>
      </c>
      <c r="O332" s="212">
        <v>5.25</v>
      </c>
      <c r="P332" s="214">
        <v>42215</v>
      </c>
      <c r="Q332" s="215" t="s">
        <v>8294</v>
      </c>
      <c r="R332" s="215" t="s">
        <v>8294</v>
      </c>
      <c r="S332" s="215" t="s">
        <v>8294</v>
      </c>
      <c r="T332" s="215" t="s">
        <v>8294</v>
      </c>
      <c r="U332" s="209">
        <f>AD332*BS332</f>
        <v>1598.8601999999998</v>
      </c>
      <c r="V332" s="216">
        <v>42215</v>
      </c>
      <c r="W332" s="215">
        <v>13.5</v>
      </c>
      <c r="X332" s="215" t="s">
        <v>8294</v>
      </c>
      <c r="Y332" s="215" t="s">
        <v>8294</v>
      </c>
      <c r="Z332" s="209">
        <f>AD332*BU332</f>
        <v>508.56991111111108</v>
      </c>
      <c r="AA332" s="216">
        <v>42215</v>
      </c>
      <c r="AB332" s="208" t="e">
        <f>(AD332/AH332)*10000</f>
        <v>#VALUE!</v>
      </c>
      <c r="AC332" s="216">
        <v>42215</v>
      </c>
      <c r="AD332" s="485">
        <f>(O332/W332)*(((100-CC332)/100)*((100-2)/100))*100</f>
        <v>34.833555555555556</v>
      </c>
      <c r="AE332" s="216">
        <v>42212</v>
      </c>
      <c r="AF332" s="235">
        <v>39.059829059829063</v>
      </c>
      <c r="AG332" s="216">
        <v>42212</v>
      </c>
      <c r="AH332" s="215" t="s">
        <v>8294</v>
      </c>
      <c r="AI332" s="216" t="s">
        <v>8299</v>
      </c>
      <c r="AJ332" s="212">
        <v>175</v>
      </c>
      <c r="AK332" s="216">
        <v>42145</v>
      </c>
      <c r="AL332" s="215" t="s">
        <v>8294</v>
      </c>
      <c r="AM332" s="215"/>
      <c r="AN332" s="212">
        <v>105</v>
      </c>
      <c r="AO332" s="212"/>
      <c r="AP332" s="215" t="s">
        <v>8294</v>
      </c>
      <c r="AQ332" s="215"/>
      <c r="AR332" s="215" t="s">
        <v>8294</v>
      </c>
      <c r="AS332" s="215"/>
      <c r="AT332" s="215" t="s">
        <v>8294</v>
      </c>
      <c r="AU332" s="215" t="s">
        <v>8294</v>
      </c>
      <c r="AV332" s="215"/>
      <c r="AW332" s="215" t="s">
        <v>8294</v>
      </c>
      <c r="AX332" s="215"/>
      <c r="AY332" s="215" t="s">
        <v>8294</v>
      </c>
      <c r="AZ332" s="215"/>
      <c r="BA332" s="215" t="s">
        <v>8294</v>
      </c>
      <c r="BB332" s="215"/>
      <c r="BC332" s="215" t="s">
        <v>8294</v>
      </c>
      <c r="BD332" s="215"/>
      <c r="BE332" s="212">
        <v>3</v>
      </c>
      <c r="BF332" s="217">
        <v>42279</v>
      </c>
      <c r="BG332" s="212">
        <v>-13.5</v>
      </c>
      <c r="BH332" s="212" t="s">
        <v>8299</v>
      </c>
      <c r="BI332" s="211" t="s">
        <v>8294</v>
      </c>
      <c r="BJ332" s="211"/>
      <c r="BK332" s="211" t="s">
        <v>8294</v>
      </c>
      <c r="BL332" s="211"/>
      <c r="BM332" s="212">
        <v>59.2</v>
      </c>
      <c r="BN332" s="212" t="s">
        <v>8299</v>
      </c>
      <c r="BO332" s="211" t="s">
        <v>8294</v>
      </c>
      <c r="BP332" s="211"/>
      <c r="BQ332" s="212">
        <v>11.3</v>
      </c>
      <c r="BR332" s="212" t="s">
        <v>8299</v>
      </c>
      <c r="BS332" s="212">
        <v>45.9</v>
      </c>
      <c r="BT332" s="212" t="s">
        <v>8299</v>
      </c>
      <c r="BU332" s="212">
        <v>14.6</v>
      </c>
      <c r="BV332" s="212" t="s">
        <v>8299</v>
      </c>
      <c r="BW332" s="212">
        <v>12.3</v>
      </c>
      <c r="BX332" s="212" t="s">
        <v>8299</v>
      </c>
      <c r="BY332" s="234">
        <v>7.4466757774353027</v>
      </c>
      <c r="BZ332" s="214">
        <v>42215</v>
      </c>
      <c r="CA332" s="212">
        <v>32.4</v>
      </c>
      <c r="CB332" s="208" t="s">
        <v>8299</v>
      </c>
      <c r="CC332" s="212">
        <v>8.6</v>
      </c>
      <c r="CD332" s="214">
        <v>42215</v>
      </c>
      <c r="CE332" s="208">
        <v>0</v>
      </c>
      <c r="CG332" s="215" t="s">
        <v>8294</v>
      </c>
      <c r="CH332" s="215" t="s">
        <v>8294</v>
      </c>
      <c r="CI332" s="215" t="s">
        <v>8294</v>
      </c>
      <c r="CJ332" s="215" t="s">
        <v>8294</v>
      </c>
    </row>
    <row r="333" spans="1:92">
      <c r="A333" s="210" t="s">
        <v>7624</v>
      </c>
      <c r="B333" s="211" t="s">
        <v>7951</v>
      </c>
      <c r="C333" s="212" t="s">
        <v>7693</v>
      </c>
      <c r="D333" s="211" t="s">
        <v>8276</v>
      </c>
      <c r="E333" s="212">
        <v>63</v>
      </c>
      <c r="F333" s="212">
        <v>1</v>
      </c>
      <c r="G333" s="213">
        <v>285</v>
      </c>
      <c r="H333" s="213">
        <v>18</v>
      </c>
      <c r="I333" s="213"/>
      <c r="J333" s="213"/>
      <c r="K333" s="211" t="s">
        <v>8294</v>
      </c>
      <c r="M333" s="212">
        <v>7</v>
      </c>
      <c r="N333" s="214">
        <v>41915</v>
      </c>
      <c r="O333" s="212">
        <v>6.15</v>
      </c>
      <c r="P333" s="214">
        <v>42215</v>
      </c>
      <c r="Q333" s="215" t="s">
        <v>8294</v>
      </c>
      <c r="R333" s="215" t="s">
        <v>8294</v>
      </c>
      <c r="S333" s="215" t="s">
        <v>8294</v>
      </c>
      <c r="T333" s="215" t="s">
        <v>8294</v>
      </c>
      <c r="U333" s="209">
        <f>AD333*BS333</f>
        <v>1997.2585111111111</v>
      </c>
      <c r="V333" s="216">
        <v>42215</v>
      </c>
      <c r="W333" s="215">
        <v>13.5</v>
      </c>
      <c r="X333" s="215" t="s">
        <v>8294</v>
      </c>
      <c r="Y333" s="215" t="s">
        <v>8294</v>
      </c>
      <c r="Z333" s="209">
        <f>AD333*BU333</f>
        <v>525.80887333333328</v>
      </c>
      <c r="AA333" s="216">
        <v>42215</v>
      </c>
      <c r="AB333" s="208" t="e">
        <f>(AD333/AH333)*10000</f>
        <v>#VALUE!</v>
      </c>
      <c r="AC333" s="216">
        <v>42215</v>
      </c>
      <c r="AD333" s="485">
        <f>(O333/W333)*(((100-CC333)/100)*((100-2)/100))*100</f>
        <v>40.760377777777776</v>
      </c>
      <c r="AE333" s="216">
        <v>42212</v>
      </c>
      <c r="AF333" s="235">
        <v>45.70573870573871</v>
      </c>
      <c r="AG333" s="216">
        <v>42212</v>
      </c>
      <c r="AH333" s="215" t="s">
        <v>8294</v>
      </c>
      <c r="AI333" s="216" t="s">
        <v>8299</v>
      </c>
      <c r="AJ333" s="212">
        <v>170</v>
      </c>
      <c r="AK333" s="216">
        <v>42145</v>
      </c>
      <c r="AL333" s="215" t="s">
        <v>8294</v>
      </c>
      <c r="AM333" s="215"/>
      <c r="AN333" s="212">
        <v>105</v>
      </c>
      <c r="AO333" s="212"/>
      <c r="AP333" s="215" t="s">
        <v>8294</v>
      </c>
      <c r="AQ333" s="215"/>
      <c r="AR333" s="215" t="s">
        <v>8294</v>
      </c>
      <c r="AS333" s="215"/>
      <c r="AT333" s="215" t="s">
        <v>8294</v>
      </c>
      <c r="AU333" s="215" t="s">
        <v>8294</v>
      </c>
      <c r="AV333" s="215"/>
      <c r="AW333" s="215" t="s">
        <v>8294</v>
      </c>
      <c r="AX333" s="215"/>
      <c r="AY333" s="215" t="s">
        <v>8294</v>
      </c>
      <c r="AZ333" s="215"/>
      <c r="BA333" s="215" t="s">
        <v>8294</v>
      </c>
      <c r="BB333" s="215"/>
      <c r="BC333" s="215" t="s">
        <v>8294</v>
      </c>
      <c r="BD333" s="215"/>
      <c r="BE333" s="212">
        <v>3</v>
      </c>
      <c r="BF333" s="217">
        <v>42279</v>
      </c>
      <c r="BG333" s="212">
        <v>-11.8</v>
      </c>
      <c r="BH333" s="212" t="s">
        <v>8299</v>
      </c>
      <c r="BI333" s="211" t="s">
        <v>8294</v>
      </c>
      <c r="BJ333" s="211"/>
      <c r="BK333" s="211" t="s">
        <v>8294</v>
      </c>
      <c r="BL333" s="211"/>
      <c r="BM333" s="212">
        <v>60.2</v>
      </c>
      <c r="BN333" s="212" t="s">
        <v>8299</v>
      </c>
      <c r="BO333" s="211" t="s">
        <v>8294</v>
      </c>
      <c r="BP333" s="211"/>
      <c r="BQ333" s="212">
        <v>10.6</v>
      </c>
      <c r="BR333" s="212" t="s">
        <v>8299</v>
      </c>
      <c r="BS333" s="212">
        <v>49</v>
      </c>
      <c r="BT333" s="212" t="s">
        <v>8299</v>
      </c>
      <c r="BU333" s="212">
        <v>12.9</v>
      </c>
      <c r="BV333" s="212" t="s">
        <v>8299</v>
      </c>
      <c r="BW333" s="212">
        <v>9.1999999999999993</v>
      </c>
      <c r="BX333" s="212" t="s">
        <v>8299</v>
      </c>
      <c r="BY333" s="234">
        <v>7.1289901733398437</v>
      </c>
      <c r="BZ333" s="214">
        <v>42215</v>
      </c>
      <c r="CA333" s="212">
        <v>30.8</v>
      </c>
      <c r="CB333" s="208" t="s">
        <v>8299</v>
      </c>
      <c r="CC333" s="212">
        <v>8.6999999999999993</v>
      </c>
      <c r="CD333" s="214">
        <v>42215</v>
      </c>
      <c r="CE333" s="208">
        <v>0</v>
      </c>
      <c r="CG333" s="215" t="s">
        <v>8294</v>
      </c>
      <c r="CH333" s="215" t="s">
        <v>8294</v>
      </c>
      <c r="CI333" s="215" t="s">
        <v>8294</v>
      </c>
      <c r="CJ333" s="215" t="s">
        <v>8294</v>
      </c>
    </row>
    <row r="334" spans="1:92">
      <c r="A334" s="210" t="s">
        <v>7624</v>
      </c>
      <c r="B334" s="211" t="s">
        <v>7939</v>
      </c>
      <c r="C334" s="212" t="s">
        <v>7687</v>
      </c>
      <c r="D334" s="211" t="s">
        <v>8276</v>
      </c>
      <c r="E334" s="212">
        <v>57</v>
      </c>
      <c r="F334" s="212">
        <v>1</v>
      </c>
      <c r="G334" s="213">
        <v>285</v>
      </c>
      <c r="H334" s="213">
        <v>19</v>
      </c>
      <c r="I334" s="213"/>
      <c r="J334" s="213"/>
      <c r="K334" s="211" t="s">
        <v>8294</v>
      </c>
      <c r="M334" s="212">
        <v>7</v>
      </c>
      <c r="N334" s="214">
        <v>41915</v>
      </c>
      <c r="O334" s="212">
        <v>5.35</v>
      </c>
      <c r="P334" s="214">
        <v>42215</v>
      </c>
      <c r="Q334" s="215" t="s">
        <v>8294</v>
      </c>
      <c r="R334" s="215" t="s">
        <v>8294</v>
      </c>
      <c r="S334" s="215" t="s">
        <v>8294</v>
      </c>
      <c r="T334" s="215" t="s">
        <v>8294</v>
      </c>
      <c r="U334" s="209">
        <f>AD334*BS334</f>
        <v>1655.4481222222221</v>
      </c>
      <c r="V334" s="216">
        <v>42215</v>
      </c>
      <c r="W334" s="215">
        <v>13.5</v>
      </c>
      <c r="X334" s="215" t="s">
        <v>8294</v>
      </c>
      <c r="Y334" s="215" t="s">
        <v>8294</v>
      </c>
      <c r="Z334" s="209">
        <f>AD334*BU334</f>
        <v>499.09476296296293</v>
      </c>
      <c r="AA334" s="216">
        <v>42215</v>
      </c>
      <c r="AB334" s="208" t="e">
        <f>(AD334/AH334)*10000</f>
        <v>#VALUE!</v>
      </c>
      <c r="AC334" s="216">
        <v>42215</v>
      </c>
      <c r="AD334" s="485">
        <f>(O334/W334)*(((100-CC334)/100)*((100-2)/100))*100</f>
        <v>35.147518518518517</v>
      </c>
      <c r="AE334" s="216">
        <v>42212</v>
      </c>
      <c r="AF334" s="235">
        <v>39.411884411884408</v>
      </c>
      <c r="AG334" s="216">
        <v>42212</v>
      </c>
      <c r="AH334" s="215" t="s">
        <v>8294</v>
      </c>
      <c r="AI334" s="216" t="s">
        <v>8299</v>
      </c>
      <c r="AJ334" s="212">
        <v>165</v>
      </c>
      <c r="AK334" s="216">
        <v>42145</v>
      </c>
      <c r="AL334" s="215" t="s">
        <v>8294</v>
      </c>
      <c r="AM334" s="215"/>
      <c r="AN334" s="212">
        <v>107</v>
      </c>
      <c r="AO334" s="212"/>
      <c r="AP334" s="215" t="s">
        <v>8294</v>
      </c>
      <c r="AQ334" s="215"/>
      <c r="AR334" s="215" t="s">
        <v>8294</v>
      </c>
      <c r="AS334" s="215"/>
      <c r="AT334" s="215" t="s">
        <v>8294</v>
      </c>
      <c r="AU334" s="215" t="s">
        <v>8294</v>
      </c>
      <c r="AV334" s="215"/>
      <c r="AW334" s="215" t="s">
        <v>8294</v>
      </c>
      <c r="AX334" s="215"/>
      <c r="AY334" s="215" t="s">
        <v>8294</v>
      </c>
      <c r="AZ334" s="215"/>
      <c r="BA334" s="215" t="s">
        <v>8294</v>
      </c>
      <c r="BB334" s="215"/>
      <c r="BC334" s="215" t="s">
        <v>8294</v>
      </c>
      <c r="BD334" s="215"/>
      <c r="BE334" s="212">
        <v>3</v>
      </c>
      <c r="BF334" s="217">
        <v>42279</v>
      </c>
      <c r="BG334" s="212">
        <v>-12.8</v>
      </c>
      <c r="BH334" s="212" t="s">
        <v>8299</v>
      </c>
      <c r="BI334" s="211" t="s">
        <v>8294</v>
      </c>
      <c r="BJ334" s="211"/>
      <c r="BK334" s="211" t="s">
        <v>8294</v>
      </c>
      <c r="BL334" s="211"/>
      <c r="BM334" s="212">
        <v>62.1</v>
      </c>
      <c r="BN334" s="212" t="s">
        <v>8299</v>
      </c>
      <c r="BO334" s="211" t="s">
        <v>8294</v>
      </c>
      <c r="BP334" s="211"/>
      <c r="BQ334" s="212">
        <v>9.9</v>
      </c>
      <c r="BR334" s="212" t="s">
        <v>8299</v>
      </c>
      <c r="BS334" s="212">
        <v>47.1</v>
      </c>
      <c r="BT334" s="212" t="s">
        <v>8299</v>
      </c>
      <c r="BU334" s="212">
        <v>14.2</v>
      </c>
      <c r="BV334" s="212" t="s">
        <v>8299</v>
      </c>
      <c r="BW334" s="212">
        <v>14.6</v>
      </c>
      <c r="BX334" s="212" t="s">
        <v>8299</v>
      </c>
      <c r="BY334" s="234">
        <v>7.7561521530151367</v>
      </c>
      <c r="BZ334" s="214">
        <v>42215</v>
      </c>
      <c r="CA334" s="212">
        <v>32.200000000000003</v>
      </c>
      <c r="CB334" s="208" t="s">
        <v>8299</v>
      </c>
      <c r="CC334" s="212">
        <v>9.5</v>
      </c>
      <c r="CD334" s="214">
        <v>42215</v>
      </c>
      <c r="CE334" s="208">
        <v>0</v>
      </c>
      <c r="CG334" s="215" t="s">
        <v>8294</v>
      </c>
      <c r="CH334" s="215" t="s">
        <v>8294</v>
      </c>
      <c r="CI334" s="215" t="s">
        <v>8294</v>
      </c>
      <c r="CJ334" s="215" t="s">
        <v>8294</v>
      </c>
    </row>
    <row r="335" spans="1:92">
      <c r="A335" s="210" t="s">
        <v>7624</v>
      </c>
      <c r="B335" s="211" t="s">
        <v>8195</v>
      </c>
      <c r="C335" s="212" t="s">
        <v>7396</v>
      </c>
      <c r="D335" s="211" t="s">
        <v>8276</v>
      </c>
      <c r="E335" s="212">
        <v>184</v>
      </c>
      <c r="F335" s="212">
        <v>1</v>
      </c>
      <c r="G335" s="213">
        <v>285</v>
      </c>
      <c r="H335" s="213">
        <v>20</v>
      </c>
      <c r="I335" s="213"/>
      <c r="J335" s="213"/>
      <c r="K335" s="211" t="s">
        <v>8294</v>
      </c>
      <c r="M335" s="212">
        <v>7</v>
      </c>
      <c r="N335" s="214">
        <v>41915</v>
      </c>
      <c r="O335" s="212">
        <v>5.05</v>
      </c>
      <c r="P335" s="214">
        <v>42215</v>
      </c>
      <c r="Q335" s="215" t="s">
        <v>8294</v>
      </c>
      <c r="R335" s="215" t="s">
        <v>8294</v>
      </c>
      <c r="S335" s="215" t="s">
        <v>8294</v>
      </c>
      <c r="T335" s="215" t="s">
        <v>8294</v>
      </c>
      <c r="U335" s="209">
        <f>AD335*BS335</f>
        <v>1522.5983422222223</v>
      </c>
      <c r="V335" s="216">
        <v>42215</v>
      </c>
      <c r="W335" s="215">
        <v>13.5</v>
      </c>
      <c r="X335" s="215" t="s">
        <v>8294</v>
      </c>
      <c r="Y335" s="215" t="s">
        <v>8294</v>
      </c>
      <c r="Z335" s="209">
        <f>AD335*BU335</f>
        <v>491.05444370370367</v>
      </c>
      <c r="AA335" s="216">
        <v>42215</v>
      </c>
      <c r="AB335" s="208" t="e">
        <f>(AD335/AH335)*10000</f>
        <v>#VALUE!</v>
      </c>
      <c r="AC335" s="216">
        <v>42215</v>
      </c>
      <c r="AD335" s="485">
        <f>(O335/W335)*(((100-CC335)/100)*((100-2)/100))*100</f>
        <v>32.956674074074073</v>
      </c>
      <c r="AE335" s="216">
        <v>42212</v>
      </c>
      <c r="AF335" s="235">
        <v>36.95522995522996</v>
      </c>
      <c r="AG335" s="216">
        <v>42212</v>
      </c>
      <c r="AH335" s="212" t="s">
        <v>8294</v>
      </c>
      <c r="AI335" s="216" t="s">
        <v>8299</v>
      </c>
      <c r="AJ335" s="212">
        <v>165</v>
      </c>
      <c r="AK335" s="216">
        <v>42145</v>
      </c>
      <c r="AL335" s="215" t="s">
        <v>8294</v>
      </c>
      <c r="AM335" s="215"/>
      <c r="AN335" s="212">
        <v>106</v>
      </c>
      <c r="AO335" s="212"/>
      <c r="AP335" s="215" t="s">
        <v>8294</v>
      </c>
      <c r="AQ335" s="215"/>
      <c r="AR335" s="215" t="s">
        <v>8294</v>
      </c>
      <c r="AS335" s="215"/>
      <c r="AT335" s="215" t="s">
        <v>8294</v>
      </c>
      <c r="AU335" s="215" t="s">
        <v>8294</v>
      </c>
      <c r="AV335" s="215"/>
      <c r="AW335" s="215" t="s">
        <v>8294</v>
      </c>
      <c r="AX335" s="215"/>
      <c r="AY335" s="215" t="s">
        <v>8294</v>
      </c>
      <c r="AZ335" s="215"/>
      <c r="BA335" s="215" t="s">
        <v>8294</v>
      </c>
      <c r="BB335" s="215"/>
      <c r="BC335" s="215" t="s">
        <v>8294</v>
      </c>
      <c r="BD335" s="215"/>
      <c r="BE335" s="212">
        <v>3</v>
      </c>
      <c r="BF335" s="217">
        <v>42279</v>
      </c>
      <c r="BG335" s="212">
        <v>-9.3000000000000007</v>
      </c>
      <c r="BH335" s="212" t="s">
        <v>8299</v>
      </c>
      <c r="BI335" s="211" t="s">
        <v>8294</v>
      </c>
      <c r="BJ335" s="211"/>
      <c r="BK335" s="211" t="s">
        <v>8294</v>
      </c>
      <c r="BL335" s="211"/>
      <c r="BM335" s="212">
        <v>59.8</v>
      </c>
      <c r="BN335" s="212" t="s">
        <v>8299</v>
      </c>
      <c r="BO335" s="211" t="s">
        <v>8294</v>
      </c>
      <c r="BP335" s="211"/>
      <c r="BQ335" s="212">
        <v>10.9</v>
      </c>
      <c r="BR335" s="212" t="s">
        <v>8299</v>
      </c>
      <c r="BS335" s="212">
        <v>46.2</v>
      </c>
      <c r="BT335" s="212" t="s">
        <v>8299</v>
      </c>
      <c r="BU335" s="212">
        <v>14.9</v>
      </c>
      <c r="BV335" s="212" t="s">
        <v>8299</v>
      </c>
      <c r="BW335" s="212">
        <v>14</v>
      </c>
      <c r="BX335" s="212" t="s">
        <v>8299</v>
      </c>
      <c r="BY335" s="234">
        <v>7.6734647750854492</v>
      </c>
      <c r="BZ335" s="214">
        <v>42215</v>
      </c>
      <c r="CA335" s="212">
        <v>33.299999999999997</v>
      </c>
      <c r="CB335" s="208" t="s">
        <v>8299</v>
      </c>
      <c r="CC335" s="212">
        <v>10.1</v>
      </c>
      <c r="CD335" s="214">
        <v>42215</v>
      </c>
      <c r="CE335" s="208">
        <v>0</v>
      </c>
      <c r="CG335" s="215" t="s">
        <v>8294</v>
      </c>
      <c r="CH335" s="215" t="s">
        <v>8294</v>
      </c>
      <c r="CI335" s="215" t="s">
        <v>8294</v>
      </c>
      <c r="CJ335" s="215" t="s">
        <v>8294</v>
      </c>
      <c r="CM335" s="210" t="s">
        <v>8863</v>
      </c>
      <c r="CN335" s="210" t="s">
        <v>8862</v>
      </c>
    </row>
    <row r="336" spans="1:92">
      <c r="A336" s="210" t="s">
        <v>7624</v>
      </c>
      <c r="B336" s="211" t="s">
        <v>8092</v>
      </c>
      <c r="C336" s="212" t="s">
        <v>7648</v>
      </c>
      <c r="D336" s="211" t="s">
        <v>8276</v>
      </c>
      <c r="E336" s="212">
        <v>130</v>
      </c>
      <c r="F336" s="212">
        <v>1</v>
      </c>
      <c r="G336" s="213">
        <v>285</v>
      </c>
      <c r="H336" s="213">
        <v>21</v>
      </c>
      <c r="I336" s="213"/>
      <c r="J336" s="213"/>
      <c r="K336" s="211" t="s">
        <v>8294</v>
      </c>
      <c r="M336" s="212">
        <v>7</v>
      </c>
      <c r="N336" s="214">
        <v>41915</v>
      </c>
      <c r="O336" s="212">
        <v>5.45</v>
      </c>
      <c r="P336" s="214">
        <v>42215</v>
      </c>
      <c r="Q336" s="215" t="s">
        <v>8294</v>
      </c>
      <c r="R336" s="215" t="s">
        <v>8294</v>
      </c>
      <c r="S336" s="215" t="s">
        <v>8294</v>
      </c>
      <c r="T336" s="215" t="s">
        <v>8294</v>
      </c>
      <c r="U336" s="209">
        <f>AD336*BS336</f>
        <v>1730.0092444444442</v>
      </c>
      <c r="V336" s="216">
        <v>42215</v>
      </c>
      <c r="W336" s="215">
        <v>13.5</v>
      </c>
      <c r="X336" s="215" t="s">
        <v>8294</v>
      </c>
      <c r="Y336" s="215" t="s">
        <v>8294</v>
      </c>
      <c r="Z336" s="209">
        <f>AD336*BU336</f>
        <v>472.14835629629624</v>
      </c>
      <c r="AA336" s="216">
        <v>42215</v>
      </c>
      <c r="AB336" s="208" t="e">
        <f>(AD336/AH336)*10000</f>
        <v>#VALUE!</v>
      </c>
      <c r="AC336" s="216">
        <v>42215</v>
      </c>
      <c r="AD336" s="485">
        <f>(O336/W336)*(((100-CC336)/100)*((100-2)/100))*100</f>
        <v>36.041859259259255</v>
      </c>
      <c r="AE336" s="216">
        <v>42212</v>
      </c>
      <c r="AF336" s="235">
        <v>40.414733414733419</v>
      </c>
      <c r="AG336" s="216">
        <v>42212</v>
      </c>
      <c r="AH336" s="215" t="s">
        <v>8294</v>
      </c>
      <c r="AI336" s="216" t="s">
        <v>8299</v>
      </c>
      <c r="AJ336" s="212">
        <v>150</v>
      </c>
      <c r="AK336" s="216">
        <v>42145</v>
      </c>
      <c r="AL336" s="215" t="s">
        <v>8294</v>
      </c>
      <c r="AM336" s="215"/>
      <c r="AN336" s="212">
        <v>106</v>
      </c>
      <c r="AO336" s="212"/>
      <c r="AP336" s="215" t="s">
        <v>8294</v>
      </c>
      <c r="AQ336" s="215"/>
      <c r="AR336" s="215" t="s">
        <v>8294</v>
      </c>
      <c r="AS336" s="215"/>
      <c r="AT336" s="215" t="s">
        <v>8294</v>
      </c>
      <c r="AU336" s="215" t="s">
        <v>8294</v>
      </c>
      <c r="AV336" s="215"/>
      <c r="AW336" s="215" t="s">
        <v>8294</v>
      </c>
      <c r="AX336" s="215"/>
      <c r="AY336" s="215" t="s">
        <v>8294</v>
      </c>
      <c r="AZ336" s="215"/>
      <c r="BA336" s="215" t="s">
        <v>8294</v>
      </c>
      <c r="BB336" s="215"/>
      <c r="BC336" s="215" t="s">
        <v>8294</v>
      </c>
      <c r="BD336" s="215"/>
      <c r="BE336" s="212">
        <v>3</v>
      </c>
      <c r="BF336" s="217">
        <v>42279</v>
      </c>
      <c r="BG336" s="212">
        <v>-11.2</v>
      </c>
      <c r="BH336" s="212" t="s">
        <v>8299</v>
      </c>
      <c r="BI336" s="211" t="s">
        <v>8294</v>
      </c>
      <c r="BJ336" s="211"/>
      <c r="BK336" s="211" t="s">
        <v>8294</v>
      </c>
      <c r="BL336" s="211"/>
      <c r="BM336" s="212">
        <v>61</v>
      </c>
      <c r="BN336" s="212" t="s">
        <v>8299</v>
      </c>
      <c r="BO336" s="211" t="s">
        <v>8294</v>
      </c>
      <c r="BP336" s="211"/>
      <c r="BQ336" s="212">
        <v>9.5</v>
      </c>
      <c r="BR336" s="212" t="s">
        <v>8299</v>
      </c>
      <c r="BS336" s="212">
        <v>48</v>
      </c>
      <c r="BT336" s="212" t="s">
        <v>8299</v>
      </c>
      <c r="BU336" s="212">
        <v>13.1</v>
      </c>
      <c r="BV336" s="212" t="s">
        <v>8299</v>
      </c>
      <c r="BW336" s="212">
        <v>14.1</v>
      </c>
      <c r="BX336" s="212" t="s">
        <v>8299</v>
      </c>
      <c r="BY336" s="234">
        <v>7.5681920051574707</v>
      </c>
      <c r="BZ336" s="214">
        <v>42215</v>
      </c>
      <c r="CA336" s="212">
        <v>30.5</v>
      </c>
      <c r="CB336" s="208" t="s">
        <v>8299</v>
      </c>
      <c r="CC336" s="212">
        <v>8.9</v>
      </c>
      <c r="CD336" s="214">
        <v>42215</v>
      </c>
      <c r="CE336" s="208">
        <v>0</v>
      </c>
      <c r="CG336" s="215" t="s">
        <v>8294</v>
      </c>
      <c r="CH336" s="215" t="s">
        <v>8294</v>
      </c>
      <c r="CI336" s="215" t="s">
        <v>8294</v>
      </c>
      <c r="CJ336" s="215" t="s">
        <v>8294</v>
      </c>
    </row>
    <row r="337" spans="1:88">
      <c r="A337" s="210" t="s">
        <v>7624</v>
      </c>
      <c r="B337" s="211" t="s">
        <v>8049</v>
      </c>
      <c r="C337" s="212" t="s">
        <v>7737</v>
      </c>
      <c r="D337" s="211" t="s">
        <v>8276</v>
      </c>
      <c r="E337" s="212">
        <v>112</v>
      </c>
      <c r="F337" s="212">
        <v>1</v>
      </c>
      <c r="G337" s="213">
        <v>285</v>
      </c>
      <c r="H337" s="213">
        <v>22</v>
      </c>
      <c r="I337" s="213"/>
      <c r="J337" s="213"/>
      <c r="K337" s="211" t="s">
        <v>8294</v>
      </c>
      <c r="M337" s="212">
        <v>7</v>
      </c>
      <c r="N337" s="214">
        <v>41915</v>
      </c>
      <c r="O337" s="212">
        <v>4.8499999999999996</v>
      </c>
      <c r="P337" s="214">
        <v>42215</v>
      </c>
      <c r="Q337" s="215" t="s">
        <v>8294</v>
      </c>
      <c r="R337" s="215" t="s">
        <v>8294</v>
      </c>
      <c r="S337" s="215" t="s">
        <v>8294</v>
      </c>
      <c r="T337" s="215" t="s">
        <v>8294</v>
      </c>
      <c r="U337" s="209">
        <f>AD337*BS337</f>
        <v>1467.3743259259259</v>
      </c>
      <c r="V337" s="216">
        <v>42215</v>
      </c>
      <c r="W337" s="215">
        <v>13.5</v>
      </c>
      <c r="X337" s="215" t="s">
        <v>8294</v>
      </c>
      <c r="Y337" s="215" t="s">
        <v>8294</v>
      </c>
      <c r="Z337" s="209">
        <f>AD337*BU337</f>
        <v>490.19273333333336</v>
      </c>
      <c r="AA337" s="216">
        <v>42215</v>
      </c>
      <c r="AB337" s="208" t="e">
        <f>(AD337/AH337)*10000</f>
        <v>#VALUE!</v>
      </c>
      <c r="AC337" s="216">
        <v>42215</v>
      </c>
      <c r="AD337" s="485">
        <f>(O337/W337)*(((100-CC337)/100)*((100-2)/100))*100</f>
        <v>32.038740740740742</v>
      </c>
      <c r="AE337" s="216">
        <v>42212</v>
      </c>
      <c r="AF337" s="235">
        <v>35.925925925925924</v>
      </c>
      <c r="AG337" s="216">
        <v>42212</v>
      </c>
      <c r="AH337" s="215" t="s">
        <v>8294</v>
      </c>
      <c r="AI337" s="216" t="s">
        <v>8299</v>
      </c>
      <c r="AJ337" s="212">
        <v>155</v>
      </c>
      <c r="AK337" s="216">
        <v>42145</v>
      </c>
      <c r="AL337" s="215" t="s">
        <v>8294</v>
      </c>
      <c r="AM337" s="215"/>
      <c r="AN337" s="212">
        <v>104</v>
      </c>
      <c r="AO337" s="212"/>
      <c r="AP337" s="215" t="s">
        <v>8294</v>
      </c>
      <c r="AQ337" s="215"/>
      <c r="AR337" s="215" t="s">
        <v>8294</v>
      </c>
      <c r="AS337" s="215"/>
      <c r="AT337" s="215" t="s">
        <v>8294</v>
      </c>
      <c r="AU337" s="215" t="s">
        <v>8294</v>
      </c>
      <c r="AV337" s="215"/>
      <c r="AW337" s="215" t="s">
        <v>8294</v>
      </c>
      <c r="AX337" s="215"/>
      <c r="AY337" s="215" t="s">
        <v>8294</v>
      </c>
      <c r="AZ337" s="215"/>
      <c r="BA337" s="215" t="s">
        <v>8294</v>
      </c>
      <c r="BB337" s="215"/>
      <c r="BC337" s="215" t="s">
        <v>8294</v>
      </c>
      <c r="BD337" s="215"/>
      <c r="BE337" s="212">
        <v>3</v>
      </c>
      <c r="BF337" s="217">
        <v>42279</v>
      </c>
      <c r="BG337" s="212">
        <v>-12.7</v>
      </c>
      <c r="BH337" s="212" t="s">
        <v>8299</v>
      </c>
      <c r="BI337" s="211" t="s">
        <v>8294</v>
      </c>
      <c r="BJ337" s="211"/>
      <c r="BK337" s="211" t="s">
        <v>8294</v>
      </c>
      <c r="BL337" s="211"/>
      <c r="BM337" s="212">
        <v>59.6</v>
      </c>
      <c r="BN337" s="212" t="s">
        <v>8299</v>
      </c>
      <c r="BO337" s="211" t="s">
        <v>8294</v>
      </c>
      <c r="BP337" s="211"/>
      <c r="BQ337" s="212">
        <v>10.3</v>
      </c>
      <c r="BR337" s="212" t="s">
        <v>8299</v>
      </c>
      <c r="BS337" s="212">
        <v>45.8</v>
      </c>
      <c r="BT337" s="212" t="s">
        <v>8299</v>
      </c>
      <c r="BU337" s="212">
        <v>15.3</v>
      </c>
      <c r="BV337" s="212" t="s">
        <v>8299</v>
      </c>
      <c r="BW337" s="212">
        <v>13.4</v>
      </c>
      <c r="BX337" s="212" t="s">
        <v>8299</v>
      </c>
      <c r="BY337" s="234">
        <v>8.0659446716308594</v>
      </c>
      <c r="BZ337" s="214">
        <v>42215</v>
      </c>
      <c r="CA337" s="212">
        <v>33.9</v>
      </c>
      <c r="CB337" s="208" t="s">
        <v>8299</v>
      </c>
      <c r="CC337" s="212">
        <v>9</v>
      </c>
      <c r="CD337" s="214">
        <v>42215</v>
      </c>
      <c r="CE337" s="208">
        <v>0</v>
      </c>
      <c r="CG337" s="215" t="s">
        <v>8294</v>
      </c>
      <c r="CH337" s="215" t="s">
        <v>8294</v>
      </c>
      <c r="CI337" s="215" t="s">
        <v>8294</v>
      </c>
      <c r="CJ337" s="215" t="s">
        <v>8294</v>
      </c>
    </row>
    <row r="338" spans="1:88">
      <c r="A338" s="210" t="s">
        <v>7624</v>
      </c>
      <c r="B338" s="211" t="s">
        <v>8141</v>
      </c>
      <c r="C338" s="212" t="s">
        <v>7776</v>
      </c>
      <c r="D338" s="211" t="s">
        <v>8274</v>
      </c>
      <c r="E338" s="212">
        <v>153</v>
      </c>
      <c r="F338" s="212">
        <v>1</v>
      </c>
      <c r="G338" s="213">
        <v>286</v>
      </c>
      <c r="H338" s="213">
        <v>11</v>
      </c>
      <c r="I338" s="213"/>
      <c r="J338" s="213"/>
      <c r="K338" s="211" t="s">
        <v>8294</v>
      </c>
      <c r="M338" s="212">
        <v>7</v>
      </c>
      <c r="N338" s="214">
        <v>41915</v>
      </c>
      <c r="O338" s="212">
        <v>3.75</v>
      </c>
      <c r="P338" s="214">
        <v>42215</v>
      </c>
      <c r="Q338" s="215" t="s">
        <v>8294</v>
      </c>
      <c r="R338" s="215" t="s">
        <v>8294</v>
      </c>
      <c r="S338" s="215" t="s">
        <v>8294</v>
      </c>
      <c r="T338" s="215" t="s">
        <v>8294</v>
      </c>
      <c r="U338" s="209">
        <f>AD338*BS338</f>
        <v>1249.5980000000002</v>
      </c>
      <c r="V338" s="216">
        <v>42215</v>
      </c>
      <c r="W338" s="215">
        <v>13.5</v>
      </c>
      <c r="X338" s="215" t="s">
        <v>8294</v>
      </c>
      <c r="Y338" s="215" t="s">
        <v>8294</v>
      </c>
      <c r="Z338" s="209">
        <f>AD338*BU338</f>
        <v>289.541</v>
      </c>
      <c r="AA338" s="216">
        <v>42215</v>
      </c>
      <c r="AB338" s="208" t="e">
        <f>(AD338/AH338)*10000</f>
        <v>#VALUE!</v>
      </c>
      <c r="AC338" s="216">
        <v>42215</v>
      </c>
      <c r="AD338" s="485">
        <f>(O338/W338)*(((100-CC338)/100)*((100-2)/100))*100</f>
        <v>25.398333333333333</v>
      </c>
      <c r="AE338" s="216">
        <v>42212</v>
      </c>
      <c r="AF338" s="235">
        <v>28.479853479853478</v>
      </c>
      <c r="AG338" s="216">
        <v>42212</v>
      </c>
      <c r="AH338" s="215" t="s">
        <v>8294</v>
      </c>
      <c r="AI338" s="216" t="s">
        <v>8299</v>
      </c>
      <c r="AJ338" s="212">
        <v>150</v>
      </c>
      <c r="AK338" s="216">
        <v>42145</v>
      </c>
      <c r="AL338" s="215" t="s">
        <v>8294</v>
      </c>
      <c r="AM338" s="215"/>
      <c r="AN338" s="212">
        <v>103</v>
      </c>
      <c r="AO338" s="212"/>
      <c r="AP338" s="215" t="s">
        <v>8294</v>
      </c>
      <c r="AQ338" s="215"/>
      <c r="AR338" s="215" t="s">
        <v>8294</v>
      </c>
      <c r="AS338" s="215"/>
      <c r="AT338" s="215" t="s">
        <v>8294</v>
      </c>
      <c r="AU338" s="215" t="s">
        <v>8294</v>
      </c>
      <c r="AV338" s="215"/>
      <c r="AW338" s="215" t="s">
        <v>8294</v>
      </c>
      <c r="AX338" s="215"/>
      <c r="AY338" s="215" t="s">
        <v>8294</v>
      </c>
      <c r="AZ338" s="215"/>
      <c r="BA338" s="215" t="s">
        <v>8294</v>
      </c>
      <c r="BB338" s="215"/>
      <c r="BC338" s="215" t="s">
        <v>8294</v>
      </c>
      <c r="BD338" s="215"/>
      <c r="BE338" s="212">
        <v>3</v>
      </c>
      <c r="BF338" s="217">
        <v>42279</v>
      </c>
      <c r="BG338" s="212">
        <v>-11.5</v>
      </c>
      <c r="BH338" s="212" t="s">
        <v>8299</v>
      </c>
      <c r="BI338" s="211" t="s">
        <v>8294</v>
      </c>
      <c r="BJ338" s="211"/>
      <c r="BK338" s="211" t="s">
        <v>8294</v>
      </c>
      <c r="BL338" s="211"/>
      <c r="BM338" s="212">
        <v>61.8</v>
      </c>
      <c r="BN338" s="212" t="s">
        <v>8299</v>
      </c>
      <c r="BO338" s="211" t="s">
        <v>8294</v>
      </c>
      <c r="BP338" s="211"/>
      <c r="BQ338" s="212">
        <v>9.1999999999999993</v>
      </c>
      <c r="BR338" s="212" t="s">
        <v>8299</v>
      </c>
      <c r="BS338" s="212">
        <v>49.2</v>
      </c>
      <c r="BT338" s="212" t="s">
        <v>8299</v>
      </c>
      <c r="BU338" s="212">
        <v>11.4</v>
      </c>
      <c r="BV338" s="212" t="s">
        <v>8299</v>
      </c>
      <c r="BW338" s="212">
        <v>11.8</v>
      </c>
      <c r="BX338" s="212" t="s">
        <v>8299</v>
      </c>
      <c r="BY338" s="234">
        <v>6.9829649925231934</v>
      </c>
      <c r="BZ338" s="214">
        <v>42215</v>
      </c>
      <c r="CA338" s="212">
        <v>27.3</v>
      </c>
      <c r="CB338" s="208" t="s">
        <v>8299</v>
      </c>
      <c r="CC338" s="212">
        <v>6.7</v>
      </c>
      <c r="CD338" s="214">
        <v>42215</v>
      </c>
      <c r="CE338" s="208">
        <v>0</v>
      </c>
      <c r="CG338" s="215" t="s">
        <v>8294</v>
      </c>
      <c r="CH338" s="215" t="s">
        <v>8294</v>
      </c>
      <c r="CI338" s="215" t="s">
        <v>8294</v>
      </c>
      <c r="CJ338" s="215" t="s">
        <v>8294</v>
      </c>
    </row>
    <row r="339" spans="1:88">
      <c r="A339" s="210" t="s">
        <v>7624</v>
      </c>
      <c r="B339" s="211" t="s">
        <v>8135</v>
      </c>
      <c r="C339" s="212" t="s">
        <v>7773</v>
      </c>
      <c r="D339" s="211" t="s">
        <v>8274</v>
      </c>
      <c r="E339" s="212">
        <v>150</v>
      </c>
      <c r="F339" s="212">
        <v>1</v>
      </c>
      <c r="G339" s="213">
        <v>286</v>
      </c>
      <c r="H339" s="213">
        <v>12</v>
      </c>
      <c r="I339" s="213"/>
      <c r="J339" s="213"/>
      <c r="K339" s="211" t="s">
        <v>8294</v>
      </c>
      <c r="M339" s="212">
        <v>7</v>
      </c>
      <c r="N339" s="214">
        <v>41915</v>
      </c>
      <c r="O339" s="212">
        <v>3.75</v>
      </c>
      <c r="P339" s="214">
        <v>42215</v>
      </c>
      <c r="Q339" s="215" t="s">
        <v>8294</v>
      </c>
      <c r="R339" s="215" t="s">
        <v>8294</v>
      </c>
      <c r="S339" s="215" t="s">
        <v>8294</v>
      </c>
      <c r="T339" s="215" t="s">
        <v>8294</v>
      </c>
      <c r="U339" s="209">
        <f>AD339*BS339</f>
        <v>1217.7316666666668</v>
      </c>
      <c r="V339" s="216">
        <v>42215</v>
      </c>
      <c r="W339" s="215">
        <v>13.5</v>
      </c>
      <c r="X339" s="215" t="s">
        <v>8294</v>
      </c>
      <c r="Y339" s="215" t="s">
        <v>8294</v>
      </c>
      <c r="Z339" s="209">
        <f>AD339*BU339</f>
        <v>331.64833333333331</v>
      </c>
      <c r="AA339" s="216">
        <v>42215</v>
      </c>
      <c r="AB339" s="208" t="e">
        <f>(AD339/AH339)*10000</f>
        <v>#VALUE!</v>
      </c>
      <c r="AC339" s="216">
        <v>42215</v>
      </c>
      <c r="AD339" s="485">
        <f>(O339/W339)*(((100-CC339)/100)*((100-2)/100))*100</f>
        <v>25.316666666666666</v>
      </c>
      <c r="AE339" s="216">
        <v>42212</v>
      </c>
      <c r="AF339" s="235">
        <v>28.388278388278387</v>
      </c>
      <c r="AG339" s="216">
        <v>42212</v>
      </c>
      <c r="AH339" s="215" t="s">
        <v>8294</v>
      </c>
      <c r="AI339" s="216" t="s">
        <v>8299</v>
      </c>
      <c r="AJ339" s="212">
        <v>150</v>
      </c>
      <c r="AK339" s="216">
        <v>42145</v>
      </c>
      <c r="AL339" s="215" t="s">
        <v>8294</v>
      </c>
      <c r="AM339" s="215"/>
      <c r="AN339" s="212">
        <v>105</v>
      </c>
      <c r="AO339" s="212"/>
      <c r="AP339" s="215" t="s">
        <v>8294</v>
      </c>
      <c r="AQ339" s="215"/>
      <c r="AR339" s="215" t="s">
        <v>8294</v>
      </c>
      <c r="AS339" s="215"/>
      <c r="AT339" s="215" t="s">
        <v>8294</v>
      </c>
      <c r="AU339" s="215" t="s">
        <v>8294</v>
      </c>
      <c r="AV339" s="215"/>
      <c r="AW339" s="215" t="s">
        <v>8294</v>
      </c>
      <c r="AX339" s="215"/>
      <c r="AY339" s="215" t="s">
        <v>8294</v>
      </c>
      <c r="AZ339" s="215"/>
      <c r="BA339" s="215" t="s">
        <v>8294</v>
      </c>
      <c r="BB339" s="215"/>
      <c r="BC339" s="215" t="s">
        <v>8294</v>
      </c>
      <c r="BD339" s="215"/>
      <c r="BE339" s="212">
        <v>3</v>
      </c>
      <c r="BF339" s="217">
        <v>42279</v>
      </c>
      <c r="BG339" s="212">
        <v>-11</v>
      </c>
      <c r="BH339" s="212" t="s">
        <v>8299</v>
      </c>
      <c r="BI339" s="211" t="s">
        <v>8294</v>
      </c>
      <c r="BJ339" s="211"/>
      <c r="BK339" s="211" t="s">
        <v>8294</v>
      </c>
      <c r="BL339" s="211"/>
      <c r="BM339" s="212">
        <v>61</v>
      </c>
      <c r="BN339" s="212" t="s">
        <v>8299</v>
      </c>
      <c r="BO339" s="211" t="s">
        <v>8294</v>
      </c>
      <c r="BP339" s="211"/>
      <c r="BQ339" s="212">
        <v>10.5</v>
      </c>
      <c r="BR339" s="212" t="s">
        <v>8299</v>
      </c>
      <c r="BS339" s="212">
        <v>48.1</v>
      </c>
      <c r="BT339" s="212" t="s">
        <v>8299</v>
      </c>
      <c r="BU339" s="212">
        <v>13.1</v>
      </c>
      <c r="BV339" s="212" t="s">
        <v>8299</v>
      </c>
      <c r="BW339" s="212">
        <v>7.5</v>
      </c>
      <c r="BX339" s="212" t="s">
        <v>8299</v>
      </c>
      <c r="BY339" s="234">
        <v>6.9003410339355469</v>
      </c>
      <c r="BZ339" s="214">
        <v>42215</v>
      </c>
      <c r="CA339" s="212">
        <v>30.6</v>
      </c>
      <c r="CB339" s="208" t="s">
        <v>8299</v>
      </c>
      <c r="CC339" s="212">
        <v>7</v>
      </c>
      <c r="CD339" s="214">
        <v>42215</v>
      </c>
      <c r="CE339" s="208">
        <v>0</v>
      </c>
      <c r="CG339" s="215" t="s">
        <v>8294</v>
      </c>
      <c r="CH339" s="215" t="s">
        <v>8294</v>
      </c>
      <c r="CI339" s="215" t="s">
        <v>8294</v>
      </c>
      <c r="CJ339" s="215" t="s">
        <v>8294</v>
      </c>
    </row>
    <row r="340" spans="1:88">
      <c r="A340" s="210" t="s">
        <v>7624</v>
      </c>
      <c r="B340" s="211" t="s">
        <v>7895</v>
      </c>
      <c r="C340" s="212" t="s">
        <v>7665</v>
      </c>
      <c r="D340" s="211" t="s">
        <v>8274</v>
      </c>
      <c r="E340" s="212">
        <v>35</v>
      </c>
      <c r="F340" s="212">
        <v>1</v>
      </c>
      <c r="G340" s="213">
        <v>286</v>
      </c>
      <c r="H340" s="213">
        <v>13</v>
      </c>
      <c r="I340" s="213"/>
      <c r="J340" s="213"/>
      <c r="K340" s="211" t="s">
        <v>8294</v>
      </c>
      <c r="M340" s="212">
        <v>7</v>
      </c>
      <c r="N340" s="214">
        <v>41915</v>
      </c>
      <c r="O340" s="212">
        <v>2.85</v>
      </c>
      <c r="P340" s="214">
        <v>42215</v>
      </c>
      <c r="Q340" s="215" t="s">
        <v>8294</v>
      </c>
      <c r="R340" s="215" t="s">
        <v>8294</v>
      </c>
      <c r="S340" s="215" t="s">
        <v>8294</v>
      </c>
      <c r="T340" s="215" t="s">
        <v>8294</v>
      </c>
      <c r="U340" s="209" t="e">
        <f>AD340*BS340</f>
        <v>#VALUE!</v>
      </c>
      <c r="V340" s="216">
        <v>42215</v>
      </c>
      <c r="W340" s="215">
        <v>13.5</v>
      </c>
      <c r="X340" s="215" t="s">
        <v>8294</v>
      </c>
      <c r="Y340" s="215" t="s">
        <v>8294</v>
      </c>
      <c r="Z340" s="209" t="e">
        <f>AD340*BU340</f>
        <v>#VALUE!</v>
      </c>
      <c r="AA340" s="216">
        <v>42215</v>
      </c>
      <c r="AB340" s="208" t="e">
        <f>(AD340/AH340)*10000</f>
        <v>#VALUE!</v>
      </c>
      <c r="AC340" s="216">
        <v>42215</v>
      </c>
      <c r="AD340" s="485">
        <f>(O340/W340)*(((100-CC340)/100)*((100-2)/100))*100</f>
        <v>19.302733333333332</v>
      </c>
      <c r="AE340" s="216">
        <v>42212</v>
      </c>
      <c r="AF340" s="235">
        <v>21.644688644688642</v>
      </c>
      <c r="AG340" s="216">
        <v>42212</v>
      </c>
      <c r="AH340" s="215" t="s">
        <v>8294</v>
      </c>
      <c r="AI340" s="216" t="s">
        <v>8299</v>
      </c>
      <c r="AJ340" s="212">
        <v>120</v>
      </c>
      <c r="AK340" s="216">
        <v>42145</v>
      </c>
      <c r="AL340" s="215" t="s">
        <v>8294</v>
      </c>
      <c r="AM340" s="215"/>
      <c r="AN340" s="212">
        <v>104</v>
      </c>
      <c r="AO340" s="212"/>
      <c r="AP340" s="215" t="s">
        <v>8294</v>
      </c>
      <c r="AQ340" s="215"/>
      <c r="AR340" s="215" t="s">
        <v>8294</v>
      </c>
      <c r="AS340" s="215"/>
      <c r="AT340" s="215" t="s">
        <v>8294</v>
      </c>
      <c r="AU340" s="215" t="s">
        <v>8294</v>
      </c>
      <c r="AV340" s="215"/>
      <c r="AW340" s="215" t="s">
        <v>8294</v>
      </c>
      <c r="AX340" s="215"/>
      <c r="AY340" s="215" t="s">
        <v>8294</v>
      </c>
      <c r="AZ340" s="215"/>
      <c r="BA340" s="215" t="s">
        <v>8294</v>
      </c>
      <c r="BB340" s="215"/>
      <c r="BC340" s="215" t="s">
        <v>8294</v>
      </c>
      <c r="BD340" s="215"/>
      <c r="BE340" s="212">
        <v>3</v>
      </c>
      <c r="BF340" s="217">
        <v>42279</v>
      </c>
      <c r="BG340" s="211" t="s">
        <v>8294</v>
      </c>
      <c r="BH340" s="212" t="s">
        <v>8299</v>
      </c>
      <c r="BI340" s="211" t="s">
        <v>8294</v>
      </c>
      <c r="BJ340" s="211"/>
      <c r="BK340" s="211" t="s">
        <v>8294</v>
      </c>
      <c r="BL340" s="211"/>
      <c r="BM340" s="211" t="s">
        <v>8294</v>
      </c>
      <c r="BN340" s="212" t="s">
        <v>8299</v>
      </c>
      <c r="BO340" s="211" t="s">
        <v>8294</v>
      </c>
      <c r="BP340" s="211"/>
      <c r="BQ340" s="211" t="s">
        <v>8294</v>
      </c>
      <c r="BR340" s="212" t="s">
        <v>8299</v>
      </c>
      <c r="BS340" s="211" t="s">
        <v>8294</v>
      </c>
      <c r="BT340" s="212" t="s">
        <v>8299</v>
      </c>
      <c r="BU340" s="211" t="s">
        <v>8294</v>
      </c>
      <c r="BV340" s="212" t="s">
        <v>8299</v>
      </c>
      <c r="BW340" s="211" t="s">
        <v>8294</v>
      </c>
      <c r="BX340" s="212" t="s">
        <v>8299</v>
      </c>
      <c r="BY340" s="234" t="s">
        <v>8294</v>
      </c>
      <c r="BZ340" s="214">
        <v>42215</v>
      </c>
      <c r="CA340" s="211" t="s">
        <v>8294</v>
      </c>
      <c r="CB340" s="208" t="s">
        <v>8299</v>
      </c>
      <c r="CC340" s="212">
        <v>6.7</v>
      </c>
      <c r="CD340" s="214">
        <v>42215</v>
      </c>
      <c r="CE340" s="208">
        <v>0</v>
      </c>
      <c r="CG340" s="215" t="s">
        <v>8294</v>
      </c>
      <c r="CH340" s="215" t="s">
        <v>8294</v>
      </c>
      <c r="CI340" s="215" t="s">
        <v>8294</v>
      </c>
      <c r="CJ340" s="215" t="s">
        <v>8294</v>
      </c>
    </row>
    <row r="341" spans="1:88">
      <c r="A341" s="210" t="s">
        <v>7624</v>
      </c>
      <c r="B341" s="211" t="s">
        <v>8154</v>
      </c>
      <c r="C341" s="212" t="s">
        <v>7783</v>
      </c>
      <c r="D341" s="211" t="s">
        <v>8274</v>
      </c>
      <c r="E341" s="212">
        <v>160</v>
      </c>
      <c r="F341" s="212">
        <v>1</v>
      </c>
      <c r="G341" s="213">
        <v>286</v>
      </c>
      <c r="H341" s="213">
        <v>14</v>
      </c>
      <c r="I341" s="213"/>
      <c r="J341" s="213"/>
      <c r="K341" s="211" t="s">
        <v>8294</v>
      </c>
      <c r="M341" s="212">
        <v>7</v>
      </c>
      <c r="N341" s="214">
        <v>41915</v>
      </c>
      <c r="O341" s="212">
        <v>3.65</v>
      </c>
      <c r="P341" s="214">
        <v>42215</v>
      </c>
      <c r="Q341" s="215" t="s">
        <v>8294</v>
      </c>
      <c r="R341" s="215" t="s">
        <v>8294</v>
      </c>
      <c r="S341" s="215" t="s">
        <v>8294</v>
      </c>
      <c r="T341" s="215" t="s">
        <v>8294</v>
      </c>
      <c r="U341" s="209">
        <f>AD341*BS341</f>
        <v>1190.1871333333333</v>
      </c>
      <c r="V341" s="216">
        <v>42215</v>
      </c>
      <c r="W341" s="215">
        <v>13.5</v>
      </c>
      <c r="X341" s="215" t="s">
        <v>8294</v>
      </c>
      <c r="Y341" s="215" t="s">
        <v>8294</v>
      </c>
      <c r="Z341" s="209">
        <f>AD341*BU341</f>
        <v>288.30619999999999</v>
      </c>
      <c r="AA341" s="216">
        <v>42215</v>
      </c>
      <c r="AB341" s="208" t="e">
        <f>(AD341/AH341)*10000</f>
        <v>#VALUE!</v>
      </c>
      <c r="AC341" s="216">
        <v>42215</v>
      </c>
      <c r="AD341" s="485">
        <f>(O341/W341)*(((100-CC341)/100)*((100-2)/100))*100</f>
        <v>24.641555555555556</v>
      </c>
      <c r="AE341" s="216">
        <v>42212</v>
      </c>
      <c r="AF341" s="235">
        <v>27.631257631257629</v>
      </c>
      <c r="AG341" s="216">
        <v>42212</v>
      </c>
      <c r="AH341" s="215" t="s">
        <v>8294</v>
      </c>
      <c r="AI341" s="216" t="s">
        <v>8299</v>
      </c>
      <c r="AJ341" s="212">
        <v>165</v>
      </c>
      <c r="AK341" s="216">
        <v>42145</v>
      </c>
      <c r="AL341" s="215" t="s">
        <v>8294</v>
      </c>
      <c r="AM341" s="215"/>
      <c r="AN341" s="212">
        <v>105</v>
      </c>
      <c r="AO341" s="212"/>
      <c r="AP341" s="215" t="s">
        <v>8294</v>
      </c>
      <c r="AQ341" s="215"/>
      <c r="AR341" s="215" t="s">
        <v>8294</v>
      </c>
      <c r="AS341" s="215"/>
      <c r="AT341" s="215" t="s">
        <v>8294</v>
      </c>
      <c r="AU341" s="215" t="s">
        <v>8294</v>
      </c>
      <c r="AV341" s="215"/>
      <c r="AW341" s="215" t="s">
        <v>8294</v>
      </c>
      <c r="AX341" s="215"/>
      <c r="AY341" s="215" t="s">
        <v>8294</v>
      </c>
      <c r="AZ341" s="215"/>
      <c r="BA341" s="215" t="s">
        <v>8294</v>
      </c>
      <c r="BB341" s="215"/>
      <c r="BC341" s="215" t="s">
        <v>8294</v>
      </c>
      <c r="BD341" s="215"/>
      <c r="BE341" s="212">
        <v>3</v>
      </c>
      <c r="BF341" s="217">
        <v>42279</v>
      </c>
      <c r="BG341" s="212">
        <v>-13.8</v>
      </c>
      <c r="BH341" s="212" t="s">
        <v>8299</v>
      </c>
      <c r="BI341" s="211" t="s">
        <v>8294</v>
      </c>
      <c r="BJ341" s="211"/>
      <c r="BK341" s="211" t="s">
        <v>8294</v>
      </c>
      <c r="BL341" s="211"/>
      <c r="BM341" s="212">
        <v>64</v>
      </c>
      <c r="BN341" s="212" t="s">
        <v>8299</v>
      </c>
      <c r="BO341" s="211" t="s">
        <v>8294</v>
      </c>
      <c r="BP341" s="211"/>
      <c r="BQ341" s="212">
        <v>9.1</v>
      </c>
      <c r="BR341" s="212" t="s">
        <v>8299</v>
      </c>
      <c r="BS341" s="212">
        <v>48.3</v>
      </c>
      <c r="BT341" s="212" t="s">
        <v>8299</v>
      </c>
      <c r="BU341" s="212">
        <v>11.7</v>
      </c>
      <c r="BV341" s="212" t="s">
        <v>8299</v>
      </c>
      <c r="BW341" s="212">
        <v>6.6</v>
      </c>
      <c r="BX341" s="212" t="s">
        <v>8299</v>
      </c>
      <c r="BY341" s="234">
        <v>7.0551638603210449</v>
      </c>
      <c r="BZ341" s="214">
        <v>42215</v>
      </c>
      <c r="CA341" s="212">
        <v>27.5</v>
      </c>
      <c r="CB341" s="208" t="s">
        <v>8299</v>
      </c>
      <c r="CC341" s="212">
        <v>7</v>
      </c>
      <c r="CD341" s="214">
        <v>42215</v>
      </c>
      <c r="CE341" s="208">
        <v>0</v>
      </c>
      <c r="CG341" s="215" t="s">
        <v>8294</v>
      </c>
      <c r="CH341" s="215" t="s">
        <v>8294</v>
      </c>
      <c r="CI341" s="215" t="s">
        <v>8294</v>
      </c>
      <c r="CJ341" s="215" t="s">
        <v>8294</v>
      </c>
    </row>
    <row r="342" spans="1:88">
      <c r="A342" s="210" t="s">
        <v>7624</v>
      </c>
      <c r="B342" s="211" t="s">
        <v>8165</v>
      </c>
      <c r="C342" s="212" t="s">
        <v>7789</v>
      </c>
      <c r="D342" s="211" t="s">
        <v>8274</v>
      </c>
      <c r="E342" s="212">
        <v>166</v>
      </c>
      <c r="F342" s="212">
        <v>1</v>
      </c>
      <c r="G342" s="213">
        <v>286</v>
      </c>
      <c r="H342" s="213">
        <v>15</v>
      </c>
      <c r="I342" s="213"/>
      <c r="J342" s="213"/>
      <c r="K342" s="211" t="s">
        <v>8294</v>
      </c>
      <c r="M342" s="212">
        <v>7</v>
      </c>
      <c r="N342" s="214">
        <v>41915</v>
      </c>
      <c r="O342" s="212">
        <v>3.55</v>
      </c>
      <c r="P342" s="214">
        <v>42215</v>
      </c>
      <c r="Q342" s="215" t="s">
        <v>8294</v>
      </c>
      <c r="R342" s="215" t="s">
        <v>8294</v>
      </c>
      <c r="S342" s="215" t="s">
        <v>8294</v>
      </c>
      <c r="T342" s="215" t="s">
        <v>8294</v>
      </c>
      <c r="U342" s="209">
        <f>AD342*BS342</f>
        <v>1173.2193044444443</v>
      </c>
      <c r="V342" s="216">
        <v>42215</v>
      </c>
      <c r="W342" s="215">
        <v>13.5</v>
      </c>
      <c r="X342" s="215" t="s">
        <v>8294</v>
      </c>
      <c r="Y342" s="215" t="s">
        <v>8294</v>
      </c>
      <c r="Z342" s="209">
        <f>AD342*BU342</f>
        <v>275.91047037037032</v>
      </c>
      <c r="AA342" s="216">
        <v>42215</v>
      </c>
      <c r="AB342" s="208" t="e">
        <f>(AD342/AH342)*10000</f>
        <v>#VALUE!</v>
      </c>
      <c r="AC342" s="216">
        <v>42215</v>
      </c>
      <c r="AD342" s="485">
        <f>(O342/W342)*(((100-CC342)/100)*((100-2)/100))*100</f>
        <v>23.992214814814812</v>
      </c>
      <c r="AE342" s="216">
        <v>42212</v>
      </c>
      <c r="AF342" s="235">
        <v>26.903133903133902</v>
      </c>
      <c r="AG342" s="216">
        <v>42212</v>
      </c>
      <c r="AH342" s="215" t="s">
        <v>8294</v>
      </c>
      <c r="AI342" s="216" t="s">
        <v>8299</v>
      </c>
      <c r="AJ342" s="212">
        <v>140</v>
      </c>
      <c r="AK342" s="216">
        <v>42145</v>
      </c>
      <c r="AL342" s="215" t="s">
        <v>8294</v>
      </c>
      <c r="AM342" s="215"/>
      <c r="AN342" s="212">
        <v>102</v>
      </c>
      <c r="AO342" s="212"/>
      <c r="AP342" s="215" t="s">
        <v>8294</v>
      </c>
      <c r="AQ342" s="215"/>
      <c r="AR342" s="215" t="s">
        <v>8294</v>
      </c>
      <c r="AS342" s="215"/>
      <c r="AT342" s="215" t="s">
        <v>8294</v>
      </c>
      <c r="AU342" s="215" t="s">
        <v>8294</v>
      </c>
      <c r="AV342" s="215"/>
      <c r="AW342" s="215" t="s">
        <v>8294</v>
      </c>
      <c r="AX342" s="215"/>
      <c r="AY342" s="215" t="s">
        <v>8294</v>
      </c>
      <c r="AZ342" s="215"/>
      <c r="BA342" s="215" t="s">
        <v>8294</v>
      </c>
      <c r="BB342" s="215"/>
      <c r="BC342" s="215" t="s">
        <v>8294</v>
      </c>
      <c r="BD342" s="215"/>
      <c r="BE342" s="212">
        <v>3</v>
      </c>
      <c r="BF342" s="217">
        <v>42279</v>
      </c>
      <c r="BG342" s="212">
        <v>-13</v>
      </c>
      <c r="BH342" s="212" t="s">
        <v>8299</v>
      </c>
      <c r="BI342" s="211" t="s">
        <v>8294</v>
      </c>
      <c r="BJ342" s="211"/>
      <c r="BK342" s="211" t="s">
        <v>8294</v>
      </c>
      <c r="BL342" s="211"/>
      <c r="BM342" s="212">
        <v>64.5</v>
      </c>
      <c r="BN342" s="212" t="s">
        <v>8299</v>
      </c>
      <c r="BO342" s="211" t="s">
        <v>8294</v>
      </c>
      <c r="BP342" s="211"/>
      <c r="BQ342" s="212">
        <v>8.6</v>
      </c>
      <c r="BR342" s="212" t="s">
        <v>8299</v>
      </c>
      <c r="BS342" s="212">
        <v>48.9</v>
      </c>
      <c r="BT342" s="212" t="s">
        <v>8299</v>
      </c>
      <c r="BU342" s="212">
        <v>11.5</v>
      </c>
      <c r="BV342" s="212" t="s">
        <v>8299</v>
      </c>
      <c r="BW342" s="212">
        <v>7.4</v>
      </c>
      <c r="BX342" s="212" t="s">
        <v>8299</v>
      </c>
      <c r="BY342" s="234">
        <v>7.1349539756774902</v>
      </c>
      <c r="BZ342" s="214">
        <v>42215</v>
      </c>
      <c r="CA342" s="212">
        <v>27.3</v>
      </c>
      <c r="CB342" s="208" t="s">
        <v>8299</v>
      </c>
      <c r="CC342" s="212">
        <v>6.9</v>
      </c>
      <c r="CD342" s="214">
        <v>42215</v>
      </c>
      <c r="CE342" s="208">
        <v>0</v>
      </c>
      <c r="CG342" s="215" t="s">
        <v>8294</v>
      </c>
      <c r="CH342" s="215" t="s">
        <v>8294</v>
      </c>
      <c r="CI342" s="215" t="s">
        <v>8294</v>
      </c>
      <c r="CJ342" s="215" t="s">
        <v>8294</v>
      </c>
    </row>
    <row r="343" spans="1:88">
      <c r="A343" s="210" t="s">
        <v>7624</v>
      </c>
      <c r="B343" s="211" t="s">
        <v>8015</v>
      </c>
      <c r="C343" s="212" t="s">
        <v>7721</v>
      </c>
      <c r="D343" s="211" t="s">
        <v>8274</v>
      </c>
      <c r="E343" s="212">
        <v>95</v>
      </c>
      <c r="F343" s="212">
        <v>1</v>
      </c>
      <c r="G343" s="213">
        <v>286</v>
      </c>
      <c r="H343" s="213">
        <v>16</v>
      </c>
      <c r="I343" s="213"/>
      <c r="J343" s="213"/>
      <c r="K343" s="211" t="s">
        <v>8294</v>
      </c>
      <c r="M343" s="212">
        <v>7</v>
      </c>
      <c r="N343" s="214">
        <v>41915</v>
      </c>
      <c r="O343" s="212">
        <v>3.55</v>
      </c>
      <c r="P343" s="214">
        <v>42215</v>
      </c>
      <c r="Q343" s="215" t="s">
        <v>8294</v>
      </c>
      <c r="R343" s="215" t="s">
        <v>8294</v>
      </c>
      <c r="S343" s="215" t="s">
        <v>8294</v>
      </c>
      <c r="T343" s="215" t="s">
        <v>8294</v>
      </c>
      <c r="U343" s="209">
        <f>AD343*BS343</f>
        <v>1176.8812740740741</v>
      </c>
      <c r="V343" s="216">
        <v>42215</v>
      </c>
      <c r="W343" s="215">
        <v>13.5</v>
      </c>
      <c r="X343" s="215" t="s">
        <v>8294</v>
      </c>
      <c r="Y343" s="215" t="s">
        <v>8294</v>
      </c>
      <c r="Z343" s="209">
        <f>AD343*BU343</f>
        <v>297.82301629629632</v>
      </c>
      <c r="AA343" s="216">
        <v>42215</v>
      </c>
      <c r="AB343" s="208" t="e">
        <f>(AD343/AH343)*10000</f>
        <v>#VALUE!</v>
      </c>
      <c r="AC343" s="216">
        <v>42215</v>
      </c>
      <c r="AD343" s="485">
        <f>(O343/W343)*(((100-CC343)/100)*((100-2)/100))*100</f>
        <v>24.017985185185186</v>
      </c>
      <c r="AE343" s="216">
        <v>42212</v>
      </c>
      <c r="AF343" s="235">
        <v>26.932030932030937</v>
      </c>
      <c r="AG343" s="216">
        <v>42212</v>
      </c>
      <c r="AH343" s="215" t="s">
        <v>8294</v>
      </c>
      <c r="AI343" s="216" t="s">
        <v>8299</v>
      </c>
      <c r="AJ343" s="212">
        <v>165</v>
      </c>
      <c r="AK343" s="216">
        <v>42145</v>
      </c>
      <c r="AL343" s="215" t="s">
        <v>8294</v>
      </c>
      <c r="AM343" s="215"/>
      <c r="AN343" s="212">
        <v>101</v>
      </c>
      <c r="AO343" s="212"/>
      <c r="AP343" s="215" t="s">
        <v>8294</v>
      </c>
      <c r="AQ343" s="215"/>
      <c r="AR343" s="215" t="s">
        <v>8294</v>
      </c>
      <c r="AS343" s="215"/>
      <c r="AT343" s="215" t="s">
        <v>8294</v>
      </c>
      <c r="AU343" s="215" t="s">
        <v>8294</v>
      </c>
      <c r="AV343" s="215"/>
      <c r="AW343" s="215" t="s">
        <v>8294</v>
      </c>
      <c r="AX343" s="215"/>
      <c r="AY343" s="215" t="s">
        <v>8294</v>
      </c>
      <c r="AZ343" s="215"/>
      <c r="BA343" s="215" t="s">
        <v>8294</v>
      </c>
      <c r="BB343" s="215"/>
      <c r="BC343" s="215" t="s">
        <v>8294</v>
      </c>
      <c r="BD343" s="215"/>
      <c r="BE343" s="212">
        <v>3</v>
      </c>
      <c r="BF343" s="217">
        <v>42279</v>
      </c>
      <c r="BG343" s="212">
        <v>-8.1999999999999993</v>
      </c>
      <c r="BH343" s="212" t="s">
        <v>8299</v>
      </c>
      <c r="BI343" s="211" t="s">
        <v>8294</v>
      </c>
      <c r="BJ343" s="211"/>
      <c r="BK343" s="211" t="s">
        <v>8294</v>
      </c>
      <c r="BL343" s="211"/>
      <c r="BM343" s="212">
        <v>62.5</v>
      </c>
      <c r="BN343" s="212" t="s">
        <v>8299</v>
      </c>
      <c r="BO343" s="211" t="s">
        <v>8294</v>
      </c>
      <c r="BP343" s="211"/>
      <c r="BQ343" s="212">
        <v>8.8000000000000007</v>
      </c>
      <c r="BR343" s="212" t="s">
        <v>8299</v>
      </c>
      <c r="BS343" s="212">
        <v>49</v>
      </c>
      <c r="BT343" s="212" t="s">
        <v>8299</v>
      </c>
      <c r="BU343" s="212">
        <v>12.4</v>
      </c>
      <c r="BV343" s="212" t="s">
        <v>8299</v>
      </c>
      <c r="BW343" s="212">
        <v>18.8</v>
      </c>
      <c r="BX343" s="212" t="s">
        <v>8299</v>
      </c>
      <c r="BY343" s="234">
        <v>6.8445968627929687</v>
      </c>
      <c r="BZ343" s="214">
        <v>42215</v>
      </c>
      <c r="CA343" s="212">
        <v>29.5</v>
      </c>
      <c r="CB343" s="208" t="s">
        <v>8299</v>
      </c>
      <c r="CC343" s="212">
        <v>6.8</v>
      </c>
      <c r="CD343" s="214">
        <v>42215</v>
      </c>
      <c r="CE343" s="208">
        <v>0</v>
      </c>
      <c r="CG343" s="215" t="s">
        <v>8294</v>
      </c>
      <c r="CH343" s="215" t="s">
        <v>8294</v>
      </c>
      <c r="CI343" s="215" t="s">
        <v>8294</v>
      </c>
      <c r="CJ343" s="215" t="s">
        <v>8294</v>
      </c>
    </row>
    <row r="344" spans="1:88">
      <c r="A344" s="210" t="s">
        <v>7624</v>
      </c>
      <c r="B344" s="211" t="s">
        <v>7983</v>
      </c>
      <c r="C344" s="212" t="s">
        <v>7707</v>
      </c>
      <c r="D344" s="211" t="s">
        <v>8276</v>
      </c>
      <c r="E344" s="212">
        <v>79</v>
      </c>
      <c r="F344" s="212">
        <v>1</v>
      </c>
      <c r="G344" s="213">
        <v>286</v>
      </c>
      <c r="H344" s="213">
        <v>17</v>
      </c>
      <c r="I344" s="213"/>
      <c r="J344" s="213"/>
      <c r="K344" s="211" t="s">
        <v>8294</v>
      </c>
      <c r="M344" s="212">
        <v>7</v>
      </c>
      <c r="N344" s="214">
        <v>41915</v>
      </c>
      <c r="O344" s="212">
        <v>5.05</v>
      </c>
      <c r="P344" s="214">
        <v>42215</v>
      </c>
      <c r="Q344" s="215" t="s">
        <v>8294</v>
      </c>
      <c r="R344" s="215" t="s">
        <v>8294</v>
      </c>
      <c r="S344" s="215" t="s">
        <v>8294</v>
      </c>
      <c r="T344" s="215" t="s">
        <v>8294</v>
      </c>
      <c r="U344" s="209">
        <f>AD344*BS344</f>
        <v>1561.4644888888886</v>
      </c>
      <c r="V344" s="216">
        <v>42215</v>
      </c>
      <c r="W344" s="215">
        <v>13.5</v>
      </c>
      <c r="X344" s="215" t="s">
        <v>8294</v>
      </c>
      <c r="Y344" s="215" t="s">
        <v>8294</v>
      </c>
      <c r="Z344" s="209">
        <f>AD344*BU344</f>
        <v>518.21528888888884</v>
      </c>
      <c r="AA344" s="216">
        <v>42215</v>
      </c>
      <c r="AB344" s="208" t="e">
        <f>(AD344/AH344)*10000</f>
        <v>#VALUE!</v>
      </c>
      <c r="AC344" s="216">
        <v>42215</v>
      </c>
      <c r="AD344" s="485">
        <f>(O344/W344)*(((100-CC344)/100)*((100-2)/100))*100</f>
        <v>34.093111111111106</v>
      </c>
      <c r="AE344" s="216">
        <v>42212</v>
      </c>
      <c r="AF344" s="235">
        <v>38.229548229548229</v>
      </c>
      <c r="AG344" s="216">
        <v>42212</v>
      </c>
      <c r="AH344" s="215" t="s">
        <v>8294</v>
      </c>
      <c r="AI344" s="216" t="s">
        <v>8299</v>
      </c>
      <c r="AJ344" s="212">
        <v>165</v>
      </c>
      <c r="AK344" s="216">
        <v>42145</v>
      </c>
      <c r="AL344" s="215" t="s">
        <v>8294</v>
      </c>
      <c r="AM344" s="215"/>
      <c r="AN344" s="212">
        <v>105</v>
      </c>
      <c r="AO344" s="212"/>
      <c r="AP344" s="215" t="s">
        <v>8294</v>
      </c>
      <c r="AQ344" s="215"/>
      <c r="AR344" s="215" t="s">
        <v>8294</v>
      </c>
      <c r="AS344" s="215"/>
      <c r="AT344" s="215" t="s">
        <v>8294</v>
      </c>
      <c r="AU344" s="215" t="s">
        <v>8294</v>
      </c>
      <c r="AV344" s="215"/>
      <c r="AW344" s="215" t="s">
        <v>8294</v>
      </c>
      <c r="AX344" s="215"/>
      <c r="AY344" s="215" t="s">
        <v>8294</v>
      </c>
      <c r="AZ344" s="215"/>
      <c r="BA344" s="215" t="s">
        <v>8294</v>
      </c>
      <c r="BB344" s="215"/>
      <c r="BC344" s="215" t="s">
        <v>8294</v>
      </c>
      <c r="BD344" s="215"/>
      <c r="BE344" s="212">
        <v>3</v>
      </c>
      <c r="BF344" s="217">
        <v>42279</v>
      </c>
      <c r="BG344" s="212">
        <v>-10.1</v>
      </c>
      <c r="BH344" s="212" t="s">
        <v>8299</v>
      </c>
      <c r="BI344" s="211" t="s">
        <v>8294</v>
      </c>
      <c r="BJ344" s="211"/>
      <c r="BK344" s="211" t="s">
        <v>8294</v>
      </c>
      <c r="BL344" s="211"/>
      <c r="BM344" s="212">
        <v>61.3</v>
      </c>
      <c r="BN344" s="212" t="s">
        <v>8299</v>
      </c>
      <c r="BO344" s="211" t="s">
        <v>8294</v>
      </c>
      <c r="BP344" s="211"/>
      <c r="BQ344" s="212">
        <v>9.8000000000000007</v>
      </c>
      <c r="BR344" s="212" t="s">
        <v>8299</v>
      </c>
      <c r="BS344" s="212">
        <v>45.8</v>
      </c>
      <c r="BT344" s="212" t="s">
        <v>8299</v>
      </c>
      <c r="BU344" s="212">
        <v>15.2</v>
      </c>
      <c r="BV344" s="212" t="s">
        <v>8299</v>
      </c>
      <c r="BW344" s="212">
        <v>16.2</v>
      </c>
      <c r="BX344" s="212" t="s">
        <v>8299</v>
      </c>
      <c r="BY344" s="234">
        <v>7.3914680480957031</v>
      </c>
      <c r="BZ344" s="214">
        <v>42215</v>
      </c>
      <c r="CA344" s="212">
        <v>33.5</v>
      </c>
      <c r="CB344" s="208" t="s">
        <v>8299</v>
      </c>
      <c r="CC344" s="212">
        <v>7</v>
      </c>
      <c r="CD344" s="214">
        <v>42215</v>
      </c>
      <c r="CE344" s="208">
        <v>0</v>
      </c>
      <c r="CG344" s="215" t="s">
        <v>8294</v>
      </c>
      <c r="CH344" s="215" t="s">
        <v>8294</v>
      </c>
      <c r="CI344" s="215" t="s">
        <v>8294</v>
      </c>
      <c r="CJ344" s="215" t="s">
        <v>8294</v>
      </c>
    </row>
    <row r="345" spans="1:88">
      <c r="A345" s="210" t="s">
        <v>7624</v>
      </c>
      <c r="B345" s="211" t="s">
        <v>7859</v>
      </c>
      <c r="C345" s="212" t="s">
        <v>7858</v>
      </c>
      <c r="D345" s="211" t="s">
        <v>8276</v>
      </c>
      <c r="E345" s="212">
        <v>18</v>
      </c>
      <c r="F345" s="212">
        <v>1</v>
      </c>
      <c r="G345" s="213">
        <v>286</v>
      </c>
      <c r="H345" s="213">
        <v>18</v>
      </c>
      <c r="I345" s="213"/>
      <c r="J345" s="213"/>
      <c r="K345" s="211" t="s">
        <v>8294</v>
      </c>
      <c r="M345" s="212">
        <v>7</v>
      </c>
      <c r="N345" s="214">
        <v>41915</v>
      </c>
      <c r="O345" s="212">
        <v>4.45</v>
      </c>
      <c r="P345" s="214">
        <v>42215</v>
      </c>
      <c r="Q345" s="215" t="s">
        <v>8294</v>
      </c>
      <c r="R345" s="215" t="s">
        <v>8294</v>
      </c>
      <c r="S345" s="215" t="s">
        <v>8294</v>
      </c>
      <c r="T345" s="215" t="s">
        <v>8294</v>
      </c>
      <c r="U345" s="209">
        <f>AD345*BS345</f>
        <v>1359.4593755555554</v>
      </c>
      <c r="V345" s="216">
        <v>42215</v>
      </c>
      <c r="W345" s="215">
        <v>13.5</v>
      </c>
      <c r="X345" s="215" t="s">
        <v>8294</v>
      </c>
      <c r="Y345" s="215" t="s">
        <v>8294</v>
      </c>
      <c r="Z345" s="209">
        <f>AD345*BU345</f>
        <v>471.15920962962963</v>
      </c>
      <c r="AA345" s="216">
        <v>42215</v>
      </c>
      <c r="AB345" s="208" t="e">
        <f>(AD345/AH345)*10000</f>
        <v>#VALUE!</v>
      </c>
      <c r="AC345" s="216">
        <v>42215</v>
      </c>
      <c r="AD345" s="485">
        <f>(O345/W345)*(((100-CC345)/100)*((100-2)/100))*100</f>
        <v>30.010140740740741</v>
      </c>
      <c r="AE345" s="216">
        <v>42212</v>
      </c>
      <c r="AF345" s="235">
        <v>33.651200651200661</v>
      </c>
      <c r="AG345" s="216">
        <v>42212</v>
      </c>
      <c r="AH345" s="215" t="s">
        <v>8294</v>
      </c>
      <c r="AI345" s="216" t="s">
        <v>8299</v>
      </c>
      <c r="AJ345" s="212">
        <v>160</v>
      </c>
      <c r="AK345" s="216">
        <v>42145</v>
      </c>
      <c r="AL345" s="215" t="s">
        <v>8294</v>
      </c>
      <c r="AM345" s="215"/>
      <c r="AN345" s="212">
        <v>105</v>
      </c>
      <c r="AO345" s="212"/>
      <c r="AP345" s="215" t="s">
        <v>8294</v>
      </c>
      <c r="AQ345" s="215"/>
      <c r="AR345" s="215" t="s">
        <v>8294</v>
      </c>
      <c r="AS345" s="215"/>
      <c r="AT345" s="215" t="s">
        <v>8294</v>
      </c>
      <c r="AU345" s="215" t="s">
        <v>8294</v>
      </c>
      <c r="AV345" s="215"/>
      <c r="AW345" s="215" t="s">
        <v>8294</v>
      </c>
      <c r="AX345" s="215"/>
      <c r="AY345" s="215" t="s">
        <v>8294</v>
      </c>
      <c r="AZ345" s="215"/>
      <c r="BA345" s="215" t="s">
        <v>8294</v>
      </c>
      <c r="BB345" s="215"/>
      <c r="BC345" s="215" t="s">
        <v>8294</v>
      </c>
      <c r="BD345" s="215"/>
      <c r="BE345" s="212">
        <v>3</v>
      </c>
      <c r="BF345" s="217">
        <v>42279</v>
      </c>
      <c r="BG345" s="212">
        <v>-8</v>
      </c>
      <c r="BH345" s="212" t="s">
        <v>8299</v>
      </c>
      <c r="BI345" s="211" t="s">
        <v>8294</v>
      </c>
      <c r="BJ345" s="211"/>
      <c r="BK345" s="211" t="s">
        <v>8294</v>
      </c>
      <c r="BL345" s="211"/>
      <c r="BM345" s="212">
        <v>62.4</v>
      </c>
      <c r="BN345" s="212" t="s">
        <v>8299</v>
      </c>
      <c r="BO345" s="211" t="s">
        <v>8294</v>
      </c>
      <c r="BP345" s="211"/>
      <c r="BQ345" s="212">
        <v>9.3000000000000007</v>
      </c>
      <c r="BR345" s="212" t="s">
        <v>8299</v>
      </c>
      <c r="BS345" s="212">
        <v>45.3</v>
      </c>
      <c r="BT345" s="212" t="s">
        <v>8299</v>
      </c>
      <c r="BU345" s="212">
        <v>15.7</v>
      </c>
      <c r="BV345" s="212" t="s">
        <v>8299</v>
      </c>
      <c r="BW345" s="212">
        <v>45.6</v>
      </c>
      <c r="BX345" s="212" t="s">
        <v>8299</v>
      </c>
      <c r="BY345" s="234">
        <v>7.0461611747741699</v>
      </c>
      <c r="BZ345" s="214">
        <v>42215</v>
      </c>
      <c r="CA345" s="212">
        <v>34.4</v>
      </c>
      <c r="CB345" s="208" t="s">
        <v>8299</v>
      </c>
      <c r="CC345" s="212">
        <v>7.1</v>
      </c>
      <c r="CD345" s="214">
        <v>42215</v>
      </c>
      <c r="CE345" s="208">
        <v>0</v>
      </c>
      <c r="CG345" s="215" t="s">
        <v>8294</v>
      </c>
      <c r="CH345" s="215" t="s">
        <v>8294</v>
      </c>
      <c r="CI345" s="215" t="s">
        <v>8294</v>
      </c>
      <c r="CJ345" s="215" t="s">
        <v>8294</v>
      </c>
    </row>
    <row r="346" spans="1:88">
      <c r="A346" s="210" t="s">
        <v>7624</v>
      </c>
      <c r="B346" s="211" t="s">
        <v>8009</v>
      </c>
      <c r="C346" s="212" t="s">
        <v>7649</v>
      </c>
      <c r="D346" s="211" t="s">
        <v>8276</v>
      </c>
      <c r="E346" s="212">
        <v>92</v>
      </c>
      <c r="F346" s="212">
        <v>1</v>
      </c>
      <c r="G346" s="213">
        <v>286</v>
      </c>
      <c r="H346" s="213">
        <v>19</v>
      </c>
      <c r="I346" s="213"/>
      <c r="J346" s="213"/>
      <c r="K346" s="211" t="s">
        <v>8294</v>
      </c>
      <c r="M346" s="212">
        <v>7</v>
      </c>
      <c r="N346" s="214">
        <v>41915</v>
      </c>
      <c r="O346" s="212">
        <v>5.5</v>
      </c>
      <c r="P346" s="214">
        <v>42215</v>
      </c>
      <c r="Q346" s="215" t="s">
        <v>8294</v>
      </c>
      <c r="R346" s="215" t="s">
        <v>8294</v>
      </c>
      <c r="S346" s="215" t="s">
        <v>8294</v>
      </c>
      <c r="T346" s="215" t="s">
        <v>8294</v>
      </c>
      <c r="U346" s="209">
        <f>AD346*BS346</f>
        <v>1879.4570666666666</v>
      </c>
      <c r="V346" s="216">
        <v>42215</v>
      </c>
      <c r="W346" s="215">
        <v>13.5</v>
      </c>
      <c r="X346" s="215" t="s">
        <v>8294</v>
      </c>
      <c r="Y346" s="215" t="s">
        <v>8294</v>
      </c>
      <c r="Z346" s="209">
        <f>AD346*BU346</f>
        <v>469.86426666666665</v>
      </c>
      <c r="AA346" s="216">
        <v>42215</v>
      </c>
      <c r="AB346" s="208" t="e">
        <f>(AD346/AH346)*10000</f>
        <v>#VALUE!</v>
      </c>
      <c r="AC346" s="216">
        <v>42215</v>
      </c>
      <c r="AD346" s="485">
        <f>(O346/W346)*(((100-CC346)/100)*((100-2)/100))*100</f>
        <v>37.290814814814816</v>
      </c>
      <c r="AE346" s="216">
        <v>42212</v>
      </c>
      <c r="AF346" s="235">
        <v>41.815221815221818</v>
      </c>
      <c r="AG346" s="216">
        <v>42212</v>
      </c>
      <c r="AH346" s="215" t="s">
        <v>8294</v>
      </c>
      <c r="AI346" s="216" t="s">
        <v>8299</v>
      </c>
      <c r="AJ346" s="212">
        <v>155</v>
      </c>
      <c r="AK346" s="216">
        <v>42145</v>
      </c>
      <c r="AL346" s="215" t="s">
        <v>8294</v>
      </c>
      <c r="AM346" s="215"/>
      <c r="AN346" s="212">
        <v>102</v>
      </c>
      <c r="AO346" s="212"/>
      <c r="AP346" s="215" t="s">
        <v>8294</v>
      </c>
      <c r="AQ346" s="215"/>
      <c r="AR346" s="215" t="s">
        <v>8294</v>
      </c>
      <c r="AS346" s="215"/>
      <c r="AT346" s="215" t="s">
        <v>8294</v>
      </c>
      <c r="AU346" s="215" t="s">
        <v>8294</v>
      </c>
      <c r="AV346" s="215"/>
      <c r="AW346" s="215" t="s">
        <v>8294</v>
      </c>
      <c r="AX346" s="215"/>
      <c r="AY346" s="215" t="s">
        <v>8294</v>
      </c>
      <c r="AZ346" s="215"/>
      <c r="BA346" s="215" t="s">
        <v>8294</v>
      </c>
      <c r="BB346" s="215"/>
      <c r="BC346" s="215" t="s">
        <v>8294</v>
      </c>
      <c r="BD346" s="215"/>
      <c r="BE346" s="212">
        <v>3</v>
      </c>
      <c r="BF346" s="217">
        <v>42279</v>
      </c>
      <c r="BG346" s="212">
        <v>-10.3</v>
      </c>
      <c r="BH346" s="212" t="s">
        <v>8299</v>
      </c>
      <c r="BI346" s="211" t="s">
        <v>8294</v>
      </c>
      <c r="BJ346" s="211"/>
      <c r="BK346" s="211" t="s">
        <v>8294</v>
      </c>
      <c r="BL346" s="211"/>
      <c r="BM346" s="212">
        <v>63.7</v>
      </c>
      <c r="BN346" s="212" t="s">
        <v>8299</v>
      </c>
      <c r="BO346" s="211" t="s">
        <v>8294</v>
      </c>
      <c r="BP346" s="211"/>
      <c r="BQ346" s="212">
        <v>8.9</v>
      </c>
      <c r="BR346" s="212" t="s">
        <v>8299</v>
      </c>
      <c r="BS346" s="212">
        <v>50.4</v>
      </c>
      <c r="BT346" s="212" t="s">
        <v>8299</v>
      </c>
      <c r="BU346" s="212">
        <v>12.6</v>
      </c>
      <c r="BV346" s="212" t="s">
        <v>8299</v>
      </c>
      <c r="BW346" s="212">
        <v>8.8000000000000007</v>
      </c>
      <c r="BX346" s="212" t="s">
        <v>8299</v>
      </c>
      <c r="BY346" s="234">
        <v>6.8972811698913574</v>
      </c>
      <c r="BZ346" s="214">
        <v>42215</v>
      </c>
      <c r="CA346" s="212">
        <v>31</v>
      </c>
      <c r="CB346" s="208" t="s">
        <v>8299</v>
      </c>
      <c r="CC346" s="212">
        <v>6.6</v>
      </c>
      <c r="CD346" s="214">
        <v>42215</v>
      </c>
      <c r="CE346" s="208">
        <v>0</v>
      </c>
      <c r="CG346" s="215" t="s">
        <v>8294</v>
      </c>
      <c r="CH346" s="215" t="s">
        <v>8294</v>
      </c>
      <c r="CI346" s="215" t="s">
        <v>8294</v>
      </c>
      <c r="CJ346" s="215" t="s">
        <v>8294</v>
      </c>
    </row>
    <row r="347" spans="1:88">
      <c r="A347" s="210" t="s">
        <v>7624</v>
      </c>
      <c r="B347" s="211" t="s">
        <v>8124</v>
      </c>
      <c r="C347" s="212" t="s">
        <v>7768</v>
      </c>
      <c r="D347" s="211" t="s">
        <v>8276</v>
      </c>
      <c r="E347" s="212">
        <v>145</v>
      </c>
      <c r="F347" s="212">
        <v>1</v>
      </c>
      <c r="G347" s="213">
        <v>286</v>
      </c>
      <c r="H347" s="213">
        <v>20</v>
      </c>
      <c r="I347" s="213"/>
      <c r="J347" s="213"/>
      <c r="K347" s="211" t="s">
        <v>8294</v>
      </c>
      <c r="M347" s="212">
        <v>5</v>
      </c>
      <c r="N347" s="214">
        <v>41915</v>
      </c>
      <c r="O347" s="212">
        <v>5.25</v>
      </c>
      <c r="P347" s="214">
        <v>42215</v>
      </c>
      <c r="Q347" s="215" t="s">
        <v>8294</v>
      </c>
      <c r="R347" s="215" t="s">
        <v>8294</v>
      </c>
      <c r="S347" s="215" t="s">
        <v>8294</v>
      </c>
      <c r="T347" s="215" t="s">
        <v>8294</v>
      </c>
      <c r="U347" s="209">
        <f>AD347*BS347</f>
        <v>1676.5230222222226</v>
      </c>
      <c r="V347" s="216">
        <v>42215</v>
      </c>
      <c r="W347" s="215">
        <v>13.5</v>
      </c>
      <c r="X347" s="215" t="s">
        <v>8294</v>
      </c>
      <c r="Y347" s="215" t="s">
        <v>8294</v>
      </c>
      <c r="Z347" s="209">
        <f>AD347*BU347</f>
        <v>465.30617777777786</v>
      </c>
      <c r="AA347" s="216">
        <v>42215</v>
      </c>
      <c r="AB347" s="208" t="e">
        <f>(AD347/AH347)*10000</f>
        <v>#VALUE!</v>
      </c>
      <c r="AC347" s="216">
        <v>42215</v>
      </c>
      <c r="AD347" s="485">
        <f>(O347/W347)*(((100-CC347)/100)*((100-2)/100))*100</f>
        <v>35.519555555555563</v>
      </c>
      <c r="AE347" s="216">
        <v>42212</v>
      </c>
      <c r="AF347" s="235">
        <v>39.829059829059837</v>
      </c>
      <c r="AG347" s="216">
        <v>42212</v>
      </c>
      <c r="AH347" s="215" t="s">
        <v>8294</v>
      </c>
      <c r="AI347" s="216" t="s">
        <v>8299</v>
      </c>
      <c r="AJ347" s="212">
        <v>165</v>
      </c>
      <c r="AK347" s="216">
        <v>42145</v>
      </c>
      <c r="AL347" s="215" t="s">
        <v>8294</v>
      </c>
      <c r="AM347" s="215"/>
      <c r="AN347" s="212">
        <v>104</v>
      </c>
      <c r="AO347" s="212"/>
      <c r="AP347" s="215" t="s">
        <v>8294</v>
      </c>
      <c r="AQ347" s="215"/>
      <c r="AR347" s="215" t="s">
        <v>8294</v>
      </c>
      <c r="AS347" s="215"/>
      <c r="AT347" s="215" t="s">
        <v>8294</v>
      </c>
      <c r="AU347" s="215" t="s">
        <v>8294</v>
      </c>
      <c r="AV347" s="215"/>
      <c r="AW347" s="215" t="s">
        <v>8294</v>
      </c>
      <c r="AX347" s="215"/>
      <c r="AY347" s="215" t="s">
        <v>8294</v>
      </c>
      <c r="AZ347" s="215"/>
      <c r="BA347" s="215" t="s">
        <v>8294</v>
      </c>
      <c r="BB347" s="215"/>
      <c r="BC347" s="215" t="s">
        <v>8294</v>
      </c>
      <c r="BD347" s="215"/>
      <c r="BE347" s="212">
        <v>5</v>
      </c>
      <c r="BF347" s="217">
        <v>42279</v>
      </c>
      <c r="BG347" s="212">
        <v>-13.1</v>
      </c>
      <c r="BH347" s="212" t="s">
        <v>8299</v>
      </c>
      <c r="BI347" s="211" t="s">
        <v>8294</v>
      </c>
      <c r="BJ347" s="211"/>
      <c r="BK347" s="211" t="s">
        <v>8294</v>
      </c>
      <c r="BL347" s="211"/>
      <c r="BM347" s="212">
        <v>62.4</v>
      </c>
      <c r="BN347" s="212" t="s">
        <v>8299</v>
      </c>
      <c r="BO347" s="211" t="s">
        <v>8294</v>
      </c>
      <c r="BP347" s="211"/>
      <c r="BQ347" s="212">
        <v>10.8</v>
      </c>
      <c r="BR347" s="212" t="s">
        <v>8299</v>
      </c>
      <c r="BS347" s="212">
        <v>47.2</v>
      </c>
      <c r="BT347" s="212" t="s">
        <v>8299</v>
      </c>
      <c r="BU347" s="212">
        <v>13.1</v>
      </c>
      <c r="BV347" s="212" t="s">
        <v>8299</v>
      </c>
      <c r="BW347" s="212">
        <v>10.7</v>
      </c>
      <c r="BX347" s="212" t="s">
        <v>8299</v>
      </c>
      <c r="BY347" s="234">
        <v>7.464867115020752</v>
      </c>
      <c r="BZ347" s="214">
        <v>42215</v>
      </c>
      <c r="CA347" s="212">
        <v>29.9</v>
      </c>
      <c r="CB347" s="208" t="s">
        <v>8299</v>
      </c>
      <c r="CC347" s="212">
        <v>6.8</v>
      </c>
      <c r="CD347" s="214">
        <v>42215</v>
      </c>
      <c r="CE347" s="208">
        <v>0</v>
      </c>
      <c r="CG347" s="215" t="s">
        <v>8294</v>
      </c>
      <c r="CH347" s="215" t="s">
        <v>8294</v>
      </c>
      <c r="CI347" s="215" t="s">
        <v>8294</v>
      </c>
      <c r="CJ347" s="215" t="s">
        <v>8294</v>
      </c>
    </row>
    <row r="348" spans="1:88">
      <c r="A348" s="210" t="s">
        <v>7624</v>
      </c>
      <c r="B348" s="211" t="s">
        <v>8163</v>
      </c>
      <c r="C348" s="212" t="s">
        <v>7788</v>
      </c>
      <c r="D348" s="211" t="s">
        <v>8276</v>
      </c>
      <c r="E348" s="212">
        <v>165</v>
      </c>
      <c r="F348" s="212">
        <v>1</v>
      </c>
      <c r="G348" s="213">
        <v>286</v>
      </c>
      <c r="H348" s="213">
        <v>21</v>
      </c>
      <c r="I348" s="213"/>
      <c r="J348" s="213"/>
      <c r="K348" s="211" t="s">
        <v>8294</v>
      </c>
      <c r="M348" s="212">
        <v>7</v>
      </c>
      <c r="N348" s="214">
        <v>41915</v>
      </c>
      <c r="O348" s="212">
        <v>5.25</v>
      </c>
      <c r="P348" s="214">
        <v>42215</v>
      </c>
      <c r="Q348" s="215" t="s">
        <v>8294</v>
      </c>
      <c r="R348" s="215" t="s">
        <v>8294</v>
      </c>
      <c r="S348" s="215" t="s">
        <v>8294</v>
      </c>
      <c r="T348" s="215" t="s">
        <v>8294</v>
      </c>
      <c r="U348" s="209">
        <f>AD348*BS348</f>
        <v>1726.2504000000004</v>
      </c>
      <c r="V348" s="216">
        <v>42215</v>
      </c>
      <c r="W348" s="215">
        <v>13.5</v>
      </c>
      <c r="X348" s="215" t="s">
        <v>8294</v>
      </c>
      <c r="Y348" s="215" t="s">
        <v>8294</v>
      </c>
      <c r="Z348" s="209">
        <f>AD348*BU348</f>
        <v>493.72182222222233</v>
      </c>
      <c r="AA348" s="216">
        <v>42215</v>
      </c>
      <c r="AB348" s="208" t="e">
        <f>(AD348/AH348)*10000</f>
        <v>#VALUE!</v>
      </c>
      <c r="AC348" s="216">
        <v>42215</v>
      </c>
      <c r="AD348" s="485">
        <f>(O348/W348)*(((100-CC348)/100)*((100-2)/100))*100</f>
        <v>35.519555555555563</v>
      </c>
      <c r="AE348" s="216">
        <v>42212</v>
      </c>
      <c r="AF348" s="235">
        <v>39.829059829059837</v>
      </c>
      <c r="AG348" s="216">
        <v>42212</v>
      </c>
      <c r="AH348" s="215" t="s">
        <v>8294</v>
      </c>
      <c r="AI348" s="216" t="s">
        <v>8299</v>
      </c>
      <c r="AJ348" s="212">
        <v>155</v>
      </c>
      <c r="AK348" s="216">
        <v>42145</v>
      </c>
      <c r="AL348" s="215" t="s">
        <v>8294</v>
      </c>
      <c r="AM348" s="215"/>
      <c r="AN348" s="212">
        <v>105</v>
      </c>
      <c r="AO348" s="212"/>
      <c r="AP348" s="215" t="s">
        <v>8294</v>
      </c>
      <c r="AQ348" s="215"/>
      <c r="AR348" s="215" t="s">
        <v>8294</v>
      </c>
      <c r="AS348" s="215"/>
      <c r="AT348" s="215" t="s">
        <v>8294</v>
      </c>
      <c r="AU348" s="215" t="s">
        <v>8294</v>
      </c>
      <c r="AV348" s="215"/>
      <c r="AW348" s="215" t="s">
        <v>8294</v>
      </c>
      <c r="AX348" s="215"/>
      <c r="AY348" s="215" t="s">
        <v>8294</v>
      </c>
      <c r="AZ348" s="215"/>
      <c r="BA348" s="215" t="s">
        <v>8294</v>
      </c>
      <c r="BB348" s="215"/>
      <c r="BC348" s="215" t="s">
        <v>8294</v>
      </c>
      <c r="BD348" s="215"/>
      <c r="BE348" s="212">
        <v>3</v>
      </c>
      <c r="BF348" s="217">
        <v>42279</v>
      </c>
      <c r="BG348" s="212">
        <v>-11.5</v>
      </c>
      <c r="BH348" s="212" t="s">
        <v>8299</v>
      </c>
      <c r="BI348" s="211" t="s">
        <v>8294</v>
      </c>
      <c r="BJ348" s="211"/>
      <c r="BK348" s="211" t="s">
        <v>8294</v>
      </c>
      <c r="BL348" s="211"/>
      <c r="BM348" s="212">
        <v>62.1</v>
      </c>
      <c r="BN348" s="212" t="s">
        <v>8299</v>
      </c>
      <c r="BO348" s="211" t="s">
        <v>8294</v>
      </c>
      <c r="BP348" s="211"/>
      <c r="BQ348" s="212">
        <v>9.6999999999999993</v>
      </c>
      <c r="BR348" s="212" t="s">
        <v>8299</v>
      </c>
      <c r="BS348" s="212">
        <v>48.6</v>
      </c>
      <c r="BT348" s="212" t="s">
        <v>8299</v>
      </c>
      <c r="BU348" s="212">
        <v>13.9</v>
      </c>
      <c r="BV348" s="212" t="s">
        <v>8299</v>
      </c>
      <c r="BW348" s="212">
        <v>9.9</v>
      </c>
      <c r="BX348" s="212" t="s">
        <v>8299</v>
      </c>
      <c r="BY348" s="234">
        <v>7.2290019989013672</v>
      </c>
      <c r="BZ348" s="214">
        <v>42215</v>
      </c>
      <c r="CA348" s="212">
        <v>32.700000000000003</v>
      </c>
      <c r="CB348" s="208" t="s">
        <v>8299</v>
      </c>
      <c r="CC348" s="212">
        <v>6.8</v>
      </c>
      <c r="CD348" s="214">
        <v>42215</v>
      </c>
      <c r="CE348" s="208">
        <v>0</v>
      </c>
      <c r="CG348" s="215" t="s">
        <v>8294</v>
      </c>
      <c r="CH348" s="215" t="s">
        <v>8294</v>
      </c>
      <c r="CI348" s="215" t="s">
        <v>8294</v>
      </c>
      <c r="CJ348" s="215" t="s">
        <v>8294</v>
      </c>
    </row>
    <row r="349" spans="1:88">
      <c r="A349" s="210" t="s">
        <v>7624</v>
      </c>
      <c r="B349" s="211" t="s">
        <v>7959</v>
      </c>
      <c r="C349" s="212" t="s">
        <v>7697</v>
      </c>
      <c r="D349" s="211" t="s">
        <v>8276</v>
      </c>
      <c r="E349" s="212">
        <v>67</v>
      </c>
      <c r="F349" s="212">
        <v>1</v>
      </c>
      <c r="G349" s="213">
        <v>286</v>
      </c>
      <c r="H349" s="213">
        <v>22</v>
      </c>
      <c r="I349" s="213"/>
      <c r="J349" s="213"/>
      <c r="K349" s="211" t="s">
        <v>8294</v>
      </c>
      <c r="M349" s="212">
        <v>7</v>
      </c>
      <c r="N349" s="214">
        <v>41915</v>
      </c>
      <c r="O349" s="212">
        <v>5.0999999999999996</v>
      </c>
      <c r="P349" s="214">
        <v>42215</v>
      </c>
      <c r="Q349" s="215" t="s">
        <v>8294</v>
      </c>
      <c r="R349" s="215" t="s">
        <v>8294</v>
      </c>
      <c r="S349" s="215" t="s">
        <v>8294</v>
      </c>
      <c r="T349" s="215" t="s">
        <v>8294</v>
      </c>
      <c r="U349" s="209">
        <f>AD349*BS349</f>
        <v>1528.5587022222223</v>
      </c>
      <c r="V349" s="216">
        <v>42215</v>
      </c>
      <c r="W349" s="215">
        <v>13.5</v>
      </c>
      <c r="X349" s="215" t="s">
        <v>8294</v>
      </c>
      <c r="Y349" s="215" t="s">
        <v>8294</v>
      </c>
      <c r="Z349" s="209">
        <f>AD349*BU349</f>
        <v>558.97631999999999</v>
      </c>
      <c r="AA349" s="216">
        <v>42215</v>
      </c>
      <c r="AB349" s="208" t="e">
        <f>(AD349/AH349)*10000</f>
        <v>#VALUE!</v>
      </c>
      <c r="AC349" s="216">
        <v>42215</v>
      </c>
      <c r="AD349" s="485">
        <f>(O349/W349)*(((100-CC349)/100)*((100-2)/100))*100</f>
        <v>34.504711111111114</v>
      </c>
      <c r="AE349" s="216">
        <v>42212</v>
      </c>
      <c r="AF349" s="235">
        <v>38.691086691086696</v>
      </c>
      <c r="AG349" s="216">
        <v>42212</v>
      </c>
      <c r="AH349" s="215" t="s">
        <v>8294</v>
      </c>
      <c r="AI349" s="216" t="s">
        <v>8299</v>
      </c>
      <c r="AJ349" s="212">
        <v>155</v>
      </c>
      <c r="AK349" s="216">
        <v>42145</v>
      </c>
      <c r="AL349" s="215" t="s">
        <v>8294</v>
      </c>
      <c r="AM349" s="215"/>
      <c r="AN349" s="212">
        <v>101</v>
      </c>
      <c r="AO349" s="212"/>
      <c r="AP349" s="215" t="s">
        <v>8294</v>
      </c>
      <c r="AQ349" s="215"/>
      <c r="AR349" s="215" t="s">
        <v>8294</v>
      </c>
      <c r="AS349" s="215"/>
      <c r="AT349" s="215" t="s">
        <v>8294</v>
      </c>
      <c r="AU349" s="215" t="s">
        <v>8294</v>
      </c>
      <c r="AV349" s="215"/>
      <c r="AW349" s="215" t="s">
        <v>8294</v>
      </c>
      <c r="AX349" s="215"/>
      <c r="AY349" s="215" t="s">
        <v>8294</v>
      </c>
      <c r="AZ349" s="215"/>
      <c r="BA349" s="215" t="s">
        <v>8294</v>
      </c>
      <c r="BB349" s="215"/>
      <c r="BC349" s="215" t="s">
        <v>8294</v>
      </c>
      <c r="BD349" s="215"/>
      <c r="BE349" s="212">
        <v>3</v>
      </c>
      <c r="BF349" s="217">
        <v>42279</v>
      </c>
      <c r="BG349" s="212">
        <v>-9.8000000000000007</v>
      </c>
      <c r="BH349" s="212" t="s">
        <v>8299</v>
      </c>
      <c r="BI349" s="211" t="s">
        <v>8294</v>
      </c>
      <c r="BJ349" s="211"/>
      <c r="BK349" s="211" t="s">
        <v>8294</v>
      </c>
      <c r="BL349" s="211"/>
      <c r="BM349" s="212">
        <v>62.5</v>
      </c>
      <c r="BN349" s="212" t="s">
        <v>8299</v>
      </c>
      <c r="BO349" s="211" t="s">
        <v>8294</v>
      </c>
      <c r="BP349" s="211"/>
      <c r="BQ349" s="212">
        <v>10.5</v>
      </c>
      <c r="BR349" s="212" t="s">
        <v>8299</v>
      </c>
      <c r="BS349" s="212">
        <v>44.3</v>
      </c>
      <c r="BT349" s="212" t="s">
        <v>8299</v>
      </c>
      <c r="BU349" s="212">
        <v>16.2</v>
      </c>
      <c r="BV349" s="212" t="s">
        <v>8299</v>
      </c>
      <c r="BW349" s="212">
        <v>15.6</v>
      </c>
      <c r="BX349" s="212" t="s">
        <v>8299</v>
      </c>
      <c r="BY349" s="234">
        <v>7.5346131324768066</v>
      </c>
      <c r="BZ349" s="214">
        <v>42215</v>
      </c>
      <c r="CA349" s="212">
        <v>34.6</v>
      </c>
      <c r="CB349" s="208" t="s">
        <v>8299</v>
      </c>
      <c r="CC349" s="212">
        <v>6.8</v>
      </c>
      <c r="CD349" s="214">
        <v>42215</v>
      </c>
      <c r="CE349" s="208">
        <v>0</v>
      </c>
      <c r="CG349" s="215" t="s">
        <v>8294</v>
      </c>
      <c r="CH349" s="215" t="s">
        <v>8294</v>
      </c>
      <c r="CI349" s="215" t="s">
        <v>8294</v>
      </c>
      <c r="CJ349" s="215" t="s">
        <v>8294</v>
      </c>
    </row>
    <row r="350" spans="1:88">
      <c r="A350" s="210" t="s">
        <v>7624</v>
      </c>
      <c r="B350" s="211" t="s">
        <v>7893</v>
      </c>
      <c r="C350" s="212" t="s">
        <v>7664</v>
      </c>
      <c r="D350" s="211" t="s">
        <v>8274</v>
      </c>
      <c r="E350" s="212">
        <v>34</v>
      </c>
      <c r="F350" s="212">
        <v>1</v>
      </c>
      <c r="G350" s="213">
        <v>287</v>
      </c>
      <c r="H350" s="213">
        <v>11</v>
      </c>
      <c r="I350" s="213"/>
      <c r="J350" s="213"/>
      <c r="K350" s="211" t="s">
        <v>8294</v>
      </c>
      <c r="M350" s="212">
        <v>7</v>
      </c>
      <c r="N350" s="214">
        <v>41915</v>
      </c>
      <c r="O350" s="212">
        <v>2.8</v>
      </c>
      <c r="P350" s="214">
        <v>42215</v>
      </c>
      <c r="Q350" s="215" t="s">
        <v>8294</v>
      </c>
      <c r="R350" s="215" t="s">
        <v>8294</v>
      </c>
      <c r="S350" s="215" t="s">
        <v>8294</v>
      </c>
      <c r="T350" s="215" t="s">
        <v>8294</v>
      </c>
      <c r="U350" s="209">
        <f>AD350*BS350</f>
        <v>850.69691259259253</v>
      </c>
      <c r="V350" s="216">
        <v>42215</v>
      </c>
      <c r="W350" s="215">
        <v>13.5</v>
      </c>
      <c r="X350" s="215" t="s">
        <v>8294</v>
      </c>
      <c r="Y350" s="215" t="s">
        <v>8294</v>
      </c>
      <c r="Z350" s="209">
        <f>AD350*BU350</f>
        <v>265.9606755555555</v>
      </c>
      <c r="AA350" s="216">
        <v>42215</v>
      </c>
      <c r="AB350" s="208" t="e">
        <f>(AD350/AH350)*10000</f>
        <v>#VALUE!</v>
      </c>
      <c r="AC350" s="216">
        <v>42215</v>
      </c>
      <c r="AD350" s="485">
        <f>(O350/W350)*(((100-CC350)/100)*((100-2)/100))*100</f>
        <v>18.862459259259257</v>
      </c>
      <c r="AE350" s="216">
        <v>42212</v>
      </c>
      <c r="AF350" s="235">
        <v>21.150997150997149</v>
      </c>
      <c r="AG350" s="216">
        <v>42212</v>
      </c>
      <c r="AH350" s="215" t="s">
        <v>8294</v>
      </c>
      <c r="AI350" s="216" t="s">
        <v>8299</v>
      </c>
      <c r="AJ350" s="212">
        <v>150</v>
      </c>
      <c r="AK350" s="216">
        <v>42145</v>
      </c>
      <c r="AL350" s="215" t="s">
        <v>8294</v>
      </c>
      <c r="AM350" s="215"/>
      <c r="AN350" s="212">
        <v>104</v>
      </c>
      <c r="AO350" s="212"/>
      <c r="AP350" s="215" t="s">
        <v>8294</v>
      </c>
      <c r="AQ350" s="215"/>
      <c r="AR350" s="215" t="s">
        <v>8294</v>
      </c>
      <c r="AS350" s="215"/>
      <c r="AT350" s="215" t="s">
        <v>8294</v>
      </c>
      <c r="AU350" s="215" t="s">
        <v>8294</v>
      </c>
      <c r="AV350" s="215"/>
      <c r="AW350" s="215" t="s">
        <v>8294</v>
      </c>
      <c r="AX350" s="215"/>
      <c r="AY350" s="215" t="s">
        <v>8294</v>
      </c>
      <c r="AZ350" s="215"/>
      <c r="BA350" s="215" t="s">
        <v>8294</v>
      </c>
      <c r="BB350" s="215"/>
      <c r="BC350" s="215" t="s">
        <v>8294</v>
      </c>
      <c r="BD350" s="215"/>
      <c r="BE350" s="212">
        <v>3</v>
      </c>
      <c r="BF350" s="217">
        <v>42279</v>
      </c>
      <c r="BG350" s="212">
        <v>-6.6</v>
      </c>
      <c r="BH350" s="212" t="s">
        <v>8299</v>
      </c>
      <c r="BI350" s="211" t="s">
        <v>8294</v>
      </c>
      <c r="BJ350" s="211"/>
      <c r="BK350" s="211" t="s">
        <v>8294</v>
      </c>
      <c r="BL350" s="211"/>
      <c r="BM350" s="212">
        <v>60.3</v>
      </c>
      <c r="BN350" s="212" t="s">
        <v>8299</v>
      </c>
      <c r="BO350" s="211" t="s">
        <v>8294</v>
      </c>
      <c r="BP350" s="211"/>
      <c r="BQ350" s="212">
        <v>9.1</v>
      </c>
      <c r="BR350" s="212" t="s">
        <v>8299</v>
      </c>
      <c r="BS350" s="212">
        <v>45.1</v>
      </c>
      <c r="BT350" s="212" t="s">
        <v>8299</v>
      </c>
      <c r="BU350" s="212">
        <v>14.1</v>
      </c>
      <c r="BV350" s="212" t="s">
        <v>8299</v>
      </c>
      <c r="BW350" s="212">
        <v>58</v>
      </c>
      <c r="BX350" s="212" t="s">
        <v>8299</v>
      </c>
      <c r="BY350" s="234">
        <v>7.4912161827087402</v>
      </c>
      <c r="BZ350" s="214">
        <v>42215</v>
      </c>
      <c r="CA350" s="212">
        <v>30.8</v>
      </c>
      <c r="CB350" s="208" t="s">
        <v>8299</v>
      </c>
      <c r="CC350" s="212">
        <v>7.2</v>
      </c>
      <c r="CD350" s="214">
        <v>42215</v>
      </c>
      <c r="CE350" s="208">
        <v>0</v>
      </c>
      <c r="CG350" s="215" t="s">
        <v>8294</v>
      </c>
      <c r="CH350" s="215" t="s">
        <v>8294</v>
      </c>
      <c r="CI350" s="215" t="s">
        <v>8294</v>
      </c>
      <c r="CJ350" s="215" t="s">
        <v>8294</v>
      </c>
    </row>
    <row r="351" spans="1:88">
      <c r="A351" s="210" t="s">
        <v>7624</v>
      </c>
      <c r="B351" s="211" t="s">
        <v>8067</v>
      </c>
      <c r="C351" s="212" t="s">
        <v>7744</v>
      </c>
      <c r="D351" s="211" t="s">
        <v>8274</v>
      </c>
      <c r="E351" s="212">
        <v>119</v>
      </c>
      <c r="F351" s="212">
        <v>1</v>
      </c>
      <c r="G351" s="213">
        <v>287</v>
      </c>
      <c r="H351" s="213">
        <v>12</v>
      </c>
      <c r="I351" s="213"/>
      <c r="J351" s="213"/>
      <c r="K351" s="211" t="s">
        <v>8294</v>
      </c>
      <c r="M351" s="212">
        <v>7</v>
      </c>
      <c r="N351" s="214">
        <v>41915</v>
      </c>
      <c r="O351" s="212">
        <v>2.35</v>
      </c>
      <c r="P351" s="214">
        <v>42215</v>
      </c>
      <c r="Q351" s="215" t="s">
        <v>8294</v>
      </c>
      <c r="R351" s="215" t="s">
        <v>8294</v>
      </c>
      <c r="S351" s="215" t="s">
        <v>8294</v>
      </c>
      <c r="T351" s="215" t="s">
        <v>8294</v>
      </c>
      <c r="U351" s="209">
        <f>AD351*BS351</f>
        <v>773.3013400000001</v>
      </c>
      <c r="V351" s="216">
        <v>42215</v>
      </c>
      <c r="W351" s="215">
        <v>13.5</v>
      </c>
      <c r="X351" s="215" t="s">
        <v>8294</v>
      </c>
      <c r="Y351" s="215" t="s">
        <v>8294</v>
      </c>
      <c r="Z351" s="209">
        <f>AD351*BU351</f>
        <v>243.53457333333336</v>
      </c>
      <c r="AA351" s="216">
        <v>42215</v>
      </c>
      <c r="AB351" s="208" t="e">
        <f>(AD351/AH351)*10000</f>
        <v>#VALUE!</v>
      </c>
      <c r="AC351" s="216">
        <v>42215</v>
      </c>
      <c r="AD351" s="485">
        <f>(O351/W351)*(((100-CC351)/100)*((100-2)/100))*100</f>
        <v>15.813933333333335</v>
      </c>
      <c r="AE351" s="216">
        <v>42212</v>
      </c>
      <c r="AF351" s="235">
        <v>17.73260073260073</v>
      </c>
      <c r="AG351" s="216">
        <v>42212</v>
      </c>
      <c r="AH351" s="215" t="s">
        <v>8294</v>
      </c>
      <c r="AI351" s="216" t="s">
        <v>8299</v>
      </c>
      <c r="AJ351" s="212">
        <v>160</v>
      </c>
      <c r="AK351" s="216">
        <v>42145</v>
      </c>
      <c r="AL351" s="215" t="s">
        <v>8294</v>
      </c>
      <c r="AM351" s="215"/>
      <c r="AN351" s="212">
        <v>108</v>
      </c>
      <c r="AO351" s="212"/>
      <c r="AP351" s="215" t="s">
        <v>8294</v>
      </c>
      <c r="AQ351" s="215"/>
      <c r="AR351" s="215" t="s">
        <v>8294</v>
      </c>
      <c r="AS351" s="215"/>
      <c r="AT351" s="215" t="s">
        <v>8294</v>
      </c>
      <c r="AU351" s="215" t="s">
        <v>8294</v>
      </c>
      <c r="AV351" s="215"/>
      <c r="AW351" s="215" t="s">
        <v>8294</v>
      </c>
      <c r="AX351" s="215"/>
      <c r="AY351" s="215" t="s">
        <v>8294</v>
      </c>
      <c r="AZ351" s="215"/>
      <c r="BA351" s="215" t="s">
        <v>8294</v>
      </c>
      <c r="BB351" s="215"/>
      <c r="BC351" s="215" t="s">
        <v>8294</v>
      </c>
      <c r="BD351" s="215"/>
      <c r="BE351" s="212">
        <v>3</v>
      </c>
      <c r="BF351" s="217">
        <v>42279</v>
      </c>
      <c r="BG351" s="212">
        <v>35</v>
      </c>
      <c r="BH351" s="212" t="s">
        <v>8299</v>
      </c>
      <c r="BI351" s="211" t="s">
        <v>8294</v>
      </c>
      <c r="BJ351" s="211"/>
      <c r="BK351" s="211" t="s">
        <v>8294</v>
      </c>
      <c r="BL351" s="211"/>
      <c r="BM351" s="212">
        <v>69.400000000000006</v>
      </c>
      <c r="BN351" s="212" t="s">
        <v>8299</v>
      </c>
      <c r="BO351" s="211" t="s">
        <v>8294</v>
      </c>
      <c r="BP351" s="211"/>
      <c r="BQ351" s="212">
        <v>2.9</v>
      </c>
      <c r="BR351" s="212" t="s">
        <v>8299</v>
      </c>
      <c r="BS351" s="212">
        <v>48.9</v>
      </c>
      <c r="BT351" s="212" t="s">
        <v>8299</v>
      </c>
      <c r="BU351" s="212">
        <v>15.4</v>
      </c>
      <c r="BV351" s="212" t="s">
        <v>8299</v>
      </c>
      <c r="BW351" s="212">
        <v>65.400000000000006</v>
      </c>
      <c r="BX351" s="212" t="s">
        <v>8299</v>
      </c>
      <c r="BY351" s="234">
        <v>7.0866479873657227</v>
      </c>
      <c r="BZ351" s="214">
        <v>42215</v>
      </c>
      <c r="CA351" s="212">
        <v>36.6</v>
      </c>
      <c r="CB351" s="208" t="s">
        <v>8299</v>
      </c>
      <c r="CC351" s="212">
        <v>7.3</v>
      </c>
      <c r="CD351" s="214">
        <v>42215</v>
      </c>
      <c r="CE351" s="208">
        <v>0</v>
      </c>
      <c r="CG351" s="215" t="s">
        <v>8294</v>
      </c>
      <c r="CH351" s="215" t="s">
        <v>8294</v>
      </c>
      <c r="CI351" s="215" t="s">
        <v>8294</v>
      </c>
      <c r="CJ351" s="215" t="s">
        <v>8294</v>
      </c>
    </row>
    <row r="352" spans="1:88">
      <c r="A352" s="210" t="s">
        <v>7624</v>
      </c>
      <c r="B352" s="211" t="s">
        <v>8161</v>
      </c>
      <c r="C352" s="212" t="s">
        <v>7787</v>
      </c>
      <c r="D352" s="211" t="s">
        <v>8274</v>
      </c>
      <c r="E352" s="212">
        <v>164</v>
      </c>
      <c r="F352" s="212">
        <v>1</v>
      </c>
      <c r="G352" s="213">
        <v>287</v>
      </c>
      <c r="H352" s="213">
        <v>13</v>
      </c>
      <c r="I352" s="213"/>
      <c r="J352" s="213"/>
      <c r="K352" s="211" t="s">
        <v>8294</v>
      </c>
      <c r="M352" s="212">
        <v>7</v>
      </c>
      <c r="N352" s="214">
        <v>41915</v>
      </c>
      <c r="O352" s="212">
        <v>3.65</v>
      </c>
      <c r="P352" s="214">
        <v>42215</v>
      </c>
      <c r="Q352" s="215" t="s">
        <v>8294</v>
      </c>
      <c r="R352" s="215" t="s">
        <v>8294</v>
      </c>
      <c r="S352" s="215" t="s">
        <v>8294</v>
      </c>
      <c r="T352" s="215" t="s">
        <v>8294</v>
      </c>
      <c r="U352" s="209">
        <f>AD352*BS352</f>
        <v>1181.4354066666667</v>
      </c>
      <c r="V352" s="216">
        <v>42215</v>
      </c>
      <c r="W352" s="215">
        <v>13.5</v>
      </c>
      <c r="X352" s="215" t="s">
        <v>8294</v>
      </c>
      <c r="Y352" s="215" t="s">
        <v>8294</v>
      </c>
      <c r="Z352" s="209">
        <f>AD352*BU352</f>
        <v>292.28859333333332</v>
      </c>
      <c r="AA352" s="216">
        <v>42215</v>
      </c>
      <c r="AB352" s="208" t="e">
        <f>(AD352/AH352)*10000</f>
        <v>#VALUE!</v>
      </c>
      <c r="AC352" s="216">
        <v>42215</v>
      </c>
      <c r="AD352" s="485">
        <f>(O352/W352)*(((100-CC352)/100)*((100-2)/100))*100</f>
        <v>24.562066666666666</v>
      </c>
      <c r="AE352" s="216">
        <v>42212</v>
      </c>
      <c r="AF352" s="235">
        <v>27.54212454212454</v>
      </c>
      <c r="AG352" s="216">
        <v>42212</v>
      </c>
      <c r="AH352" s="215" t="s">
        <v>8294</v>
      </c>
      <c r="AI352" s="216" t="s">
        <v>8299</v>
      </c>
      <c r="AJ352" s="212">
        <v>140</v>
      </c>
      <c r="AK352" s="216">
        <v>42145</v>
      </c>
      <c r="AL352" s="215" t="s">
        <v>8294</v>
      </c>
      <c r="AM352" s="215"/>
      <c r="AN352" s="212">
        <v>101</v>
      </c>
      <c r="AO352" s="212"/>
      <c r="AP352" s="215" t="s">
        <v>8294</v>
      </c>
      <c r="AQ352" s="215"/>
      <c r="AR352" s="215" t="s">
        <v>8294</v>
      </c>
      <c r="AS352" s="215"/>
      <c r="AT352" s="215" t="s">
        <v>8294</v>
      </c>
      <c r="AU352" s="215" t="s">
        <v>8294</v>
      </c>
      <c r="AV352" s="215"/>
      <c r="AW352" s="215" t="s">
        <v>8294</v>
      </c>
      <c r="AX352" s="215"/>
      <c r="AY352" s="215" t="s">
        <v>8294</v>
      </c>
      <c r="AZ352" s="215"/>
      <c r="BA352" s="215" t="s">
        <v>8294</v>
      </c>
      <c r="BB352" s="215"/>
      <c r="BC352" s="215" t="s">
        <v>8294</v>
      </c>
      <c r="BD352" s="215"/>
      <c r="BE352" s="212">
        <v>3</v>
      </c>
      <c r="BF352" s="217">
        <v>42279</v>
      </c>
      <c r="BG352" s="212">
        <v>-12.5</v>
      </c>
      <c r="BH352" s="212" t="s">
        <v>8299</v>
      </c>
      <c r="BI352" s="211" t="s">
        <v>8294</v>
      </c>
      <c r="BJ352" s="211"/>
      <c r="BK352" s="211" t="s">
        <v>8294</v>
      </c>
      <c r="BL352" s="211"/>
      <c r="BM352" s="212">
        <v>61.5</v>
      </c>
      <c r="BN352" s="212" t="s">
        <v>8299</v>
      </c>
      <c r="BO352" s="211" t="s">
        <v>8294</v>
      </c>
      <c r="BP352" s="211"/>
      <c r="BQ352" s="212">
        <v>10.3</v>
      </c>
      <c r="BR352" s="212" t="s">
        <v>8299</v>
      </c>
      <c r="BS352" s="212">
        <v>48.1</v>
      </c>
      <c r="BT352" s="212" t="s">
        <v>8299</v>
      </c>
      <c r="BU352" s="212">
        <v>11.9</v>
      </c>
      <c r="BV352" s="212" t="s">
        <v>8299</v>
      </c>
      <c r="BW352" s="212">
        <v>11.5</v>
      </c>
      <c r="BX352" s="212" t="s">
        <v>8299</v>
      </c>
      <c r="BY352" s="234">
        <v>7.1185111999511719</v>
      </c>
      <c r="BZ352" s="214">
        <v>42215</v>
      </c>
      <c r="CA352" s="212">
        <v>27.8</v>
      </c>
      <c r="CB352" s="208" t="s">
        <v>8299</v>
      </c>
      <c r="CC352" s="212">
        <v>7.3</v>
      </c>
      <c r="CD352" s="214">
        <v>42215</v>
      </c>
      <c r="CE352" s="208">
        <v>0</v>
      </c>
      <c r="CG352" s="215" t="s">
        <v>8294</v>
      </c>
      <c r="CH352" s="215" t="s">
        <v>8294</v>
      </c>
      <c r="CI352" s="215" t="s">
        <v>8294</v>
      </c>
      <c r="CJ352" s="215" t="s">
        <v>8294</v>
      </c>
    </row>
    <row r="353" spans="1:88">
      <c r="A353" s="210" t="s">
        <v>7624</v>
      </c>
      <c r="B353" s="211" t="s">
        <v>7829</v>
      </c>
      <c r="C353" s="212" t="s">
        <v>7828</v>
      </c>
      <c r="D353" s="211" t="s">
        <v>8274</v>
      </c>
      <c r="E353" s="212">
        <v>8</v>
      </c>
      <c r="F353" s="212">
        <v>1</v>
      </c>
      <c r="G353" s="213">
        <v>287</v>
      </c>
      <c r="H353" s="213">
        <v>14</v>
      </c>
      <c r="I353" s="213"/>
      <c r="J353" s="213"/>
      <c r="K353" s="211" t="s">
        <v>8294</v>
      </c>
      <c r="M353" s="212">
        <v>7</v>
      </c>
      <c r="N353" s="214">
        <v>41915</v>
      </c>
      <c r="O353" s="212">
        <v>2.25</v>
      </c>
      <c r="P353" s="214">
        <v>42215</v>
      </c>
      <c r="Q353" s="215" t="s">
        <v>8294</v>
      </c>
      <c r="R353" s="215" t="s">
        <v>8294</v>
      </c>
      <c r="S353" s="215" t="s">
        <v>8294</v>
      </c>
      <c r="T353" s="215" t="s">
        <v>8294</v>
      </c>
      <c r="U353" s="209" t="e">
        <f>AD353*BS353</f>
        <v>#VALUE!</v>
      </c>
      <c r="V353" s="216">
        <v>42215</v>
      </c>
      <c r="W353" s="215">
        <v>13.5</v>
      </c>
      <c r="X353" s="215" t="s">
        <v>8294</v>
      </c>
      <c r="Y353" s="215" t="s">
        <v>8294</v>
      </c>
      <c r="Z353" s="209" t="e">
        <f>AD353*BU353</f>
        <v>#VALUE!</v>
      </c>
      <c r="AA353" s="216">
        <v>42215</v>
      </c>
      <c r="AB353" s="208" t="e">
        <f>(AD353/AH353)*10000</f>
        <v>#VALUE!</v>
      </c>
      <c r="AC353" s="216">
        <v>42215</v>
      </c>
      <c r="AD353" s="485">
        <f>(O353/W353)*(((100-CC353)/100)*((100-2)/100))*100</f>
        <v>15.255333333333333</v>
      </c>
      <c r="AE353" s="216">
        <v>42212</v>
      </c>
      <c r="AF353" s="235">
        <v>17.106227106227106</v>
      </c>
      <c r="AG353" s="216">
        <v>42212</v>
      </c>
      <c r="AH353" s="215" t="s">
        <v>8294</v>
      </c>
      <c r="AI353" s="216" t="s">
        <v>8299</v>
      </c>
      <c r="AJ353" s="212">
        <v>165</v>
      </c>
      <c r="AK353" s="216">
        <v>42145</v>
      </c>
      <c r="AL353" s="215" t="s">
        <v>8294</v>
      </c>
      <c r="AM353" s="215"/>
      <c r="AN353" s="212">
        <v>111</v>
      </c>
      <c r="AO353" s="212"/>
      <c r="AP353" s="215" t="s">
        <v>8294</v>
      </c>
      <c r="AQ353" s="215"/>
      <c r="AR353" s="215" t="s">
        <v>8294</v>
      </c>
      <c r="AS353" s="215"/>
      <c r="AT353" s="215" t="s">
        <v>8294</v>
      </c>
      <c r="AU353" s="215" t="s">
        <v>8294</v>
      </c>
      <c r="AV353" s="215"/>
      <c r="AW353" s="215" t="s">
        <v>8294</v>
      </c>
      <c r="AX353" s="215"/>
      <c r="AY353" s="215" t="s">
        <v>8294</v>
      </c>
      <c r="AZ353" s="215"/>
      <c r="BA353" s="215" t="s">
        <v>8294</v>
      </c>
      <c r="BB353" s="215"/>
      <c r="BC353" s="215" t="s">
        <v>8294</v>
      </c>
      <c r="BD353" s="215"/>
      <c r="BE353" s="212">
        <v>3</v>
      </c>
      <c r="BF353" s="217">
        <v>42279</v>
      </c>
      <c r="BG353" s="211" t="s">
        <v>8294</v>
      </c>
      <c r="BH353" s="212" t="s">
        <v>8299</v>
      </c>
      <c r="BI353" s="211" t="s">
        <v>8294</v>
      </c>
      <c r="BJ353" s="211"/>
      <c r="BK353" s="211" t="s">
        <v>8294</v>
      </c>
      <c r="BL353" s="211"/>
      <c r="BM353" s="211" t="s">
        <v>8294</v>
      </c>
      <c r="BN353" s="212" t="s">
        <v>8299</v>
      </c>
      <c r="BO353" s="211" t="s">
        <v>8294</v>
      </c>
      <c r="BP353" s="211"/>
      <c r="BQ353" s="211" t="s">
        <v>8294</v>
      </c>
      <c r="BR353" s="212" t="s">
        <v>8299</v>
      </c>
      <c r="BS353" s="211" t="s">
        <v>8294</v>
      </c>
      <c r="BT353" s="212" t="s">
        <v>8299</v>
      </c>
      <c r="BU353" s="211" t="s">
        <v>8294</v>
      </c>
      <c r="BV353" s="212" t="s">
        <v>8299</v>
      </c>
      <c r="BW353" s="211" t="s">
        <v>8294</v>
      </c>
      <c r="BX353" s="212" t="s">
        <v>8299</v>
      </c>
      <c r="BY353" s="234">
        <v>6.8191227912902832</v>
      </c>
      <c r="BZ353" s="214">
        <v>42215</v>
      </c>
      <c r="CA353" s="211" t="s">
        <v>8294</v>
      </c>
      <c r="CB353" s="208" t="s">
        <v>8299</v>
      </c>
      <c r="CC353" s="212">
        <v>6.6</v>
      </c>
      <c r="CD353" s="214">
        <v>42215</v>
      </c>
      <c r="CE353" s="208">
        <v>0</v>
      </c>
      <c r="CG353" s="215" t="s">
        <v>8294</v>
      </c>
      <c r="CH353" s="215" t="s">
        <v>8294</v>
      </c>
      <c r="CI353" s="215" t="s">
        <v>8294</v>
      </c>
      <c r="CJ353" s="215" t="s">
        <v>8294</v>
      </c>
    </row>
    <row r="354" spans="1:88">
      <c r="A354" s="210" t="s">
        <v>7624</v>
      </c>
      <c r="B354" s="211" t="s">
        <v>7901</v>
      </c>
      <c r="C354" s="212" t="s">
        <v>7668</v>
      </c>
      <c r="D354" s="211" t="s">
        <v>8274</v>
      </c>
      <c r="E354" s="212">
        <v>38</v>
      </c>
      <c r="F354" s="212">
        <v>1</v>
      </c>
      <c r="G354" s="213">
        <v>287</v>
      </c>
      <c r="H354" s="213">
        <v>15</v>
      </c>
      <c r="I354" s="213"/>
      <c r="J354" s="213"/>
      <c r="K354" s="211" t="s">
        <v>8294</v>
      </c>
      <c r="M354" s="212">
        <v>7</v>
      </c>
      <c r="N354" s="214">
        <v>41915</v>
      </c>
      <c r="O354" s="212">
        <v>2.65</v>
      </c>
      <c r="P354" s="214">
        <v>42215</v>
      </c>
      <c r="Q354" s="215" t="s">
        <v>8294</v>
      </c>
      <c r="R354" s="215" t="s">
        <v>8294</v>
      </c>
      <c r="S354" s="215" t="s">
        <v>8294</v>
      </c>
      <c r="T354" s="215" t="s">
        <v>8294</v>
      </c>
      <c r="U354" s="209">
        <f>AD354*BS354</f>
        <v>842.57837481481477</v>
      </c>
      <c r="V354" s="216">
        <v>42215</v>
      </c>
      <c r="W354" s="215">
        <v>13.5</v>
      </c>
      <c r="X354" s="215" t="s">
        <v>8294</v>
      </c>
      <c r="Y354" s="215" t="s">
        <v>8294</v>
      </c>
      <c r="Z354" s="209">
        <f>AD354*BU354</f>
        <v>226.23140296296296</v>
      </c>
      <c r="AA354" s="216">
        <v>42215</v>
      </c>
      <c r="AB354" s="208" t="e">
        <f>(AD354/AH354)*10000</f>
        <v>#VALUE!</v>
      </c>
      <c r="AC354" s="216">
        <v>42215</v>
      </c>
      <c r="AD354" s="485">
        <f>(O354/W354)*(((100-CC354)/100)*((100-2)/100))*100</f>
        <v>17.813496296296297</v>
      </c>
      <c r="AE354" s="216">
        <v>42212</v>
      </c>
      <c r="AF354" s="235">
        <v>19.974765974765972</v>
      </c>
      <c r="AG354" s="216">
        <v>42212</v>
      </c>
      <c r="AH354" s="215" t="s">
        <v>8294</v>
      </c>
      <c r="AI354" s="216" t="s">
        <v>8299</v>
      </c>
      <c r="AJ354" s="212">
        <v>145</v>
      </c>
      <c r="AK354" s="216">
        <v>42145</v>
      </c>
      <c r="AL354" s="215" t="s">
        <v>8294</v>
      </c>
      <c r="AM354" s="215"/>
      <c r="AN354" s="212">
        <v>106</v>
      </c>
      <c r="AO354" s="212"/>
      <c r="AP354" s="215" t="s">
        <v>8294</v>
      </c>
      <c r="AQ354" s="215"/>
      <c r="AR354" s="215" t="s">
        <v>8294</v>
      </c>
      <c r="AS354" s="215"/>
      <c r="AT354" s="215" t="s">
        <v>8294</v>
      </c>
      <c r="AU354" s="215" t="s">
        <v>8294</v>
      </c>
      <c r="AV354" s="215"/>
      <c r="AW354" s="215" t="s">
        <v>8294</v>
      </c>
      <c r="AX354" s="215"/>
      <c r="AY354" s="215" t="s">
        <v>8294</v>
      </c>
      <c r="AZ354" s="215"/>
      <c r="BA354" s="215" t="s">
        <v>8294</v>
      </c>
      <c r="BB354" s="215"/>
      <c r="BC354" s="215" t="s">
        <v>8294</v>
      </c>
      <c r="BD354" s="215"/>
      <c r="BE354" s="212">
        <v>3</v>
      </c>
      <c r="BF354" s="217">
        <v>42279</v>
      </c>
      <c r="BG354" s="212">
        <v>-11.5</v>
      </c>
      <c r="BH354" s="212" t="s">
        <v>8299</v>
      </c>
      <c r="BI354" s="211" t="s">
        <v>8294</v>
      </c>
      <c r="BJ354" s="211"/>
      <c r="BK354" s="211" t="s">
        <v>8294</v>
      </c>
      <c r="BL354" s="211"/>
      <c r="BM354" s="212">
        <v>62.5</v>
      </c>
      <c r="BN354" s="212" t="s">
        <v>8299</v>
      </c>
      <c r="BO354" s="211" t="s">
        <v>8294</v>
      </c>
      <c r="BP354" s="211"/>
      <c r="BQ354" s="212">
        <v>8.8000000000000007</v>
      </c>
      <c r="BR354" s="212" t="s">
        <v>8299</v>
      </c>
      <c r="BS354" s="212">
        <v>47.3</v>
      </c>
      <c r="BT354" s="212" t="s">
        <v>8299</v>
      </c>
      <c r="BU354" s="212">
        <v>12.7</v>
      </c>
      <c r="BV354" s="212" t="s">
        <v>8299</v>
      </c>
      <c r="BW354" s="212">
        <v>55.5</v>
      </c>
      <c r="BX354" s="212" t="s">
        <v>8299</v>
      </c>
      <c r="BY354" s="234">
        <v>6.9869990348815918</v>
      </c>
      <c r="BZ354" s="214">
        <v>42215</v>
      </c>
      <c r="CA354" s="212">
        <v>29</v>
      </c>
      <c r="CB354" s="208" t="s">
        <v>8299</v>
      </c>
      <c r="CC354" s="212">
        <v>7.4</v>
      </c>
      <c r="CD354" s="214">
        <v>42215</v>
      </c>
      <c r="CE354" s="208">
        <v>0</v>
      </c>
      <c r="CG354" s="215" t="s">
        <v>8294</v>
      </c>
      <c r="CH354" s="215" t="s">
        <v>8294</v>
      </c>
      <c r="CI354" s="215" t="s">
        <v>8294</v>
      </c>
      <c r="CJ354" s="215" t="s">
        <v>8294</v>
      </c>
    </row>
    <row r="355" spans="1:88">
      <c r="A355" s="210" t="s">
        <v>7624</v>
      </c>
      <c r="B355" s="211" t="s">
        <v>8058</v>
      </c>
      <c r="C355" s="212" t="s">
        <v>7741</v>
      </c>
      <c r="D355" s="211" t="s">
        <v>8274</v>
      </c>
      <c r="E355" s="212">
        <v>116</v>
      </c>
      <c r="F355" s="212">
        <v>1</v>
      </c>
      <c r="G355" s="213">
        <v>287</v>
      </c>
      <c r="H355" s="213">
        <v>16</v>
      </c>
      <c r="I355" s="213"/>
      <c r="J355" s="213"/>
      <c r="K355" s="211" t="s">
        <v>8294</v>
      </c>
      <c r="M355" s="212">
        <v>7</v>
      </c>
      <c r="N355" s="214">
        <v>41915</v>
      </c>
      <c r="O355" s="212">
        <v>3</v>
      </c>
      <c r="P355" s="214">
        <v>42215</v>
      </c>
      <c r="Q355" s="215" t="s">
        <v>8294</v>
      </c>
      <c r="R355" s="215" t="s">
        <v>8294</v>
      </c>
      <c r="S355" s="215" t="s">
        <v>8294</v>
      </c>
      <c r="T355" s="215" t="s">
        <v>8294</v>
      </c>
      <c r="U355" s="209">
        <f>AD355*BS355</f>
        <v>963.94542222222196</v>
      </c>
      <c r="V355" s="216">
        <v>42215</v>
      </c>
      <c r="W355" s="215">
        <v>13.5</v>
      </c>
      <c r="X355" s="215" t="s">
        <v>8294</v>
      </c>
      <c r="Y355" s="215" t="s">
        <v>8294</v>
      </c>
      <c r="Z355" s="209">
        <f>AD355*BU355</f>
        <v>292.41022222222216</v>
      </c>
      <c r="AA355" s="216">
        <v>42215</v>
      </c>
      <c r="AB355" s="208" t="e">
        <f>(AD355/AH355)*10000</f>
        <v>#VALUE!</v>
      </c>
      <c r="AC355" s="216">
        <v>42215</v>
      </c>
      <c r="AD355" s="485">
        <f>(O355/W355)*(((100-CC355)/100)*((100-2)/100))*100</f>
        <v>20.166222222222217</v>
      </c>
      <c r="AE355" s="216">
        <v>42212</v>
      </c>
      <c r="AF355" s="235">
        <v>22.612942612942611</v>
      </c>
      <c r="AG355" s="216">
        <v>42212</v>
      </c>
      <c r="AH355" s="215" t="s">
        <v>8294</v>
      </c>
      <c r="AI355" s="216" t="s">
        <v>8299</v>
      </c>
      <c r="AJ355" s="212">
        <v>155</v>
      </c>
      <c r="AK355" s="216">
        <v>42145</v>
      </c>
      <c r="AL355" s="215" t="s">
        <v>8294</v>
      </c>
      <c r="AM355" s="215"/>
      <c r="AN355" s="212">
        <v>110</v>
      </c>
      <c r="AO355" s="212"/>
      <c r="AP355" s="215" t="s">
        <v>8294</v>
      </c>
      <c r="AQ355" s="215"/>
      <c r="AR355" s="215" t="s">
        <v>8294</v>
      </c>
      <c r="AS355" s="215"/>
      <c r="AT355" s="215" t="s">
        <v>8294</v>
      </c>
      <c r="AU355" s="215" t="s">
        <v>8294</v>
      </c>
      <c r="AV355" s="215"/>
      <c r="AW355" s="215" t="s">
        <v>8294</v>
      </c>
      <c r="AX355" s="215"/>
      <c r="AY355" s="215" t="s">
        <v>8294</v>
      </c>
      <c r="AZ355" s="215"/>
      <c r="BA355" s="215" t="s">
        <v>8294</v>
      </c>
      <c r="BB355" s="215"/>
      <c r="BC355" s="215" t="s">
        <v>8294</v>
      </c>
      <c r="BD355" s="215"/>
      <c r="BE355" s="212">
        <v>3</v>
      </c>
      <c r="BF355" s="217">
        <v>42279</v>
      </c>
      <c r="BG355" s="212">
        <v>28.7</v>
      </c>
      <c r="BH355" s="212" t="s">
        <v>8299</v>
      </c>
      <c r="BI355" s="211" t="s">
        <v>8294</v>
      </c>
      <c r="BJ355" s="211"/>
      <c r="BK355" s="211" t="s">
        <v>8294</v>
      </c>
      <c r="BL355" s="211"/>
      <c r="BM355" s="212">
        <v>67.400000000000006</v>
      </c>
      <c r="BN355" s="212" t="s">
        <v>8299</v>
      </c>
      <c r="BO355" s="211" t="s">
        <v>8294</v>
      </c>
      <c r="BP355" s="211"/>
      <c r="BQ355" s="212">
        <v>3.3</v>
      </c>
      <c r="BR355" s="212" t="s">
        <v>8299</v>
      </c>
      <c r="BS355" s="212">
        <v>47.8</v>
      </c>
      <c r="BT355" s="212" t="s">
        <v>8299</v>
      </c>
      <c r="BU355" s="212">
        <v>14.5</v>
      </c>
      <c r="BV355" s="212" t="s">
        <v>8299</v>
      </c>
      <c r="BW355" s="212">
        <v>59.2</v>
      </c>
      <c r="BX355" s="212" t="s">
        <v>8299</v>
      </c>
      <c r="BY355" s="234">
        <v>7.561500072479248</v>
      </c>
      <c r="BZ355" s="214">
        <v>42215</v>
      </c>
      <c r="CA355" s="212">
        <v>33.5</v>
      </c>
      <c r="CB355" s="208" t="s">
        <v>8299</v>
      </c>
      <c r="CC355" s="212">
        <v>7.4</v>
      </c>
      <c r="CD355" s="214">
        <v>42215</v>
      </c>
      <c r="CE355" s="208">
        <v>0</v>
      </c>
      <c r="CG355" s="215" t="s">
        <v>8294</v>
      </c>
      <c r="CH355" s="215" t="s">
        <v>8294</v>
      </c>
      <c r="CI355" s="215" t="s">
        <v>8294</v>
      </c>
      <c r="CJ355" s="215" t="s">
        <v>8294</v>
      </c>
    </row>
    <row r="356" spans="1:88">
      <c r="A356" s="210" t="s">
        <v>7624</v>
      </c>
      <c r="B356" s="211" t="s">
        <v>7847</v>
      </c>
      <c r="C356" s="212" t="s">
        <v>7846</v>
      </c>
      <c r="D356" s="211" t="s">
        <v>8276</v>
      </c>
      <c r="E356" s="212">
        <v>14</v>
      </c>
      <c r="F356" s="212">
        <v>1</v>
      </c>
      <c r="G356" s="213">
        <v>287</v>
      </c>
      <c r="H356" s="213">
        <v>17</v>
      </c>
      <c r="I356" s="213"/>
      <c r="J356" s="213"/>
      <c r="K356" s="211" t="s">
        <v>8294</v>
      </c>
      <c r="M356" s="212">
        <v>7</v>
      </c>
      <c r="N356" s="214">
        <v>41915</v>
      </c>
      <c r="O356" s="212">
        <v>3.5</v>
      </c>
      <c r="P356" s="214">
        <v>42215</v>
      </c>
      <c r="Q356" s="215" t="s">
        <v>8294</v>
      </c>
      <c r="R356" s="215" t="s">
        <v>8294</v>
      </c>
      <c r="S356" s="215" t="s">
        <v>8294</v>
      </c>
      <c r="T356" s="215" t="s">
        <v>8294</v>
      </c>
      <c r="U356" s="209">
        <f>AD356*BS356</f>
        <v>1131.8237777777777</v>
      </c>
      <c r="V356" s="216">
        <v>42215</v>
      </c>
      <c r="W356" s="215">
        <v>13.5</v>
      </c>
      <c r="X356" s="215" t="s">
        <v>8294</v>
      </c>
      <c r="Y356" s="215" t="s">
        <v>8294</v>
      </c>
      <c r="Z356" s="209">
        <f>AD356*BU356</f>
        <v>392.23955555555557</v>
      </c>
      <c r="AA356" s="216">
        <v>42215</v>
      </c>
      <c r="AB356" s="208" t="e">
        <f>(AD356/AH356)*10000</f>
        <v>#VALUE!</v>
      </c>
      <c r="AC356" s="216">
        <v>42215</v>
      </c>
      <c r="AD356" s="485">
        <f>(O356/W356)*(((100-CC356)/100)*((100-2)/100))*100</f>
        <v>23.628888888888888</v>
      </c>
      <c r="AE356" s="216">
        <v>42212</v>
      </c>
      <c r="AF356" s="235">
        <v>26.49572649572649</v>
      </c>
      <c r="AG356" s="216">
        <v>42212</v>
      </c>
      <c r="AH356" s="215" t="s">
        <v>8294</v>
      </c>
      <c r="AI356" s="216" t="s">
        <v>8299</v>
      </c>
      <c r="AJ356" s="212">
        <v>150</v>
      </c>
      <c r="AK356" s="216">
        <v>42145</v>
      </c>
      <c r="AL356" s="215" t="s">
        <v>8294</v>
      </c>
      <c r="AM356" s="215"/>
      <c r="AN356" s="212">
        <v>105</v>
      </c>
      <c r="AO356" s="212"/>
      <c r="AP356" s="215" t="s">
        <v>8294</v>
      </c>
      <c r="AQ356" s="215"/>
      <c r="AR356" s="215" t="s">
        <v>8294</v>
      </c>
      <c r="AS356" s="215"/>
      <c r="AT356" s="215" t="s">
        <v>8294</v>
      </c>
      <c r="AU356" s="215" t="s">
        <v>8294</v>
      </c>
      <c r="AV356" s="215"/>
      <c r="AW356" s="215" t="s">
        <v>8294</v>
      </c>
      <c r="AX356" s="215"/>
      <c r="AY356" s="215" t="s">
        <v>8294</v>
      </c>
      <c r="AZ356" s="215"/>
      <c r="BA356" s="215" t="s">
        <v>8294</v>
      </c>
      <c r="BB356" s="215"/>
      <c r="BC356" s="215" t="s">
        <v>8294</v>
      </c>
      <c r="BD356" s="215"/>
      <c r="BE356" s="212">
        <v>3</v>
      </c>
      <c r="BF356" s="217">
        <v>42279</v>
      </c>
      <c r="BG356" s="212">
        <v>29.5</v>
      </c>
      <c r="BH356" s="212" t="s">
        <v>8299</v>
      </c>
      <c r="BI356" s="211" t="s">
        <v>8294</v>
      </c>
      <c r="BJ356" s="211"/>
      <c r="BK356" s="211" t="s">
        <v>8294</v>
      </c>
      <c r="BL356" s="211"/>
      <c r="BM356" s="212">
        <v>68.599999999999994</v>
      </c>
      <c r="BN356" s="212" t="s">
        <v>8299</v>
      </c>
      <c r="BO356" s="211" t="s">
        <v>8294</v>
      </c>
      <c r="BP356" s="211"/>
      <c r="BQ356" s="212">
        <v>4.5</v>
      </c>
      <c r="BR356" s="212" t="s">
        <v>8299</v>
      </c>
      <c r="BS356" s="212">
        <v>47.9</v>
      </c>
      <c r="BT356" s="212" t="s">
        <v>8299</v>
      </c>
      <c r="BU356" s="212">
        <v>16.600000000000001</v>
      </c>
      <c r="BV356" s="212" t="s">
        <v>8299</v>
      </c>
      <c r="BW356" s="212">
        <v>64.5</v>
      </c>
      <c r="BX356" s="212" t="s">
        <v>8299</v>
      </c>
      <c r="BY356" s="234">
        <v>6.9120769500732422</v>
      </c>
      <c r="BZ356" s="214">
        <v>42215</v>
      </c>
      <c r="CA356" s="212">
        <v>38.6</v>
      </c>
      <c r="CB356" s="208" t="s">
        <v>8299</v>
      </c>
      <c r="CC356" s="212">
        <v>7</v>
      </c>
      <c r="CD356" s="214">
        <v>42215</v>
      </c>
      <c r="CE356" s="208">
        <v>0</v>
      </c>
      <c r="CG356" s="215" t="s">
        <v>8294</v>
      </c>
      <c r="CH356" s="215" t="s">
        <v>8294</v>
      </c>
      <c r="CI356" s="215" t="s">
        <v>8294</v>
      </c>
      <c r="CJ356" s="215" t="s">
        <v>8294</v>
      </c>
    </row>
    <row r="357" spans="1:88">
      <c r="A357" s="210" t="s">
        <v>7624</v>
      </c>
      <c r="B357" s="211" t="s">
        <v>8011</v>
      </c>
      <c r="C357" s="212" t="s">
        <v>7719</v>
      </c>
      <c r="D357" s="211" t="s">
        <v>8276</v>
      </c>
      <c r="E357" s="212">
        <v>93</v>
      </c>
      <c r="F357" s="212">
        <v>1</v>
      </c>
      <c r="G357" s="213">
        <v>287</v>
      </c>
      <c r="H357" s="213">
        <v>18</v>
      </c>
      <c r="I357" s="213"/>
      <c r="J357" s="213"/>
      <c r="K357" s="211" t="s">
        <v>8294</v>
      </c>
      <c r="M357" s="212">
        <v>7</v>
      </c>
      <c r="N357" s="214">
        <v>41915</v>
      </c>
      <c r="O357" s="212">
        <v>3.5</v>
      </c>
      <c r="P357" s="214">
        <v>42215</v>
      </c>
      <c r="Q357" s="215" t="s">
        <v>8294</v>
      </c>
      <c r="R357" s="215" t="s">
        <v>8294</v>
      </c>
      <c r="S357" s="215" t="s">
        <v>8294</v>
      </c>
      <c r="T357" s="215" t="s">
        <v>8294</v>
      </c>
      <c r="U357" s="209">
        <f>AD357*BS357</f>
        <v>1056.4958962962962</v>
      </c>
      <c r="V357" s="216">
        <v>42215</v>
      </c>
      <c r="W357" s="215">
        <v>13.5</v>
      </c>
      <c r="X357" s="215" t="s">
        <v>8294</v>
      </c>
      <c r="Y357" s="215" t="s">
        <v>8294</v>
      </c>
      <c r="Z357" s="209">
        <f>AD357*BU357</f>
        <v>351.38444444444445</v>
      </c>
      <c r="AA357" s="216">
        <v>42215</v>
      </c>
      <c r="AB357" s="208" t="e">
        <f>(AD357/AH357)*10000</f>
        <v>#VALUE!</v>
      </c>
      <c r="AC357" s="216">
        <v>42215</v>
      </c>
      <c r="AD357" s="485">
        <f>(O357/W357)*(((100-CC357)/100)*((100-2)/100))*100</f>
        <v>23.425629629629629</v>
      </c>
      <c r="AE357" s="216">
        <v>42212</v>
      </c>
      <c r="AF357" s="235">
        <v>26.267806267806264</v>
      </c>
      <c r="AG357" s="216">
        <v>42212</v>
      </c>
      <c r="AH357" s="215" t="s">
        <v>8294</v>
      </c>
      <c r="AI357" s="216" t="s">
        <v>8299</v>
      </c>
      <c r="AJ357" s="212">
        <v>170</v>
      </c>
      <c r="AK357" s="216">
        <v>42145</v>
      </c>
      <c r="AL357" s="215" t="s">
        <v>8294</v>
      </c>
      <c r="AM357" s="215"/>
      <c r="AN357" s="212">
        <v>111</v>
      </c>
      <c r="AO357" s="212"/>
      <c r="AP357" s="215" t="s">
        <v>8294</v>
      </c>
      <c r="AQ357" s="215"/>
      <c r="AR357" s="215" t="s">
        <v>8294</v>
      </c>
      <c r="AS357" s="215"/>
      <c r="AT357" s="215" t="s">
        <v>8294</v>
      </c>
      <c r="AU357" s="215" t="s">
        <v>8294</v>
      </c>
      <c r="AV357" s="215"/>
      <c r="AW357" s="215" t="s">
        <v>8294</v>
      </c>
      <c r="AX357" s="215"/>
      <c r="AY357" s="215" t="s">
        <v>8294</v>
      </c>
      <c r="AZ357" s="215"/>
      <c r="BA357" s="215" t="s">
        <v>8294</v>
      </c>
      <c r="BB357" s="215"/>
      <c r="BC357" s="215" t="s">
        <v>8294</v>
      </c>
      <c r="BD357" s="215"/>
      <c r="BE357" s="212">
        <v>3</v>
      </c>
      <c r="BF357" s="217">
        <v>42279</v>
      </c>
      <c r="BG357" s="212">
        <v>-7.1</v>
      </c>
      <c r="BH357" s="212" t="s">
        <v>8299</v>
      </c>
      <c r="BI357" s="211" t="s">
        <v>8294</v>
      </c>
      <c r="BJ357" s="211"/>
      <c r="BK357" s="211" t="s">
        <v>8294</v>
      </c>
      <c r="BL357" s="211"/>
      <c r="BM357" s="212">
        <v>62</v>
      </c>
      <c r="BN357" s="212" t="s">
        <v>8299</v>
      </c>
      <c r="BO357" s="211" t="s">
        <v>8294</v>
      </c>
      <c r="BP357" s="211"/>
      <c r="BQ357" s="212">
        <v>9.6</v>
      </c>
      <c r="BR357" s="212" t="s">
        <v>8299</v>
      </c>
      <c r="BS357" s="212">
        <v>45.1</v>
      </c>
      <c r="BT357" s="212" t="s">
        <v>8299</v>
      </c>
      <c r="BU357" s="212">
        <v>15</v>
      </c>
      <c r="BV357" s="212" t="s">
        <v>8299</v>
      </c>
      <c r="BW357" s="212">
        <v>10.9</v>
      </c>
      <c r="BX357" s="212" t="s">
        <v>8299</v>
      </c>
      <c r="BY357" s="234">
        <v>7.3785648345947266</v>
      </c>
      <c r="BZ357" s="214">
        <v>42215</v>
      </c>
      <c r="CA357" s="212">
        <v>32.700000000000003</v>
      </c>
      <c r="CB357" s="208" t="s">
        <v>8299</v>
      </c>
      <c r="CC357" s="212">
        <v>7.8</v>
      </c>
      <c r="CD357" s="214">
        <v>42215</v>
      </c>
      <c r="CE357" s="208">
        <v>0</v>
      </c>
      <c r="CG357" s="215" t="s">
        <v>8294</v>
      </c>
      <c r="CH357" s="215" t="s">
        <v>8294</v>
      </c>
      <c r="CI357" s="215" t="s">
        <v>8294</v>
      </c>
      <c r="CJ357" s="215" t="s">
        <v>8294</v>
      </c>
    </row>
    <row r="358" spans="1:88">
      <c r="A358" s="210" t="s">
        <v>7624</v>
      </c>
      <c r="B358" s="211" t="s">
        <v>7844</v>
      </c>
      <c r="C358" s="212" t="s">
        <v>7843</v>
      </c>
      <c r="D358" s="211" t="s">
        <v>8276</v>
      </c>
      <c r="E358" s="212">
        <v>13</v>
      </c>
      <c r="F358" s="212">
        <v>1</v>
      </c>
      <c r="G358" s="213">
        <v>287</v>
      </c>
      <c r="H358" s="213">
        <v>19</v>
      </c>
      <c r="I358" s="213"/>
      <c r="J358" s="213"/>
      <c r="K358" s="211" t="s">
        <v>8294</v>
      </c>
      <c r="M358" s="212">
        <v>7</v>
      </c>
      <c r="N358" s="214">
        <v>41915</v>
      </c>
      <c r="O358" s="212">
        <v>4</v>
      </c>
      <c r="P358" s="214">
        <v>42215</v>
      </c>
      <c r="Q358" s="215" t="s">
        <v>8294</v>
      </c>
      <c r="R358" s="215" t="s">
        <v>8294</v>
      </c>
      <c r="S358" s="215" t="s">
        <v>8294</v>
      </c>
      <c r="T358" s="215" t="s">
        <v>8294</v>
      </c>
      <c r="U358" s="209">
        <f>AD358*BS358</f>
        <v>1261.1075555555556</v>
      </c>
      <c r="V358" s="216">
        <v>42215</v>
      </c>
      <c r="W358" s="215">
        <v>13.5</v>
      </c>
      <c r="X358" s="215" t="s">
        <v>8294</v>
      </c>
      <c r="Y358" s="215" t="s">
        <v>8294</v>
      </c>
      <c r="Z358" s="209">
        <f>AD358*BU358</f>
        <v>437.47199999999992</v>
      </c>
      <c r="AA358" s="216">
        <v>42215</v>
      </c>
      <c r="AB358" s="208" t="e">
        <f>(AD358/AH358)*10000</f>
        <v>#VALUE!</v>
      </c>
      <c r="AC358" s="216">
        <v>42215</v>
      </c>
      <c r="AD358" s="485">
        <f>(O358/W358)*(((100-CC358)/100)*((100-2)/100))*100</f>
        <v>27.004444444444442</v>
      </c>
      <c r="AE358" s="216">
        <v>42212</v>
      </c>
      <c r="AF358" s="235">
        <v>30.28083028083028</v>
      </c>
      <c r="AG358" s="216">
        <v>42212</v>
      </c>
      <c r="AH358" s="215" t="s">
        <v>8294</v>
      </c>
      <c r="AI358" s="216" t="s">
        <v>8299</v>
      </c>
      <c r="AJ358" s="212">
        <v>175</v>
      </c>
      <c r="AK358" s="216">
        <v>42145</v>
      </c>
      <c r="AL358" s="215" t="s">
        <v>8294</v>
      </c>
      <c r="AM358" s="215"/>
      <c r="AN358" s="212">
        <v>105</v>
      </c>
      <c r="AO358" s="212"/>
      <c r="AP358" s="215" t="s">
        <v>8294</v>
      </c>
      <c r="AQ358" s="215"/>
      <c r="AR358" s="215" t="s">
        <v>8294</v>
      </c>
      <c r="AS358" s="215"/>
      <c r="AT358" s="215" t="s">
        <v>8294</v>
      </c>
      <c r="AU358" s="215" t="s">
        <v>8294</v>
      </c>
      <c r="AV358" s="215"/>
      <c r="AW358" s="215" t="s">
        <v>8294</v>
      </c>
      <c r="AX358" s="215"/>
      <c r="AY358" s="215" t="s">
        <v>8294</v>
      </c>
      <c r="AZ358" s="215"/>
      <c r="BA358" s="215" t="s">
        <v>8294</v>
      </c>
      <c r="BB358" s="215"/>
      <c r="BC358" s="215" t="s">
        <v>8294</v>
      </c>
      <c r="BD358" s="215"/>
      <c r="BE358" s="212">
        <v>3</v>
      </c>
      <c r="BF358" s="217">
        <v>42279</v>
      </c>
      <c r="BG358" s="212">
        <v>18.100000000000001</v>
      </c>
      <c r="BH358" s="212" t="s">
        <v>8299</v>
      </c>
      <c r="BI358" s="211" t="s">
        <v>8294</v>
      </c>
      <c r="BJ358" s="211"/>
      <c r="BK358" s="211" t="s">
        <v>8294</v>
      </c>
      <c r="BL358" s="211"/>
      <c r="BM358" s="212">
        <v>65.8</v>
      </c>
      <c r="BN358" s="212" t="s">
        <v>8299</v>
      </c>
      <c r="BO358" s="211" t="s">
        <v>8294</v>
      </c>
      <c r="BP358" s="211"/>
      <c r="BQ358" s="212">
        <v>6.6</v>
      </c>
      <c r="BR358" s="212" t="s">
        <v>8299</v>
      </c>
      <c r="BS358" s="212">
        <v>46.7</v>
      </c>
      <c r="BT358" s="212" t="s">
        <v>8299</v>
      </c>
      <c r="BU358" s="212">
        <v>16.2</v>
      </c>
      <c r="BV358" s="212" t="s">
        <v>8299</v>
      </c>
      <c r="BW358" s="212">
        <v>57.3</v>
      </c>
      <c r="BX358" s="212" t="s">
        <v>8299</v>
      </c>
      <c r="BY358" s="234">
        <v>7.1540322303771973</v>
      </c>
      <c r="BZ358" s="214">
        <v>42215</v>
      </c>
      <c r="CA358" s="212">
        <v>36.6</v>
      </c>
      <c r="CB358" s="208" t="s">
        <v>8299</v>
      </c>
      <c r="CC358" s="212">
        <v>7</v>
      </c>
      <c r="CD358" s="214">
        <v>42215</v>
      </c>
      <c r="CE358" s="208">
        <v>0</v>
      </c>
      <c r="CG358" s="215" t="s">
        <v>8294</v>
      </c>
      <c r="CH358" s="215" t="s">
        <v>8294</v>
      </c>
      <c r="CI358" s="215" t="s">
        <v>8294</v>
      </c>
      <c r="CJ358" s="215" t="s">
        <v>8294</v>
      </c>
    </row>
    <row r="359" spans="1:88">
      <c r="A359" s="210" t="s">
        <v>7624</v>
      </c>
      <c r="B359" s="211" t="s">
        <v>7935</v>
      </c>
      <c r="C359" s="212" t="s">
        <v>7685</v>
      </c>
      <c r="D359" s="211" t="s">
        <v>8276</v>
      </c>
      <c r="E359" s="212">
        <v>55</v>
      </c>
      <c r="F359" s="212">
        <v>1</v>
      </c>
      <c r="G359" s="213">
        <v>287</v>
      </c>
      <c r="H359" s="213">
        <v>20</v>
      </c>
      <c r="I359" s="213"/>
      <c r="J359" s="213"/>
      <c r="K359" s="211" t="s">
        <v>8294</v>
      </c>
      <c r="M359" s="212">
        <v>7</v>
      </c>
      <c r="N359" s="214">
        <v>41915</v>
      </c>
      <c r="O359" s="212">
        <v>5.0999999999999996</v>
      </c>
      <c r="P359" s="214">
        <v>42215</v>
      </c>
      <c r="Q359" s="215" t="s">
        <v>8294</v>
      </c>
      <c r="R359" s="215" t="s">
        <v>8294</v>
      </c>
      <c r="S359" s="215" t="s">
        <v>8294</v>
      </c>
      <c r="T359" s="215" t="s">
        <v>8294</v>
      </c>
      <c r="U359" s="209">
        <f>AD359*BS359</f>
        <v>1599.3007644444442</v>
      </c>
      <c r="V359" s="216">
        <v>42215</v>
      </c>
      <c r="W359" s="215">
        <v>13.5</v>
      </c>
      <c r="X359" s="215" t="s">
        <v>8294</v>
      </c>
      <c r="Y359" s="215" t="s">
        <v>8294</v>
      </c>
      <c r="Z359" s="209">
        <f>AD359*BU359</f>
        <v>510.12179555555554</v>
      </c>
      <c r="AA359" s="216">
        <v>42215</v>
      </c>
      <c r="AB359" s="208" t="e">
        <f>(AD359/AH359)*10000</f>
        <v>#VALUE!</v>
      </c>
      <c r="AC359" s="216">
        <v>42215</v>
      </c>
      <c r="AD359" s="485">
        <f>(O359/W359)*(((100-CC359)/100)*((100-2)/100))*100</f>
        <v>34.467688888888887</v>
      </c>
      <c r="AE359" s="216">
        <v>42212</v>
      </c>
      <c r="AF359" s="235">
        <v>38.649572649572647</v>
      </c>
      <c r="AG359" s="216">
        <v>42212</v>
      </c>
      <c r="AH359" s="215" t="s">
        <v>8294</v>
      </c>
      <c r="AI359" s="216" t="s">
        <v>8299</v>
      </c>
      <c r="AJ359" s="212">
        <v>165</v>
      </c>
      <c r="AK359" s="216">
        <v>42145</v>
      </c>
      <c r="AL359" s="215" t="s">
        <v>8294</v>
      </c>
      <c r="AM359" s="215"/>
      <c r="AN359" s="212">
        <v>107</v>
      </c>
      <c r="AO359" s="212"/>
      <c r="AP359" s="215" t="s">
        <v>8294</v>
      </c>
      <c r="AQ359" s="215"/>
      <c r="AR359" s="215" t="s">
        <v>8294</v>
      </c>
      <c r="AS359" s="215"/>
      <c r="AT359" s="215" t="s">
        <v>8294</v>
      </c>
      <c r="AU359" s="215" t="s">
        <v>8294</v>
      </c>
      <c r="AV359" s="215"/>
      <c r="AW359" s="215" t="s">
        <v>8294</v>
      </c>
      <c r="AX359" s="215"/>
      <c r="AY359" s="215" t="s">
        <v>8294</v>
      </c>
      <c r="AZ359" s="215"/>
      <c r="BA359" s="215" t="s">
        <v>8294</v>
      </c>
      <c r="BB359" s="215"/>
      <c r="BC359" s="215" t="s">
        <v>8294</v>
      </c>
      <c r="BD359" s="215"/>
      <c r="BE359" s="212">
        <v>3</v>
      </c>
      <c r="BF359" s="217">
        <v>42279</v>
      </c>
      <c r="BG359" s="212">
        <v>-15.7</v>
      </c>
      <c r="BH359" s="212" t="s">
        <v>8299</v>
      </c>
      <c r="BI359" s="211" t="s">
        <v>8294</v>
      </c>
      <c r="BJ359" s="211"/>
      <c r="BK359" s="211" t="s">
        <v>8294</v>
      </c>
      <c r="BL359" s="211"/>
      <c r="BM359" s="212">
        <v>60.1</v>
      </c>
      <c r="BN359" s="212" t="s">
        <v>8299</v>
      </c>
      <c r="BO359" s="211" t="s">
        <v>8294</v>
      </c>
      <c r="BP359" s="211"/>
      <c r="BQ359" s="212">
        <v>10.5</v>
      </c>
      <c r="BR359" s="212" t="s">
        <v>8299</v>
      </c>
      <c r="BS359" s="212">
        <v>46.4</v>
      </c>
      <c r="BT359" s="212" t="s">
        <v>8299</v>
      </c>
      <c r="BU359" s="212">
        <v>14.8</v>
      </c>
      <c r="BV359" s="212" t="s">
        <v>8299</v>
      </c>
      <c r="BW359" s="212">
        <v>13.6</v>
      </c>
      <c r="BX359" s="212" t="s">
        <v>8299</v>
      </c>
      <c r="BY359" s="234">
        <v>6.8533811569213867</v>
      </c>
      <c r="BZ359" s="214">
        <v>42215</v>
      </c>
      <c r="CA359" s="212">
        <v>33.1</v>
      </c>
      <c r="CB359" s="208" t="s">
        <v>8299</v>
      </c>
      <c r="CC359" s="212">
        <v>6.9</v>
      </c>
      <c r="CD359" s="214">
        <v>42215</v>
      </c>
      <c r="CE359" s="208">
        <v>0</v>
      </c>
      <c r="CG359" s="215" t="s">
        <v>8294</v>
      </c>
      <c r="CH359" s="215" t="s">
        <v>8294</v>
      </c>
      <c r="CI359" s="215" t="s">
        <v>8294</v>
      </c>
      <c r="CJ359" s="215" t="s">
        <v>8294</v>
      </c>
    </row>
    <row r="360" spans="1:88">
      <c r="A360" s="210" t="s">
        <v>7624</v>
      </c>
      <c r="B360" s="211" t="s">
        <v>8051</v>
      </c>
      <c r="C360" s="212" t="s">
        <v>7738</v>
      </c>
      <c r="D360" s="211" t="s">
        <v>8276</v>
      </c>
      <c r="E360" s="212">
        <v>113</v>
      </c>
      <c r="F360" s="212">
        <v>1</v>
      </c>
      <c r="G360" s="213">
        <v>287</v>
      </c>
      <c r="H360" s="213">
        <v>21</v>
      </c>
      <c r="I360" s="213"/>
      <c r="J360" s="213"/>
      <c r="K360" s="211" t="s">
        <v>8294</v>
      </c>
      <c r="M360" s="212">
        <v>7</v>
      </c>
      <c r="N360" s="214">
        <v>41915</v>
      </c>
      <c r="O360" s="212">
        <v>5.25</v>
      </c>
      <c r="P360" s="214">
        <v>42215</v>
      </c>
      <c r="Q360" s="215" t="s">
        <v>8294</v>
      </c>
      <c r="R360" s="215" t="s">
        <v>8294</v>
      </c>
      <c r="S360" s="215" t="s">
        <v>8294</v>
      </c>
      <c r="T360" s="215" t="s">
        <v>8294</v>
      </c>
      <c r="U360" s="209">
        <f>AD360*BS360</f>
        <v>1660.5315999999998</v>
      </c>
      <c r="V360" s="216">
        <v>42215</v>
      </c>
      <c r="W360" s="215">
        <v>13.5</v>
      </c>
      <c r="X360" s="215" t="s">
        <v>8294</v>
      </c>
      <c r="Y360" s="215" t="s">
        <v>8294</v>
      </c>
      <c r="Z360" s="209">
        <f>AD360*BU360</f>
        <v>500.2883666666666</v>
      </c>
      <c r="AA360" s="216">
        <v>42215</v>
      </c>
      <c r="AB360" s="208" t="e">
        <f>(AD360/AH360)*10000</f>
        <v>#VALUE!</v>
      </c>
      <c r="AC360" s="216">
        <v>42215</v>
      </c>
      <c r="AD360" s="485">
        <f>(O360/W360)*(((100-CC360)/100)*((100-2)/100))*100</f>
        <v>35.481444444444442</v>
      </c>
      <c r="AE360" s="216">
        <v>42212</v>
      </c>
      <c r="AF360" s="235">
        <v>39.786324786324784</v>
      </c>
      <c r="AG360" s="216">
        <v>42212</v>
      </c>
      <c r="AH360" s="215" t="s">
        <v>8294</v>
      </c>
      <c r="AI360" s="216" t="s">
        <v>8299</v>
      </c>
      <c r="AJ360" s="212">
        <v>160</v>
      </c>
      <c r="AK360" s="216">
        <v>42145</v>
      </c>
      <c r="AL360" s="215" t="s">
        <v>8294</v>
      </c>
      <c r="AM360" s="215"/>
      <c r="AN360" s="212">
        <v>105</v>
      </c>
      <c r="AO360" s="212"/>
      <c r="AP360" s="215" t="s">
        <v>8294</v>
      </c>
      <c r="AQ360" s="215"/>
      <c r="AR360" s="215" t="s">
        <v>8294</v>
      </c>
      <c r="AS360" s="215"/>
      <c r="AT360" s="215" t="s">
        <v>8294</v>
      </c>
      <c r="AU360" s="215" t="s">
        <v>8294</v>
      </c>
      <c r="AV360" s="215"/>
      <c r="AW360" s="215" t="s">
        <v>8294</v>
      </c>
      <c r="AX360" s="215"/>
      <c r="AY360" s="215" t="s">
        <v>8294</v>
      </c>
      <c r="AZ360" s="215"/>
      <c r="BA360" s="215" t="s">
        <v>8294</v>
      </c>
      <c r="BB360" s="215"/>
      <c r="BC360" s="215" t="s">
        <v>8294</v>
      </c>
      <c r="BD360" s="215"/>
      <c r="BE360" s="212">
        <v>3</v>
      </c>
      <c r="BF360" s="217">
        <v>42279</v>
      </c>
      <c r="BG360" s="212">
        <v>-14.3</v>
      </c>
      <c r="BH360" s="212" t="s">
        <v>8299</v>
      </c>
      <c r="BI360" s="211" t="s">
        <v>8294</v>
      </c>
      <c r="BJ360" s="211"/>
      <c r="BK360" s="211" t="s">
        <v>8294</v>
      </c>
      <c r="BL360" s="211"/>
      <c r="BM360" s="212">
        <v>57.6</v>
      </c>
      <c r="BN360" s="212" t="s">
        <v>8299</v>
      </c>
      <c r="BO360" s="211" t="s">
        <v>8294</v>
      </c>
      <c r="BP360" s="211"/>
      <c r="BQ360" s="212">
        <v>10.8</v>
      </c>
      <c r="BR360" s="212" t="s">
        <v>8299</v>
      </c>
      <c r="BS360" s="212">
        <v>46.8</v>
      </c>
      <c r="BT360" s="212" t="s">
        <v>8299</v>
      </c>
      <c r="BU360" s="212">
        <v>14.1</v>
      </c>
      <c r="BV360" s="212" t="s">
        <v>8299</v>
      </c>
      <c r="BW360" s="212">
        <v>9.9</v>
      </c>
      <c r="BX360" s="212" t="s">
        <v>8299</v>
      </c>
      <c r="BY360" s="234">
        <v>7.2307610511779785</v>
      </c>
      <c r="BZ360" s="214">
        <v>42215</v>
      </c>
      <c r="CA360" s="212">
        <v>31.9</v>
      </c>
      <c r="CB360" s="208" t="s">
        <v>8299</v>
      </c>
      <c r="CC360" s="212">
        <v>6.9</v>
      </c>
      <c r="CD360" s="214">
        <v>42215</v>
      </c>
      <c r="CE360" s="208">
        <v>0</v>
      </c>
      <c r="CG360" s="215" t="s">
        <v>8294</v>
      </c>
      <c r="CH360" s="215" t="s">
        <v>8294</v>
      </c>
      <c r="CI360" s="215" t="s">
        <v>8294</v>
      </c>
      <c r="CJ360" s="215" t="s">
        <v>8294</v>
      </c>
    </row>
    <row r="361" spans="1:88">
      <c r="A361" s="210" t="s">
        <v>7624</v>
      </c>
      <c r="B361" s="211" t="s">
        <v>7943</v>
      </c>
      <c r="C361" s="212" t="s">
        <v>7689</v>
      </c>
      <c r="D361" s="211" t="s">
        <v>8276</v>
      </c>
      <c r="E361" s="212">
        <v>59</v>
      </c>
      <c r="F361" s="212">
        <v>1</v>
      </c>
      <c r="G361" s="213">
        <v>287</v>
      </c>
      <c r="H361" s="213">
        <v>22</v>
      </c>
      <c r="I361" s="213"/>
      <c r="J361" s="213"/>
      <c r="K361" s="211" t="s">
        <v>8294</v>
      </c>
      <c r="M361" s="212">
        <v>7</v>
      </c>
      <c r="N361" s="214">
        <v>41915</v>
      </c>
      <c r="O361" s="212">
        <v>5.15</v>
      </c>
      <c r="P361" s="214">
        <v>42215</v>
      </c>
      <c r="Q361" s="215" t="s">
        <v>8294</v>
      </c>
      <c r="R361" s="215" t="s">
        <v>8294</v>
      </c>
      <c r="S361" s="215" t="s">
        <v>8294</v>
      </c>
      <c r="T361" s="215" t="s">
        <v>8294</v>
      </c>
      <c r="U361" s="209">
        <f>AD361*BS361</f>
        <v>1587.199252592593</v>
      </c>
      <c r="V361" s="216">
        <v>42215</v>
      </c>
      <c r="W361" s="215">
        <v>13.5</v>
      </c>
      <c r="X361" s="215" t="s">
        <v>8294</v>
      </c>
      <c r="Y361" s="215" t="s">
        <v>8294</v>
      </c>
      <c r="Z361" s="209">
        <f>AD361*BU361</f>
        <v>541.80105777777783</v>
      </c>
      <c r="AA361" s="216">
        <v>42215</v>
      </c>
      <c r="AB361" s="208" t="e">
        <f>(AD361/AH361)*10000</f>
        <v>#VALUE!</v>
      </c>
      <c r="AC361" s="216">
        <v>42215</v>
      </c>
      <c r="AD361" s="485">
        <f>(O361/W361)*(((100-CC361)/100)*((100-2)/100))*100</f>
        <v>34.730837037037041</v>
      </c>
      <c r="AE361" s="216">
        <v>42212</v>
      </c>
      <c r="AF361" s="235">
        <v>38.944647944647954</v>
      </c>
      <c r="AG361" s="216">
        <v>42212</v>
      </c>
      <c r="AH361" s="215" t="s">
        <v>8294</v>
      </c>
      <c r="AI361" s="216" t="s">
        <v>8299</v>
      </c>
      <c r="AJ361" s="212">
        <v>180</v>
      </c>
      <c r="AK361" s="216">
        <v>42145</v>
      </c>
      <c r="AL361" s="215" t="s">
        <v>8294</v>
      </c>
      <c r="AM361" s="215"/>
      <c r="AN361" s="212">
        <v>103</v>
      </c>
      <c r="AO361" s="212"/>
      <c r="AP361" s="215" t="s">
        <v>8294</v>
      </c>
      <c r="AQ361" s="215"/>
      <c r="AR361" s="215" t="s">
        <v>8294</v>
      </c>
      <c r="AS361" s="215"/>
      <c r="AT361" s="215" t="s">
        <v>8294</v>
      </c>
      <c r="AU361" s="215" t="s">
        <v>8294</v>
      </c>
      <c r="AV361" s="215"/>
      <c r="AW361" s="215" t="s">
        <v>8294</v>
      </c>
      <c r="AX361" s="215"/>
      <c r="AY361" s="215" t="s">
        <v>8294</v>
      </c>
      <c r="AZ361" s="215"/>
      <c r="BA361" s="215" t="s">
        <v>8294</v>
      </c>
      <c r="BB361" s="215"/>
      <c r="BC361" s="215" t="s">
        <v>8294</v>
      </c>
      <c r="BD361" s="215"/>
      <c r="BE361" s="212">
        <v>3</v>
      </c>
      <c r="BF361" s="217">
        <v>42279</v>
      </c>
      <c r="BG361" s="212">
        <v>-13.2</v>
      </c>
      <c r="BH361" s="212" t="s">
        <v>8299</v>
      </c>
      <c r="BI361" s="211" t="s">
        <v>8294</v>
      </c>
      <c r="BJ361" s="211"/>
      <c r="BK361" s="211" t="s">
        <v>8294</v>
      </c>
      <c r="BL361" s="211"/>
      <c r="BM361" s="212">
        <v>60.4</v>
      </c>
      <c r="BN361" s="212" t="s">
        <v>8299</v>
      </c>
      <c r="BO361" s="211" t="s">
        <v>8294</v>
      </c>
      <c r="BP361" s="211"/>
      <c r="BQ361" s="212">
        <v>10.6</v>
      </c>
      <c r="BR361" s="212" t="s">
        <v>8299</v>
      </c>
      <c r="BS361" s="212">
        <v>45.7</v>
      </c>
      <c r="BT361" s="212" t="s">
        <v>8299</v>
      </c>
      <c r="BU361" s="212">
        <v>15.6</v>
      </c>
      <c r="BV361" s="212" t="s">
        <v>8299</v>
      </c>
      <c r="BW361" s="212">
        <v>13.8</v>
      </c>
      <c r="BX361" s="212" t="s">
        <v>8299</v>
      </c>
      <c r="BY361" s="234">
        <v>7.276148796081543</v>
      </c>
      <c r="BZ361" s="214">
        <v>42215</v>
      </c>
      <c r="CA361" s="212">
        <v>34.5</v>
      </c>
      <c r="CB361" s="208" t="s">
        <v>8299</v>
      </c>
      <c r="CC361" s="212">
        <v>7.1</v>
      </c>
      <c r="CD361" s="214">
        <v>42215</v>
      </c>
      <c r="CE361" s="208">
        <v>0</v>
      </c>
      <c r="CG361" s="215" t="s">
        <v>8294</v>
      </c>
      <c r="CH361" s="215" t="s">
        <v>8294</v>
      </c>
      <c r="CI361" s="215" t="s">
        <v>8294</v>
      </c>
      <c r="CJ361" s="215" t="s">
        <v>8294</v>
      </c>
    </row>
    <row r="362" spans="1:88">
      <c r="A362" s="210" t="s">
        <v>7624</v>
      </c>
      <c r="B362" s="211" t="s">
        <v>7957</v>
      </c>
      <c r="C362" s="212" t="s">
        <v>7696</v>
      </c>
      <c r="D362" s="211" t="s">
        <v>8274</v>
      </c>
      <c r="E362" s="212">
        <v>66</v>
      </c>
      <c r="F362" s="212">
        <v>1</v>
      </c>
      <c r="G362" s="213">
        <v>288</v>
      </c>
      <c r="H362" s="213">
        <v>11</v>
      </c>
      <c r="I362" s="213"/>
      <c r="J362" s="213"/>
      <c r="K362" s="211" t="s">
        <v>8294</v>
      </c>
      <c r="M362" s="212">
        <v>7</v>
      </c>
      <c r="N362" s="214">
        <v>41915</v>
      </c>
      <c r="O362" s="212">
        <v>3.55</v>
      </c>
      <c r="P362" s="214">
        <v>42215</v>
      </c>
      <c r="Q362" s="215" t="s">
        <v>8294</v>
      </c>
      <c r="R362" s="215" t="s">
        <v>8294</v>
      </c>
      <c r="S362" s="215" t="s">
        <v>8294</v>
      </c>
      <c r="T362" s="215" t="s">
        <v>8294</v>
      </c>
      <c r="U362" s="209">
        <f>AD362*BS362</f>
        <v>1131.2161777777776</v>
      </c>
      <c r="V362" s="216">
        <v>42215</v>
      </c>
      <c r="W362" s="215">
        <v>13.5</v>
      </c>
      <c r="X362" s="215" t="s">
        <v>8294</v>
      </c>
      <c r="Y362" s="215" t="s">
        <v>8294</v>
      </c>
      <c r="Z362" s="209">
        <f>AD362*BU362</f>
        <v>316.35706666666658</v>
      </c>
      <c r="AA362" s="216">
        <v>42215</v>
      </c>
      <c r="AB362" s="208" t="e">
        <f>(AD362/AH362)*10000</f>
        <v>#VALUE!</v>
      </c>
      <c r="AC362" s="216">
        <v>42215</v>
      </c>
      <c r="AD362" s="485">
        <f>(O362/W362)*(((100-CC362)/100)*((100-2)/100))*100</f>
        <v>23.966444444444441</v>
      </c>
      <c r="AE362" s="216">
        <v>42212</v>
      </c>
      <c r="AF362" s="235">
        <v>26.874236874236875</v>
      </c>
      <c r="AG362" s="216">
        <v>42212</v>
      </c>
      <c r="AH362" s="215" t="s">
        <v>8294</v>
      </c>
      <c r="AI362" s="216" t="s">
        <v>8299</v>
      </c>
      <c r="AJ362" s="212">
        <v>150</v>
      </c>
      <c r="AK362" s="216">
        <v>42145</v>
      </c>
      <c r="AL362" s="215" t="s">
        <v>8294</v>
      </c>
      <c r="AM362" s="215"/>
      <c r="AN362" s="212">
        <v>105</v>
      </c>
      <c r="AO362" s="212"/>
      <c r="AP362" s="215" t="s">
        <v>8294</v>
      </c>
      <c r="AQ362" s="215"/>
      <c r="AR362" s="215" t="s">
        <v>8294</v>
      </c>
      <c r="AS362" s="215"/>
      <c r="AT362" s="215" t="s">
        <v>8294</v>
      </c>
      <c r="AU362" s="215" t="s">
        <v>8294</v>
      </c>
      <c r="AV362" s="215"/>
      <c r="AW362" s="215" t="s">
        <v>8294</v>
      </c>
      <c r="AX362" s="215"/>
      <c r="AY362" s="215" t="s">
        <v>8294</v>
      </c>
      <c r="AZ362" s="215"/>
      <c r="BA362" s="215" t="s">
        <v>8294</v>
      </c>
      <c r="BB362" s="215"/>
      <c r="BC362" s="215" t="s">
        <v>8294</v>
      </c>
      <c r="BD362" s="215"/>
      <c r="BE362" s="212">
        <v>3</v>
      </c>
      <c r="BF362" s="217">
        <v>42279</v>
      </c>
      <c r="BG362" s="212">
        <v>-11.3</v>
      </c>
      <c r="BH362" s="212" t="s">
        <v>8299</v>
      </c>
      <c r="BI362" s="211" t="s">
        <v>8294</v>
      </c>
      <c r="BJ362" s="211"/>
      <c r="BK362" s="211" t="s">
        <v>8294</v>
      </c>
      <c r="BL362" s="211"/>
      <c r="BM362" s="212">
        <v>59.9</v>
      </c>
      <c r="BN362" s="212" t="s">
        <v>8299</v>
      </c>
      <c r="BO362" s="211" t="s">
        <v>8294</v>
      </c>
      <c r="BP362" s="211"/>
      <c r="BQ362" s="212">
        <v>11.1</v>
      </c>
      <c r="BR362" s="212" t="s">
        <v>8299</v>
      </c>
      <c r="BS362" s="212">
        <v>47.2</v>
      </c>
      <c r="BT362" s="212" t="s">
        <v>8299</v>
      </c>
      <c r="BU362" s="212">
        <v>13.2</v>
      </c>
      <c r="BV362" s="212" t="s">
        <v>8299</v>
      </c>
      <c r="BW362" s="212">
        <v>11.6</v>
      </c>
      <c r="BX362" s="212" t="s">
        <v>8299</v>
      </c>
      <c r="BY362" s="234">
        <v>6.9742441177368164</v>
      </c>
      <c r="BZ362" s="214">
        <v>42215</v>
      </c>
      <c r="CA362" s="212">
        <v>30.1</v>
      </c>
      <c r="CB362" s="208" t="s">
        <v>8299</v>
      </c>
      <c r="CC362" s="212">
        <v>7</v>
      </c>
      <c r="CD362" s="214">
        <v>42215</v>
      </c>
      <c r="CE362" s="208">
        <v>0</v>
      </c>
      <c r="CG362" s="215" t="s">
        <v>8294</v>
      </c>
      <c r="CH362" s="215" t="s">
        <v>8294</v>
      </c>
      <c r="CI362" s="215" t="s">
        <v>8294</v>
      </c>
      <c r="CJ362" s="215" t="s">
        <v>8294</v>
      </c>
    </row>
    <row r="363" spans="1:88">
      <c r="A363" s="210" t="s">
        <v>7624</v>
      </c>
      <c r="B363" s="211" t="s">
        <v>8055</v>
      </c>
      <c r="C363" s="212" t="s">
        <v>7740</v>
      </c>
      <c r="D363" s="211" t="s">
        <v>8274</v>
      </c>
      <c r="E363" s="212">
        <v>115</v>
      </c>
      <c r="F363" s="212">
        <v>1</v>
      </c>
      <c r="G363" s="213">
        <v>288</v>
      </c>
      <c r="H363" s="213">
        <v>12</v>
      </c>
      <c r="I363" s="213"/>
      <c r="J363" s="213"/>
      <c r="K363" s="211" t="s">
        <v>8294</v>
      </c>
      <c r="M363" s="212">
        <v>7</v>
      </c>
      <c r="N363" s="214">
        <v>41915</v>
      </c>
      <c r="O363" s="212">
        <v>2.8</v>
      </c>
      <c r="P363" s="214">
        <v>42215</v>
      </c>
      <c r="Q363" s="215" t="s">
        <v>8294</v>
      </c>
      <c r="R363" s="215" t="s">
        <v>8294</v>
      </c>
      <c r="S363" s="215" t="s">
        <v>8294</v>
      </c>
      <c r="T363" s="215" t="s">
        <v>8294</v>
      </c>
      <c r="U363" s="209" t="e">
        <f>AD363*BS363</f>
        <v>#VALUE!</v>
      </c>
      <c r="V363" s="216">
        <v>42215</v>
      </c>
      <c r="W363" s="215">
        <v>13.5</v>
      </c>
      <c r="X363" s="215" t="s">
        <v>8294</v>
      </c>
      <c r="Y363" s="215" t="s">
        <v>8294</v>
      </c>
      <c r="Z363" s="209" t="e">
        <f>AD363*BU363</f>
        <v>#VALUE!</v>
      </c>
      <c r="AA363" s="216">
        <v>42215</v>
      </c>
      <c r="AB363" s="208" t="e">
        <f>(AD363/AH363)*10000</f>
        <v>#VALUE!</v>
      </c>
      <c r="AC363" s="216">
        <v>42215</v>
      </c>
      <c r="AD363" s="485">
        <f>(O363/W363)*(((100-CC363)/100)*((100-2)/100))*100</f>
        <v>18.984414814814816</v>
      </c>
      <c r="AE363" s="216">
        <v>42212</v>
      </c>
      <c r="AF363" s="235">
        <v>21.287749287749289</v>
      </c>
      <c r="AG363" s="216">
        <v>42212</v>
      </c>
      <c r="AH363" s="215" t="s">
        <v>8294</v>
      </c>
      <c r="AI363" s="216" t="s">
        <v>8299</v>
      </c>
      <c r="AJ363" s="212">
        <v>150</v>
      </c>
      <c r="AK363" s="216">
        <v>42145</v>
      </c>
      <c r="AL363" s="215" t="s">
        <v>8294</v>
      </c>
      <c r="AM363" s="215"/>
      <c r="AN363" s="212">
        <v>105</v>
      </c>
      <c r="AO363" s="212"/>
      <c r="AP363" s="215" t="s">
        <v>8294</v>
      </c>
      <c r="AQ363" s="215"/>
      <c r="AR363" s="215" t="s">
        <v>8294</v>
      </c>
      <c r="AS363" s="215"/>
      <c r="AT363" s="215" t="s">
        <v>8294</v>
      </c>
      <c r="AU363" s="215" t="s">
        <v>8294</v>
      </c>
      <c r="AV363" s="215"/>
      <c r="AW363" s="215" t="s">
        <v>8294</v>
      </c>
      <c r="AX363" s="215"/>
      <c r="AY363" s="215" t="s">
        <v>8294</v>
      </c>
      <c r="AZ363" s="215"/>
      <c r="BA363" s="215" t="s">
        <v>8294</v>
      </c>
      <c r="BB363" s="215"/>
      <c r="BC363" s="215" t="s">
        <v>8294</v>
      </c>
      <c r="BD363" s="215"/>
      <c r="BE363" s="212">
        <v>3</v>
      </c>
      <c r="BF363" s="217">
        <v>42279</v>
      </c>
      <c r="BG363" s="211" t="s">
        <v>8294</v>
      </c>
      <c r="BH363" s="212" t="s">
        <v>8299</v>
      </c>
      <c r="BI363" s="211" t="s">
        <v>8294</v>
      </c>
      <c r="BJ363" s="211"/>
      <c r="BK363" s="211" t="s">
        <v>8294</v>
      </c>
      <c r="BL363" s="211"/>
      <c r="BM363" s="211" t="s">
        <v>8294</v>
      </c>
      <c r="BN363" s="212" t="s">
        <v>8299</v>
      </c>
      <c r="BO363" s="211" t="s">
        <v>8294</v>
      </c>
      <c r="BP363" s="211"/>
      <c r="BQ363" s="211" t="s">
        <v>8294</v>
      </c>
      <c r="BR363" s="212" t="s">
        <v>8299</v>
      </c>
      <c r="BS363" s="211" t="s">
        <v>8294</v>
      </c>
      <c r="BT363" s="212" t="s">
        <v>8299</v>
      </c>
      <c r="BU363" s="211" t="s">
        <v>8294</v>
      </c>
      <c r="BV363" s="212" t="s">
        <v>8299</v>
      </c>
      <c r="BW363" s="211" t="s">
        <v>8294</v>
      </c>
      <c r="BX363" s="212" t="s">
        <v>8299</v>
      </c>
      <c r="BY363" s="234" t="s">
        <v>8294</v>
      </c>
      <c r="BZ363" s="214">
        <v>42215</v>
      </c>
      <c r="CA363" s="211" t="s">
        <v>8294</v>
      </c>
      <c r="CB363" s="208" t="s">
        <v>8299</v>
      </c>
      <c r="CC363" s="212">
        <v>6.6</v>
      </c>
      <c r="CD363" s="214">
        <v>42215</v>
      </c>
      <c r="CE363" s="208">
        <v>0</v>
      </c>
      <c r="CG363" s="215" t="s">
        <v>8294</v>
      </c>
      <c r="CH363" s="215" t="s">
        <v>8294</v>
      </c>
      <c r="CI363" s="215" t="s">
        <v>8294</v>
      </c>
      <c r="CJ363" s="215" t="s">
        <v>8294</v>
      </c>
    </row>
    <row r="364" spans="1:88">
      <c r="A364" s="210" t="s">
        <v>7624</v>
      </c>
      <c r="B364" s="211" t="s">
        <v>8196</v>
      </c>
      <c r="C364" s="212" t="s">
        <v>7394</v>
      </c>
      <c r="D364" s="211" t="s">
        <v>8274</v>
      </c>
      <c r="E364" s="212">
        <v>186</v>
      </c>
      <c r="F364" s="212">
        <v>1</v>
      </c>
      <c r="G364" s="213">
        <v>288</v>
      </c>
      <c r="H364" s="213">
        <v>13</v>
      </c>
      <c r="I364" s="213"/>
      <c r="J364" s="213"/>
      <c r="K364" s="212">
        <v>20</v>
      </c>
      <c r="L364" s="223">
        <v>42278</v>
      </c>
      <c r="M364" s="212">
        <v>7</v>
      </c>
      <c r="N364" s="214">
        <v>41915</v>
      </c>
      <c r="O364" s="212">
        <v>3.45</v>
      </c>
      <c r="P364" s="214">
        <v>42215</v>
      </c>
      <c r="Q364" s="215" t="s">
        <v>8294</v>
      </c>
      <c r="R364" s="215" t="s">
        <v>8294</v>
      </c>
      <c r="S364" s="215" t="s">
        <v>8294</v>
      </c>
      <c r="T364" s="215" t="s">
        <v>8294</v>
      </c>
      <c r="U364" s="209">
        <f>AD364*BS364</f>
        <v>1120.2279822222222</v>
      </c>
      <c r="V364" s="216">
        <v>42215</v>
      </c>
      <c r="W364" s="215">
        <v>13.5</v>
      </c>
      <c r="X364" s="215" t="s">
        <v>8294</v>
      </c>
      <c r="Y364" s="215" t="s">
        <v>8294</v>
      </c>
      <c r="Z364" s="209">
        <f>AD364*BU364</f>
        <v>306.78442666666666</v>
      </c>
      <c r="AA364" s="216">
        <v>42215</v>
      </c>
      <c r="AB364" s="208" t="e">
        <f>(AD364/AH364)*10000</f>
        <v>#VALUE!</v>
      </c>
      <c r="AC364" s="216">
        <v>42215</v>
      </c>
      <c r="AD364" s="485">
        <f>(O364/W364)*(((100-CC364)/100)*((100-2)/100))*100</f>
        <v>23.241244444444444</v>
      </c>
      <c r="AE364" s="216">
        <v>42212</v>
      </c>
      <c r="AF364" s="235">
        <v>26.061050061050061</v>
      </c>
      <c r="AG364" s="216">
        <v>42212</v>
      </c>
      <c r="AH364" s="215" t="s">
        <v>8294</v>
      </c>
      <c r="AI364" s="216" t="s">
        <v>8299</v>
      </c>
      <c r="AJ364" s="212">
        <v>140</v>
      </c>
      <c r="AK364" s="216">
        <v>42145</v>
      </c>
      <c r="AL364" s="215" t="s">
        <v>8294</v>
      </c>
      <c r="AM364" s="215"/>
      <c r="AN364" s="212">
        <v>103</v>
      </c>
      <c r="AO364" s="212"/>
      <c r="AP364" s="215" t="s">
        <v>8294</v>
      </c>
      <c r="AQ364" s="215"/>
      <c r="AR364" s="215" t="s">
        <v>8294</v>
      </c>
      <c r="AS364" s="215"/>
      <c r="AT364" s="215" t="s">
        <v>8294</v>
      </c>
      <c r="AU364" s="215" t="s">
        <v>8294</v>
      </c>
      <c r="AV364" s="215"/>
      <c r="AW364" s="215" t="s">
        <v>8294</v>
      </c>
      <c r="AX364" s="215"/>
      <c r="AY364" s="215" t="s">
        <v>8294</v>
      </c>
      <c r="AZ364" s="215"/>
      <c r="BA364" s="215" t="s">
        <v>8294</v>
      </c>
      <c r="BB364" s="215"/>
      <c r="BC364" s="215" t="s">
        <v>8294</v>
      </c>
      <c r="BD364" s="215"/>
      <c r="BE364" s="212">
        <v>3</v>
      </c>
      <c r="BF364" s="217">
        <v>42279</v>
      </c>
      <c r="BG364" s="212">
        <v>-11.6</v>
      </c>
      <c r="BH364" s="212" t="s">
        <v>8299</v>
      </c>
      <c r="BI364" s="211" t="s">
        <v>8294</v>
      </c>
      <c r="BJ364" s="211"/>
      <c r="BK364" s="211" t="s">
        <v>8294</v>
      </c>
      <c r="BL364" s="211"/>
      <c r="BM364" s="212">
        <v>62.3</v>
      </c>
      <c r="BN364" s="212" t="s">
        <v>8299</v>
      </c>
      <c r="BO364" s="211" t="s">
        <v>8294</v>
      </c>
      <c r="BP364" s="211"/>
      <c r="BQ364" s="212">
        <v>9.6</v>
      </c>
      <c r="BR364" s="212" t="s">
        <v>8299</v>
      </c>
      <c r="BS364" s="212">
        <v>48.2</v>
      </c>
      <c r="BT364" s="212" t="s">
        <v>8299</v>
      </c>
      <c r="BU364" s="212">
        <v>13.2</v>
      </c>
      <c r="BV364" s="212" t="s">
        <v>8299</v>
      </c>
      <c r="BW364" s="212">
        <v>10.3</v>
      </c>
      <c r="BX364" s="212" t="s">
        <v>8299</v>
      </c>
      <c r="BY364" s="234">
        <v>7.3898019790649414</v>
      </c>
      <c r="BZ364" s="214">
        <v>42215</v>
      </c>
      <c r="CA364" s="212">
        <v>30.8</v>
      </c>
      <c r="CB364" s="208" t="s">
        <v>8299</v>
      </c>
      <c r="CC364" s="212">
        <v>7.2</v>
      </c>
      <c r="CD364" s="214">
        <v>42215</v>
      </c>
      <c r="CE364" s="208">
        <v>0</v>
      </c>
      <c r="CG364" s="215" t="s">
        <v>8294</v>
      </c>
      <c r="CH364" s="215" t="s">
        <v>8294</v>
      </c>
      <c r="CI364" s="215" t="s">
        <v>8294</v>
      </c>
      <c r="CJ364" s="215" t="s">
        <v>8294</v>
      </c>
    </row>
    <row r="365" spans="1:88">
      <c r="A365" s="210" t="s">
        <v>7624</v>
      </c>
      <c r="B365" s="211" t="s">
        <v>7897</v>
      </c>
      <c r="C365" s="212" t="s">
        <v>7666</v>
      </c>
      <c r="D365" s="211" t="s">
        <v>8274</v>
      </c>
      <c r="E365" s="212">
        <v>36</v>
      </c>
      <c r="F365" s="212">
        <v>1</v>
      </c>
      <c r="G365" s="213">
        <v>288</v>
      </c>
      <c r="H365" s="213">
        <v>14</v>
      </c>
      <c r="I365" s="213"/>
      <c r="J365" s="213"/>
      <c r="K365" s="211" t="s">
        <v>8294</v>
      </c>
      <c r="M365" s="212">
        <v>7</v>
      </c>
      <c r="N365" s="214">
        <v>41915</v>
      </c>
      <c r="O365" s="212">
        <v>2.5499999999999998</v>
      </c>
      <c r="P365" s="214">
        <v>42215</v>
      </c>
      <c r="Q365" s="215" t="s">
        <v>8294</v>
      </c>
      <c r="R365" s="215" t="s">
        <v>8294</v>
      </c>
      <c r="S365" s="215" t="s">
        <v>8294</v>
      </c>
      <c r="T365" s="215" t="s">
        <v>8294</v>
      </c>
      <c r="U365" s="209" t="e">
        <f>AD365*BS365</f>
        <v>#VALUE!</v>
      </c>
      <c r="V365" s="216">
        <v>42215</v>
      </c>
      <c r="W365" s="215">
        <v>13.5</v>
      </c>
      <c r="X365" s="215" t="s">
        <v>8294</v>
      </c>
      <c r="Y365" s="215" t="s">
        <v>8294</v>
      </c>
      <c r="Z365" s="209" t="e">
        <f>AD365*BU365</f>
        <v>#VALUE!</v>
      </c>
      <c r="AA365" s="216">
        <v>42215</v>
      </c>
      <c r="AB365" s="208" t="e">
        <f>(AD365/AH365)*10000</f>
        <v>#VALUE!</v>
      </c>
      <c r="AC365" s="216">
        <v>42215</v>
      </c>
      <c r="AD365" s="485">
        <f>(O365/W365)*(((100-CC365)/100)*((100-2)/100))*100</f>
        <v>17.233844444444443</v>
      </c>
      <c r="AE365" s="216">
        <v>42212</v>
      </c>
      <c r="AF365" s="235">
        <v>19.324786324786324</v>
      </c>
      <c r="AG365" s="216">
        <v>42212</v>
      </c>
      <c r="AH365" s="215" t="s">
        <v>8294</v>
      </c>
      <c r="AI365" s="216" t="s">
        <v>8299</v>
      </c>
      <c r="AJ365" s="212">
        <v>145</v>
      </c>
      <c r="AK365" s="216">
        <v>42145</v>
      </c>
      <c r="AL365" s="215" t="s">
        <v>8294</v>
      </c>
      <c r="AM365" s="215"/>
      <c r="AN365" s="212">
        <v>104</v>
      </c>
      <c r="AO365" s="212"/>
      <c r="AP365" s="215" t="s">
        <v>8294</v>
      </c>
      <c r="AQ365" s="215"/>
      <c r="AR365" s="215" t="s">
        <v>8294</v>
      </c>
      <c r="AS365" s="215"/>
      <c r="AT365" s="215" t="s">
        <v>8294</v>
      </c>
      <c r="AU365" s="215" t="s">
        <v>8294</v>
      </c>
      <c r="AV365" s="215"/>
      <c r="AW365" s="215" t="s">
        <v>8294</v>
      </c>
      <c r="AX365" s="215"/>
      <c r="AY365" s="215" t="s">
        <v>8294</v>
      </c>
      <c r="AZ365" s="215"/>
      <c r="BA365" s="215" t="s">
        <v>8294</v>
      </c>
      <c r="BB365" s="215"/>
      <c r="BC365" s="215" t="s">
        <v>8294</v>
      </c>
      <c r="BD365" s="215"/>
      <c r="BE365" s="212">
        <v>3</v>
      </c>
      <c r="BF365" s="217">
        <v>42279</v>
      </c>
      <c r="BG365" s="211" t="s">
        <v>8294</v>
      </c>
      <c r="BH365" s="212" t="s">
        <v>8299</v>
      </c>
      <c r="BI365" s="211" t="s">
        <v>8294</v>
      </c>
      <c r="BJ365" s="211"/>
      <c r="BK365" s="211" t="s">
        <v>8294</v>
      </c>
      <c r="BL365" s="211"/>
      <c r="BM365" s="211" t="s">
        <v>8294</v>
      </c>
      <c r="BN365" s="212" t="s">
        <v>8299</v>
      </c>
      <c r="BO365" s="211" t="s">
        <v>8294</v>
      </c>
      <c r="BP365" s="211"/>
      <c r="BQ365" s="211" t="s">
        <v>8294</v>
      </c>
      <c r="BR365" s="212" t="s">
        <v>8299</v>
      </c>
      <c r="BS365" s="211" t="s">
        <v>8294</v>
      </c>
      <c r="BT365" s="212" t="s">
        <v>8299</v>
      </c>
      <c r="BU365" s="211" t="s">
        <v>8294</v>
      </c>
      <c r="BV365" s="212" t="s">
        <v>8299</v>
      </c>
      <c r="BW365" s="211" t="s">
        <v>8294</v>
      </c>
      <c r="BX365" s="212" t="s">
        <v>8299</v>
      </c>
      <c r="BY365" s="234" t="s">
        <v>8294</v>
      </c>
      <c r="BZ365" s="214">
        <v>42215</v>
      </c>
      <c r="CA365" s="211" t="s">
        <v>8294</v>
      </c>
      <c r="CB365" s="208" t="s">
        <v>8299</v>
      </c>
      <c r="CC365" s="212">
        <v>6.9</v>
      </c>
      <c r="CD365" s="214">
        <v>42215</v>
      </c>
      <c r="CE365" s="208">
        <v>0</v>
      </c>
      <c r="CG365" s="215" t="s">
        <v>8294</v>
      </c>
      <c r="CH365" s="215" t="s">
        <v>8294</v>
      </c>
      <c r="CI365" s="215" t="s">
        <v>8294</v>
      </c>
      <c r="CJ365" s="215" t="s">
        <v>8294</v>
      </c>
    </row>
    <row r="366" spans="1:88">
      <c r="A366" s="210" t="s">
        <v>7624</v>
      </c>
      <c r="B366" s="211" t="s">
        <v>8090</v>
      </c>
      <c r="C366" s="212" t="s">
        <v>7753</v>
      </c>
      <c r="D366" s="211" t="s">
        <v>8274</v>
      </c>
      <c r="E366" s="212">
        <v>129</v>
      </c>
      <c r="F366" s="212">
        <v>1</v>
      </c>
      <c r="G366" s="213">
        <v>288</v>
      </c>
      <c r="H366" s="213">
        <v>15</v>
      </c>
      <c r="I366" s="213"/>
      <c r="J366" s="213"/>
      <c r="K366" s="211" t="s">
        <v>8294</v>
      </c>
      <c r="M366" s="212">
        <v>7</v>
      </c>
      <c r="N366" s="214">
        <v>41915</v>
      </c>
      <c r="O366" s="212">
        <v>3.9</v>
      </c>
      <c r="P366" s="214">
        <v>42215</v>
      </c>
      <c r="Q366" s="215" t="s">
        <v>8294</v>
      </c>
      <c r="R366" s="215" t="s">
        <v>8294</v>
      </c>
      <c r="S366" s="215" t="s">
        <v>8294</v>
      </c>
      <c r="T366" s="215" t="s">
        <v>8294</v>
      </c>
      <c r="U366" s="209">
        <f>AD366*BS366</f>
        <v>1255.9714844444445</v>
      </c>
      <c r="V366" s="216">
        <v>42215</v>
      </c>
      <c r="W366" s="215">
        <v>13.5</v>
      </c>
      <c r="X366" s="215" t="s">
        <v>8294</v>
      </c>
      <c r="Y366" s="215" t="s">
        <v>8294</v>
      </c>
      <c r="Z366" s="209">
        <f>AD366*BU366</f>
        <v>319.27006222222224</v>
      </c>
      <c r="AA366" s="216">
        <v>42215</v>
      </c>
      <c r="AB366" s="208" t="e">
        <f>(AD366/AH366)*10000</f>
        <v>#VALUE!</v>
      </c>
      <c r="AC366" s="216">
        <v>42215</v>
      </c>
      <c r="AD366" s="485">
        <f>(O366/W366)*(((100-CC366)/100)*((100-2)/100))*100</f>
        <v>26.385955555555558</v>
      </c>
      <c r="AE366" s="216">
        <v>42212</v>
      </c>
      <c r="AF366" s="235">
        <v>29.587301587301589</v>
      </c>
      <c r="AG366" s="216">
        <v>42212</v>
      </c>
      <c r="AH366" s="215" t="s">
        <v>8294</v>
      </c>
      <c r="AI366" s="216" t="s">
        <v>8299</v>
      </c>
      <c r="AJ366" s="212">
        <v>140</v>
      </c>
      <c r="AK366" s="216">
        <v>42145</v>
      </c>
      <c r="AL366" s="215" t="s">
        <v>8294</v>
      </c>
      <c r="AM366" s="215"/>
      <c r="AN366" s="212">
        <v>105</v>
      </c>
      <c r="AO366" s="212"/>
      <c r="AP366" s="215" t="s">
        <v>8294</v>
      </c>
      <c r="AQ366" s="215"/>
      <c r="AR366" s="215" t="s">
        <v>8294</v>
      </c>
      <c r="AS366" s="215"/>
      <c r="AT366" s="215" t="s">
        <v>8294</v>
      </c>
      <c r="AU366" s="215" t="s">
        <v>8294</v>
      </c>
      <c r="AV366" s="215"/>
      <c r="AW366" s="215" t="s">
        <v>8294</v>
      </c>
      <c r="AX366" s="215"/>
      <c r="AY366" s="215" t="s">
        <v>8294</v>
      </c>
      <c r="AZ366" s="215"/>
      <c r="BA366" s="215" t="s">
        <v>8294</v>
      </c>
      <c r="BB366" s="215"/>
      <c r="BC366" s="215" t="s">
        <v>8294</v>
      </c>
      <c r="BD366" s="215"/>
      <c r="BE366" s="212">
        <v>3</v>
      </c>
      <c r="BF366" s="217">
        <v>42279</v>
      </c>
      <c r="BG366" s="212">
        <v>-8.9</v>
      </c>
      <c r="BH366" s="212" t="s">
        <v>8299</v>
      </c>
      <c r="BI366" s="211" t="s">
        <v>8294</v>
      </c>
      <c r="BJ366" s="211"/>
      <c r="BK366" s="211" t="s">
        <v>8294</v>
      </c>
      <c r="BL366" s="211"/>
      <c r="BM366" s="212">
        <v>60.4</v>
      </c>
      <c r="BN366" s="212" t="s">
        <v>8299</v>
      </c>
      <c r="BO366" s="211" t="s">
        <v>8294</v>
      </c>
      <c r="BP366" s="211"/>
      <c r="BQ366" s="212">
        <v>10.3</v>
      </c>
      <c r="BR366" s="212" t="s">
        <v>8299</v>
      </c>
      <c r="BS366" s="212">
        <v>47.6</v>
      </c>
      <c r="BT366" s="212" t="s">
        <v>8299</v>
      </c>
      <c r="BU366" s="212">
        <v>12.1</v>
      </c>
      <c r="BV366" s="212" t="s">
        <v>8299</v>
      </c>
      <c r="BW366" s="212">
        <v>13.5</v>
      </c>
      <c r="BX366" s="212" t="s">
        <v>8299</v>
      </c>
      <c r="BY366" s="234">
        <v>6.9948220252990723</v>
      </c>
      <c r="BZ366" s="214">
        <v>42215</v>
      </c>
      <c r="CA366" s="212">
        <v>27.7</v>
      </c>
      <c r="CB366" s="208" t="s">
        <v>8299</v>
      </c>
      <c r="CC366" s="212">
        <v>6.8</v>
      </c>
      <c r="CD366" s="214">
        <v>42215</v>
      </c>
      <c r="CE366" s="208">
        <v>0</v>
      </c>
      <c r="CG366" s="215" t="s">
        <v>8294</v>
      </c>
      <c r="CH366" s="215" t="s">
        <v>8294</v>
      </c>
      <c r="CI366" s="215" t="s">
        <v>8294</v>
      </c>
      <c r="CJ366" s="215" t="s">
        <v>8294</v>
      </c>
    </row>
    <row r="367" spans="1:88">
      <c r="A367" s="210" t="s">
        <v>7624</v>
      </c>
      <c r="B367" s="211" t="s">
        <v>7909</v>
      </c>
      <c r="C367" s="212" t="s">
        <v>7672</v>
      </c>
      <c r="D367" s="211" t="s">
        <v>8274</v>
      </c>
      <c r="E367" s="212">
        <v>42</v>
      </c>
      <c r="F367" s="212">
        <v>1</v>
      </c>
      <c r="G367" s="213">
        <v>288</v>
      </c>
      <c r="H367" s="213">
        <v>16</v>
      </c>
      <c r="I367" s="213"/>
      <c r="J367" s="213"/>
      <c r="K367" s="211" t="s">
        <v>8294</v>
      </c>
      <c r="M367" s="212">
        <v>7</v>
      </c>
      <c r="N367" s="214">
        <v>41915</v>
      </c>
      <c r="O367" s="212">
        <v>4</v>
      </c>
      <c r="P367" s="214">
        <v>42215</v>
      </c>
      <c r="Q367" s="215" t="s">
        <v>8294</v>
      </c>
      <c r="R367" s="215" t="s">
        <v>8294</v>
      </c>
      <c r="S367" s="215" t="s">
        <v>8294</v>
      </c>
      <c r="T367" s="215" t="s">
        <v>8294</v>
      </c>
      <c r="U367" s="209">
        <f>AD367*BS367</f>
        <v>1327.3439407407407</v>
      </c>
      <c r="V367" s="216">
        <v>42215</v>
      </c>
      <c r="W367" s="215">
        <v>13.5</v>
      </c>
      <c r="X367" s="215" t="s">
        <v>8294</v>
      </c>
      <c r="Y367" s="215" t="s">
        <v>8294</v>
      </c>
      <c r="Z367" s="209">
        <f>AD367*BU367</f>
        <v>324.40177777777774</v>
      </c>
      <c r="AA367" s="216">
        <v>42215</v>
      </c>
      <c r="AB367" s="208" t="e">
        <f>(AD367/AH367)*10000</f>
        <v>#VALUE!</v>
      </c>
      <c r="AC367" s="216">
        <v>42215</v>
      </c>
      <c r="AD367" s="485">
        <f>(O367/W367)*(((100-CC367)/100)*((100-2)/100))*100</f>
        <v>27.033481481481481</v>
      </c>
      <c r="AE367" s="216">
        <v>42212</v>
      </c>
      <c r="AF367" s="235">
        <v>30.313390313390308</v>
      </c>
      <c r="AG367" s="216">
        <v>42212</v>
      </c>
      <c r="AH367" s="215" t="s">
        <v>8294</v>
      </c>
      <c r="AI367" s="216" t="s">
        <v>8299</v>
      </c>
      <c r="AJ367" s="212">
        <v>165</v>
      </c>
      <c r="AK367" s="216">
        <v>42145</v>
      </c>
      <c r="AL367" s="215" t="s">
        <v>8294</v>
      </c>
      <c r="AM367" s="215"/>
      <c r="AN367" s="212">
        <v>107</v>
      </c>
      <c r="AO367" s="212"/>
      <c r="AP367" s="215" t="s">
        <v>8294</v>
      </c>
      <c r="AQ367" s="215"/>
      <c r="AR367" s="215" t="s">
        <v>8294</v>
      </c>
      <c r="AS367" s="215"/>
      <c r="AT367" s="215" t="s">
        <v>8294</v>
      </c>
      <c r="AU367" s="215" t="s">
        <v>8294</v>
      </c>
      <c r="AV367" s="215"/>
      <c r="AW367" s="215" t="s">
        <v>8294</v>
      </c>
      <c r="AX367" s="215"/>
      <c r="AY367" s="215" t="s">
        <v>8294</v>
      </c>
      <c r="AZ367" s="215"/>
      <c r="BA367" s="215" t="s">
        <v>8294</v>
      </c>
      <c r="BB367" s="215"/>
      <c r="BC367" s="215" t="s">
        <v>8294</v>
      </c>
      <c r="BD367" s="215"/>
      <c r="BE367" s="212">
        <v>3</v>
      </c>
      <c r="BF367" s="217">
        <v>42279</v>
      </c>
      <c r="BG367" s="212">
        <v>-11.6</v>
      </c>
      <c r="BH367" s="212" t="s">
        <v>8299</v>
      </c>
      <c r="BI367" s="211" t="s">
        <v>8294</v>
      </c>
      <c r="BJ367" s="211"/>
      <c r="BK367" s="211" t="s">
        <v>8294</v>
      </c>
      <c r="BL367" s="211"/>
      <c r="BM367" s="212">
        <v>61.2</v>
      </c>
      <c r="BN367" s="212" t="s">
        <v>8299</v>
      </c>
      <c r="BO367" s="211" t="s">
        <v>8294</v>
      </c>
      <c r="BP367" s="211"/>
      <c r="BQ367" s="212">
        <v>9.8000000000000007</v>
      </c>
      <c r="BR367" s="212" t="s">
        <v>8299</v>
      </c>
      <c r="BS367" s="212">
        <v>49.1</v>
      </c>
      <c r="BT367" s="212" t="s">
        <v>8299</v>
      </c>
      <c r="BU367" s="212">
        <v>12</v>
      </c>
      <c r="BV367" s="212" t="s">
        <v>8299</v>
      </c>
      <c r="BW367" s="212">
        <v>8.3000000000000007</v>
      </c>
      <c r="BX367" s="212" t="s">
        <v>8299</v>
      </c>
      <c r="BY367" s="234">
        <v>7.0217361450195313</v>
      </c>
      <c r="BZ367" s="214">
        <v>42215</v>
      </c>
      <c r="CA367" s="212">
        <v>28.6</v>
      </c>
      <c r="CB367" s="208" t="s">
        <v>8299</v>
      </c>
      <c r="CC367" s="212">
        <v>6.9</v>
      </c>
      <c r="CD367" s="214">
        <v>42215</v>
      </c>
      <c r="CE367" s="208">
        <v>0</v>
      </c>
      <c r="CG367" s="215" t="s">
        <v>8294</v>
      </c>
      <c r="CH367" s="215" t="s">
        <v>8294</v>
      </c>
      <c r="CI367" s="215" t="s">
        <v>8294</v>
      </c>
      <c r="CJ367" s="215" t="s">
        <v>8294</v>
      </c>
    </row>
    <row r="368" spans="1:88">
      <c r="A368" s="210" t="s">
        <v>7624</v>
      </c>
      <c r="B368" s="211" t="s">
        <v>7921</v>
      </c>
      <c r="C368" s="212" t="s">
        <v>7678</v>
      </c>
      <c r="D368" s="211" t="s">
        <v>8276</v>
      </c>
      <c r="E368" s="212">
        <v>48</v>
      </c>
      <c r="F368" s="212">
        <v>1</v>
      </c>
      <c r="G368" s="213">
        <v>288</v>
      </c>
      <c r="H368" s="213">
        <v>17</v>
      </c>
      <c r="I368" s="213"/>
      <c r="J368" s="213"/>
      <c r="K368" s="211" t="s">
        <v>8294</v>
      </c>
      <c r="M368" s="212">
        <v>7</v>
      </c>
      <c r="N368" s="214">
        <v>41915</v>
      </c>
      <c r="O368" s="212">
        <v>4.5</v>
      </c>
      <c r="P368" s="214">
        <v>42215</v>
      </c>
      <c r="Q368" s="215" t="s">
        <v>8294</v>
      </c>
      <c r="R368" s="215" t="s">
        <v>8294</v>
      </c>
      <c r="S368" s="215" t="s">
        <v>8294</v>
      </c>
      <c r="T368" s="215" t="s">
        <v>8294</v>
      </c>
      <c r="U368" s="209">
        <f>AD368*BS368</f>
        <v>1342.7959999999998</v>
      </c>
      <c r="V368" s="216">
        <v>42215</v>
      </c>
      <c r="W368" s="215">
        <v>13.5</v>
      </c>
      <c r="X368" s="215" t="s">
        <v>8294</v>
      </c>
      <c r="Y368" s="215" t="s">
        <v>8294</v>
      </c>
      <c r="Z368" s="209">
        <f>AD368*BU368</f>
        <v>498.23199999999986</v>
      </c>
      <c r="AA368" s="216">
        <v>42215</v>
      </c>
      <c r="AB368" s="208" t="e">
        <f>(AD368/AH368)*10000</f>
        <v>#VALUE!</v>
      </c>
      <c r="AC368" s="216">
        <v>42215</v>
      </c>
      <c r="AD368" s="485">
        <f>(O368/W368)*(((100-CC368)/100)*((100-2)/100))*100</f>
        <v>30.379999999999995</v>
      </c>
      <c r="AE368" s="216">
        <v>42212</v>
      </c>
      <c r="AF368" s="235">
        <v>34.065934065934059</v>
      </c>
      <c r="AG368" s="216">
        <v>42212</v>
      </c>
      <c r="AH368" s="215" t="s">
        <v>8294</v>
      </c>
      <c r="AI368" s="216" t="s">
        <v>8299</v>
      </c>
      <c r="AJ368" s="212">
        <v>165</v>
      </c>
      <c r="AK368" s="216">
        <v>42145</v>
      </c>
      <c r="AL368" s="215" t="s">
        <v>8294</v>
      </c>
      <c r="AM368" s="215"/>
      <c r="AN368" s="212">
        <v>107</v>
      </c>
      <c r="AO368" s="212"/>
      <c r="AP368" s="215" t="s">
        <v>8294</v>
      </c>
      <c r="AQ368" s="215"/>
      <c r="AR368" s="215" t="s">
        <v>8294</v>
      </c>
      <c r="AS368" s="215"/>
      <c r="AT368" s="215" t="s">
        <v>8294</v>
      </c>
      <c r="AU368" s="215" t="s">
        <v>8294</v>
      </c>
      <c r="AV368" s="215"/>
      <c r="AW368" s="215" t="s">
        <v>8294</v>
      </c>
      <c r="AX368" s="215"/>
      <c r="AY368" s="215" t="s">
        <v>8294</v>
      </c>
      <c r="AZ368" s="215"/>
      <c r="BA368" s="215" t="s">
        <v>8294</v>
      </c>
      <c r="BB368" s="215"/>
      <c r="BC368" s="215" t="s">
        <v>8294</v>
      </c>
      <c r="BD368" s="215"/>
      <c r="BE368" s="212">
        <v>3</v>
      </c>
      <c r="BF368" s="217">
        <v>42279</v>
      </c>
      <c r="BG368" s="212">
        <v>-7.9</v>
      </c>
      <c r="BH368" s="212" t="s">
        <v>8299</v>
      </c>
      <c r="BI368" s="211" t="s">
        <v>8294</v>
      </c>
      <c r="BJ368" s="211"/>
      <c r="BK368" s="211" t="s">
        <v>8294</v>
      </c>
      <c r="BL368" s="211"/>
      <c r="BM368" s="212">
        <v>59.6</v>
      </c>
      <c r="BN368" s="212" t="s">
        <v>8299</v>
      </c>
      <c r="BO368" s="211" t="s">
        <v>8294</v>
      </c>
      <c r="BP368" s="211"/>
      <c r="BQ368" s="212">
        <v>10.8</v>
      </c>
      <c r="BR368" s="212" t="s">
        <v>8299</v>
      </c>
      <c r="BS368" s="212">
        <v>44.2</v>
      </c>
      <c r="BT368" s="212" t="s">
        <v>8299</v>
      </c>
      <c r="BU368" s="212">
        <v>16.399999999999999</v>
      </c>
      <c r="BV368" s="212" t="s">
        <v>8299</v>
      </c>
      <c r="BW368" s="212">
        <v>11.3</v>
      </c>
      <c r="BX368" s="212" t="s">
        <v>8299</v>
      </c>
      <c r="BY368" s="234">
        <v>7.2612128257751465</v>
      </c>
      <c r="BZ368" s="214">
        <v>42215</v>
      </c>
      <c r="CA368" s="212">
        <v>35</v>
      </c>
      <c r="CB368" s="208" t="s">
        <v>8299</v>
      </c>
      <c r="CC368" s="212">
        <v>7</v>
      </c>
      <c r="CD368" s="214">
        <v>42215</v>
      </c>
      <c r="CE368" s="208">
        <v>0</v>
      </c>
      <c r="CG368" s="215" t="s">
        <v>8294</v>
      </c>
      <c r="CH368" s="215" t="s">
        <v>8294</v>
      </c>
      <c r="CI368" s="215" t="s">
        <v>8294</v>
      </c>
      <c r="CJ368" s="215" t="s">
        <v>8294</v>
      </c>
    </row>
    <row r="369" spans="1:88">
      <c r="A369" s="210" t="s">
        <v>7624</v>
      </c>
      <c r="B369" s="211" t="s">
        <v>8096</v>
      </c>
      <c r="C369" s="212" t="s">
        <v>7755</v>
      </c>
      <c r="D369" s="211" t="s">
        <v>8276</v>
      </c>
      <c r="E369" s="212">
        <v>132</v>
      </c>
      <c r="F369" s="212">
        <v>1</v>
      </c>
      <c r="G369" s="213">
        <v>288</v>
      </c>
      <c r="H369" s="213">
        <v>18</v>
      </c>
      <c r="I369" s="213"/>
      <c r="J369" s="213"/>
      <c r="K369" s="211" t="s">
        <v>8294</v>
      </c>
      <c r="M369" s="212">
        <v>7</v>
      </c>
      <c r="N369" s="214">
        <v>41915</v>
      </c>
      <c r="O369" s="212">
        <v>6.4</v>
      </c>
      <c r="P369" s="214">
        <v>42215</v>
      </c>
      <c r="Q369" s="215" t="s">
        <v>8294</v>
      </c>
      <c r="R369" s="215" t="s">
        <v>8294</v>
      </c>
      <c r="S369" s="215" t="s">
        <v>8294</v>
      </c>
      <c r="T369" s="215" t="s">
        <v>8294</v>
      </c>
      <c r="U369" s="209">
        <f>AD369*BS369</f>
        <v>2091.3914311111112</v>
      </c>
      <c r="V369" s="216">
        <v>42215</v>
      </c>
      <c r="W369" s="215">
        <v>13.5</v>
      </c>
      <c r="X369" s="215" t="s">
        <v>8294</v>
      </c>
      <c r="Y369" s="215" t="s">
        <v>8294</v>
      </c>
      <c r="Z369" s="209">
        <f>AD369*BU369</f>
        <v>584.55040000000008</v>
      </c>
      <c r="AA369" s="216">
        <v>42215</v>
      </c>
      <c r="AB369" s="208" t="e">
        <f>(AD369/AH369)*10000</f>
        <v>#VALUE!</v>
      </c>
      <c r="AC369" s="216">
        <v>42215</v>
      </c>
      <c r="AD369" s="485">
        <f>(O369/W369)*(((100-CC369)/100)*((100-2)/100))*100</f>
        <v>43.300029629629634</v>
      </c>
      <c r="AE369" s="216">
        <v>42212</v>
      </c>
      <c r="AF369" s="235">
        <v>48.553520553520563</v>
      </c>
      <c r="AG369" s="216">
        <v>42212</v>
      </c>
      <c r="AH369" s="215" t="s">
        <v>8294</v>
      </c>
      <c r="AI369" s="216" t="s">
        <v>8299</v>
      </c>
      <c r="AJ369" s="212">
        <v>160</v>
      </c>
      <c r="AK369" s="216">
        <v>42145</v>
      </c>
      <c r="AL369" s="215" t="s">
        <v>8294</v>
      </c>
      <c r="AM369" s="215"/>
      <c r="AN369" s="212">
        <v>100</v>
      </c>
      <c r="AO369" s="212"/>
      <c r="AP369" s="215" t="s">
        <v>8294</v>
      </c>
      <c r="AQ369" s="215"/>
      <c r="AR369" s="215" t="s">
        <v>8294</v>
      </c>
      <c r="AS369" s="215"/>
      <c r="AT369" s="215" t="s">
        <v>8294</v>
      </c>
      <c r="AU369" s="215" t="s">
        <v>8294</v>
      </c>
      <c r="AV369" s="215"/>
      <c r="AW369" s="215" t="s">
        <v>8294</v>
      </c>
      <c r="AX369" s="215"/>
      <c r="AY369" s="215" t="s">
        <v>8294</v>
      </c>
      <c r="AZ369" s="215"/>
      <c r="BA369" s="215" t="s">
        <v>8294</v>
      </c>
      <c r="BB369" s="215"/>
      <c r="BC369" s="215" t="s">
        <v>8294</v>
      </c>
      <c r="BD369" s="215"/>
      <c r="BE369" s="212">
        <v>3</v>
      </c>
      <c r="BF369" s="217">
        <v>42279</v>
      </c>
      <c r="BG369" s="212">
        <v>-13.3</v>
      </c>
      <c r="BH369" s="212" t="s">
        <v>8299</v>
      </c>
      <c r="BI369" s="211" t="s">
        <v>8294</v>
      </c>
      <c r="BJ369" s="211"/>
      <c r="BK369" s="211" t="s">
        <v>8294</v>
      </c>
      <c r="BL369" s="211"/>
      <c r="BM369" s="212">
        <v>63.3</v>
      </c>
      <c r="BN369" s="212" t="s">
        <v>8299</v>
      </c>
      <c r="BO369" s="211" t="s">
        <v>8294</v>
      </c>
      <c r="BP369" s="211"/>
      <c r="BQ369" s="212">
        <v>9</v>
      </c>
      <c r="BR369" s="212" t="s">
        <v>8299</v>
      </c>
      <c r="BS369" s="212">
        <v>48.3</v>
      </c>
      <c r="BT369" s="212" t="s">
        <v>8299</v>
      </c>
      <c r="BU369" s="212">
        <v>13.5</v>
      </c>
      <c r="BV369" s="212" t="s">
        <v>8299</v>
      </c>
      <c r="BW369" s="212">
        <v>8.6999999999999993</v>
      </c>
      <c r="BX369" s="212" t="s">
        <v>8299</v>
      </c>
      <c r="BY369" s="234">
        <v>6.7852640151977539</v>
      </c>
      <c r="BZ369" s="214">
        <v>42215</v>
      </c>
      <c r="CA369" s="212">
        <v>31.6</v>
      </c>
      <c r="CB369" s="208" t="s">
        <v>8299</v>
      </c>
      <c r="CC369" s="212">
        <v>6.8</v>
      </c>
      <c r="CD369" s="214">
        <v>42215</v>
      </c>
      <c r="CE369" s="208">
        <v>0</v>
      </c>
      <c r="CG369" s="215" t="s">
        <v>8294</v>
      </c>
      <c r="CH369" s="215" t="s">
        <v>8294</v>
      </c>
      <c r="CI369" s="215" t="s">
        <v>8294</v>
      </c>
      <c r="CJ369" s="215" t="s">
        <v>8294</v>
      </c>
    </row>
    <row r="370" spans="1:88">
      <c r="A370" s="210" t="s">
        <v>7624</v>
      </c>
      <c r="B370" s="211" t="s">
        <v>8196</v>
      </c>
      <c r="C370" s="212" t="s">
        <v>7394</v>
      </c>
      <c r="D370" s="211" t="s">
        <v>8276</v>
      </c>
      <c r="E370" s="212">
        <v>185</v>
      </c>
      <c r="F370" s="212">
        <v>1</v>
      </c>
      <c r="G370" s="213">
        <v>288</v>
      </c>
      <c r="H370" s="213">
        <v>19</v>
      </c>
      <c r="I370" s="213"/>
      <c r="J370" s="213"/>
      <c r="K370" s="212">
        <v>17</v>
      </c>
      <c r="L370" s="223">
        <v>42278</v>
      </c>
      <c r="M370" s="212">
        <v>7</v>
      </c>
      <c r="N370" s="214">
        <v>41915</v>
      </c>
      <c r="O370" s="212">
        <v>4.95</v>
      </c>
      <c r="P370" s="214">
        <v>42215</v>
      </c>
      <c r="Q370" s="215" t="s">
        <v>8294</v>
      </c>
      <c r="R370" s="215" t="s">
        <v>8294</v>
      </c>
      <c r="S370" s="215" t="s">
        <v>8294</v>
      </c>
      <c r="T370" s="215" t="s">
        <v>8294</v>
      </c>
      <c r="U370" s="209">
        <f>AD370*BS370</f>
        <v>1542.2263266666669</v>
      </c>
      <c r="V370" s="216">
        <v>42215</v>
      </c>
      <c r="W370" s="215">
        <v>13.5</v>
      </c>
      <c r="X370" s="215" t="s">
        <v>8294</v>
      </c>
      <c r="Y370" s="215" t="s">
        <v>8294</v>
      </c>
      <c r="Z370" s="209">
        <f>AD370*BU370</f>
        <v>518.53596666666681</v>
      </c>
      <c r="AA370" s="216">
        <v>42215</v>
      </c>
      <c r="AB370" s="208" t="e">
        <f>(AD370/AH370)*10000</f>
        <v>#VALUE!</v>
      </c>
      <c r="AC370" s="216">
        <v>42215</v>
      </c>
      <c r="AD370" s="485">
        <f>(O370/W370)*(((100-CC370)/100)*((100-2)/100))*100</f>
        <v>33.453933333333339</v>
      </c>
      <c r="AE370" s="216">
        <v>42212</v>
      </c>
      <c r="AF370" s="235">
        <v>37.512820512820511</v>
      </c>
      <c r="AG370" s="216">
        <v>42212</v>
      </c>
      <c r="AH370" s="215" t="s">
        <v>8294</v>
      </c>
      <c r="AI370" s="216" t="s">
        <v>8299</v>
      </c>
      <c r="AJ370" s="212">
        <v>140</v>
      </c>
      <c r="AK370" s="216">
        <v>42145</v>
      </c>
      <c r="AL370" s="215" t="s">
        <v>8294</v>
      </c>
      <c r="AM370" s="215"/>
      <c r="AN370" s="212">
        <v>102</v>
      </c>
      <c r="AO370" s="212"/>
      <c r="AP370" s="215" t="s">
        <v>8294</v>
      </c>
      <c r="AQ370" s="215"/>
      <c r="AR370" s="215" t="s">
        <v>8294</v>
      </c>
      <c r="AS370" s="215"/>
      <c r="AT370" s="215" t="s">
        <v>8294</v>
      </c>
      <c r="AU370" s="215" t="s">
        <v>8294</v>
      </c>
      <c r="AV370" s="215"/>
      <c r="AW370" s="215" t="s">
        <v>8294</v>
      </c>
      <c r="AX370" s="215"/>
      <c r="AY370" s="215" t="s">
        <v>8294</v>
      </c>
      <c r="AZ370" s="215"/>
      <c r="BA370" s="215" t="s">
        <v>8294</v>
      </c>
      <c r="BB370" s="215"/>
      <c r="BC370" s="215" t="s">
        <v>8294</v>
      </c>
      <c r="BD370" s="215"/>
      <c r="BE370" s="212">
        <v>3</v>
      </c>
      <c r="BF370" s="217">
        <v>42279</v>
      </c>
      <c r="BG370" s="212">
        <v>-10.6</v>
      </c>
      <c r="BH370" s="212" t="s">
        <v>8299</v>
      </c>
      <c r="BI370" s="211" t="s">
        <v>8294</v>
      </c>
      <c r="BJ370" s="211"/>
      <c r="BK370" s="211" t="s">
        <v>8294</v>
      </c>
      <c r="BL370" s="211"/>
      <c r="BM370" s="212">
        <v>61.5</v>
      </c>
      <c r="BN370" s="212" t="s">
        <v>8299</v>
      </c>
      <c r="BO370" s="211" t="s">
        <v>8294</v>
      </c>
      <c r="BP370" s="211"/>
      <c r="BQ370" s="212">
        <v>10.4</v>
      </c>
      <c r="BR370" s="212" t="s">
        <v>8299</v>
      </c>
      <c r="BS370" s="212">
        <v>46.1</v>
      </c>
      <c r="BT370" s="212" t="s">
        <v>8299</v>
      </c>
      <c r="BU370" s="212">
        <v>15.5</v>
      </c>
      <c r="BV370" s="212" t="s">
        <v>8299</v>
      </c>
      <c r="BW370" s="212">
        <v>10.6</v>
      </c>
      <c r="BX370" s="212" t="s">
        <v>8299</v>
      </c>
      <c r="BY370" s="234">
        <v>7.7899198532104492</v>
      </c>
      <c r="BZ370" s="214">
        <v>42215</v>
      </c>
      <c r="CA370" s="212">
        <v>34.4</v>
      </c>
      <c r="CB370" s="208" t="s">
        <v>8299</v>
      </c>
      <c r="CC370" s="212">
        <v>6.9</v>
      </c>
      <c r="CD370" s="214">
        <v>42215</v>
      </c>
      <c r="CE370" s="208">
        <v>0</v>
      </c>
      <c r="CG370" s="215" t="s">
        <v>8294</v>
      </c>
      <c r="CH370" s="215" t="s">
        <v>8294</v>
      </c>
      <c r="CI370" s="215" t="s">
        <v>8294</v>
      </c>
      <c r="CJ370" s="215" t="s">
        <v>8294</v>
      </c>
    </row>
    <row r="371" spans="1:88">
      <c r="A371" s="210" t="s">
        <v>7624</v>
      </c>
      <c r="B371" s="211" t="s">
        <v>8145</v>
      </c>
      <c r="C371" s="212" t="s">
        <v>7778</v>
      </c>
      <c r="D371" s="211" t="s">
        <v>8276</v>
      </c>
      <c r="E371" s="212">
        <v>155</v>
      </c>
      <c r="F371" s="212">
        <v>1</v>
      </c>
      <c r="G371" s="213">
        <v>288</v>
      </c>
      <c r="H371" s="213">
        <v>20</v>
      </c>
      <c r="I371" s="213"/>
      <c r="J371" s="213"/>
      <c r="K371" s="211" t="s">
        <v>8294</v>
      </c>
      <c r="M371" s="212">
        <v>7</v>
      </c>
      <c r="N371" s="214">
        <v>41915</v>
      </c>
      <c r="O371" s="212">
        <v>6.4</v>
      </c>
      <c r="P371" s="214">
        <v>42215</v>
      </c>
      <c r="Q371" s="215" t="s">
        <v>8294</v>
      </c>
      <c r="R371" s="215" t="s">
        <v>8294</v>
      </c>
      <c r="S371" s="215" t="s">
        <v>8294</v>
      </c>
      <c r="T371" s="215" t="s">
        <v>8294</v>
      </c>
      <c r="U371" s="209">
        <f>AD371*BS371</f>
        <v>2095.8793955555557</v>
      </c>
      <c r="V371" s="216">
        <v>42215</v>
      </c>
      <c r="W371" s="215">
        <v>13.5</v>
      </c>
      <c r="X371" s="215" t="s">
        <v>8294</v>
      </c>
      <c r="Y371" s="215" t="s">
        <v>8294</v>
      </c>
      <c r="Z371" s="209">
        <f>AD371*BU371</f>
        <v>555.42973629629637</v>
      </c>
      <c r="AA371" s="216">
        <v>42215</v>
      </c>
      <c r="AB371" s="208" t="e">
        <f>(AD371/AH371)*10000</f>
        <v>#VALUE!</v>
      </c>
      <c r="AC371" s="216">
        <v>42215</v>
      </c>
      <c r="AD371" s="485">
        <f>(O371/W371)*(((100-CC371)/100)*((100-2)/100))*100</f>
        <v>43.39294814814815</v>
      </c>
      <c r="AE371" s="216">
        <v>42212</v>
      </c>
      <c r="AF371" s="235">
        <v>48.657712657712665</v>
      </c>
      <c r="AG371" s="216">
        <v>42212</v>
      </c>
      <c r="AH371" s="215" t="s">
        <v>8294</v>
      </c>
      <c r="AI371" s="216" t="s">
        <v>8299</v>
      </c>
      <c r="AJ371" s="212">
        <v>165</v>
      </c>
      <c r="AK371" s="216">
        <v>42145</v>
      </c>
      <c r="AL371" s="215" t="s">
        <v>8294</v>
      </c>
      <c r="AM371" s="215"/>
      <c r="AN371" s="212">
        <v>104</v>
      </c>
      <c r="AO371" s="212"/>
      <c r="AP371" s="215" t="s">
        <v>8294</v>
      </c>
      <c r="AQ371" s="215"/>
      <c r="AR371" s="215" t="s">
        <v>8294</v>
      </c>
      <c r="AS371" s="215"/>
      <c r="AT371" s="215" t="s">
        <v>8294</v>
      </c>
      <c r="AU371" s="215" t="s">
        <v>8294</v>
      </c>
      <c r="AV371" s="215"/>
      <c r="AW371" s="215" t="s">
        <v>8294</v>
      </c>
      <c r="AX371" s="215"/>
      <c r="AY371" s="215" t="s">
        <v>8294</v>
      </c>
      <c r="AZ371" s="215"/>
      <c r="BA371" s="215" t="s">
        <v>8294</v>
      </c>
      <c r="BB371" s="215"/>
      <c r="BC371" s="215" t="s">
        <v>8294</v>
      </c>
      <c r="BD371" s="215"/>
      <c r="BE371" s="212">
        <v>3</v>
      </c>
      <c r="BF371" s="217">
        <v>42279</v>
      </c>
      <c r="BG371" s="212">
        <v>-13.2</v>
      </c>
      <c r="BH371" s="212" t="s">
        <v>8299</v>
      </c>
      <c r="BI371" s="211" t="s">
        <v>8294</v>
      </c>
      <c r="BJ371" s="211"/>
      <c r="BK371" s="211" t="s">
        <v>8294</v>
      </c>
      <c r="BL371" s="211"/>
      <c r="BM371" s="212">
        <v>62.1</v>
      </c>
      <c r="BN371" s="212" t="s">
        <v>8299</v>
      </c>
      <c r="BO371" s="211" t="s">
        <v>8294</v>
      </c>
      <c r="BP371" s="211"/>
      <c r="BQ371" s="212">
        <v>9.1999999999999993</v>
      </c>
      <c r="BR371" s="212" t="s">
        <v>8299</v>
      </c>
      <c r="BS371" s="212">
        <v>48.3</v>
      </c>
      <c r="BT371" s="212" t="s">
        <v>8299</v>
      </c>
      <c r="BU371" s="212">
        <v>12.8</v>
      </c>
      <c r="BV371" s="212" t="s">
        <v>8299</v>
      </c>
      <c r="BW371" s="212">
        <v>9.1</v>
      </c>
      <c r="BX371" s="212" t="s">
        <v>8299</v>
      </c>
      <c r="BY371" s="234">
        <v>7.1560649871826172</v>
      </c>
      <c r="BZ371" s="214">
        <v>42215</v>
      </c>
      <c r="CA371" s="212">
        <v>29.9</v>
      </c>
      <c r="CB371" s="208" t="s">
        <v>8299</v>
      </c>
      <c r="CC371" s="212">
        <v>6.6</v>
      </c>
      <c r="CD371" s="214">
        <v>42215</v>
      </c>
      <c r="CE371" s="208">
        <v>0</v>
      </c>
      <c r="CG371" s="215" t="s">
        <v>8294</v>
      </c>
      <c r="CH371" s="215" t="s">
        <v>8294</v>
      </c>
      <c r="CI371" s="215" t="s">
        <v>8294</v>
      </c>
      <c r="CJ371" s="215" t="s">
        <v>8294</v>
      </c>
    </row>
    <row r="372" spans="1:88">
      <c r="A372" s="210" t="s">
        <v>7624</v>
      </c>
      <c r="B372" s="211" t="s">
        <v>7881</v>
      </c>
      <c r="C372" s="212" t="s">
        <v>7658</v>
      </c>
      <c r="D372" s="211" t="s">
        <v>8276</v>
      </c>
      <c r="E372" s="212">
        <v>28</v>
      </c>
      <c r="F372" s="212">
        <v>1</v>
      </c>
      <c r="G372" s="213">
        <v>288</v>
      </c>
      <c r="H372" s="213">
        <v>21</v>
      </c>
      <c r="I372" s="213"/>
      <c r="J372" s="213"/>
      <c r="K372" s="211" t="s">
        <v>8294</v>
      </c>
      <c r="M372" s="212">
        <v>7</v>
      </c>
      <c r="N372" s="214">
        <v>41915</v>
      </c>
      <c r="O372" s="212">
        <v>3.15</v>
      </c>
      <c r="P372" s="214">
        <v>42215</v>
      </c>
      <c r="Q372" s="215" t="s">
        <v>8294</v>
      </c>
      <c r="R372" s="215" t="s">
        <v>8294</v>
      </c>
      <c r="S372" s="215" t="s">
        <v>8294</v>
      </c>
      <c r="T372" s="215" t="s">
        <v>8294</v>
      </c>
      <c r="U372" s="209">
        <f>AD372*BS372</f>
        <v>974.99122</v>
      </c>
      <c r="V372" s="216">
        <v>42215</v>
      </c>
      <c r="W372" s="215">
        <v>13.5</v>
      </c>
      <c r="X372" s="215" t="s">
        <v>8294</v>
      </c>
      <c r="Y372" s="215" t="s">
        <v>8294</v>
      </c>
      <c r="Z372" s="209">
        <f>AD372*BU372</f>
        <v>292.28401999999994</v>
      </c>
      <c r="AA372" s="216">
        <v>42215</v>
      </c>
      <c r="AB372" s="208" t="e">
        <f>(AD372/AH372)*10000</f>
        <v>#VALUE!</v>
      </c>
      <c r="AC372" s="216">
        <v>42215</v>
      </c>
      <c r="AD372" s="485">
        <f>(O372/W372)*(((100-CC372)/100)*((100-2)/100))*100</f>
        <v>21.334599999999998</v>
      </c>
      <c r="AE372" s="216">
        <v>42212</v>
      </c>
      <c r="AF372" s="235">
        <v>23.923076923076923</v>
      </c>
      <c r="AG372" s="216">
        <v>42212</v>
      </c>
      <c r="AH372" s="215" t="s">
        <v>8294</v>
      </c>
      <c r="AI372" s="216" t="s">
        <v>8299</v>
      </c>
      <c r="AJ372" s="212">
        <v>165</v>
      </c>
      <c r="AK372" s="216">
        <v>42145</v>
      </c>
      <c r="AL372" s="215" t="s">
        <v>8294</v>
      </c>
      <c r="AM372" s="215"/>
      <c r="AN372" s="212">
        <v>102</v>
      </c>
      <c r="AO372" s="212"/>
      <c r="AP372" s="215" t="s">
        <v>8294</v>
      </c>
      <c r="AQ372" s="215"/>
      <c r="AR372" s="215" t="s">
        <v>8294</v>
      </c>
      <c r="AS372" s="215"/>
      <c r="AT372" s="215" t="s">
        <v>8294</v>
      </c>
      <c r="AU372" s="215" t="s">
        <v>8294</v>
      </c>
      <c r="AV372" s="215"/>
      <c r="AW372" s="215" t="s">
        <v>8294</v>
      </c>
      <c r="AX372" s="215"/>
      <c r="AY372" s="215" t="s">
        <v>8294</v>
      </c>
      <c r="AZ372" s="215"/>
      <c r="BA372" s="215" t="s">
        <v>8294</v>
      </c>
      <c r="BB372" s="215"/>
      <c r="BC372" s="215" t="s">
        <v>8294</v>
      </c>
      <c r="BD372" s="215"/>
      <c r="BE372" s="212">
        <v>3</v>
      </c>
      <c r="BF372" s="217">
        <v>42279</v>
      </c>
      <c r="BG372" s="212">
        <v>-10.9</v>
      </c>
      <c r="BH372" s="212" t="s">
        <v>8299</v>
      </c>
      <c r="BI372" s="211" t="s">
        <v>8294</v>
      </c>
      <c r="BJ372" s="211"/>
      <c r="BK372" s="211" t="s">
        <v>8294</v>
      </c>
      <c r="BL372" s="211"/>
      <c r="BM372" s="212">
        <v>60.3</v>
      </c>
      <c r="BN372" s="212" t="s">
        <v>8299</v>
      </c>
      <c r="BO372" s="211" t="s">
        <v>8294</v>
      </c>
      <c r="BP372" s="211"/>
      <c r="BQ372" s="212">
        <v>10.5</v>
      </c>
      <c r="BR372" s="212" t="s">
        <v>8299</v>
      </c>
      <c r="BS372" s="212">
        <v>45.7</v>
      </c>
      <c r="BT372" s="212" t="s">
        <v>8299</v>
      </c>
      <c r="BU372" s="212">
        <v>13.7</v>
      </c>
      <c r="BV372" s="212" t="s">
        <v>8299</v>
      </c>
      <c r="BW372" s="212">
        <v>64.8</v>
      </c>
      <c r="BX372" s="212" t="s">
        <v>8299</v>
      </c>
      <c r="BY372" s="234">
        <v>6.9921689033508301</v>
      </c>
      <c r="BZ372" s="214">
        <v>42215</v>
      </c>
      <c r="CA372" s="212">
        <v>30.2</v>
      </c>
      <c r="CB372" s="208" t="s">
        <v>8299</v>
      </c>
      <c r="CC372" s="212">
        <v>6.7</v>
      </c>
      <c r="CD372" s="214">
        <v>42215</v>
      </c>
      <c r="CE372" s="208">
        <v>0</v>
      </c>
      <c r="CG372" s="215" t="s">
        <v>8294</v>
      </c>
      <c r="CH372" s="215" t="s">
        <v>8294</v>
      </c>
      <c r="CI372" s="215" t="s">
        <v>8294</v>
      </c>
      <c r="CJ372" s="215" t="s">
        <v>8294</v>
      </c>
    </row>
    <row r="373" spans="1:88">
      <c r="A373" s="210" t="s">
        <v>7624</v>
      </c>
      <c r="B373" s="211" t="s">
        <v>8037</v>
      </c>
      <c r="C373" s="212" t="s">
        <v>7732</v>
      </c>
      <c r="D373" s="211" t="s">
        <v>8276</v>
      </c>
      <c r="E373" s="212">
        <v>106</v>
      </c>
      <c r="F373" s="212">
        <v>1</v>
      </c>
      <c r="G373" s="213">
        <v>288</v>
      </c>
      <c r="H373" s="213">
        <v>22</v>
      </c>
      <c r="I373" s="213"/>
      <c r="J373" s="213"/>
      <c r="K373" s="211" t="s">
        <v>8294</v>
      </c>
      <c r="M373" s="212">
        <v>7</v>
      </c>
      <c r="N373" s="214">
        <v>41915</v>
      </c>
      <c r="O373" s="212">
        <v>6.15</v>
      </c>
      <c r="P373" s="214">
        <v>42215</v>
      </c>
      <c r="Q373" s="215" t="s">
        <v>8294</v>
      </c>
      <c r="R373" s="215" t="s">
        <v>8294</v>
      </c>
      <c r="S373" s="215" t="s">
        <v>8294</v>
      </c>
      <c r="T373" s="215" t="s">
        <v>8294</v>
      </c>
      <c r="U373" s="209">
        <f>AD373*BS373</f>
        <v>2020.1834333333334</v>
      </c>
      <c r="V373" s="216">
        <v>42215</v>
      </c>
      <c r="W373" s="215">
        <v>13.5</v>
      </c>
      <c r="X373" s="215" t="s">
        <v>8294</v>
      </c>
      <c r="Y373" s="215" t="s">
        <v>8294</v>
      </c>
      <c r="Z373" s="209">
        <f>AD373*BU373</f>
        <v>499.83920000000001</v>
      </c>
      <c r="AA373" s="216">
        <v>42215</v>
      </c>
      <c r="AB373" s="208" t="e">
        <f>(AD373/AH373)*10000</f>
        <v>#VALUE!</v>
      </c>
      <c r="AC373" s="216">
        <v>42215</v>
      </c>
      <c r="AD373" s="485">
        <f>(O373/W373)*(((100-CC373)/100)*((100-2)/100))*100</f>
        <v>41.653266666666667</v>
      </c>
      <c r="AE373" s="216">
        <v>42212</v>
      </c>
      <c r="AF373" s="235">
        <v>46.706959706959708</v>
      </c>
      <c r="AG373" s="216">
        <v>42212</v>
      </c>
      <c r="AH373" s="215" t="s">
        <v>8294</v>
      </c>
      <c r="AI373" s="216" t="s">
        <v>8299</v>
      </c>
      <c r="AJ373" s="212">
        <v>155</v>
      </c>
      <c r="AK373" s="216">
        <v>42145</v>
      </c>
      <c r="AL373" s="215" t="s">
        <v>8294</v>
      </c>
      <c r="AM373" s="215"/>
      <c r="AN373" s="212">
        <v>102</v>
      </c>
      <c r="AO373" s="212"/>
      <c r="AP373" s="215" t="s">
        <v>8294</v>
      </c>
      <c r="AQ373" s="215"/>
      <c r="AR373" s="215" t="s">
        <v>8294</v>
      </c>
      <c r="AS373" s="215"/>
      <c r="AT373" s="215" t="s">
        <v>8294</v>
      </c>
      <c r="AU373" s="215" t="s">
        <v>8294</v>
      </c>
      <c r="AV373" s="215"/>
      <c r="AW373" s="215" t="s">
        <v>8294</v>
      </c>
      <c r="AX373" s="215"/>
      <c r="AY373" s="215" t="s">
        <v>8294</v>
      </c>
      <c r="AZ373" s="215"/>
      <c r="BA373" s="215" t="s">
        <v>8294</v>
      </c>
      <c r="BB373" s="215"/>
      <c r="BC373" s="215" t="s">
        <v>8294</v>
      </c>
      <c r="BD373" s="215"/>
      <c r="BE373" s="212">
        <v>3</v>
      </c>
      <c r="BF373" s="217">
        <v>42279</v>
      </c>
      <c r="BG373" s="212">
        <v>-7.4</v>
      </c>
      <c r="BH373" s="212" t="s">
        <v>8299</v>
      </c>
      <c r="BI373" s="211" t="s">
        <v>8294</v>
      </c>
      <c r="BJ373" s="211"/>
      <c r="BK373" s="211" t="s">
        <v>8294</v>
      </c>
      <c r="BL373" s="211"/>
      <c r="BM373" s="212">
        <v>62.9</v>
      </c>
      <c r="BN373" s="212" t="s">
        <v>8299</v>
      </c>
      <c r="BO373" s="211" t="s">
        <v>8294</v>
      </c>
      <c r="BP373" s="211"/>
      <c r="BQ373" s="212">
        <v>8.6999999999999993</v>
      </c>
      <c r="BR373" s="212" t="s">
        <v>8299</v>
      </c>
      <c r="BS373" s="212">
        <v>48.5</v>
      </c>
      <c r="BT373" s="212" t="s">
        <v>8299</v>
      </c>
      <c r="BU373" s="212">
        <v>12</v>
      </c>
      <c r="BV373" s="212" t="s">
        <v>8299</v>
      </c>
      <c r="BW373" s="212">
        <v>13.3</v>
      </c>
      <c r="BX373" s="212" t="s">
        <v>8299</v>
      </c>
      <c r="BY373" s="234">
        <v>6.9099740982055664</v>
      </c>
      <c r="BZ373" s="214">
        <v>42215</v>
      </c>
      <c r="CA373" s="212">
        <v>28.3</v>
      </c>
      <c r="CB373" s="208" t="s">
        <v>8299</v>
      </c>
      <c r="CC373" s="212">
        <v>6.7</v>
      </c>
      <c r="CD373" s="214">
        <v>42215</v>
      </c>
      <c r="CE373" s="208">
        <v>0</v>
      </c>
      <c r="CG373" s="215" t="s">
        <v>8294</v>
      </c>
      <c r="CH373" s="215" t="s">
        <v>8294</v>
      </c>
      <c r="CI373" s="215" t="s">
        <v>8294</v>
      </c>
      <c r="CJ373" s="215" t="s">
        <v>8294</v>
      </c>
    </row>
    <row r="374" spans="1:88">
      <c r="A374" s="210" t="s">
        <v>7624</v>
      </c>
      <c r="B374" s="211" t="s">
        <v>7991</v>
      </c>
      <c r="C374" s="212" t="s">
        <v>7711</v>
      </c>
      <c r="D374" s="211" t="s">
        <v>8274</v>
      </c>
      <c r="E374" s="212">
        <v>83</v>
      </c>
      <c r="F374" s="212">
        <v>1</v>
      </c>
      <c r="G374" s="213">
        <v>289</v>
      </c>
      <c r="H374" s="213">
        <v>11</v>
      </c>
      <c r="I374" s="213"/>
      <c r="J374" s="213"/>
      <c r="K374" s="211" t="s">
        <v>8294</v>
      </c>
      <c r="M374" s="212">
        <v>7</v>
      </c>
      <c r="N374" s="214">
        <v>41915</v>
      </c>
      <c r="O374" s="212">
        <v>3.1</v>
      </c>
      <c r="P374" s="214">
        <v>42215</v>
      </c>
      <c r="Q374" s="215" t="s">
        <v>8294</v>
      </c>
      <c r="R374" s="215" t="s">
        <v>8294</v>
      </c>
      <c r="S374" s="215" t="s">
        <v>8294</v>
      </c>
      <c r="T374" s="215" t="s">
        <v>8294</v>
      </c>
      <c r="U374" s="209">
        <f>AD374*BS374</f>
        <v>996.19395555555559</v>
      </c>
      <c r="V374" s="216">
        <v>42215</v>
      </c>
      <c r="W374" s="215">
        <v>13.5</v>
      </c>
      <c r="X374" s="215" t="s">
        <v>8294</v>
      </c>
      <c r="Y374" s="215" t="s">
        <v>8294</v>
      </c>
      <c r="Z374" s="209">
        <f>AD374*BU374</f>
        <v>267.88408888888893</v>
      </c>
      <c r="AA374" s="216">
        <v>42215</v>
      </c>
      <c r="AB374" s="208" t="e">
        <f>(AD374/AH374)*10000</f>
        <v>#VALUE!</v>
      </c>
      <c r="AC374" s="216">
        <v>42215</v>
      </c>
      <c r="AD374" s="485">
        <f>(O374/W374)*(((100-CC374)/100)*((100-2)/100))*100</f>
        <v>20.928444444444445</v>
      </c>
      <c r="AE374" s="216">
        <v>42212</v>
      </c>
      <c r="AF374" s="235">
        <v>23.467643467643466</v>
      </c>
      <c r="AG374" s="216">
        <v>42212</v>
      </c>
      <c r="AH374" s="215" t="s">
        <v>8294</v>
      </c>
      <c r="AI374" s="216" t="s">
        <v>8299</v>
      </c>
      <c r="AJ374" s="212">
        <v>155</v>
      </c>
      <c r="AK374" s="216">
        <v>42145</v>
      </c>
      <c r="AL374" s="215" t="s">
        <v>8294</v>
      </c>
      <c r="AM374" s="215"/>
      <c r="AN374" s="212">
        <v>107</v>
      </c>
      <c r="AO374" s="212"/>
      <c r="AP374" s="215" t="s">
        <v>8294</v>
      </c>
      <c r="AQ374" s="215"/>
      <c r="AR374" s="215" t="s">
        <v>8294</v>
      </c>
      <c r="AS374" s="215"/>
      <c r="AT374" s="215" t="s">
        <v>8294</v>
      </c>
      <c r="AU374" s="215" t="s">
        <v>8294</v>
      </c>
      <c r="AV374" s="215"/>
      <c r="AW374" s="215" t="s">
        <v>8294</v>
      </c>
      <c r="AX374" s="215"/>
      <c r="AY374" s="215" t="s">
        <v>8294</v>
      </c>
      <c r="AZ374" s="215"/>
      <c r="BA374" s="215" t="s">
        <v>8294</v>
      </c>
      <c r="BB374" s="215"/>
      <c r="BC374" s="215" t="s">
        <v>8294</v>
      </c>
      <c r="BD374" s="215"/>
      <c r="BE374" s="212">
        <v>3</v>
      </c>
      <c r="BF374" s="217">
        <v>42279</v>
      </c>
      <c r="BG374" s="212">
        <v>-10.4</v>
      </c>
      <c r="BH374" s="212" t="s">
        <v>8299</v>
      </c>
      <c r="BI374" s="211" t="s">
        <v>8294</v>
      </c>
      <c r="BJ374" s="211"/>
      <c r="BK374" s="211" t="s">
        <v>8294</v>
      </c>
      <c r="BL374" s="211"/>
      <c r="BM374" s="212">
        <v>64.2</v>
      </c>
      <c r="BN374" s="212" t="s">
        <v>8299</v>
      </c>
      <c r="BO374" s="211" t="s">
        <v>8294</v>
      </c>
      <c r="BP374" s="211"/>
      <c r="BQ374" s="212">
        <v>9.8000000000000007</v>
      </c>
      <c r="BR374" s="212" t="s">
        <v>8299</v>
      </c>
      <c r="BS374" s="212">
        <v>47.6</v>
      </c>
      <c r="BT374" s="212" t="s">
        <v>8299</v>
      </c>
      <c r="BU374" s="212">
        <v>12.8</v>
      </c>
      <c r="BV374" s="212" t="s">
        <v>8299</v>
      </c>
      <c r="BW374" s="212">
        <v>13.7</v>
      </c>
      <c r="BX374" s="212" t="s">
        <v>8299</v>
      </c>
      <c r="BY374" s="234">
        <v>7.1927909851074219</v>
      </c>
      <c r="BZ374" s="214">
        <v>42215</v>
      </c>
      <c r="CA374" s="212">
        <v>29.4</v>
      </c>
      <c r="CB374" s="208" t="s">
        <v>8299</v>
      </c>
      <c r="CC374" s="212">
        <v>7</v>
      </c>
      <c r="CD374" s="214">
        <v>42215</v>
      </c>
      <c r="CE374" s="208">
        <v>0</v>
      </c>
      <c r="CG374" s="215" t="s">
        <v>8294</v>
      </c>
      <c r="CH374" s="215" t="s">
        <v>8294</v>
      </c>
      <c r="CI374" s="215" t="s">
        <v>8294</v>
      </c>
      <c r="CJ374" s="215" t="s">
        <v>8294</v>
      </c>
    </row>
    <row r="375" spans="1:88">
      <c r="A375" s="210" t="s">
        <v>7624</v>
      </c>
      <c r="B375" s="211" t="s">
        <v>8053</v>
      </c>
      <c r="C375" s="212" t="s">
        <v>7739</v>
      </c>
      <c r="D375" s="211" t="s">
        <v>8274</v>
      </c>
      <c r="E375" s="212">
        <v>114</v>
      </c>
      <c r="F375" s="212">
        <v>1</v>
      </c>
      <c r="G375" s="213">
        <v>289</v>
      </c>
      <c r="H375" s="213">
        <v>12</v>
      </c>
      <c r="I375" s="213"/>
      <c r="J375" s="213"/>
      <c r="K375" s="211" t="s">
        <v>8294</v>
      </c>
      <c r="M375" s="212">
        <v>7</v>
      </c>
      <c r="N375" s="214">
        <v>41915</v>
      </c>
      <c r="O375" s="212">
        <v>3.6</v>
      </c>
      <c r="P375" s="214">
        <v>42215</v>
      </c>
      <c r="Q375" s="215" t="s">
        <v>8294</v>
      </c>
      <c r="R375" s="215" t="s">
        <v>8294</v>
      </c>
      <c r="S375" s="215" t="s">
        <v>8294</v>
      </c>
      <c r="T375" s="215" t="s">
        <v>8294</v>
      </c>
      <c r="U375" s="209">
        <f>AD375*BS375</f>
        <v>1139.7948799999999</v>
      </c>
      <c r="V375" s="216">
        <v>42215</v>
      </c>
      <c r="W375" s="215">
        <v>13.5</v>
      </c>
      <c r="X375" s="215" t="s">
        <v>8294</v>
      </c>
      <c r="Y375" s="215" t="s">
        <v>8294</v>
      </c>
      <c r="Z375" s="209">
        <f>AD375*BU375</f>
        <v>304.91327999999999</v>
      </c>
      <c r="AA375" s="216">
        <v>42215</v>
      </c>
      <c r="AB375" s="208" t="e">
        <f>(AD375/AH375)*10000</f>
        <v>#VALUE!</v>
      </c>
      <c r="AC375" s="216">
        <v>42215</v>
      </c>
      <c r="AD375" s="485">
        <f>(O375/W375)*(((100-CC375)/100)*((100-2)/100))*100</f>
        <v>24.199466666666666</v>
      </c>
      <c r="AE375" s="216">
        <v>42212</v>
      </c>
      <c r="AF375" s="235">
        <v>27.135531135531131</v>
      </c>
      <c r="AG375" s="216">
        <v>42212</v>
      </c>
      <c r="AH375" s="215" t="s">
        <v>8294</v>
      </c>
      <c r="AI375" s="216" t="s">
        <v>8299</v>
      </c>
      <c r="AJ375" s="212">
        <v>150</v>
      </c>
      <c r="AK375" s="216">
        <v>42145</v>
      </c>
      <c r="AL375" s="215" t="s">
        <v>8294</v>
      </c>
      <c r="AM375" s="215"/>
      <c r="AN375" s="212">
        <v>105</v>
      </c>
      <c r="AO375" s="212"/>
      <c r="AP375" s="215" t="s">
        <v>8294</v>
      </c>
      <c r="AQ375" s="215"/>
      <c r="AR375" s="215" t="s">
        <v>8294</v>
      </c>
      <c r="AS375" s="215"/>
      <c r="AT375" s="215" t="s">
        <v>8294</v>
      </c>
      <c r="AU375" s="215" t="s">
        <v>8294</v>
      </c>
      <c r="AV375" s="215"/>
      <c r="AW375" s="215" t="s">
        <v>8294</v>
      </c>
      <c r="AX375" s="215"/>
      <c r="AY375" s="215" t="s">
        <v>8294</v>
      </c>
      <c r="AZ375" s="215"/>
      <c r="BA375" s="215" t="s">
        <v>8294</v>
      </c>
      <c r="BB375" s="215"/>
      <c r="BC375" s="215" t="s">
        <v>8294</v>
      </c>
      <c r="BD375" s="215"/>
      <c r="BE375" s="212">
        <v>3</v>
      </c>
      <c r="BF375" s="217">
        <v>42279</v>
      </c>
      <c r="BG375" s="212">
        <v>-13.5</v>
      </c>
      <c r="BH375" s="212" t="s">
        <v>8299</v>
      </c>
      <c r="BI375" s="211" t="s">
        <v>8294</v>
      </c>
      <c r="BJ375" s="211"/>
      <c r="BK375" s="211" t="s">
        <v>8294</v>
      </c>
      <c r="BL375" s="211"/>
      <c r="BM375" s="212">
        <v>59.2</v>
      </c>
      <c r="BN375" s="212" t="s">
        <v>8299</v>
      </c>
      <c r="BO375" s="211" t="s">
        <v>8294</v>
      </c>
      <c r="BP375" s="211"/>
      <c r="BQ375" s="212">
        <v>11.3</v>
      </c>
      <c r="BR375" s="212" t="s">
        <v>8299</v>
      </c>
      <c r="BS375" s="212">
        <v>47.1</v>
      </c>
      <c r="BT375" s="212" t="s">
        <v>8299</v>
      </c>
      <c r="BU375" s="212">
        <v>12.6</v>
      </c>
      <c r="BV375" s="212" t="s">
        <v>8299</v>
      </c>
      <c r="BW375" s="212">
        <v>12.5</v>
      </c>
      <c r="BX375" s="212" t="s">
        <v>8299</v>
      </c>
      <c r="BY375" s="234">
        <v>7.1581611633300781</v>
      </c>
      <c r="BZ375" s="214">
        <v>42215</v>
      </c>
      <c r="CA375" s="212">
        <v>28.8</v>
      </c>
      <c r="CB375" s="208" t="s">
        <v>8299</v>
      </c>
      <c r="CC375" s="212">
        <v>7.4</v>
      </c>
      <c r="CD375" s="214">
        <v>42215</v>
      </c>
      <c r="CE375" s="208">
        <v>0</v>
      </c>
      <c r="CG375" s="215" t="s">
        <v>8294</v>
      </c>
      <c r="CH375" s="215" t="s">
        <v>8294</v>
      </c>
      <c r="CI375" s="215" t="s">
        <v>8294</v>
      </c>
      <c r="CJ375" s="215" t="s">
        <v>8294</v>
      </c>
    </row>
    <row r="376" spans="1:88">
      <c r="A376" s="210" t="s">
        <v>7624</v>
      </c>
      <c r="B376" s="211" t="s">
        <v>8193</v>
      </c>
      <c r="C376" s="212" t="s">
        <v>7803</v>
      </c>
      <c r="D376" s="211" t="s">
        <v>8274</v>
      </c>
      <c r="E376" s="212">
        <v>180</v>
      </c>
      <c r="F376" s="212">
        <v>1</v>
      </c>
      <c r="G376" s="213">
        <v>289</v>
      </c>
      <c r="H376" s="213">
        <v>13</v>
      </c>
      <c r="I376" s="213"/>
      <c r="J376" s="213"/>
      <c r="K376" s="211" t="s">
        <v>8294</v>
      </c>
      <c r="M376" s="212">
        <v>7</v>
      </c>
      <c r="N376" s="214">
        <v>41915</v>
      </c>
      <c r="O376" s="212">
        <v>3.9</v>
      </c>
      <c r="P376" s="214">
        <v>42215</v>
      </c>
      <c r="Q376" s="215" t="s">
        <v>8294</v>
      </c>
      <c r="R376" s="215" t="s">
        <v>8294</v>
      </c>
      <c r="S376" s="215" t="s">
        <v>8294</v>
      </c>
      <c r="T376" s="215" t="s">
        <v>8294</v>
      </c>
      <c r="U376" s="209">
        <f>AD376*BS376</f>
        <v>1247.9537777777775</v>
      </c>
      <c r="V376" s="216">
        <v>42215</v>
      </c>
      <c r="W376" s="215">
        <v>13.5</v>
      </c>
      <c r="X376" s="215" t="s">
        <v>8294</v>
      </c>
      <c r="Y376" s="215" t="s">
        <v>8294</v>
      </c>
      <c r="Z376" s="209">
        <f>AD376*BU376</f>
        <v>302.13617777777773</v>
      </c>
      <c r="AA376" s="216">
        <v>42215</v>
      </c>
      <c r="AB376" s="208" t="e">
        <f>(AD376/AH376)*10000</f>
        <v>#VALUE!</v>
      </c>
      <c r="AC376" s="216">
        <v>42215</v>
      </c>
      <c r="AD376" s="485">
        <f>(O376/W376)*(((100-CC376)/100)*((100-2)/100))*100</f>
        <v>26.272711111111107</v>
      </c>
      <c r="AE376" s="216">
        <v>42212</v>
      </c>
      <c r="AF376" s="235">
        <v>29.460317460317455</v>
      </c>
      <c r="AG376" s="216">
        <v>42212</v>
      </c>
      <c r="AH376" s="215" t="s">
        <v>8294</v>
      </c>
      <c r="AI376" s="216" t="s">
        <v>8299</v>
      </c>
      <c r="AJ376" s="212">
        <v>145</v>
      </c>
      <c r="AK376" s="216">
        <v>42145</v>
      </c>
      <c r="AL376" s="215" t="s">
        <v>8294</v>
      </c>
      <c r="AM376" s="215"/>
      <c r="AN376" s="212">
        <v>104</v>
      </c>
      <c r="AO376" s="212"/>
      <c r="AP376" s="215" t="s">
        <v>8294</v>
      </c>
      <c r="AQ376" s="215"/>
      <c r="AR376" s="215" t="s">
        <v>8294</v>
      </c>
      <c r="AS376" s="215"/>
      <c r="AT376" s="215" t="s">
        <v>8294</v>
      </c>
      <c r="AU376" s="215" t="s">
        <v>8294</v>
      </c>
      <c r="AV376" s="215"/>
      <c r="AW376" s="215" t="s">
        <v>8294</v>
      </c>
      <c r="AX376" s="215"/>
      <c r="AY376" s="215" t="s">
        <v>8294</v>
      </c>
      <c r="AZ376" s="215"/>
      <c r="BA376" s="215" t="s">
        <v>8294</v>
      </c>
      <c r="BB376" s="215"/>
      <c r="BC376" s="215" t="s">
        <v>8294</v>
      </c>
      <c r="BD376" s="215"/>
      <c r="BE376" s="212">
        <v>3</v>
      </c>
      <c r="BF376" s="217">
        <v>42279</v>
      </c>
      <c r="BG376" s="212">
        <v>-14.4</v>
      </c>
      <c r="BH376" s="212" t="s">
        <v>8299</v>
      </c>
      <c r="BI376" s="211" t="s">
        <v>8294</v>
      </c>
      <c r="BJ376" s="211"/>
      <c r="BK376" s="211" t="s">
        <v>8294</v>
      </c>
      <c r="BL376" s="211"/>
      <c r="BM376" s="212">
        <v>62.9</v>
      </c>
      <c r="BN376" s="212" t="s">
        <v>8299</v>
      </c>
      <c r="BO376" s="211" t="s">
        <v>8294</v>
      </c>
      <c r="BP376" s="211"/>
      <c r="BQ376" s="212">
        <v>9.3000000000000007</v>
      </c>
      <c r="BR376" s="212" t="s">
        <v>8299</v>
      </c>
      <c r="BS376" s="212">
        <v>47.5</v>
      </c>
      <c r="BT376" s="212" t="s">
        <v>8299</v>
      </c>
      <c r="BU376" s="212">
        <v>11.5</v>
      </c>
      <c r="BV376" s="212" t="s">
        <v>8299</v>
      </c>
      <c r="BW376" s="212">
        <v>11.8</v>
      </c>
      <c r="BX376" s="212" t="s">
        <v>8299</v>
      </c>
      <c r="BY376" s="234">
        <v>6.990562915802002</v>
      </c>
      <c r="BZ376" s="214">
        <v>42215</v>
      </c>
      <c r="CA376" s="212">
        <v>26.4</v>
      </c>
      <c r="CB376" s="208" t="s">
        <v>8299</v>
      </c>
      <c r="CC376" s="212">
        <v>7.2</v>
      </c>
      <c r="CD376" s="214">
        <v>42215</v>
      </c>
      <c r="CE376" s="208">
        <v>0</v>
      </c>
      <c r="CG376" s="215" t="s">
        <v>8294</v>
      </c>
      <c r="CH376" s="215" t="s">
        <v>8294</v>
      </c>
      <c r="CI376" s="215" t="s">
        <v>8294</v>
      </c>
      <c r="CJ376" s="215" t="s">
        <v>8294</v>
      </c>
    </row>
    <row r="377" spans="1:88">
      <c r="A377" s="210" t="s">
        <v>7624</v>
      </c>
      <c r="B377" s="211" t="s">
        <v>7929</v>
      </c>
      <c r="C377" s="212" t="s">
        <v>7682</v>
      </c>
      <c r="D377" s="211" t="s">
        <v>8274</v>
      </c>
      <c r="E377" s="212">
        <v>52</v>
      </c>
      <c r="F377" s="212">
        <v>1</v>
      </c>
      <c r="G377" s="213">
        <v>289</v>
      </c>
      <c r="H377" s="213">
        <v>14</v>
      </c>
      <c r="I377" s="213"/>
      <c r="J377" s="213"/>
      <c r="K377" s="211" t="s">
        <v>8294</v>
      </c>
      <c r="M377" s="212">
        <v>7</v>
      </c>
      <c r="N377" s="214">
        <v>41915</v>
      </c>
      <c r="O377" s="212">
        <v>2.85</v>
      </c>
      <c r="P377" s="214">
        <v>42215</v>
      </c>
      <c r="Q377" s="215" t="s">
        <v>8294</v>
      </c>
      <c r="R377" s="215" t="s">
        <v>8294</v>
      </c>
      <c r="S377" s="215" t="s">
        <v>8294</v>
      </c>
      <c r="T377" s="215" t="s">
        <v>8294</v>
      </c>
      <c r="U377" s="209">
        <f>AD377*BS377</f>
        <v>927.40013333333332</v>
      </c>
      <c r="V377" s="216">
        <v>42215</v>
      </c>
      <c r="W377" s="215">
        <v>13.5</v>
      </c>
      <c r="X377" s="215" t="s">
        <v>8294</v>
      </c>
      <c r="Y377" s="215" t="s">
        <v>8294</v>
      </c>
      <c r="Z377" s="209">
        <f>AD377*BU377</f>
        <v>238.58426666666665</v>
      </c>
      <c r="AA377" s="216">
        <v>42215</v>
      </c>
      <c r="AB377" s="208" t="e">
        <f>(AD377/AH377)*10000</f>
        <v>#VALUE!</v>
      </c>
      <c r="AC377" s="216">
        <v>42215</v>
      </c>
      <c r="AD377" s="485">
        <f>(O377/W377)*(((100-CC377)/100)*((100-2)/100))*100</f>
        <v>19.240666666666666</v>
      </c>
      <c r="AE377" s="216">
        <v>42212</v>
      </c>
      <c r="AF377" s="235">
        <v>21.575091575091573</v>
      </c>
      <c r="AG377" s="216">
        <v>42212</v>
      </c>
      <c r="AH377" s="215" t="s">
        <v>8294</v>
      </c>
      <c r="AI377" s="216" t="s">
        <v>8299</v>
      </c>
      <c r="AJ377" s="212">
        <v>145</v>
      </c>
      <c r="AK377" s="216">
        <v>42145</v>
      </c>
      <c r="AL377" s="215" t="s">
        <v>8294</v>
      </c>
      <c r="AM377" s="215"/>
      <c r="AN377" s="212">
        <v>105</v>
      </c>
      <c r="AO377" s="212"/>
      <c r="AP377" s="215" t="s">
        <v>8294</v>
      </c>
      <c r="AQ377" s="215"/>
      <c r="AR377" s="215" t="s">
        <v>8294</v>
      </c>
      <c r="AS377" s="215"/>
      <c r="AT377" s="215" t="s">
        <v>8294</v>
      </c>
      <c r="AU377" s="215" t="s">
        <v>8294</v>
      </c>
      <c r="AV377" s="215"/>
      <c r="AW377" s="215" t="s">
        <v>8294</v>
      </c>
      <c r="AX377" s="215"/>
      <c r="AY377" s="215" t="s">
        <v>8294</v>
      </c>
      <c r="AZ377" s="215"/>
      <c r="BA377" s="215" t="s">
        <v>8294</v>
      </c>
      <c r="BB377" s="215"/>
      <c r="BC377" s="215" t="s">
        <v>8294</v>
      </c>
      <c r="BD377" s="215"/>
      <c r="BE377" s="212">
        <v>3</v>
      </c>
      <c r="BF377" s="217">
        <v>42279</v>
      </c>
      <c r="BG377" s="212">
        <v>-11.8</v>
      </c>
      <c r="BH377" s="212" t="s">
        <v>8299</v>
      </c>
      <c r="BI377" s="211" t="s">
        <v>8294</v>
      </c>
      <c r="BJ377" s="211"/>
      <c r="BK377" s="211" t="s">
        <v>8294</v>
      </c>
      <c r="BL377" s="211"/>
      <c r="BM377" s="212">
        <v>63.4</v>
      </c>
      <c r="BN377" s="212" t="s">
        <v>8299</v>
      </c>
      <c r="BO377" s="211" t="s">
        <v>8294</v>
      </c>
      <c r="BP377" s="211"/>
      <c r="BQ377" s="212">
        <v>9.3000000000000007</v>
      </c>
      <c r="BR377" s="212" t="s">
        <v>8299</v>
      </c>
      <c r="BS377" s="212">
        <v>48.2</v>
      </c>
      <c r="BT377" s="212" t="s">
        <v>8299</v>
      </c>
      <c r="BU377" s="212">
        <v>12.4</v>
      </c>
      <c r="BV377" s="212" t="s">
        <v>8299</v>
      </c>
      <c r="BW377" s="212">
        <v>10.7</v>
      </c>
      <c r="BX377" s="212" t="s">
        <v>8299</v>
      </c>
      <c r="BY377" s="234">
        <v>7.2704868316650391</v>
      </c>
      <c r="BZ377" s="214">
        <v>42215</v>
      </c>
      <c r="CA377" s="212">
        <v>29</v>
      </c>
      <c r="CB377" s="208" t="s">
        <v>8299</v>
      </c>
      <c r="CC377" s="212">
        <v>7</v>
      </c>
      <c r="CD377" s="214">
        <v>42215</v>
      </c>
      <c r="CE377" s="208">
        <v>0</v>
      </c>
      <c r="CG377" s="215" t="s">
        <v>8294</v>
      </c>
      <c r="CH377" s="215" t="s">
        <v>8294</v>
      </c>
      <c r="CI377" s="215" t="s">
        <v>8294</v>
      </c>
      <c r="CJ377" s="215" t="s">
        <v>8294</v>
      </c>
    </row>
    <row r="378" spans="1:88">
      <c r="A378" s="210" t="s">
        <v>7624</v>
      </c>
      <c r="B378" s="211" t="s">
        <v>7879</v>
      </c>
      <c r="C378" s="212" t="s">
        <v>7657</v>
      </c>
      <c r="D378" s="211" t="s">
        <v>8274</v>
      </c>
      <c r="E378" s="212">
        <v>27</v>
      </c>
      <c r="F378" s="212">
        <v>1</v>
      </c>
      <c r="G378" s="213">
        <v>289</v>
      </c>
      <c r="H378" s="213">
        <v>15</v>
      </c>
      <c r="I378" s="213"/>
      <c r="J378" s="213"/>
      <c r="K378" s="211" t="s">
        <v>8294</v>
      </c>
      <c r="M378" s="212">
        <v>7</v>
      </c>
      <c r="N378" s="214">
        <v>41915</v>
      </c>
      <c r="O378" s="212">
        <v>3.05</v>
      </c>
      <c r="P378" s="214">
        <v>42215</v>
      </c>
      <c r="Q378" s="215" t="s">
        <v>8294</v>
      </c>
      <c r="R378" s="215" t="s">
        <v>8294</v>
      </c>
      <c r="S378" s="215" t="s">
        <v>8294</v>
      </c>
      <c r="T378" s="215" t="s">
        <v>8294</v>
      </c>
      <c r="U378" s="209">
        <f>AD378*BS378</f>
        <v>1012.2082444444444</v>
      </c>
      <c r="V378" s="216">
        <v>42215</v>
      </c>
      <c r="W378" s="215">
        <v>13.5</v>
      </c>
      <c r="X378" s="215" t="s">
        <v>8294</v>
      </c>
      <c r="Y378" s="215" t="s">
        <v>8294</v>
      </c>
      <c r="Z378" s="209">
        <f>AD378*BU378</f>
        <v>252.01919555555551</v>
      </c>
      <c r="AA378" s="216">
        <v>42215</v>
      </c>
      <c r="AB378" s="208" t="e">
        <f>(AD378/AH378)*10000</f>
        <v>#VALUE!</v>
      </c>
      <c r="AC378" s="216">
        <v>42215</v>
      </c>
      <c r="AD378" s="485">
        <f>(O378/W378)*(((100-CC378)/100)*((100-2)/100))*100</f>
        <v>20.65731111111111</v>
      </c>
      <c r="AE378" s="216">
        <v>42212</v>
      </c>
      <c r="AF378" s="235">
        <v>23.163614163614159</v>
      </c>
      <c r="AG378" s="216">
        <v>42212</v>
      </c>
      <c r="AH378" s="215" t="s">
        <v>8294</v>
      </c>
      <c r="AI378" s="216" t="s">
        <v>8299</v>
      </c>
      <c r="AJ378" s="212">
        <v>145</v>
      </c>
      <c r="AK378" s="216">
        <v>42145</v>
      </c>
      <c r="AL378" s="215" t="s">
        <v>8294</v>
      </c>
      <c r="AM378" s="215"/>
      <c r="AN378" s="212">
        <v>101</v>
      </c>
      <c r="AO378" s="212"/>
      <c r="AP378" s="215" t="s">
        <v>8294</v>
      </c>
      <c r="AQ378" s="215"/>
      <c r="AR378" s="215" t="s">
        <v>8294</v>
      </c>
      <c r="AS378" s="215"/>
      <c r="AT378" s="215" t="s">
        <v>8294</v>
      </c>
      <c r="AU378" s="215" t="s">
        <v>8294</v>
      </c>
      <c r="AV378" s="215"/>
      <c r="AW378" s="215" t="s">
        <v>8294</v>
      </c>
      <c r="AX378" s="215"/>
      <c r="AY378" s="215" t="s">
        <v>8294</v>
      </c>
      <c r="AZ378" s="215"/>
      <c r="BA378" s="215" t="s">
        <v>8294</v>
      </c>
      <c r="BB378" s="215"/>
      <c r="BC378" s="215" t="s">
        <v>8294</v>
      </c>
      <c r="BD378" s="215"/>
      <c r="BE378" s="212">
        <v>3</v>
      </c>
      <c r="BF378" s="217">
        <v>42279</v>
      </c>
      <c r="BG378" s="212">
        <v>-7.6</v>
      </c>
      <c r="BH378" s="212" t="s">
        <v>8299</v>
      </c>
      <c r="BI378" s="211" t="s">
        <v>8294</v>
      </c>
      <c r="BJ378" s="211"/>
      <c r="BK378" s="211" t="s">
        <v>8294</v>
      </c>
      <c r="BL378" s="211"/>
      <c r="BM378" s="212">
        <v>62.6</v>
      </c>
      <c r="BN378" s="212" t="s">
        <v>8299</v>
      </c>
      <c r="BO378" s="211" t="s">
        <v>8294</v>
      </c>
      <c r="BP378" s="211"/>
      <c r="BQ378" s="212">
        <v>8.5</v>
      </c>
      <c r="BR378" s="212" t="s">
        <v>8299</v>
      </c>
      <c r="BS378" s="212">
        <v>49</v>
      </c>
      <c r="BT378" s="212" t="s">
        <v>8299</v>
      </c>
      <c r="BU378" s="212">
        <v>12.2</v>
      </c>
      <c r="BV378" s="212" t="s">
        <v>8299</v>
      </c>
      <c r="BW378" s="212">
        <v>47.3</v>
      </c>
      <c r="BX378" s="212" t="s">
        <v>8299</v>
      </c>
      <c r="BY378" s="234">
        <v>6.9906659126281738</v>
      </c>
      <c r="BZ378" s="214">
        <v>42215</v>
      </c>
      <c r="CA378" s="212">
        <v>29</v>
      </c>
      <c r="CB378" s="208" t="s">
        <v>8299</v>
      </c>
      <c r="CC378" s="212">
        <v>6.7</v>
      </c>
      <c r="CD378" s="214">
        <v>42215</v>
      </c>
      <c r="CE378" s="208">
        <v>0</v>
      </c>
      <c r="CG378" s="215" t="s">
        <v>8294</v>
      </c>
      <c r="CH378" s="215" t="s">
        <v>8294</v>
      </c>
      <c r="CI378" s="215" t="s">
        <v>8294</v>
      </c>
      <c r="CJ378" s="215" t="s">
        <v>8294</v>
      </c>
    </row>
    <row r="379" spans="1:88">
      <c r="A379" s="210" t="s">
        <v>7624</v>
      </c>
      <c r="B379" s="211" t="s">
        <v>8196</v>
      </c>
      <c r="C379" s="212" t="s">
        <v>7394</v>
      </c>
      <c r="D379" s="211" t="s">
        <v>8274</v>
      </c>
      <c r="E379" s="212">
        <v>188</v>
      </c>
      <c r="F379" s="212">
        <v>1</v>
      </c>
      <c r="G379" s="213">
        <v>289</v>
      </c>
      <c r="H379" s="213">
        <v>16</v>
      </c>
      <c r="I379" s="213"/>
      <c r="J379" s="213"/>
      <c r="K379" s="212">
        <v>21</v>
      </c>
      <c r="L379" s="223">
        <v>42278</v>
      </c>
      <c r="M379" s="212">
        <v>7</v>
      </c>
      <c r="N379" s="214">
        <v>41915</v>
      </c>
      <c r="O379" s="212">
        <v>4.45</v>
      </c>
      <c r="P379" s="214">
        <v>42215</v>
      </c>
      <c r="Q379" s="215" t="s">
        <v>8294</v>
      </c>
      <c r="R379" s="215" t="s">
        <v>8294</v>
      </c>
      <c r="S379" s="215" t="s">
        <v>8294</v>
      </c>
      <c r="T379" s="215" t="s">
        <v>8294</v>
      </c>
      <c r="U379" s="209">
        <f>AD379*BS379</f>
        <v>1455.4918259259259</v>
      </c>
      <c r="V379" s="216">
        <v>42215</v>
      </c>
      <c r="W379" s="215">
        <v>13.5</v>
      </c>
      <c r="X379" s="215" t="s">
        <v>8294</v>
      </c>
      <c r="Y379" s="215" t="s">
        <v>8294</v>
      </c>
      <c r="Z379" s="209">
        <f>AD379*BU379</f>
        <v>396.13385777777779</v>
      </c>
      <c r="AA379" s="216">
        <v>42215</v>
      </c>
      <c r="AB379" s="208" t="e">
        <f>(AD379/AH379)*10000</f>
        <v>#VALUE!</v>
      </c>
      <c r="AC379" s="216">
        <v>42215</v>
      </c>
      <c r="AD379" s="485">
        <f>(O379/W379)*(((100-CC379)/100)*((100-2)/100))*100</f>
        <v>30.010140740740741</v>
      </c>
      <c r="AE379" s="216">
        <v>42212</v>
      </c>
      <c r="AF379" s="235">
        <v>33.651200651200661</v>
      </c>
      <c r="AG379" s="216">
        <v>42212</v>
      </c>
      <c r="AH379" s="215" t="s">
        <v>8294</v>
      </c>
      <c r="AI379" s="216" t="s">
        <v>8299</v>
      </c>
      <c r="AJ379" s="212">
        <v>145</v>
      </c>
      <c r="AK379" s="216">
        <v>42145</v>
      </c>
      <c r="AL379" s="215" t="s">
        <v>8294</v>
      </c>
      <c r="AM379" s="215"/>
      <c r="AN379" s="212">
        <v>100</v>
      </c>
      <c r="AO379" s="212"/>
      <c r="AP379" s="215" t="s">
        <v>8294</v>
      </c>
      <c r="AQ379" s="215"/>
      <c r="AR379" s="215" t="s">
        <v>8294</v>
      </c>
      <c r="AS379" s="215"/>
      <c r="AT379" s="215" t="s">
        <v>8294</v>
      </c>
      <c r="AU379" s="215" t="s">
        <v>8294</v>
      </c>
      <c r="AV379" s="215"/>
      <c r="AW379" s="215" t="s">
        <v>8294</v>
      </c>
      <c r="AX379" s="215"/>
      <c r="AY379" s="215" t="s">
        <v>8294</v>
      </c>
      <c r="AZ379" s="215"/>
      <c r="BA379" s="215" t="s">
        <v>8294</v>
      </c>
      <c r="BB379" s="215"/>
      <c r="BC379" s="215" t="s">
        <v>8294</v>
      </c>
      <c r="BD379" s="215"/>
      <c r="BE379" s="212">
        <v>3</v>
      </c>
      <c r="BF379" s="217">
        <v>42279</v>
      </c>
      <c r="BG379" s="212">
        <v>-10.5</v>
      </c>
      <c r="BH379" s="212" t="s">
        <v>8299</v>
      </c>
      <c r="BI379" s="211" t="s">
        <v>8294</v>
      </c>
      <c r="BJ379" s="211"/>
      <c r="BK379" s="211" t="s">
        <v>8294</v>
      </c>
      <c r="BL379" s="211"/>
      <c r="BM379" s="212">
        <v>62.8</v>
      </c>
      <c r="BN379" s="212" t="s">
        <v>8299</v>
      </c>
      <c r="BO379" s="211" t="s">
        <v>8294</v>
      </c>
      <c r="BP379" s="211"/>
      <c r="BQ379" s="212">
        <v>9.5</v>
      </c>
      <c r="BR379" s="212" t="s">
        <v>8299</v>
      </c>
      <c r="BS379" s="212">
        <v>48.5</v>
      </c>
      <c r="BT379" s="212" t="s">
        <v>8299</v>
      </c>
      <c r="BU379" s="212">
        <v>13.2</v>
      </c>
      <c r="BV379" s="212" t="s">
        <v>8299</v>
      </c>
      <c r="BW379" s="212">
        <v>10</v>
      </c>
      <c r="BX379" s="212" t="s">
        <v>8299</v>
      </c>
      <c r="BY379" s="234">
        <v>7.2306389808654785</v>
      </c>
      <c r="BZ379" s="214">
        <v>42215</v>
      </c>
      <c r="CA379" s="212">
        <v>31.1</v>
      </c>
      <c r="CB379" s="208" t="s">
        <v>8299</v>
      </c>
      <c r="CC379" s="212">
        <v>7.1</v>
      </c>
      <c r="CD379" s="214">
        <v>42215</v>
      </c>
      <c r="CE379" s="208">
        <v>0</v>
      </c>
      <c r="CG379" s="215" t="s">
        <v>8294</v>
      </c>
      <c r="CH379" s="215" t="s">
        <v>8294</v>
      </c>
      <c r="CI379" s="215" t="s">
        <v>8294</v>
      </c>
      <c r="CJ379" s="215" t="s">
        <v>8294</v>
      </c>
    </row>
    <row r="380" spans="1:88">
      <c r="A380" s="210" t="s">
        <v>7624</v>
      </c>
      <c r="B380" s="211" t="s">
        <v>8131</v>
      </c>
      <c r="C380" s="212" t="s">
        <v>7771</v>
      </c>
      <c r="D380" s="211" t="s">
        <v>8276</v>
      </c>
      <c r="E380" s="212">
        <v>148</v>
      </c>
      <c r="F380" s="212">
        <v>1</v>
      </c>
      <c r="G380" s="213">
        <v>289</v>
      </c>
      <c r="H380" s="213">
        <v>17</v>
      </c>
      <c r="I380" s="213"/>
      <c r="J380" s="213"/>
      <c r="K380" s="211" t="s">
        <v>8294</v>
      </c>
      <c r="M380" s="212">
        <v>7</v>
      </c>
      <c r="N380" s="214">
        <v>41915</v>
      </c>
      <c r="O380" s="212">
        <v>5.35</v>
      </c>
      <c r="P380" s="214">
        <v>42215</v>
      </c>
      <c r="Q380" s="215" t="s">
        <v>8294</v>
      </c>
      <c r="R380" s="215" t="s">
        <v>8294</v>
      </c>
      <c r="S380" s="215" t="s">
        <v>8294</v>
      </c>
      <c r="T380" s="215" t="s">
        <v>8294</v>
      </c>
      <c r="U380" s="209">
        <f>AD380*BS380</f>
        <v>1708.4567940740742</v>
      </c>
      <c r="V380" s="216">
        <v>42215</v>
      </c>
      <c r="W380" s="215">
        <v>13.5</v>
      </c>
      <c r="X380" s="215" t="s">
        <v>8294</v>
      </c>
      <c r="Y380" s="215" t="s">
        <v>8294</v>
      </c>
      <c r="Z380" s="209">
        <f>AD380*BU380</f>
        <v>481.4083762962963</v>
      </c>
      <c r="AA380" s="216">
        <v>42215</v>
      </c>
      <c r="AB380" s="208" t="e">
        <f>(AD380/AH380)*10000</f>
        <v>#VALUE!</v>
      </c>
      <c r="AC380" s="216">
        <v>42215</v>
      </c>
      <c r="AD380" s="485">
        <f>(O380/W380)*(((100-CC380)/100)*((100-2)/100))*100</f>
        <v>36.196118518518517</v>
      </c>
      <c r="AE380" s="216">
        <v>42212</v>
      </c>
      <c r="AF380" s="235">
        <v>40.58770858770859</v>
      </c>
      <c r="AG380" s="216">
        <v>42212</v>
      </c>
      <c r="AH380" s="215" t="s">
        <v>8294</v>
      </c>
      <c r="AI380" s="216" t="s">
        <v>8299</v>
      </c>
      <c r="AJ380" s="212">
        <v>175</v>
      </c>
      <c r="AK380" s="216">
        <v>42145</v>
      </c>
      <c r="AL380" s="215" t="s">
        <v>8294</v>
      </c>
      <c r="AM380" s="215"/>
      <c r="AN380" s="212">
        <v>105</v>
      </c>
      <c r="AO380" s="212"/>
      <c r="AP380" s="215" t="s">
        <v>8294</v>
      </c>
      <c r="AQ380" s="215"/>
      <c r="AR380" s="215" t="s">
        <v>8294</v>
      </c>
      <c r="AS380" s="215"/>
      <c r="AT380" s="215" t="s">
        <v>8294</v>
      </c>
      <c r="AU380" s="215" t="s">
        <v>8294</v>
      </c>
      <c r="AV380" s="215"/>
      <c r="AW380" s="215" t="s">
        <v>8294</v>
      </c>
      <c r="AX380" s="215"/>
      <c r="AY380" s="215" t="s">
        <v>8294</v>
      </c>
      <c r="AZ380" s="215"/>
      <c r="BA380" s="215" t="s">
        <v>8294</v>
      </c>
      <c r="BB380" s="215"/>
      <c r="BC380" s="215" t="s">
        <v>8294</v>
      </c>
      <c r="BD380" s="215"/>
      <c r="BE380" s="212">
        <v>3</v>
      </c>
      <c r="BF380" s="217">
        <v>42279</v>
      </c>
      <c r="BG380" s="212">
        <v>-11.9</v>
      </c>
      <c r="BH380" s="212" t="s">
        <v>8299</v>
      </c>
      <c r="BI380" s="211" t="s">
        <v>8294</v>
      </c>
      <c r="BJ380" s="211"/>
      <c r="BK380" s="211" t="s">
        <v>8294</v>
      </c>
      <c r="BL380" s="211"/>
      <c r="BM380" s="212">
        <v>63.1</v>
      </c>
      <c r="BN380" s="212" t="s">
        <v>8299</v>
      </c>
      <c r="BO380" s="211" t="s">
        <v>8294</v>
      </c>
      <c r="BP380" s="211"/>
      <c r="BQ380" s="212">
        <v>8.6999999999999993</v>
      </c>
      <c r="BR380" s="212" t="s">
        <v>8299</v>
      </c>
      <c r="BS380" s="212">
        <v>47.2</v>
      </c>
      <c r="BT380" s="212" t="s">
        <v>8299</v>
      </c>
      <c r="BU380" s="212">
        <v>13.3</v>
      </c>
      <c r="BV380" s="212" t="s">
        <v>8299</v>
      </c>
      <c r="BW380" s="212">
        <v>9.8000000000000007</v>
      </c>
      <c r="BX380" s="212" t="s">
        <v>8299</v>
      </c>
      <c r="BY380" s="234">
        <v>7.1545238494873047</v>
      </c>
      <c r="BZ380" s="214">
        <v>42215</v>
      </c>
      <c r="CA380" s="212">
        <v>30.4</v>
      </c>
      <c r="CB380" s="208" t="s">
        <v>8299</v>
      </c>
      <c r="CC380" s="212">
        <v>6.8</v>
      </c>
      <c r="CD380" s="214">
        <v>42215</v>
      </c>
      <c r="CE380" s="208">
        <v>0</v>
      </c>
      <c r="CG380" s="215" t="s">
        <v>8294</v>
      </c>
      <c r="CH380" s="215" t="s">
        <v>8294</v>
      </c>
      <c r="CI380" s="215" t="s">
        <v>8294</v>
      </c>
      <c r="CJ380" s="215" t="s">
        <v>8294</v>
      </c>
    </row>
    <row r="381" spans="1:88">
      <c r="A381" s="210" t="s">
        <v>7624</v>
      </c>
      <c r="B381" s="211" t="s">
        <v>8137</v>
      </c>
      <c r="C381" s="212" t="s">
        <v>7774</v>
      </c>
      <c r="D381" s="211" t="s">
        <v>8276</v>
      </c>
      <c r="E381" s="212">
        <v>151</v>
      </c>
      <c r="F381" s="212">
        <v>1</v>
      </c>
      <c r="G381" s="213">
        <v>289</v>
      </c>
      <c r="H381" s="213">
        <v>18</v>
      </c>
      <c r="I381" s="213"/>
      <c r="J381" s="213"/>
      <c r="K381" s="211" t="s">
        <v>8294</v>
      </c>
      <c r="L381" s="222"/>
      <c r="M381" s="212">
        <v>7</v>
      </c>
      <c r="N381" s="214">
        <v>41915</v>
      </c>
      <c r="O381" s="212">
        <v>5</v>
      </c>
      <c r="P381" s="214">
        <v>42215</v>
      </c>
      <c r="Q381" s="215" t="s">
        <v>8294</v>
      </c>
      <c r="R381" s="215" t="s">
        <v>8294</v>
      </c>
      <c r="S381" s="215" t="s">
        <v>8294</v>
      </c>
      <c r="T381" s="215" t="s">
        <v>8294</v>
      </c>
      <c r="U381" s="209">
        <f>AD381*BS381</f>
        <v>1564.5627407407408</v>
      </c>
      <c r="V381" s="216">
        <v>42215</v>
      </c>
      <c r="W381" s="215">
        <v>13.5</v>
      </c>
      <c r="X381" s="215" t="s">
        <v>8294</v>
      </c>
      <c r="Y381" s="215" t="s">
        <v>8294</v>
      </c>
      <c r="Z381" s="209">
        <f>AD381*BU381</f>
        <v>496.7402222222222</v>
      </c>
      <c r="AA381" s="216">
        <v>42215</v>
      </c>
      <c r="AB381" s="208" t="e">
        <f>(AD381/AH381)*10000</f>
        <v>#VALUE!</v>
      </c>
      <c r="AC381" s="216">
        <v>42215</v>
      </c>
      <c r="AD381" s="485">
        <f>(O381/W381)*(((100-CC381)/100)*((100-2)/100))*100</f>
        <v>33.791851851851852</v>
      </c>
      <c r="AE381" s="216">
        <v>42212</v>
      </c>
      <c r="AF381" s="235">
        <v>37.89173789173789</v>
      </c>
      <c r="AG381" s="216">
        <v>42212</v>
      </c>
      <c r="AH381" s="215" t="s">
        <v>8294</v>
      </c>
      <c r="AI381" s="216" t="s">
        <v>8299</v>
      </c>
      <c r="AJ381" s="212">
        <v>160</v>
      </c>
      <c r="AK381" s="216">
        <v>42145</v>
      </c>
      <c r="AL381" s="215" t="s">
        <v>8294</v>
      </c>
      <c r="AM381" s="215"/>
      <c r="AN381" s="212">
        <v>104</v>
      </c>
      <c r="AO381" s="212"/>
      <c r="AP381" s="215" t="s">
        <v>8294</v>
      </c>
      <c r="AQ381" s="215"/>
      <c r="AR381" s="215" t="s">
        <v>8294</v>
      </c>
      <c r="AS381" s="215"/>
      <c r="AT381" s="215" t="s">
        <v>8294</v>
      </c>
      <c r="AU381" s="215" t="s">
        <v>8294</v>
      </c>
      <c r="AV381" s="215"/>
      <c r="AW381" s="215" t="s">
        <v>8294</v>
      </c>
      <c r="AX381" s="215"/>
      <c r="AY381" s="215" t="s">
        <v>8294</v>
      </c>
      <c r="AZ381" s="215"/>
      <c r="BA381" s="215" t="s">
        <v>8294</v>
      </c>
      <c r="BB381" s="215"/>
      <c r="BC381" s="215" t="s">
        <v>8294</v>
      </c>
      <c r="BD381" s="215"/>
      <c r="BE381" s="212">
        <v>3</v>
      </c>
      <c r="BF381" s="217">
        <v>42279</v>
      </c>
      <c r="BG381" s="212">
        <v>-8.8000000000000007</v>
      </c>
      <c r="BH381" s="212" t="s">
        <v>8299</v>
      </c>
      <c r="BI381" s="211" t="s">
        <v>8294</v>
      </c>
      <c r="BJ381" s="211"/>
      <c r="BK381" s="211" t="s">
        <v>8294</v>
      </c>
      <c r="BL381" s="211"/>
      <c r="BM381" s="212">
        <v>62.4</v>
      </c>
      <c r="BN381" s="212" t="s">
        <v>8299</v>
      </c>
      <c r="BO381" s="211" t="s">
        <v>8294</v>
      </c>
      <c r="BP381" s="211"/>
      <c r="BQ381" s="212">
        <v>9.9</v>
      </c>
      <c r="BR381" s="212" t="s">
        <v>8299</v>
      </c>
      <c r="BS381" s="212">
        <v>46.3</v>
      </c>
      <c r="BT381" s="212" t="s">
        <v>8299</v>
      </c>
      <c r="BU381" s="212">
        <v>14.7</v>
      </c>
      <c r="BV381" s="212" t="s">
        <v>8299</v>
      </c>
      <c r="BW381" s="212">
        <v>9.1</v>
      </c>
      <c r="BX381" s="212" t="s">
        <v>8299</v>
      </c>
      <c r="BY381" s="234">
        <v>7.3192977905273438</v>
      </c>
      <c r="BZ381" s="214">
        <v>42215</v>
      </c>
      <c r="CA381" s="212">
        <v>32.9</v>
      </c>
      <c r="CB381" s="208" t="s">
        <v>8299</v>
      </c>
      <c r="CC381" s="212">
        <v>6.9</v>
      </c>
      <c r="CD381" s="214">
        <v>42215</v>
      </c>
      <c r="CE381" s="208">
        <v>0</v>
      </c>
      <c r="CG381" s="215" t="s">
        <v>8294</v>
      </c>
      <c r="CH381" s="215" t="s">
        <v>8294</v>
      </c>
      <c r="CI381" s="215" t="s">
        <v>8294</v>
      </c>
      <c r="CJ381" s="215" t="s">
        <v>8294</v>
      </c>
    </row>
    <row r="382" spans="1:88">
      <c r="A382" s="210" t="s">
        <v>7624</v>
      </c>
      <c r="B382" s="211" t="s">
        <v>7809</v>
      </c>
      <c r="C382" s="212" t="s">
        <v>7808</v>
      </c>
      <c r="D382" s="211" t="s">
        <v>8276</v>
      </c>
      <c r="E382" s="212">
        <v>1</v>
      </c>
      <c r="F382" s="212">
        <v>1</v>
      </c>
      <c r="G382" s="213">
        <v>289</v>
      </c>
      <c r="H382" s="213">
        <v>19</v>
      </c>
      <c r="I382" s="213"/>
      <c r="J382" s="213"/>
      <c r="K382" s="211" t="s">
        <v>8294</v>
      </c>
      <c r="M382" s="212">
        <v>7</v>
      </c>
      <c r="N382" s="214">
        <v>41915</v>
      </c>
      <c r="O382" s="212">
        <v>3.5</v>
      </c>
      <c r="P382" s="214">
        <v>42215</v>
      </c>
      <c r="Q382" s="215" t="s">
        <v>8294</v>
      </c>
      <c r="R382" s="215" t="s">
        <v>8294</v>
      </c>
      <c r="S382" s="215" t="s">
        <v>8294</v>
      </c>
      <c r="T382" s="215" t="s">
        <v>8294</v>
      </c>
      <c r="U382" s="209">
        <f>AD382*BS382</f>
        <v>1111.7697111111108</v>
      </c>
      <c r="V382" s="216">
        <v>42215</v>
      </c>
      <c r="W382" s="215">
        <v>13.5</v>
      </c>
      <c r="X382" s="215" t="s">
        <v>8294</v>
      </c>
      <c r="Y382" s="215" t="s">
        <v>8294</v>
      </c>
      <c r="Z382" s="209">
        <f>AD382*BU382</f>
        <v>391.1343333333333</v>
      </c>
      <c r="AA382" s="216">
        <v>42215</v>
      </c>
      <c r="AB382" s="208" t="e">
        <f>(AD382/AH382)*10000</f>
        <v>#VALUE!</v>
      </c>
      <c r="AC382" s="216">
        <v>42215</v>
      </c>
      <c r="AD382" s="485">
        <f>(O382/W382)*(((100-CC382)/100)*((100-2)/100))*100</f>
        <v>23.705111111111108</v>
      </c>
      <c r="AE382" s="216">
        <v>42212</v>
      </c>
      <c r="AF382" s="235">
        <v>26.581196581196576</v>
      </c>
      <c r="AG382" s="216">
        <v>42212</v>
      </c>
      <c r="AH382" s="215" t="s">
        <v>8294</v>
      </c>
      <c r="AI382" s="216" t="s">
        <v>8299</v>
      </c>
      <c r="AJ382" s="212">
        <v>160</v>
      </c>
      <c r="AK382" s="216">
        <v>42145</v>
      </c>
      <c r="AL382" s="215" t="s">
        <v>8294</v>
      </c>
      <c r="AM382" s="215"/>
      <c r="AN382" s="212">
        <v>107</v>
      </c>
      <c r="AO382" s="212"/>
      <c r="AP382" s="215" t="s">
        <v>8294</v>
      </c>
      <c r="AQ382" s="215"/>
      <c r="AR382" s="215" t="s">
        <v>8294</v>
      </c>
      <c r="AS382" s="215"/>
      <c r="AT382" s="215" t="s">
        <v>8294</v>
      </c>
      <c r="AU382" s="215" t="s">
        <v>8294</v>
      </c>
      <c r="AV382" s="215"/>
      <c r="AW382" s="215" t="s">
        <v>8294</v>
      </c>
      <c r="AX382" s="215"/>
      <c r="AY382" s="215" t="s">
        <v>8294</v>
      </c>
      <c r="AZ382" s="215"/>
      <c r="BA382" s="215" t="s">
        <v>8294</v>
      </c>
      <c r="BB382" s="215"/>
      <c r="BC382" s="215" t="s">
        <v>8294</v>
      </c>
      <c r="BD382" s="215"/>
      <c r="BE382" s="212">
        <v>3</v>
      </c>
      <c r="BF382" s="217">
        <v>42279</v>
      </c>
      <c r="BG382" s="212">
        <v>36.799999999999997</v>
      </c>
      <c r="BH382" s="212" t="s">
        <v>8299</v>
      </c>
      <c r="BI382" s="211" t="s">
        <v>8294</v>
      </c>
      <c r="BJ382" s="211"/>
      <c r="BK382" s="211" t="s">
        <v>8294</v>
      </c>
      <c r="BL382" s="211"/>
      <c r="BM382" s="212">
        <v>68.2</v>
      </c>
      <c r="BN382" s="212" t="s">
        <v>8299</v>
      </c>
      <c r="BO382" s="211" t="s">
        <v>8294</v>
      </c>
      <c r="BP382" s="211"/>
      <c r="BQ382" s="212">
        <v>4</v>
      </c>
      <c r="BR382" s="212" t="s">
        <v>8299</v>
      </c>
      <c r="BS382" s="212">
        <v>46.9</v>
      </c>
      <c r="BT382" s="212" t="s">
        <v>8299</v>
      </c>
      <c r="BU382" s="212">
        <v>16.5</v>
      </c>
      <c r="BV382" s="212" t="s">
        <v>8299</v>
      </c>
      <c r="BW382" s="212">
        <v>58</v>
      </c>
      <c r="BX382" s="212" t="s">
        <v>8299</v>
      </c>
      <c r="BY382" s="234">
        <v>7.1886911392211914</v>
      </c>
      <c r="BZ382" s="214">
        <v>42215</v>
      </c>
      <c r="CA382" s="212">
        <v>37.299999999999997</v>
      </c>
      <c r="CB382" s="208" t="s">
        <v>8299</v>
      </c>
      <c r="CC382" s="212">
        <v>6.7</v>
      </c>
      <c r="CD382" s="214">
        <v>42215</v>
      </c>
      <c r="CE382" s="208">
        <v>0</v>
      </c>
      <c r="CG382" s="215" t="s">
        <v>8294</v>
      </c>
      <c r="CH382" s="215" t="s">
        <v>8294</v>
      </c>
      <c r="CI382" s="215" t="s">
        <v>8294</v>
      </c>
      <c r="CJ382" s="215" t="s">
        <v>8294</v>
      </c>
    </row>
    <row r="383" spans="1:88">
      <c r="A383" s="210" t="s">
        <v>7624</v>
      </c>
      <c r="B383" s="211" t="s">
        <v>7999</v>
      </c>
      <c r="C383" s="212" t="s">
        <v>7715</v>
      </c>
      <c r="D383" s="211" t="s">
        <v>8276</v>
      </c>
      <c r="E383" s="212">
        <v>87</v>
      </c>
      <c r="F383" s="212">
        <v>1</v>
      </c>
      <c r="G383" s="213">
        <v>289</v>
      </c>
      <c r="H383" s="213">
        <v>20</v>
      </c>
      <c r="I383" s="213"/>
      <c r="J383" s="213"/>
      <c r="K383" s="211" t="s">
        <v>8294</v>
      </c>
      <c r="M383" s="212">
        <v>7</v>
      </c>
      <c r="N383" s="214">
        <v>41915</v>
      </c>
      <c r="O383" s="212">
        <v>3.8</v>
      </c>
      <c r="P383" s="214">
        <v>42215</v>
      </c>
      <c r="Q383" s="215" t="s">
        <v>8294</v>
      </c>
      <c r="R383" s="215" t="s">
        <v>8294</v>
      </c>
      <c r="S383" s="215" t="s">
        <v>8294</v>
      </c>
      <c r="T383" s="215" t="s">
        <v>8294</v>
      </c>
      <c r="U383" s="209">
        <f>AD383*BS383</f>
        <v>1186.4995022222222</v>
      </c>
      <c r="V383" s="216">
        <v>42215</v>
      </c>
      <c r="W383" s="215">
        <v>13.5</v>
      </c>
      <c r="X383" s="215" t="s">
        <v>8294</v>
      </c>
      <c r="Y383" s="215" t="s">
        <v>8294</v>
      </c>
      <c r="Z383" s="209">
        <f>AD383*BU383</f>
        <v>403.20437629629623</v>
      </c>
      <c r="AA383" s="216">
        <v>42215</v>
      </c>
      <c r="AB383" s="208" t="e">
        <f>(AD383/AH383)*10000</f>
        <v>#VALUE!</v>
      </c>
      <c r="AC383" s="216">
        <v>42215</v>
      </c>
      <c r="AD383" s="485">
        <f>(O383/W383)*(((100-CC383)/100)*((100-2)/100))*100</f>
        <v>25.681807407407405</v>
      </c>
      <c r="AE383" s="216">
        <v>42212</v>
      </c>
      <c r="AF383" s="235">
        <v>28.797720797720793</v>
      </c>
      <c r="AG383" s="216">
        <v>42212</v>
      </c>
      <c r="AH383" s="215" t="s">
        <v>8294</v>
      </c>
      <c r="AI383" s="216" t="s">
        <v>8299</v>
      </c>
      <c r="AJ383" s="212">
        <v>155</v>
      </c>
      <c r="AK383" s="216">
        <v>42145</v>
      </c>
      <c r="AL383" s="215" t="s">
        <v>8294</v>
      </c>
      <c r="AM383" s="215"/>
      <c r="AN383" s="212">
        <v>106</v>
      </c>
      <c r="AO383" s="212"/>
      <c r="AP383" s="215" t="s">
        <v>8294</v>
      </c>
      <c r="AQ383" s="215"/>
      <c r="AR383" s="215" t="s">
        <v>8294</v>
      </c>
      <c r="AS383" s="215"/>
      <c r="AT383" s="215" t="s">
        <v>8294</v>
      </c>
      <c r="AU383" s="215" t="s">
        <v>8294</v>
      </c>
      <c r="AV383" s="215"/>
      <c r="AW383" s="215" t="s">
        <v>8294</v>
      </c>
      <c r="AX383" s="215"/>
      <c r="AY383" s="215" t="s">
        <v>8294</v>
      </c>
      <c r="AZ383" s="215"/>
      <c r="BA383" s="215" t="s">
        <v>8294</v>
      </c>
      <c r="BB383" s="215"/>
      <c r="BC383" s="215" t="s">
        <v>8294</v>
      </c>
      <c r="BD383" s="215"/>
      <c r="BE383" s="212">
        <v>3</v>
      </c>
      <c r="BF383" s="217">
        <v>42279</v>
      </c>
      <c r="BG383" s="212">
        <v>-7.3</v>
      </c>
      <c r="BH383" s="212" t="s">
        <v>8299</v>
      </c>
      <c r="BI383" s="211" t="s">
        <v>8294</v>
      </c>
      <c r="BJ383" s="211"/>
      <c r="BK383" s="211" t="s">
        <v>8294</v>
      </c>
      <c r="BL383" s="211"/>
      <c r="BM383" s="212">
        <v>60.7</v>
      </c>
      <c r="BN383" s="212" t="s">
        <v>8299</v>
      </c>
      <c r="BO383" s="211" t="s">
        <v>8294</v>
      </c>
      <c r="BP383" s="211"/>
      <c r="BQ383" s="212">
        <v>9.6999999999999993</v>
      </c>
      <c r="BR383" s="212" t="s">
        <v>8299</v>
      </c>
      <c r="BS383" s="212">
        <v>46.2</v>
      </c>
      <c r="BT383" s="212" t="s">
        <v>8299</v>
      </c>
      <c r="BU383" s="212">
        <v>15.7</v>
      </c>
      <c r="BV383" s="212" t="s">
        <v>8299</v>
      </c>
      <c r="BW383" s="212">
        <v>19.3</v>
      </c>
      <c r="BX383" s="212" t="s">
        <v>8299</v>
      </c>
      <c r="BY383" s="234">
        <v>7.0608987808227539</v>
      </c>
      <c r="BZ383" s="214">
        <v>42215</v>
      </c>
      <c r="CA383" s="212">
        <v>35</v>
      </c>
      <c r="CB383" s="208" t="s">
        <v>8299</v>
      </c>
      <c r="CC383" s="212">
        <v>6.9</v>
      </c>
      <c r="CD383" s="214">
        <v>42215</v>
      </c>
      <c r="CE383" s="208">
        <v>0</v>
      </c>
      <c r="CG383" s="215" t="s">
        <v>8294</v>
      </c>
      <c r="CH383" s="215" t="s">
        <v>8294</v>
      </c>
      <c r="CI383" s="215" t="s">
        <v>8294</v>
      </c>
      <c r="CJ383" s="215" t="s">
        <v>8294</v>
      </c>
    </row>
    <row r="384" spans="1:88">
      <c r="A384" s="210" t="s">
        <v>7624</v>
      </c>
      <c r="B384" s="211" t="s">
        <v>7887</v>
      </c>
      <c r="C384" s="212" t="s">
        <v>7661</v>
      </c>
      <c r="D384" s="211" t="s">
        <v>8276</v>
      </c>
      <c r="E384" s="212">
        <v>31</v>
      </c>
      <c r="F384" s="212">
        <v>1</v>
      </c>
      <c r="G384" s="213">
        <v>289</v>
      </c>
      <c r="H384" s="213">
        <v>21</v>
      </c>
      <c r="I384" s="213"/>
      <c r="J384" s="213"/>
      <c r="K384" s="211" t="s">
        <v>8294</v>
      </c>
      <c r="M384" s="212">
        <v>7</v>
      </c>
      <c r="N384" s="214">
        <v>41915</v>
      </c>
      <c r="O384" s="212">
        <v>4.6500000000000004</v>
      </c>
      <c r="P384" s="214">
        <v>42215</v>
      </c>
      <c r="Q384" s="215" t="s">
        <v>8294</v>
      </c>
      <c r="R384" s="215" t="s">
        <v>8294</v>
      </c>
      <c r="S384" s="215" t="s">
        <v>8294</v>
      </c>
      <c r="T384" s="215" t="s">
        <v>8294</v>
      </c>
      <c r="U384" s="209">
        <f>AD384*BS384</f>
        <v>1396.6766177777779</v>
      </c>
      <c r="V384" s="216">
        <v>42215</v>
      </c>
      <c r="W384" s="215">
        <v>13.5</v>
      </c>
      <c r="X384" s="215" t="s">
        <v>8294</v>
      </c>
      <c r="Y384" s="215" t="s">
        <v>8294</v>
      </c>
      <c r="Z384" s="209">
        <f>AD384*BU384</f>
        <v>472.91533333333336</v>
      </c>
      <c r="AA384" s="216">
        <v>42215</v>
      </c>
      <c r="AB384" s="208" t="e">
        <f>(AD384/AH384)*10000</f>
        <v>#VALUE!</v>
      </c>
      <c r="AC384" s="216">
        <v>42215</v>
      </c>
      <c r="AD384" s="485">
        <f>(O384/W384)*(((100-CC384)/100)*((100-2)/100))*100</f>
        <v>31.527688888888893</v>
      </c>
      <c r="AE384" s="216">
        <v>42212</v>
      </c>
      <c r="AF384" s="235">
        <v>35.352869352869362</v>
      </c>
      <c r="AG384" s="216">
        <v>42212</v>
      </c>
      <c r="AH384" s="215" t="s">
        <v>8294</v>
      </c>
      <c r="AI384" s="216" t="s">
        <v>8299</v>
      </c>
      <c r="AJ384" s="212">
        <v>135</v>
      </c>
      <c r="AK384" s="216">
        <v>42145</v>
      </c>
      <c r="AL384" s="215" t="s">
        <v>8294</v>
      </c>
      <c r="AM384" s="215"/>
      <c r="AN384" s="212">
        <v>105</v>
      </c>
      <c r="AO384" s="212"/>
      <c r="AP384" s="215" t="s">
        <v>8294</v>
      </c>
      <c r="AQ384" s="215"/>
      <c r="AR384" s="215" t="s">
        <v>8294</v>
      </c>
      <c r="AS384" s="215"/>
      <c r="AT384" s="215" t="s">
        <v>8294</v>
      </c>
      <c r="AU384" s="215" t="s">
        <v>8294</v>
      </c>
      <c r="AV384" s="215"/>
      <c r="AW384" s="215" t="s">
        <v>8294</v>
      </c>
      <c r="AX384" s="215"/>
      <c r="AY384" s="215" t="s">
        <v>8294</v>
      </c>
      <c r="AZ384" s="215"/>
      <c r="BA384" s="215" t="s">
        <v>8294</v>
      </c>
      <c r="BB384" s="215"/>
      <c r="BC384" s="215" t="s">
        <v>8294</v>
      </c>
      <c r="BD384" s="215"/>
      <c r="BE384" s="212">
        <v>3</v>
      </c>
      <c r="BF384" s="217">
        <v>42279</v>
      </c>
      <c r="BG384" s="212">
        <v>-8.1</v>
      </c>
      <c r="BH384" s="212" t="s">
        <v>8299</v>
      </c>
      <c r="BI384" s="211" t="s">
        <v>8294</v>
      </c>
      <c r="BJ384" s="211"/>
      <c r="BK384" s="211" t="s">
        <v>8294</v>
      </c>
      <c r="BL384" s="211"/>
      <c r="BM384" s="212">
        <v>59.3</v>
      </c>
      <c r="BN384" s="212" t="s">
        <v>8299</v>
      </c>
      <c r="BO384" s="211" t="s">
        <v>8294</v>
      </c>
      <c r="BP384" s="211"/>
      <c r="BQ384" s="212">
        <v>10.8</v>
      </c>
      <c r="BR384" s="212" t="s">
        <v>8299</v>
      </c>
      <c r="BS384" s="212">
        <v>44.3</v>
      </c>
      <c r="BT384" s="212" t="s">
        <v>8299</v>
      </c>
      <c r="BU384" s="212">
        <v>15</v>
      </c>
      <c r="BV384" s="212" t="s">
        <v>8299</v>
      </c>
      <c r="BW384" s="212">
        <v>55.5</v>
      </c>
      <c r="BX384" s="212" t="s">
        <v>8299</v>
      </c>
      <c r="BY384" s="234">
        <v>7.0953159332275391</v>
      </c>
      <c r="BZ384" s="214">
        <v>42215</v>
      </c>
      <c r="CA384" s="212">
        <v>32</v>
      </c>
      <c r="CB384" s="208" t="s">
        <v>8299</v>
      </c>
      <c r="CC384" s="212">
        <v>6.6</v>
      </c>
      <c r="CD384" s="214">
        <v>42215</v>
      </c>
      <c r="CE384" s="208">
        <v>0</v>
      </c>
      <c r="CG384" s="215" t="s">
        <v>8294</v>
      </c>
      <c r="CH384" s="215" t="s">
        <v>8294</v>
      </c>
      <c r="CI384" s="215" t="s">
        <v>8294</v>
      </c>
      <c r="CJ384" s="215" t="s">
        <v>8294</v>
      </c>
    </row>
    <row r="385" spans="1:92">
      <c r="A385" s="210" t="s">
        <v>7624</v>
      </c>
      <c r="B385" s="211" t="s">
        <v>8094</v>
      </c>
      <c r="C385" s="212" t="s">
        <v>7754</v>
      </c>
      <c r="D385" s="211" t="s">
        <v>8276</v>
      </c>
      <c r="E385" s="212">
        <v>131</v>
      </c>
      <c r="F385" s="212">
        <v>1</v>
      </c>
      <c r="G385" s="213">
        <v>289</v>
      </c>
      <c r="H385" s="213">
        <v>22</v>
      </c>
      <c r="I385" s="213"/>
      <c r="J385" s="213"/>
      <c r="K385" s="211" t="s">
        <v>8294</v>
      </c>
      <c r="M385" s="212">
        <v>7</v>
      </c>
      <c r="N385" s="214">
        <v>41915</v>
      </c>
      <c r="O385" s="212">
        <v>6.75</v>
      </c>
      <c r="P385" s="214">
        <v>42215</v>
      </c>
      <c r="Q385" s="215" t="s">
        <v>8294</v>
      </c>
      <c r="R385" s="215" t="s">
        <v>8294</v>
      </c>
      <c r="S385" s="215" t="s">
        <v>8294</v>
      </c>
      <c r="T385" s="215" t="s">
        <v>8294</v>
      </c>
      <c r="U385" s="209">
        <f>AD385*BS385</f>
        <v>2155.6079999999997</v>
      </c>
      <c r="V385" s="216">
        <v>42215</v>
      </c>
      <c r="W385" s="215">
        <v>13.5</v>
      </c>
      <c r="X385" s="215" t="s">
        <v>8294</v>
      </c>
      <c r="Y385" s="215" t="s">
        <v>8294</v>
      </c>
      <c r="Z385" s="209">
        <f>AD385*BU385</f>
        <v>600.81839999999988</v>
      </c>
      <c r="AA385" s="216">
        <v>42215</v>
      </c>
      <c r="AB385" s="208" t="e">
        <f>(AD385/AH385)*10000</f>
        <v>#VALUE!</v>
      </c>
      <c r="AC385" s="216">
        <v>42215</v>
      </c>
      <c r="AD385" s="485">
        <f>(O385/W385)*(((100-CC385)/100)*((100-2)/100))*100</f>
        <v>45.86399999999999</v>
      </c>
      <c r="AE385" s="216">
        <v>42212</v>
      </c>
      <c r="AF385" s="235">
        <v>51.428571428571423</v>
      </c>
      <c r="AG385" s="216">
        <v>42212</v>
      </c>
      <c r="AH385" s="215" t="s">
        <v>8294</v>
      </c>
      <c r="AI385" s="216" t="s">
        <v>8299</v>
      </c>
      <c r="AJ385" s="212">
        <v>170</v>
      </c>
      <c r="AK385" s="216">
        <v>42145</v>
      </c>
      <c r="AL385" s="215" t="s">
        <v>8294</v>
      </c>
      <c r="AM385" s="215"/>
      <c r="AN385" s="212">
        <v>104</v>
      </c>
      <c r="AO385" s="212"/>
      <c r="AP385" s="215" t="s">
        <v>8294</v>
      </c>
      <c r="AQ385" s="215"/>
      <c r="AR385" s="215" t="s">
        <v>8294</v>
      </c>
      <c r="AS385" s="215"/>
      <c r="AT385" s="215" t="s">
        <v>8294</v>
      </c>
      <c r="AU385" s="215" t="s">
        <v>8294</v>
      </c>
      <c r="AV385" s="215"/>
      <c r="AW385" s="215" t="s">
        <v>8294</v>
      </c>
      <c r="AX385" s="215"/>
      <c r="AY385" s="215" t="s">
        <v>8294</v>
      </c>
      <c r="AZ385" s="215"/>
      <c r="BA385" s="215" t="s">
        <v>8294</v>
      </c>
      <c r="BB385" s="215"/>
      <c r="BC385" s="215" t="s">
        <v>8294</v>
      </c>
      <c r="BD385" s="215"/>
      <c r="BE385" s="212">
        <v>3</v>
      </c>
      <c r="BF385" s="217">
        <v>42279</v>
      </c>
      <c r="BG385" s="212">
        <v>-11.8</v>
      </c>
      <c r="BH385" s="212" t="s">
        <v>8299</v>
      </c>
      <c r="BI385" s="211" t="s">
        <v>8294</v>
      </c>
      <c r="BJ385" s="211"/>
      <c r="BK385" s="211" t="s">
        <v>8294</v>
      </c>
      <c r="BL385" s="211"/>
      <c r="BM385" s="212">
        <v>65.099999999999994</v>
      </c>
      <c r="BN385" s="212" t="s">
        <v>8299</v>
      </c>
      <c r="BO385" s="211" t="s">
        <v>8294</v>
      </c>
      <c r="BP385" s="211"/>
      <c r="BQ385" s="212">
        <v>8.9</v>
      </c>
      <c r="BR385" s="212" t="s">
        <v>8299</v>
      </c>
      <c r="BS385" s="212">
        <v>47</v>
      </c>
      <c r="BT385" s="212" t="s">
        <v>8299</v>
      </c>
      <c r="BU385" s="212">
        <v>13.1</v>
      </c>
      <c r="BV385" s="212" t="s">
        <v>8299</v>
      </c>
      <c r="BW385" s="212">
        <v>13.3</v>
      </c>
      <c r="BX385" s="212" t="s">
        <v>8299</v>
      </c>
      <c r="BY385" s="234">
        <v>7.2209229469299316</v>
      </c>
      <c r="BZ385" s="214">
        <v>42215</v>
      </c>
      <c r="CA385" s="212">
        <v>29.8</v>
      </c>
      <c r="CB385" s="208" t="s">
        <v>8299</v>
      </c>
      <c r="CC385" s="212">
        <v>6.4</v>
      </c>
      <c r="CD385" s="214">
        <v>42215</v>
      </c>
      <c r="CE385" s="208">
        <v>0</v>
      </c>
      <c r="CG385" s="215" t="s">
        <v>8294</v>
      </c>
      <c r="CH385" s="215" t="s">
        <v>8294</v>
      </c>
      <c r="CI385" s="215" t="s">
        <v>8294</v>
      </c>
      <c r="CJ385" s="215" t="s">
        <v>8294</v>
      </c>
    </row>
    <row r="386" spans="1:92">
      <c r="A386" s="210" t="s">
        <v>7624</v>
      </c>
      <c r="B386" s="211" t="s">
        <v>8179</v>
      </c>
      <c r="C386" s="212" t="s">
        <v>7796</v>
      </c>
      <c r="D386" s="211" t="s">
        <v>8274</v>
      </c>
      <c r="E386" s="212">
        <v>173</v>
      </c>
      <c r="F386" s="212">
        <v>1</v>
      </c>
      <c r="G386" s="213">
        <v>290</v>
      </c>
      <c r="H386" s="213">
        <v>11</v>
      </c>
      <c r="I386" s="213"/>
      <c r="J386" s="213"/>
      <c r="K386" s="211" t="s">
        <v>8294</v>
      </c>
      <c r="M386" s="212">
        <v>7</v>
      </c>
      <c r="N386" s="214">
        <v>41915</v>
      </c>
      <c r="O386" s="212">
        <v>3.45</v>
      </c>
      <c r="P386" s="214">
        <v>42215</v>
      </c>
      <c r="Q386" s="215" t="s">
        <v>8294</v>
      </c>
      <c r="R386" s="215" t="s">
        <v>8294</v>
      </c>
      <c r="S386" s="215" t="s">
        <v>8294</v>
      </c>
      <c r="T386" s="215" t="s">
        <v>8294</v>
      </c>
      <c r="U386" s="209">
        <f>AD386*BS386</f>
        <v>1129.7248355555557</v>
      </c>
      <c r="V386" s="216">
        <v>42215</v>
      </c>
      <c r="W386" s="215">
        <v>13.5</v>
      </c>
      <c r="X386" s="215" t="s">
        <v>8294</v>
      </c>
      <c r="Y386" s="215" t="s">
        <v>8294</v>
      </c>
      <c r="Z386" s="209">
        <f>AD386*BU386</f>
        <v>282.43120888888893</v>
      </c>
      <c r="AA386" s="216">
        <v>42215</v>
      </c>
      <c r="AB386" s="208" t="e">
        <f>(AD386/AH386)*10000</f>
        <v>#VALUE!</v>
      </c>
      <c r="AC386" s="216">
        <v>42215</v>
      </c>
      <c r="AD386" s="485">
        <f>(O386/W386)*(((100-CC386)/100)*((100-2)/100))*100</f>
        <v>23.341422222222228</v>
      </c>
      <c r="AE386" s="216">
        <v>42212</v>
      </c>
      <c r="AF386" s="235">
        <v>26.17338217338218</v>
      </c>
      <c r="AG386" s="216">
        <v>42212</v>
      </c>
      <c r="AH386" s="215" t="s">
        <v>8294</v>
      </c>
      <c r="AI386" s="216" t="s">
        <v>8299</v>
      </c>
      <c r="AJ386" s="212">
        <v>155</v>
      </c>
      <c r="AK386" s="216">
        <v>42145</v>
      </c>
      <c r="AL386" s="215" t="s">
        <v>8294</v>
      </c>
      <c r="AM386" s="215"/>
      <c r="AN386" s="212">
        <v>108</v>
      </c>
      <c r="AO386" s="212"/>
      <c r="AP386" s="215" t="s">
        <v>8294</v>
      </c>
      <c r="AQ386" s="215"/>
      <c r="AR386" s="215" t="s">
        <v>8294</v>
      </c>
      <c r="AS386" s="215"/>
      <c r="AT386" s="215" t="s">
        <v>8294</v>
      </c>
      <c r="AU386" s="215" t="s">
        <v>8294</v>
      </c>
      <c r="AV386" s="215"/>
      <c r="AW386" s="215" t="s">
        <v>8294</v>
      </c>
      <c r="AX386" s="215"/>
      <c r="AY386" s="215" t="s">
        <v>8294</v>
      </c>
      <c r="AZ386" s="215"/>
      <c r="BA386" s="215" t="s">
        <v>8294</v>
      </c>
      <c r="BB386" s="215"/>
      <c r="BC386" s="215" t="s">
        <v>8294</v>
      </c>
      <c r="BD386" s="215"/>
      <c r="BE386" s="212">
        <v>3</v>
      </c>
      <c r="BF386" s="217">
        <v>42279</v>
      </c>
      <c r="BG386" s="212">
        <v>-13</v>
      </c>
      <c r="BH386" s="212" t="s">
        <v>8299</v>
      </c>
      <c r="BI386" s="211" t="s">
        <v>8294</v>
      </c>
      <c r="BJ386" s="211"/>
      <c r="BK386" s="211" t="s">
        <v>8294</v>
      </c>
      <c r="BL386" s="211"/>
      <c r="BM386" s="212">
        <v>62.2</v>
      </c>
      <c r="BN386" s="212" t="s">
        <v>8299</v>
      </c>
      <c r="BO386" s="211" t="s">
        <v>8294</v>
      </c>
      <c r="BP386" s="211"/>
      <c r="BQ386" s="212">
        <v>9.1999999999999993</v>
      </c>
      <c r="BR386" s="212" t="s">
        <v>8299</v>
      </c>
      <c r="BS386" s="212">
        <v>48.4</v>
      </c>
      <c r="BT386" s="212" t="s">
        <v>8299</v>
      </c>
      <c r="BU386" s="212">
        <v>12.1</v>
      </c>
      <c r="BV386" s="212" t="s">
        <v>8299</v>
      </c>
      <c r="BW386" s="212">
        <v>13</v>
      </c>
      <c r="BX386" s="212" t="s">
        <v>8299</v>
      </c>
      <c r="BY386" s="234">
        <v>7.2379188537597656</v>
      </c>
      <c r="BZ386" s="214">
        <v>42215</v>
      </c>
      <c r="CA386" s="212">
        <v>28.3</v>
      </c>
      <c r="CB386" s="208" t="s">
        <v>8299</v>
      </c>
      <c r="CC386" s="212">
        <v>6.8</v>
      </c>
      <c r="CD386" s="214">
        <v>42215</v>
      </c>
      <c r="CE386" s="208">
        <v>0</v>
      </c>
      <c r="CG386" s="215" t="s">
        <v>8294</v>
      </c>
      <c r="CH386" s="215" t="s">
        <v>8294</v>
      </c>
      <c r="CI386" s="215" t="s">
        <v>8294</v>
      </c>
      <c r="CJ386" s="215" t="s">
        <v>8294</v>
      </c>
    </row>
    <row r="387" spans="1:92">
      <c r="A387" s="210" t="s">
        <v>7624</v>
      </c>
      <c r="B387" s="211" t="s">
        <v>8191</v>
      </c>
      <c r="C387" s="212" t="s">
        <v>7802</v>
      </c>
      <c r="D387" s="211" t="s">
        <v>8274</v>
      </c>
      <c r="E387" s="212">
        <v>179</v>
      </c>
      <c r="F387" s="212">
        <v>1</v>
      </c>
      <c r="G387" s="213">
        <v>290</v>
      </c>
      <c r="H387" s="213">
        <v>12</v>
      </c>
      <c r="I387" s="213"/>
      <c r="J387" s="213"/>
      <c r="K387" s="211" t="s">
        <v>8294</v>
      </c>
      <c r="M387" s="212">
        <v>7</v>
      </c>
      <c r="N387" s="214">
        <v>41915</v>
      </c>
      <c r="O387" s="212">
        <v>4.3499999999999996</v>
      </c>
      <c r="P387" s="214">
        <v>42215</v>
      </c>
      <c r="Q387" s="215" t="s">
        <v>8294</v>
      </c>
      <c r="R387" s="215" t="s">
        <v>8294</v>
      </c>
      <c r="S387" s="215" t="s">
        <v>8294</v>
      </c>
      <c r="T387" s="215" t="s">
        <v>8294</v>
      </c>
      <c r="U387" s="209">
        <f>AD387*BS387</f>
        <v>1394.948333333333</v>
      </c>
      <c r="V387" s="216">
        <v>42215</v>
      </c>
      <c r="W387" s="215">
        <v>13.5</v>
      </c>
      <c r="X387" s="215" t="s">
        <v>8294</v>
      </c>
      <c r="Y387" s="215" t="s">
        <v>8294</v>
      </c>
      <c r="Z387" s="209">
        <f>AD387*BU387</f>
        <v>346.53453333333329</v>
      </c>
      <c r="AA387" s="216">
        <v>42215</v>
      </c>
      <c r="AB387" s="208" t="e">
        <f>(AD387/AH387)*10000</f>
        <v>#VALUE!</v>
      </c>
      <c r="AC387" s="216">
        <v>42215</v>
      </c>
      <c r="AD387" s="485">
        <f>(O387/W387)*(((100-CC387)/100)*((100-2)/100))*100</f>
        <v>29.367333333333328</v>
      </c>
      <c r="AE387" s="216">
        <v>42212</v>
      </c>
      <c r="AF387" s="235">
        <v>32.930402930402927</v>
      </c>
      <c r="AG387" s="216">
        <v>42212</v>
      </c>
      <c r="AH387" s="215" t="s">
        <v>8294</v>
      </c>
      <c r="AI387" s="216" t="s">
        <v>8299</v>
      </c>
      <c r="AJ387" s="212">
        <v>140</v>
      </c>
      <c r="AK387" s="216">
        <v>42145</v>
      </c>
      <c r="AL387" s="215" t="s">
        <v>8294</v>
      </c>
      <c r="AM387" s="215"/>
      <c r="AN387" s="212">
        <v>104</v>
      </c>
      <c r="AO387" s="212"/>
      <c r="AP387" s="215" t="s">
        <v>8294</v>
      </c>
      <c r="AQ387" s="215"/>
      <c r="AR387" s="215" t="s">
        <v>8294</v>
      </c>
      <c r="AS387" s="215"/>
      <c r="AT387" s="215" t="s">
        <v>8294</v>
      </c>
      <c r="AU387" s="215" t="s">
        <v>8294</v>
      </c>
      <c r="AV387" s="215"/>
      <c r="AW387" s="215" t="s">
        <v>8294</v>
      </c>
      <c r="AX387" s="215"/>
      <c r="AY387" s="215" t="s">
        <v>8294</v>
      </c>
      <c r="AZ387" s="215"/>
      <c r="BA387" s="215" t="s">
        <v>8294</v>
      </c>
      <c r="BB387" s="215"/>
      <c r="BC387" s="215" t="s">
        <v>8294</v>
      </c>
      <c r="BD387" s="215"/>
      <c r="BE387" s="212">
        <v>3</v>
      </c>
      <c r="BF387" s="217">
        <v>42279</v>
      </c>
      <c r="BG387" s="212">
        <v>-13.2</v>
      </c>
      <c r="BH387" s="212" t="s">
        <v>8299</v>
      </c>
      <c r="BI387" s="211" t="s">
        <v>8294</v>
      </c>
      <c r="BJ387" s="211"/>
      <c r="BK387" s="211" t="s">
        <v>8294</v>
      </c>
      <c r="BL387" s="211"/>
      <c r="BM387" s="212">
        <v>62.7</v>
      </c>
      <c r="BN387" s="212" t="s">
        <v>8299</v>
      </c>
      <c r="BO387" s="211" t="s">
        <v>8294</v>
      </c>
      <c r="BP387" s="211"/>
      <c r="BQ387" s="212">
        <v>9.4</v>
      </c>
      <c r="BR387" s="212" t="s">
        <v>8299</v>
      </c>
      <c r="BS387" s="212">
        <v>47.5</v>
      </c>
      <c r="BT387" s="212" t="s">
        <v>8299</v>
      </c>
      <c r="BU387" s="212">
        <v>11.8</v>
      </c>
      <c r="BV387" s="212" t="s">
        <v>8299</v>
      </c>
      <c r="BW387" s="212">
        <v>12</v>
      </c>
      <c r="BX387" s="212" t="s">
        <v>8299</v>
      </c>
      <c r="BY387" s="234">
        <v>6.961939811706543</v>
      </c>
      <c r="BZ387" s="214">
        <v>42215</v>
      </c>
      <c r="CA387" s="212">
        <v>27</v>
      </c>
      <c r="CB387" s="208" t="s">
        <v>8299</v>
      </c>
      <c r="CC387" s="212">
        <v>7</v>
      </c>
      <c r="CD387" s="214">
        <v>42215</v>
      </c>
      <c r="CE387" s="208">
        <v>0</v>
      </c>
      <c r="CG387" s="215" t="s">
        <v>8294</v>
      </c>
      <c r="CH387" s="215" t="s">
        <v>8294</v>
      </c>
      <c r="CI387" s="215" t="s">
        <v>8294</v>
      </c>
      <c r="CJ387" s="215" t="s">
        <v>8294</v>
      </c>
    </row>
    <row r="388" spans="1:92">
      <c r="A388" s="210" t="s">
        <v>7624</v>
      </c>
      <c r="B388" s="211" t="s">
        <v>8196</v>
      </c>
      <c r="C388" s="212" t="s">
        <v>7394</v>
      </c>
      <c r="D388" s="211" t="s">
        <v>8274</v>
      </c>
      <c r="E388" s="212">
        <v>187</v>
      </c>
      <c r="F388" s="212">
        <v>1</v>
      </c>
      <c r="G388" s="213">
        <v>290</v>
      </c>
      <c r="H388" s="213">
        <v>13</v>
      </c>
      <c r="I388" s="213"/>
      <c r="J388" s="213"/>
      <c r="K388" s="212">
        <v>32</v>
      </c>
      <c r="L388" s="223">
        <v>42278</v>
      </c>
      <c r="M388" s="212">
        <v>7</v>
      </c>
      <c r="N388" s="214">
        <v>41915</v>
      </c>
      <c r="O388" s="212">
        <v>3.7</v>
      </c>
      <c r="P388" s="214">
        <v>42215</v>
      </c>
      <c r="Q388" s="215" t="s">
        <v>8294</v>
      </c>
      <c r="R388" s="215" t="s">
        <v>8294</v>
      </c>
      <c r="S388" s="215" t="s">
        <v>8294</v>
      </c>
      <c r="T388" s="215" t="s">
        <v>8294</v>
      </c>
      <c r="U388" s="209">
        <f>AD388*BS388</f>
        <v>1203.896462222222</v>
      </c>
      <c r="V388" s="216">
        <v>42215</v>
      </c>
      <c r="W388" s="215">
        <v>13.5</v>
      </c>
      <c r="X388" s="215" t="s">
        <v>8294</v>
      </c>
      <c r="Y388" s="215" t="s">
        <v>8294</v>
      </c>
      <c r="Z388" s="209">
        <f>AD388*BU388</f>
        <v>334.00026074074071</v>
      </c>
      <c r="AA388" s="216">
        <v>42215</v>
      </c>
      <c r="AB388" s="208" t="e">
        <f>(AD388/AH388)*10000</f>
        <v>#VALUE!</v>
      </c>
      <c r="AC388" s="216">
        <v>42215</v>
      </c>
      <c r="AD388" s="485">
        <f>(O388/W388)*(((100-CC388)/100)*((100-2)/100))*100</f>
        <v>24.925392592592591</v>
      </c>
      <c r="AE388" s="216">
        <v>42212</v>
      </c>
      <c r="AF388" s="235">
        <v>27.949531949531949</v>
      </c>
      <c r="AG388" s="216">
        <v>42212</v>
      </c>
      <c r="AH388" s="215" t="s">
        <v>8294</v>
      </c>
      <c r="AI388" s="216" t="s">
        <v>8299</v>
      </c>
      <c r="AJ388" s="212">
        <v>140</v>
      </c>
      <c r="AK388" s="216">
        <v>42145</v>
      </c>
      <c r="AL388" s="215" t="s">
        <v>8294</v>
      </c>
      <c r="AM388" s="215"/>
      <c r="AN388" s="212">
        <v>103</v>
      </c>
      <c r="AO388" s="212"/>
      <c r="AP388" s="215" t="s">
        <v>8294</v>
      </c>
      <c r="AQ388" s="215"/>
      <c r="AR388" s="215" t="s">
        <v>8294</v>
      </c>
      <c r="AS388" s="215"/>
      <c r="AT388" s="215" t="s">
        <v>8294</v>
      </c>
      <c r="AU388" s="215" t="s">
        <v>8294</v>
      </c>
      <c r="AV388" s="215"/>
      <c r="AW388" s="215" t="s">
        <v>8294</v>
      </c>
      <c r="AX388" s="215"/>
      <c r="AY388" s="215" t="s">
        <v>8294</v>
      </c>
      <c r="AZ388" s="215"/>
      <c r="BA388" s="215" t="s">
        <v>8294</v>
      </c>
      <c r="BB388" s="215"/>
      <c r="BC388" s="215" t="s">
        <v>8294</v>
      </c>
      <c r="BD388" s="215"/>
      <c r="BE388" s="212">
        <v>3</v>
      </c>
      <c r="BF388" s="217">
        <v>42279</v>
      </c>
      <c r="BG388" s="212">
        <v>-11.1</v>
      </c>
      <c r="BH388" s="212" t="s">
        <v>8299</v>
      </c>
      <c r="BI388" s="211" t="s">
        <v>8294</v>
      </c>
      <c r="BJ388" s="211"/>
      <c r="BK388" s="211" t="s">
        <v>8294</v>
      </c>
      <c r="BL388" s="211"/>
      <c r="BM388" s="212">
        <v>63.1</v>
      </c>
      <c r="BN388" s="212" t="s">
        <v>8299</v>
      </c>
      <c r="BO388" s="211" t="s">
        <v>8294</v>
      </c>
      <c r="BP388" s="211"/>
      <c r="BQ388" s="212">
        <v>9.8000000000000007</v>
      </c>
      <c r="BR388" s="212" t="s">
        <v>8299</v>
      </c>
      <c r="BS388" s="212">
        <v>48.3</v>
      </c>
      <c r="BT388" s="212" t="s">
        <v>8299</v>
      </c>
      <c r="BU388" s="212">
        <v>13.4</v>
      </c>
      <c r="BV388" s="212" t="s">
        <v>8299</v>
      </c>
      <c r="BW388" s="212">
        <v>9.3000000000000007</v>
      </c>
      <c r="BX388" s="212" t="s">
        <v>8299</v>
      </c>
      <c r="BY388" s="234">
        <v>7.2324509620666504</v>
      </c>
      <c r="BZ388" s="214">
        <v>42215</v>
      </c>
      <c r="CA388" s="212">
        <v>31.4</v>
      </c>
      <c r="CB388" s="208" t="s">
        <v>8299</v>
      </c>
      <c r="CC388" s="212">
        <v>7.2</v>
      </c>
      <c r="CD388" s="214">
        <v>42215</v>
      </c>
      <c r="CE388" s="208">
        <v>0</v>
      </c>
      <c r="CG388" s="215" t="s">
        <v>8294</v>
      </c>
      <c r="CH388" s="215" t="s">
        <v>8294</v>
      </c>
      <c r="CI388" s="215" t="s">
        <v>8294</v>
      </c>
      <c r="CJ388" s="215" t="s">
        <v>8294</v>
      </c>
    </row>
    <row r="389" spans="1:92">
      <c r="A389" s="210" t="s">
        <v>7624</v>
      </c>
      <c r="B389" s="211" t="s">
        <v>7873</v>
      </c>
      <c r="C389" s="212" t="s">
        <v>7654</v>
      </c>
      <c r="D389" s="211" t="s">
        <v>8274</v>
      </c>
      <c r="E389" s="212">
        <v>24</v>
      </c>
      <c r="F389" s="212">
        <v>1</v>
      </c>
      <c r="G389" s="213">
        <v>290</v>
      </c>
      <c r="H389" s="213">
        <v>14</v>
      </c>
      <c r="I389" s="213"/>
      <c r="J389" s="213"/>
      <c r="K389" s="211" t="s">
        <v>8294</v>
      </c>
      <c r="M389" s="212">
        <v>7</v>
      </c>
      <c r="N389" s="214">
        <v>41915</v>
      </c>
      <c r="O389" s="212">
        <v>2.6</v>
      </c>
      <c r="P389" s="214">
        <v>42215</v>
      </c>
      <c r="Q389" s="215" t="s">
        <v>8294</v>
      </c>
      <c r="R389" s="215" t="s">
        <v>8294</v>
      </c>
      <c r="S389" s="215" t="s">
        <v>8294</v>
      </c>
      <c r="T389" s="215" t="s">
        <v>8294</v>
      </c>
      <c r="U389" s="209" t="e">
        <f>AD389*BS389</f>
        <v>#VALUE!</v>
      </c>
      <c r="V389" s="216">
        <v>42215</v>
      </c>
      <c r="W389" s="215">
        <v>13.5</v>
      </c>
      <c r="X389" s="215" t="s">
        <v>8294</v>
      </c>
      <c r="Y389" s="215" t="s">
        <v>8294</v>
      </c>
      <c r="Z389" s="209" t="e">
        <f>AD389*BU389</f>
        <v>#VALUE!</v>
      </c>
      <c r="AA389" s="216">
        <v>42215</v>
      </c>
      <c r="AB389" s="208" t="e">
        <f>(AD389/AH389)*10000</f>
        <v>#VALUE!</v>
      </c>
      <c r="AC389" s="216">
        <v>42215</v>
      </c>
      <c r="AD389" s="485">
        <f>(O389/W389)*(((100-CC389)/100)*((100-2)/100))*100</f>
        <v>17.571762962962961</v>
      </c>
      <c r="AE389" s="216">
        <v>42212</v>
      </c>
      <c r="AF389" s="235">
        <v>19.703703703703702</v>
      </c>
      <c r="AG389" s="216">
        <v>42212</v>
      </c>
      <c r="AH389" s="215" t="s">
        <v>8294</v>
      </c>
      <c r="AI389" s="216" t="s">
        <v>8299</v>
      </c>
      <c r="AJ389" s="212">
        <v>145</v>
      </c>
      <c r="AK389" s="216">
        <v>42145</v>
      </c>
      <c r="AL389" s="215" t="s">
        <v>8294</v>
      </c>
      <c r="AM389" s="215"/>
      <c r="AN389" s="212">
        <v>106</v>
      </c>
      <c r="AO389" s="212"/>
      <c r="AP389" s="215" t="s">
        <v>8294</v>
      </c>
      <c r="AQ389" s="215"/>
      <c r="AR389" s="215" t="s">
        <v>8294</v>
      </c>
      <c r="AS389" s="215"/>
      <c r="AT389" s="215" t="s">
        <v>8294</v>
      </c>
      <c r="AU389" s="215" t="s">
        <v>8294</v>
      </c>
      <c r="AV389" s="215"/>
      <c r="AW389" s="215" t="s">
        <v>8294</v>
      </c>
      <c r="AX389" s="215"/>
      <c r="AY389" s="215" t="s">
        <v>8294</v>
      </c>
      <c r="AZ389" s="215"/>
      <c r="BA389" s="215" t="s">
        <v>8294</v>
      </c>
      <c r="BB389" s="215"/>
      <c r="BC389" s="215" t="s">
        <v>8294</v>
      </c>
      <c r="BD389" s="215"/>
      <c r="BE389" s="212">
        <v>3</v>
      </c>
      <c r="BF389" s="217">
        <v>42279</v>
      </c>
      <c r="BG389" s="211" t="s">
        <v>8294</v>
      </c>
      <c r="BH389" s="212" t="s">
        <v>8299</v>
      </c>
      <c r="BI389" s="211" t="s">
        <v>8294</v>
      </c>
      <c r="BJ389" s="211"/>
      <c r="BK389" s="211" t="s">
        <v>8294</v>
      </c>
      <c r="BL389" s="211"/>
      <c r="BM389" s="211" t="s">
        <v>8294</v>
      </c>
      <c r="BN389" s="212" t="s">
        <v>8299</v>
      </c>
      <c r="BO389" s="211" t="s">
        <v>8294</v>
      </c>
      <c r="BP389" s="211"/>
      <c r="BQ389" s="211" t="s">
        <v>8294</v>
      </c>
      <c r="BR389" s="212" t="s">
        <v>8299</v>
      </c>
      <c r="BS389" s="211" t="s">
        <v>8294</v>
      </c>
      <c r="BT389" s="212" t="s">
        <v>8299</v>
      </c>
      <c r="BU389" s="211" t="s">
        <v>8294</v>
      </c>
      <c r="BV389" s="212" t="s">
        <v>8299</v>
      </c>
      <c r="BW389" s="211" t="s">
        <v>8294</v>
      </c>
      <c r="BX389" s="212" t="s">
        <v>8299</v>
      </c>
      <c r="BY389" s="234" t="s">
        <v>8294</v>
      </c>
      <c r="BZ389" s="214">
        <v>42215</v>
      </c>
      <c r="CA389" s="211" t="s">
        <v>8294</v>
      </c>
      <c r="CB389" s="208" t="s">
        <v>8299</v>
      </c>
      <c r="CC389" s="212">
        <v>6.9</v>
      </c>
      <c r="CD389" s="214">
        <v>42215</v>
      </c>
      <c r="CE389" s="208">
        <v>0</v>
      </c>
      <c r="CG389" s="215" t="s">
        <v>8294</v>
      </c>
      <c r="CH389" s="215" t="s">
        <v>8294</v>
      </c>
      <c r="CI389" s="215" t="s">
        <v>8294</v>
      </c>
      <c r="CJ389" s="215" t="s">
        <v>8294</v>
      </c>
    </row>
    <row r="390" spans="1:92">
      <c r="A390" s="210" t="s">
        <v>7624</v>
      </c>
      <c r="B390" s="211" t="s">
        <v>7917</v>
      </c>
      <c r="C390" s="212" t="s">
        <v>7676</v>
      </c>
      <c r="D390" s="211" t="s">
        <v>8274</v>
      </c>
      <c r="E390" s="212">
        <v>46</v>
      </c>
      <c r="F390" s="212">
        <v>1</v>
      </c>
      <c r="G390" s="213">
        <v>290</v>
      </c>
      <c r="H390" s="213">
        <v>15</v>
      </c>
      <c r="I390" s="213"/>
      <c r="J390" s="213"/>
      <c r="K390" s="211" t="s">
        <v>8294</v>
      </c>
      <c r="M390" s="212">
        <v>7</v>
      </c>
      <c r="N390" s="214">
        <v>41915</v>
      </c>
      <c r="O390" s="212">
        <v>3.25</v>
      </c>
      <c r="P390" s="214">
        <v>42215</v>
      </c>
      <c r="Q390" s="215" t="s">
        <v>8294</v>
      </c>
      <c r="R390" s="215" t="s">
        <v>8294</v>
      </c>
      <c r="S390" s="215" t="s">
        <v>8294</v>
      </c>
      <c r="T390" s="215" t="s">
        <v>8294</v>
      </c>
      <c r="U390" s="209">
        <f>AD390*BS390</f>
        <v>1063.1742333333332</v>
      </c>
      <c r="V390" s="216">
        <v>42215</v>
      </c>
      <c r="W390" s="215">
        <v>13.5</v>
      </c>
      <c r="X390" s="215" t="s">
        <v>8294</v>
      </c>
      <c r="Y390" s="215" t="s">
        <v>8294</v>
      </c>
      <c r="Z390" s="209">
        <f>AD390*BU390</f>
        <v>277.34979999999996</v>
      </c>
      <c r="AA390" s="216">
        <v>42215</v>
      </c>
      <c r="AB390" s="208" t="e">
        <f>(AD390/AH390)*10000</f>
        <v>#VALUE!</v>
      </c>
      <c r="AC390" s="216">
        <v>42215</v>
      </c>
      <c r="AD390" s="485">
        <f>(O390/W390)*(((100-CC390)/100)*((100-2)/100))*100</f>
        <v>22.011888888888887</v>
      </c>
      <c r="AE390" s="216">
        <v>42212</v>
      </c>
      <c r="AF390" s="235">
        <v>24.682539682539677</v>
      </c>
      <c r="AG390" s="216">
        <v>42212</v>
      </c>
      <c r="AH390" s="215" t="s">
        <v>8294</v>
      </c>
      <c r="AI390" s="216" t="s">
        <v>8299</v>
      </c>
      <c r="AJ390" s="212">
        <v>140</v>
      </c>
      <c r="AK390" s="216">
        <v>42145</v>
      </c>
      <c r="AL390" s="215" t="s">
        <v>8294</v>
      </c>
      <c r="AM390" s="215"/>
      <c r="AN390" s="212">
        <v>103</v>
      </c>
      <c r="AO390" s="212"/>
      <c r="AP390" s="215" t="s">
        <v>8294</v>
      </c>
      <c r="AQ390" s="215"/>
      <c r="AR390" s="215" t="s">
        <v>8294</v>
      </c>
      <c r="AS390" s="215"/>
      <c r="AT390" s="215" t="s">
        <v>8294</v>
      </c>
      <c r="AU390" s="215" t="s">
        <v>8294</v>
      </c>
      <c r="AV390" s="215"/>
      <c r="AW390" s="215" t="s">
        <v>8294</v>
      </c>
      <c r="AX390" s="215"/>
      <c r="AY390" s="215" t="s">
        <v>8294</v>
      </c>
      <c r="AZ390" s="215"/>
      <c r="BA390" s="215" t="s">
        <v>8294</v>
      </c>
      <c r="BB390" s="215"/>
      <c r="BC390" s="215" t="s">
        <v>8294</v>
      </c>
      <c r="BD390" s="215"/>
      <c r="BE390" s="212">
        <v>3</v>
      </c>
      <c r="BF390" s="217">
        <v>42279</v>
      </c>
      <c r="BG390" s="212">
        <v>-13.8</v>
      </c>
      <c r="BH390" s="212" t="s">
        <v>8299</v>
      </c>
      <c r="BI390" s="211" t="s">
        <v>8294</v>
      </c>
      <c r="BJ390" s="211"/>
      <c r="BK390" s="211" t="s">
        <v>8294</v>
      </c>
      <c r="BL390" s="211"/>
      <c r="BM390" s="212">
        <v>63.8</v>
      </c>
      <c r="BN390" s="212" t="s">
        <v>8299</v>
      </c>
      <c r="BO390" s="211" t="s">
        <v>8294</v>
      </c>
      <c r="BP390" s="211"/>
      <c r="BQ390" s="212">
        <v>8.6</v>
      </c>
      <c r="BR390" s="212" t="s">
        <v>8299</v>
      </c>
      <c r="BS390" s="212">
        <v>48.3</v>
      </c>
      <c r="BT390" s="212" t="s">
        <v>8299</v>
      </c>
      <c r="BU390" s="212">
        <v>12.6</v>
      </c>
      <c r="BV390" s="212" t="s">
        <v>8299</v>
      </c>
      <c r="BW390" s="212">
        <v>11.2</v>
      </c>
      <c r="BX390" s="212" t="s">
        <v>8299</v>
      </c>
      <c r="BY390" s="234">
        <v>6.7266230583190918</v>
      </c>
      <c r="BZ390" s="214">
        <v>42215</v>
      </c>
      <c r="CA390" s="212">
        <v>29.6</v>
      </c>
      <c r="CB390" s="208" t="s">
        <v>8299</v>
      </c>
      <c r="CC390" s="212">
        <v>6.7</v>
      </c>
      <c r="CD390" s="214">
        <v>42215</v>
      </c>
      <c r="CE390" s="208">
        <v>0</v>
      </c>
      <c r="CG390" s="215" t="s">
        <v>8294</v>
      </c>
      <c r="CH390" s="215" t="s">
        <v>8294</v>
      </c>
      <c r="CI390" s="215" t="s">
        <v>8294</v>
      </c>
      <c r="CJ390" s="215" t="s">
        <v>8294</v>
      </c>
    </row>
    <row r="391" spans="1:92">
      <c r="A391" s="210" t="s">
        <v>7624</v>
      </c>
      <c r="B391" s="211" t="s">
        <v>7975</v>
      </c>
      <c r="C391" s="212" t="s">
        <v>7703</v>
      </c>
      <c r="D391" s="211" t="s">
        <v>8274</v>
      </c>
      <c r="E391" s="212">
        <v>75</v>
      </c>
      <c r="F391" s="212">
        <v>1</v>
      </c>
      <c r="G391" s="213">
        <v>290</v>
      </c>
      <c r="H391" s="213">
        <v>16</v>
      </c>
      <c r="I391" s="213"/>
      <c r="J391" s="213"/>
      <c r="K391" s="211" t="s">
        <v>8294</v>
      </c>
      <c r="M391" s="212">
        <v>7</v>
      </c>
      <c r="N391" s="214">
        <v>41915</v>
      </c>
      <c r="O391" s="212">
        <v>3.4</v>
      </c>
      <c r="P391" s="214">
        <v>42215</v>
      </c>
      <c r="Q391" s="215" t="s">
        <v>8294</v>
      </c>
      <c r="R391" s="215" t="s">
        <v>8294</v>
      </c>
      <c r="S391" s="215" t="s">
        <v>8294</v>
      </c>
      <c r="T391" s="215" t="s">
        <v>8294</v>
      </c>
      <c r="U391" s="209">
        <f>AD391*BS391</f>
        <v>1080.0048622222221</v>
      </c>
      <c r="V391" s="216">
        <v>42215</v>
      </c>
      <c r="W391" s="215">
        <v>13.5</v>
      </c>
      <c r="X391" s="215" t="s">
        <v>8294</v>
      </c>
      <c r="Y391" s="215" t="s">
        <v>8294</v>
      </c>
      <c r="Z391" s="209">
        <f>AD391*BU391</f>
        <v>324.69229333333328</v>
      </c>
      <c r="AA391" s="216">
        <v>42215</v>
      </c>
      <c r="AB391" s="208" t="e">
        <f>(AD391/AH391)*10000</f>
        <v>#VALUE!</v>
      </c>
      <c r="AC391" s="216">
        <v>42215</v>
      </c>
      <c r="AD391" s="485">
        <f>(O391/W391)*(((100-CC391)/100)*((100-2)/100))*100</f>
        <v>23.02782222222222</v>
      </c>
      <c r="AE391" s="216">
        <v>42212</v>
      </c>
      <c r="AF391" s="235">
        <v>25.821733821733815</v>
      </c>
      <c r="AG391" s="216">
        <v>42212</v>
      </c>
      <c r="AH391" s="215" t="s">
        <v>8294</v>
      </c>
      <c r="AI391" s="216" t="s">
        <v>8299</v>
      </c>
      <c r="AJ391" s="212">
        <v>145</v>
      </c>
      <c r="AK391" s="216">
        <v>42145</v>
      </c>
      <c r="AL391" s="215" t="s">
        <v>8294</v>
      </c>
      <c r="AM391" s="215"/>
      <c r="AN391" s="212">
        <v>103</v>
      </c>
      <c r="AO391" s="212"/>
      <c r="AP391" s="215" t="s">
        <v>8294</v>
      </c>
      <c r="AQ391" s="215"/>
      <c r="AR391" s="215" t="s">
        <v>8294</v>
      </c>
      <c r="AS391" s="215"/>
      <c r="AT391" s="215" t="s">
        <v>8294</v>
      </c>
      <c r="AU391" s="215" t="s">
        <v>8294</v>
      </c>
      <c r="AV391" s="215"/>
      <c r="AW391" s="215" t="s">
        <v>8294</v>
      </c>
      <c r="AX391" s="215"/>
      <c r="AY391" s="215" t="s">
        <v>8294</v>
      </c>
      <c r="AZ391" s="215"/>
      <c r="BA391" s="215" t="s">
        <v>8294</v>
      </c>
      <c r="BB391" s="215"/>
      <c r="BC391" s="215" t="s">
        <v>8294</v>
      </c>
      <c r="BD391" s="215"/>
      <c r="BE391" s="212">
        <v>3</v>
      </c>
      <c r="BF391" s="217">
        <v>42279</v>
      </c>
      <c r="BG391" s="212">
        <v>-8.3000000000000007</v>
      </c>
      <c r="BH391" s="212" t="s">
        <v>8299</v>
      </c>
      <c r="BI391" s="211" t="s">
        <v>8294</v>
      </c>
      <c r="BJ391" s="211"/>
      <c r="BK391" s="211" t="s">
        <v>8294</v>
      </c>
      <c r="BL391" s="211"/>
      <c r="BM391" s="212">
        <v>59.4</v>
      </c>
      <c r="BN391" s="212" t="s">
        <v>8299</v>
      </c>
      <c r="BO391" s="211" t="s">
        <v>8294</v>
      </c>
      <c r="BP391" s="211"/>
      <c r="BQ391" s="212">
        <v>11.1</v>
      </c>
      <c r="BR391" s="212" t="s">
        <v>8299</v>
      </c>
      <c r="BS391" s="212">
        <v>46.9</v>
      </c>
      <c r="BT391" s="212" t="s">
        <v>8299</v>
      </c>
      <c r="BU391" s="212">
        <v>14.1</v>
      </c>
      <c r="BV391" s="212" t="s">
        <v>8299</v>
      </c>
      <c r="BW391" s="212">
        <v>11</v>
      </c>
      <c r="BX391" s="212" t="s">
        <v>8299</v>
      </c>
      <c r="BY391" s="234">
        <v>7.0766849517822266</v>
      </c>
      <c r="BZ391" s="214">
        <v>42215</v>
      </c>
      <c r="CA391" s="212">
        <v>32</v>
      </c>
      <c r="CB391" s="208" t="s">
        <v>8299</v>
      </c>
      <c r="CC391" s="212">
        <v>6.7</v>
      </c>
      <c r="CD391" s="214">
        <v>42215</v>
      </c>
      <c r="CE391" s="208">
        <v>0</v>
      </c>
      <c r="CG391" s="215" t="s">
        <v>8294</v>
      </c>
      <c r="CH391" s="215" t="s">
        <v>8294</v>
      </c>
      <c r="CI391" s="215" t="s">
        <v>8294</v>
      </c>
      <c r="CJ391" s="215" t="s">
        <v>8294</v>
      </c>
    </row>
    <row r="392" spans="1:92">
      <c r="A392" s="210" t="s">
        <v>7624</v>
      </c>
      <c r="B392" s="211" t="s">
        <v>8098</v>
      </c>
      <c r="C392" s="212" t="s">
        <v>7756</v>
      </c>
      <c r="D392" s="211" t="s">
        <v>8276</v>
      </c>
      <c r="E392" s="212">
        <v>133</v>
      </c>
      <c r="F392" s="212">
        <v>1</v>
      </c>
      <c r="G392" s="213">
        <v>290</v>
      </c>
      <c r="H392" s="213">
        <v>17</v>
      </c>
      <c r="I392" s="213"/>
      <c r="J392" s="213"/>
      <c r="K392" s="211" t="s">
        <v>8294</v>
      </c>
      <c r="M392" s="212">
        <v>7</v>
      </c>
      <c r="N392" s="214">
        <v>41915</v>
      </c>
      <c r="O392" s="212">
        <v>5.45</v>
      </c>
      <c r="P392" s="214">
        <v>42215</v>
      </c>
      <c r="Q392" s="215" t="s">
        <v>8294</v>
      </c>
      <c r="R392" s="215" t="s">
        <v>8294</v>
      </c>
      <c r="S392" s="215" t="s">
        <v>8294</v>
      </c>
      <c r="T392" s="215" t="s">
        <v>8294</v>
      </c>
      <c r="U392" s="209">
        <f>AD392*BS392</f>
        <v>1640.6602488888889</v>
      </c>
      <c r="V392" s="216">
        <v>42215</v>
      </c>
      <c r="W392" s="215">
        <v>13.5</v>
      </c>
      <c r="X392" s="215" t="s">
        <v>8294</v>
      </c>
      <c r="Y392" s="215" t="s">
        <v>8294</v>
      </c>
      <c r="Z392" s="209">
        <f>AD392*BU392</f>
        <v>587.53373777777779</v>
      </c>
      <c r="AA392" s="216">
        <v>42215</v>
      </c>
      <c r="AB392" s="208" t="e">
        <f>(AD392/AH392)*10000</f>
        <v>#VALUE!</v>
      </c>
      <c r="AC392" s="216">
        <v>42215</v>
      </c>
      <c r="AD392" s="485">
        <f>(O392/W392)*(((100-CC392)/100)*((100-2)/100))*100</f>
        <v>36.951807407407408</v>
      </c>
      <c r="AE392" s="216">
        <v>42212</v>
      </c>
      <c r="AF392" s="235">
        <v>41.435083435083442</v>
      </c>
      <c r="AG392" s="216">
        <v>42212</v>
      </c>
      <c r="AH392" s="215" t="s">
        <v>8294</v>
      </c>
      <c r="AI392" s="216" t="s">
        <v>8299</v>
      </c>
      <c r="AJ392" s="212">
        <v>155</v>
      </c>
      <c r="AK392" s="216">
        <v>42145</v>
      </c>
      <c r="AL392" s="215" t="s">
        <v>8294</v>
      </c>
      <c r="AM392" s="215"/>
      <c r="AN392" s="212">
        <v>100</v>
      </c>
      <c r="AO392" s="212"/>
      <c r="AP392" s="215" t="s">
        <v>8294</v>
      </c>
      <c r="AQ392" s="215"/>
      <c r="AR392" s="215" t="s">
        <v>8294</v>
      </c>
      <c r="AS392" s="215"/>
      <c r="AT392" s="215" t="s">
        <v>8294</v>
      </c>
      <c r="AU392" s="215" t="s">
        <v>8294</v>
      </c>
      <c r="AV392" s="215"/>
      <c r="AW392" s="215" t="s">
        <v>8294</v>
      </c>
      <c r="AX392" s="215"/>
      <c r="AY392" s="215" t="s">
        <v>8294</v>
      </c>
      <c r="AZ392" s="215"/>
      <c r="BA392" s="215" t="s">
        <v>8294</v>
      </c>
      <c r="BB392" s="215"/>
      <c r="BC392" s="215" t="s">
        <v>8294</v>
      </c>
      <c r="BD392" s="215"/>
      <c r="BE392" s="212">
        <v>3</v>
      </c>
      <c r="BF392" s="217">
        <v>42279</v>
      </c>
      <c r="BG392" s="212">
        <v>-12</v>
      </c>
      <c r="BH392" s="212" t="s">
        <v>8299</v>
      </c>
      <c r="BI392" s="211" t="s">
        <v>8294</v>
      </c>
      <c r="BJ392" s="211"/>
      <c r="BK392" s="211" t="s">
        <v>8294</v>
      </c>
      <c r="BL392" s="211"/>
      <c r="BM392" s="212">
        <v>60.6</v>
      </c>
      <c r="BN392" s="212" t="s">
        <v>8299</v>
      </c>
      <c r="BO392" s="211" t="s">
        <v>8294</v>
      </c>
      <c r="BP392" s="211"/>
      <c r="BQ392" s="212">
        <v>10.7</v>
      </c>
      <c r="BR392" s="212" t="s">
        <v>8299</v>
      </c>
      <c r="BS392" s="212">
        <v>44.4</v>
      </c>
      <c r="BT392" s="212" t="s">
        <v>8299</v>
      </c>
      <c r="BU392" s="212">
        <v>15.9</v>
      </c>
      <c r="BV392" s="212" t="s">
        <v>8299</v>
      </c>
      <c r="BW392" s="212">
        <v>13.8</v>
      </c>
      <c r="BX392" s="212" t="s">
        <v>8299</v>
      </c>
      <c r="BY392" s="234">
        <v>6.7170782089233398</v>
      </c>
      <c r="BZ392" s="214">
        <v>42215</v>
      </c>
      <c r="CA392" s="212">
        <v>34.1</v>
      </c>
      <c r="CB392" s="208" t="s">
        <v>8299</v>
      </c>
      <c r="CC392" s="212">
        <v>6.6</v>
      </c>
      <c r="CD392" s="214">
        <v>42215</v>
      </c>
      <c r="CE392" s="208">
        <v>0</v>
      </c>
      <c r="CG392" s="215" t="s">
        <v>8294</v>
      </c>
      <c r="CH392" s="215" t="s">
        <v>8294</v>
      </c>
      <c r="CI392" s="215" t="s">
        <v>8294</v>
      </c>
      <c r="CJ392" s="215" t="s">
        <v>8294</v>
      </c>
    </row>
    <row r="393" spans="1:92">
      <c r="A393" s="210" t="s">
        <v>7624</v>
      </c>
      <c r="B393" s="211" t="s">
        <v>7826</v>
      </c>
      <c r="C393" s="212" t="s">
        <v>7825</v>
      </c>
      <c r="D393" s="211" t="s">
        <v>8276</v>
      </c>
      <c r="E393" s="212">
        <v>7</v>
      </c>
      <c r="F393" s="212">
        <v>1</v>
      </c>
      <c r="G393" s="213">
        <v>290</v>
      </c>
      <c r="H393" s="213">
        <v>18</v>
      </c>
      <c r="I393" s="213"/>
      <c r="J393" s="213"/>
      <c r="K393" s="211" t="s">
        <v>8294</v>
      </c>
      <c r="M393" s="212">
        <v>7</v>
      </c>
      <c r="N393" s="214">
        <v>41915</v>
      </c>
      <c r="O393" s="212">
        <v>4.6500000000000004</v>
      </c>
      <c r="P393" s="214">
        <v>42215</v>
      </c>
      <c r="Q393" s="215" t="s">
        <v>8294</v>
      </c>
      <c r="R393" s="215" t="s">
        <v>8294</v>
      </c>
      <c r="S393" s="215" t="s">
        <v>8294</v>
      </c>
      <c r="T393" s="215" t="s">
        <v>8294</v>
      </c>
      <c r="U393" s="209">
        <f>AD393*BS393</f>
        <v>1527.5739111111111</v>
      </c>
      <c r="V393" s="216">
        <v>42215</v>
      </c>
      <c r="W393" s="215">
        <v>13.5</v>
      </c>
      <c r="X393" s="215" t="s">
        <v>8294</v>
      </c>
      <c r="Y393" s="215" t="s">
        <v>8294</v>
      </c>
      <c r="Z393" s="209">
        <f>AD393*BU393</f>
        <v>504.98311111111116</v>
      </c>
      <c r="AA393" s="216">
        <v>42215</v>
      </c>
      <c r="AB393" s="208" t="e">
        <f>(AD393/AH393)*10000</f>
        <v>#VALUE!</v>
      </c>
      <c r="AC393" s="216">
        <v>42215</v>
      </c>
      <c r="AD393" s="485">
        <f>(O393/W393)*(((100-CC393)/100)*((100-2)/100))*100</f>
        <v>31.561444444444447</v>
      </c>
      <c r="AE393" s="216">
        <v>42212</v>
      </c>
      <c r="AF393" s="235">
        <v>35.390720390720389</v>
      </c>
      <c r="AG393" s="216">
        <v>42212</v>
      </c>
      <c r="AH393" s="215" t="s">
        <v>8294</v>
      </c>
      <c r="AI393" s="216" t="s">
        <v>8299</v>
      </c>
      <c r="AJ393" s="212">
        <v>160</v>
      </c>
      <c r="AK393" s="216">
        <v>42145</v>
      </c>
      <c r="AL393" s="215" t="s">
        <v>8294</v>
      </c>
      <c r="AM393" s="215"/>
      <c r="AN393" s="212">
        <v>105</v>
      </c>
      <c r="AO393" s="212"/>
      <c r="AP393" s="215" t="s">
        <v>8294</v>
      </c>
      <c r="AQ393" s="215"/>
      <c r="AR393" s="215" t="s">
        <v>8294</v>
      </c>
      <c r="AS393" s="215"/>
      <c r="AT393" s="215" t="s">
        <v>8294</v>
      </c>
      <c r="AU393" s="215" t="s">
        <v>8294</v>
      </c>
      <c r="AV393" s="215"/>
      <c r="AW393" s="215" t="s">
        <v>8294</v>
      </c>
      <c r="AX393" s="215"/>
      <c r="AY393" s="215" t="s">
        <v>8294</v>
      </c>
      <c r="AZ393" s="215"/>
      <c r="BA393" s="215" t="s">
        <v>8294</v>
      </c>
      <c r="BB393" s="215"/>
      <c r="BC393" s="215" t="s">
        <v>8294</v>
      </c>
      <c r="BD393" s="215"/>
      <c r="BE393" s="212">
        <v>3</v>
      </c>
      <c r="BF393" s="217">
        <v>42279</v>
      </c>
      <c r="BG393" s="212">
        <v>30.7</v>
      </c>
      <c r="BH393" s="212" t="s">
        <v>8299</v>
      </c>
      <c r="BI393" s="211" t="s">
        <v>8294</v>
      </c>
      <c r="BJ393" s="211"/>
      <c r="BK393" s="211" t="s">
        <v>8294</v>
      </c>
      <c r="BL393" s="211"/>
      <c r="BM393" s="212">
        <v>69.8</v>
      </c>
      <c r="BN393" s="212" t="s">
        <v>8299</v>
      </c>
      <c r="BO393" s="211" t="s">
        <v>8294</v>
      </c>
      <c r="BP393" s="211"/>
      <c r="BQ393" s="212">
        <v>4</v>
      </c>
      <c r="BR393" s="212" t="s">
        <v>8299</v>
      </c>
      <c r="BS393" s="212">
        <v>48.4</v>
      </c>
      <c r="BT393" s="212" t="s">
        <v>8299</v>
      </c>
      <c r="BU393" s="212">
        <v>16</v>
      </c>
      <c r="BV393" s="212" t="s">
        <v>8299</v>
      </c>
      <c r="BW393" s="212">
        <v>72.2</v>
      </c>
      <c r="BX393" s="212" t="s">
        <v>8299</v>
      </c>
      <c r="BY393" s="234">
        <v>6.7730040550231934</v>
      </c>
      <c r="BZ393" s="214">
        <v>42215</v>
      </c>
      <c r="CA393" s="212">
        <v>37.5</v>
      </c>
      <c r="CB393" s="208" t="s">
        <v>8299</v>
      </c>
      <c r="CC393" s="212">
        <v>6.5</v>
      </c>
      <c r="CD393" s="214">
        <v>42215</v>
      </c>
      <c r="CE393" s="208">
        <v>0</v>
      </c>
      <c r="CG393" s="215" t="s">
        <v>8294</v>
      </c>
      <c r="CH393" s="215" t="s">
        <v>8294</v>
      </c>
      <c r="CI393" s="215" t="s">
        <v>8294</v>
      </c>
      <c r="CJ393" s="215" t="s">
        <v>8294</v>
      </c>
    </row>
    <row r="394" spans="1:92">
      <c r="A394" s="210" t="s">
        <v>7624</v>
      </c>
      <c r="B394" s="211" t="s">
        <v>7889</v>
      </c>
      <c r="C394" s="212" t="s">
        <v>7662</v>
      </c>
      <c r="D394" s="211" t="s">
        <v>8276</v>
      </c>
      <c r="E394" s="212">
        <v>32</v>
      </c>
      <c r="F394" s="212">
        <v>1</v>
      </c>
      <c r="G394" s="213">
        <v>290</v>
      </c>
      <c r="H394" s="213">
        <v>19</v>
      </c>
      <c r="I394" s="213"/>
      <c r="J394" s="213"/>
      <c r="K394" s="211" t="s">
        <v>8294</v>
      </c>
      <c r="M394" s="212">
        <v>7</v>
      </c>
      <c r="N394" s="214">
        <v>41915</v>
      </c>
      <c r="O394" s="212">
        <v>3.6</v>
      </c>
      <c r="P394" s="214">
        <v>42215</v>
      </c>
      <c r="Q394" s="215" t="s">
        <v>8294</v>
      </c>
      <c r="R394" s="215" t="s">
        <v>8294</v>
      </c>
      <c r="S394" s="215" t="s">
        <v>8294</v>
      </c>
      <c r="T394" s="215" t="s">
        <v>8294</v>
      </c>
      <c r="U394" s="209">
        <f>AD394*BS394</f>
        <v>1032.4809599999999</v>
      </c>
      <c r="V394" s="216">
        <v>42215</v>
      </c>
      <c r="W394" s="215">
        <v>13.5</v>
      </c>
      <c r="X394" s="215" t="s">
        <v>8294</v>
      </c>
      <c r="Y394" s="215" t="s">
        <v>8294</v>
      </c>
      <c r="Z394" s="209">
        <f>AD394*BU394</f>
        <v>417.38592000000006</v>
      </c>
      <c r="AA394" s="216">
        <v>42215</v>
      </c>
      <c r="AB394" s="208" t="e">
        <f>(AD394/AH394)*10000</f>
        <v>#VALUE!</v>
      </c>
      <c r="AC394" s="216">
        <v>42215</v>
      </c>
      <c r="AD394" s="485">
        <f>(O394/W394)*(((100-CC394)/100)*((100-2)/100))*100</f>
        <v>24.408533333333335</v>
      </c>
      <c r="AE394" s="216">
        <v>42212</v>
      </c>
      <c r="AF394" s="235">
        <v>27.369963369963372</v>
      </c>
      <c r="AG394" s="216">
        <v>42212</v>
      </c>
      <c r="AH394" s="215" t="s">
        <v>8294</v>
      </c>
      <c r="AI394" s="216" t="s">
        <v>8299</v>
      </c>
      <c r="AJ394" s="212">
        <v>170</v>
      </c>
      <c r="AK394" s="216">
        <v>42145</v>
      </c>
      <c r="AL394" s="215" t="s">
        <v>8294</v>
      </c>
      <c r="AM394" s="215"/>
      <c r="AN394" s="212">
        <v>105</v>
      </c>
      <c r="AO394" s="212"/>
      <c r="AP394" s="215" t="s">
        <v>8294</v>
      </c>
      <c r="AQ394" s="215"/>
      <c r="AR394" s="215" t="s">
        <v>8294</v>
      </c>
      <c r="AS394" s="215"/>
      <c r="AT394" s="215" t="s">
        <v>8294</v>
      </c>
      <c r="AU394" s="215" t="s">
        <v>8294</v>
      </c>
      <c r="AV394" s="215"/>
      <c r="AW394" s="215" t="s">
        <v>8294</v>
      </c>
      <c r="AX394" s="215"/>
      <c r="AY394" s="215" t="s">
        <v>8294</v>
      </c>
      <c r="AZ394" s="215"/>
      <c r="BA394" s="215" t="s">
        <v>8294</v>
      </c>
      <c r="BB394" s="215"/>
      <c r="BC394" s="215" t="s">
        <v>8294</v>
      </c>
      <c r="BD394" s="215"/>
      <c r="BE394" s="212">
        <v>3</v>
      </c>
      <c r="BF394" s="217">
        <v>42279</v>
      </c>
      <c r="BG394" s="212">
        <v>-10.5</v>
      </c>
      <c r="BH394" s="212" t="s">
        <v>8299</v>
      </c>
      <c r="BI394" s="211" t="s">
        <v>8294</v>
      </c>
      <c r="BJ394" s="211"/>
      <c r="BK394" s="211" t="s">
        <v>8294</v>
      </c>
      <c r="BL394" s="211"/>
      <c r="BM394" s="212">
        <v>55.6</v>
      </c>
      <c r="BN394" s="212" t="s">
        <v>8299</v>
      </c>
      <c r="BO394" s="211" t="s">
        <v>8294</v>
      </c>
      <c r="BP394" s="211"/>
      <c r="BQ394" s="212">
        <v>13.9</v>
      </c>
      <c r="BR394" s="212" t="s">
        <v>8299</v>
      </c>
      <c r="BS394" s="212">
        <v>42.3</v>
      </c>
      <c r="BT394" s="212" t="s">
        <v>8299</v>
      </c>
      <c r="BU394" s="212">
        <v>17.100000000000001</v>
      </c>
      <c r="BV394" s="212" t="s">
        <v>8299</v>
      </c>
      <c r="BW394" s="212">
        <v>19.8</v>
      </c>
      <c r="BX394" s="212" t="s">
        <v>8299</v>
      </c>
      <c r="BY394" s="234">
        <v>7.0198450088500977</v>
      </c>
      <c r="BZ394" s="214">
        <v>42215</v>
      </c>
      <c r="CA394" s="212">
        <v>35.1</v>
      </c>
      <c r="CB394" s="208" t="s">
        <v>8299</v>
      </c>
      <c r="CC394" s="212">
        <v>6.6</v>
      </c>
      <c r="CD394" s="214">
        <v>42215</v>
      </c>
      <c r="CE394" s="208">
        <v>0</v>
      </c>
      <c r="CG394" s="215" t="s">
        <v>8294</v>
      </c>
      <c r="CH394" s="215" t="s">
        <v>8294</v>
      </c>
      <c r="CI394" s="215" t="s">
        <v>8294</v>
      </c>
      <c r="CJ394" s="215" t="s">
        <v>8294</v>
      </c>
    </row>
    <row r="395" spans="1:92">
      <c r="A395" s="210" t="s">
        <v>7624</v>
      </c>
      <c r="B395" s="211" t="s">
        <v>8197</v>
      </c>
      <c r="C395" s="212" t="s">
        <v>7804</v>
      </c>
      <c r="D395" s="211" t="s">
        <v>8276</v>
      </c>
      <c r="E395" s="212">
        <v>191</v>
      </c>
      <c r="F395" s="212">
        <v>1</v>
      </c>
      <c r="G395" s="213">
        <v>290</v>
      </c>
      <c r="H395" s="213">
        <v>20</v>
      </c>
      <c r="I395" s="213"/>
      <c r="J395" s="213"/>
      <c r="K395" s="211" t="s">
        <v>8294</v>
      </c>
      <c r="M395" s="212">
        <v>7</v>
      </c>
      <c r="N395" s="214">
        <v>41915</v>
      </c>
      <c r="O395" s="212">
        <v>5.85</v>
      </c>
      <c r="P395" s="214">
        <v>42215</v>
      </c>
      <c r="Q395" s="215" t="s">
        <v>8294</v>
      </c>
      <c r="R395" s="215" t="s">
        <v>8294</v>
      </c>
      <c r="S395" s="215" t="s">
        <v>8294</v>
      </c>
      <c r="T395" s="215" t="s">
        <v>8294</v>
      </c>
      <c r="U395" s="209">
        <f>AD395*BS395</f>
        <v>1876.100893333333</v>
      </c>
      <c r="V395" s="216">
        <v>42215</v>
      </c>
      <c r="W395" s="215">
        <v>13.5</v>
      </c>
      <c r="X395" s="215" t="s">
        <v>8294</v>
      </c>
      <c r="Y395" s="215" t="s">
        <v>8294</v>
      </c>
      <c r="Z395" s="209">
        <f>AD395*BU395</f>
        <v>551.3277466666666</v>
      </c>
      <c r="AA395" s="216">
        <v>42215</v>
      </c>
      <c r="AB395" s="208" t="e">
        <f>(AD395/AH395)*10000</f>
        <v>#VALUE!</v>
      </c>
      <c r="AC395" s="216">
        <v>42215</v>
      </c>
      <c r="AD395" s="485">
        <f>(O395/W395)*(((100-CC395)/100)*((100-2)/100))*100</f>
        <v>39.663866666666664</v>
      </c>
      <c r="AE395" s="216">
        <v>42212</v>
      </c>
      <c r="AF395" s="235">
        <v>44.476190476190482</v>
      </c>
      <c r="AG395" s="216">
        <v>42212</v>
      </c>
      <c r="AH395" s="212" t="s">
        <v>8294</v>
      </c>
      <c r="AI395" s="216" t="s">
        <v>8299</v>
      </c>
      <c r="AJ395" s="212">
        <v>165</v>
      </c>
      <c r="AK395" s="216">
        <v>42145</v>
      </c>
      <c r="AL395" s="215" t="s">
        <v>8294</v>
      </c>
      <c r="AM395" s="215"/>
      <c r="AN395" s="212">
        <v>103</v>
      </c>
      <c r="AO395" s="212"/>
      <c r="AP395" s="215" t="s">
        <v>8294</v>
      </c>
      <c r="AQ395" s="215"/>
      <c r="AR395" s="215" t="s">
        <v>8294</v>
      </c>
      <c r="AS395" s="215"/>
      <c r="AT395" s="215" t="s">
        <v>8294</v>
      </c>
      <c r="AU395" s="215" t="s">
        <v>8294</v>
      </c>
      <c r="AV395" s="215"/>
      <c r="AW395" s="215" t="s">
        <v>8294</v>
      </c>
      <c r="AX395" s="215"/>
      <c r="AY395" s="215" t="s">
        <v>8294</v>
      </c>
      <c r="AZ395" s="215"/>
      <c r="BA395" s="215" t="s">
        <v>8294</v>
      </c>
      <c r="BB395" s="215"/>
      <c r="BC395" s="215" t="s">
        <v>8294</v>
      </c>
      <c r="BD395" s="215"/>
      <c r="BE395" s="212">
        <v>3</v>
      </c>
      <c r="BF395" s="217">
        <v>42279</v>
      </c>
      <c r="BG395" s="212">
        <v>-10.9</v>
      </c>
      <c r="BH395" s="212" t="s">
        <v>8299</v>
      </c>
      <c r="BI395" s="211" t="s">
        <v>8294</v>
      </c>
      <c r="BJ395" s="211"/>
      <c r="BK395" s="211" t="s">
        <v>8294</v>
      </c>
      <c r="BL395" s="211"/>
      <c r="BM395" s="212">
        <v>60.5</v>
      </c>
      <c r="BN395" s="212" t="s">
        <v>8299</v>
      </c>
      <c r="BO395" s="211" t="s">
        <v>8294</v>
      </c>
      <c r="BP395" s="211"/>
      <c r="BQ395" s="212">
        <v>10.199999999999999</v>
      </c>
      <c r="BR395" s="212" t="s">
        <v>8299</v>
      </c>
      <c r="BS395" s="212">
        <v>47.3</v>
      </c>
      <c r="BT395" s="212" t="s">
        <v>8299</v>
      </c>
      <c r="BU395" s="212">
        <v>13.9</v>
      </c>
      <c r="BV395" s="212" t="s">
        <v>8299</v>
      </c>
      <c r="BW395" s="212">
        <v>14.9</v>
      </c>
      <c r="BX395" s="212" t="s">
        <v>8299</v>
      </c>
      <c r="BY395" s="234">
        <v>6.9621939659118652</v>
      </c>
      <c r="BZ395" s="214">
        <v>42215</v>
      </c>
      <c r="CA395" s="212">
        <v>31.9</v>
      </c>
      <c r="CB395" s="208" t="s">
        <v>8299</v>
      </c>
      <c r="CC395" s="212">
        <v>6.6</v>
      </c>
      <c r="CD395" s="214">
        <v>42215</v>
      </c>
      <c r="CE395" s="208">
        <v>0</v>
      </c>
      <c r="CG395" s="215" t="s">
        <v>8294</v>
      </c>
      <c r="CH395" s="215" t="s">
        <v>8294</v>
      </c>
      <c r="CI395" s="215" t="s">
        <v>8294</v>
      </c>
      <c r="CJ395" s="215" t="s">
        <v>8294</v>
      </c>
      <c r="CM395" s="210" t="s">
        <v>8863</v>
      </c>
      <c r="CN395" s="210" t="s">
        <v>8862</v>
      </c>
    </row>
    <row r="396" spans="1:92">
      <c r="A396" s="210" t="s">
        <v>7624</v>
      </c>
      <c r="B396" s="211" t="s">
        <v>8110</v>
      </c>
      <c r="C396" s="212" t="s">
        <v>7762</v>
      </c>
      <c r="D396" s="211" t="s">
        <v>8276</v>
      </c>
      <c r="E396" s="212">
        <v>139</v>
      </c>
      <c r="F396" s="212">
        <v>1</v>
      </c>
      <c r="G396" s="213">
        <v>290</v>
      </c>
      <c r="H396" s="213">
        <v>21</v>
      </c>
      <c r="I396" s="213"/>
      <c r="J396" s="213"/>
      <c r="K396" s="211" t="s">
        <v>8294</v>
      </c>
      <c r="M396" s="212">
        <v>7</v>
      </c>
      <c r="N396" s="214">
        <v>41915</v>
      </c>
      <c r="O396" s="212">
        <v>5.9</v>
      </c>
      <c r="P396" s="214">
        <v>42215</v>
      </c>
      <c r="Q396" s="215" t="s">
        <v>8294</v>
      </c>
      <c r="R396" s="215" t="s">
        <v>8294</v>
      </c>
      <c r="S396" s="215" t="s">
        <v>8294</v>
      </c>
      <c r="T396" s="215" t="s">
        <v>8294</v>
      </c>
      <c r="U396" s="209">
        <f>AD396*BS396</f>
        <v>1904.1368059259262</v>
      </c>
      <c r="V396" s="216">
        <v>42215</v>
      </c>
      <c r="W396" s="215">
        <v>13.5</v>
      </c>
      <c r="X396" s="215" t="s">
        <v>8294</v>
      </c>
      <c r="Y396" s="215" t="s">
        <v>8294</v>
      </c>
      <c r="Z396" s="209">
        <f>AD396*BU396</f>
        <v>532.0382251851853</v>
      </c>
      <c r="AA396" s="216">
        <v>42215</v>
      </c>
      <c r="AB396" s="208" t="e">
        <f>(AD396/AH396)*10000</f>
        <v>#VALUE!</v>
      </c>
      <c r="AC396" s="216">
        <v>42215</v>
      </c>
      <c r="AD396" s="485">
        <f>(O396/W396)*(((100-CC396)/100)*((100-2)/100))*100</f>
        <v>40.002874074074079</v>
      </c>
      <c r="AE396" s="216">
        <v>42212</v>
      </c>
      <c r="AF396" s="235">
        <v>44.856328856328865</v>
      </c>
      <c r="AG396" s="216">
        <v>42212</v>
      </c>
      <c r="AH396" s="215" t="s">
        <v>8294</v>
      </c>
      <c r="AI396" s="216" t="s">
        <v>8299</v>
      </c>
      <c r="AJ396" s="212">
        <v>140</v>
      </c>
      <c r="AK396" s="216">
        <v>42145</v>
      </c>
      <c r="AL396" s="215" t="s">
        <v>8294</v>
      </c>
      <c r="AM396" s="215"/>
      <c r="AN396" s="212">
        <v>106</v>
      </c>
      <c r="AO396" s="212"/>
      <c r="AP396" s="215" t="s">
        <v>8294</v>
      </c>
      <c r="AQ396" s="215"/>
      <c r="AR396" s="215" t="s">
        <v>8294</v>
      </c>
      <c r="AS396" s="215"/>
      <c r="AT396" s="215" t="s">
        <v>8294</v>
      </c>
      <c r="AU396" s="215" t="s">
        <v>8294</v>
      </c>
      <c r="AV396" s="215"/>
      <c r="AW396" s="215" t="s">
        <v>8294</v>
      </c>
      <c r="AX396" s="215"/>
      <c r="AY396" s="215" t="s">
        <v>8294</v>
      </c>
      <c r="AZ396" s="215"/>
      <c r="BA396" s="215" t="s">
        <v>8294</v>
      </c>
      <c r="BB396" s="215"/>
      <c r="BC396" s="215" t="s">
        <v>8294</v>
      </c>
      <c r="BD396" s="215"/>
      <c r="BE396" s="212">
        <v>3</v>
      </c>
      <c r="BF396" s="217">
        <v>42279</v>
      </c>
      <c r="BG396" s="212">
        <v>-12.1</v>
      </c>
      <c r="BH396" s="212" t="s">
        <v>8299</v>
      </c>
      <c r="BI396" s="211" t="s">
        <v>8294</v>
      </c>
      <c r="BJ396" s="211"/>
      <c r="BK396" s="211" t="s">
        <v>8294</v>
      </c>
      <c r="BL396" s="211"/>
      <c r="BM396" s="212">
        <v>62.9</v>
      </c>
      <c r="BN396" s="212" t="s">
        <v>8299</v>
      </c>
      <c r="BO396" s="211" t="s">
        <v>8294</v>
      </c>
      <c r="BP396" s="211"/>
      <c r="BQ396" s="212">
        <v>9.1</v>
      </c>
      <c r="BR396" s="212" t="s">
        <v>8299</v>
      </c>
      <c r="BS396" s="212">
        <v>47.6</v>
      </c>
      <c r="BT396" s="212" t="s">
        <v>8299</v>
      </c>
      <c r="BU396" s="212">
        <v>13.3</v>
      </c>
      <c r="BV396" s="212" t="s">
        <v>8299</v>
      </c>
      <c r="BW396" s="212">
        <v>13.1</v>
      </c>
      <c r="BX396" s="212" t="s">
        <v>8299</v>
      </c>
      <c r="BY396" s="234">
        <v>7.1718459129333496</v>
      </c>
      <c r="BZ396" s="214">
        <v>42215</v>
      </c>
      <c r="CA396" s="212">
        <v>30.6</v>
      </c>
      <c r="CB396" s="208" t="s">
        <v>8299</v>
      </c>
      <c r="CC396" s="212">
        <v>6.6</v>
      </c>
      <c r="CD396" s="214">
        <v>42215</v>
      </c>
      <c r="CE396" s="208">
        <v>0</v>
      </c>
      <c r="CG396" s="215" t="s">
        <v>8294</v>
      </c>
      <c r="CH396" s="215" t="s">
        <v>8294</v>
      </c>
      <c r="CI396" s="215" t="s">
        <v>8294</v>
      </c>
      <c r="CJ396" s="215" t="s">
        <v>8294</v>
      </c>
    </row>
    <row r="397" spans="1:92">
      <c r="A397" s="210" t="s">
        <v>7624</v>
      </c>
      <c r="B397" s="211" t="s">
        <v>8133</v>
      </c>
      <c r="C397" s="212" t="s">
        <v>7772</v>
      </c>
      <c r="D397" s="211" t="s">
        <v>8276</v>
      </c>
      <c r="E397" s="212">
        <v>149</v>
      </c>
      <c r="F397" s="212">
        <v>1</v>
      </c>
      <c r="G397" s="213">
        <v>290</v>
      </c>
      <c r="H397" s="213">
        <v>22</v>
      </c>
      <c r="I397" s="213"/>
      <c r="J397" s="213"/>
      <c r="K397" s="211" t="s">
        <v>8294</v>
      </c>
      <c r="M397" s="212">
        <v>7</v>
      </c>
      <c r="N397" s="214">
        <v>41915</v>
      </c>
      <c r="O397" s="212">
        <v>6.05</v>
      </c>
      <c r="P397" s="214">
        <v>42215</v>
      </c>
      <c r="Q397" s="215" t="s">
        <v>8294</v>
      </c>
      <c r="R397" s="215" t="s">
        <v>8294</v>
      </c>
      <c r="S397" s="215" t="s">
        <v>8294</v>
      </c>
      <c r="T397" s="215" t="s">
        <v>8294</v>
      </c>
      <c r="U397" s="209">
        <f>AD397*BS397</f>
        <v>1897.2097303703702</v>
      </c>
      <c r="V397" s="216">
        <v>42215</v>
      </c>
      <c r="W397" s="215">
        <v>13.5</v>
      </c>
      <c r="X397" s="215" t="s">
        <v>8294</v>
      </c>
      <c r="Y397" s="215" t="s">
        <v>8294</v>
      </c>
      <c r="Z397" s="209">
        <f>AD397*BU397</f>
        <v>564.2563422222222</v>
      </c>
      <c r="AA397" s="216">
        <v>42215</v>
      </c>
      <c r="AB397" s="208" t="e">
        <f>(AD397/AH397)*10000</f>
        <v>#VALUE!</v>
      </c>
      <c r="AC397" s="216">
        <v>42215</v>
      </c>
      <c r="AD397" s="485">
        <f>(O397/W397)*(((100-CC397)/100)*((100-2)/100))*100</f>
        <v>40.888140740740738</v>
      </c>
      <c r="AE397" s="216">
        <v>42212</v>
      </c>
      <c r="AF397" s="235">
        <v>45.849002849002844</v>
      </c>
      <c r="AG397" s="216">
        <v>42212</v>
      </c>
      <c r="AH397" s="215" t="s">
        <v>8294</v>
      </c>
      <c r="AI397" s="216" t="s">
        <v>8299</v>
      </c>
      <c r="AJ397" s="212">
        <v>175</v>
      </c>
      <c r="AK397" s="216">
        <v>42145</v>
      </c>
      <c r="AL397" s="215" t="s">
        <v>8294</v>
      </c>
      <c r="AM397" s="215"/>
      <c r="AN397" s="212">
        <v>106</v>
      </c>
      <c r="AO397" s="212"/>
      <c r="AP397" s="215" t="s">
        <v>8294</v>
      </c>
      <c r="AQ397" s="215"/>
      <c r="AR397" s="215" t="s">
        <v>8294</v>
      </c>
      <c r="AS397" s="215"/>
      <c r="AT397" s="215" t="s">
        <v>8294</v>
      </c>
      <c r="AU397" s="215" t="s">
        <v>8294</v>
      </c>
      <c r="AV397" s="215"/>
      <c r="AW397" s="215" t="s">
        <v>8294</v>
      </c>
      <c r="AX397" s="215"/>
      <c r="AY397" s="215" t="s">
        <v>8294</v>
      </c>
      <c r="AZ397" s="215"/>
      <c r="BA397" s="215" t="s">
        <v>8294</v>
      </c>
      <c r="BB397" s="215"/>
      <c r="BC397" s="215" t="s">
        <v>8294</v>
      </c>
      <c r="BD397" s="215"/>
      <c r="BE397" s="212">
        <v>3</v>
      </c>
      <c r="BF397" s="217">
        <v>42279</v>
      </c>
      <c r="BG397" s="212">
        <v>-11.7</v>
      </c>
      <c r="BH397" s="212" t="s">
        <v>8299</v>
      </c>
      <c r="BI397" s="211" t="s">
        <v>8294</v>
      </c>
      <c r="BJ397" s="211"/>
      <c r="BK397" s="211" t="s">
        <v>8294</v>
      </c>
      <c r="BL397" s="211"/>
      <c r="BM397" s="212">
        <v>64</v>
      </c>
      <c r="BN397" s="212" t="s">
        <v>8299</v>
      </c>
      <c r="BO397" s="211" t="s">
        <v>8294</v>
      </c>
      <c r="BP397" s="211"/>
      <c r="BQ397" s="212">
        <v>8.8000000000000007</v>
      </c>
      <c r="BR397" s="212" t="s">
        <v>8299</v>
      </c>
      <c r="BS397" s="212">
        <v>46.4</v>
      </c>
      <c r="BT397" s="212" t="s">
        <v>8299</v>
      </c>
      <c r="BU397" s="212">
        <v>13.8</v>
      </c>
      <c r="BV397" s="212" t="s">
        <v>8299</v>
      </c>
      <c r="BW397" s="212">
        <v>12.1</v>
      </c>
      <c r="BX397" s="212" t="s">
        <v>8299</v>
      </c>
      <c r="BY397" s="234">
        <v>7.5484609603881836</v>
      </c>
      <c r="BZ397" s="214">
        <v>42215</v>
      </c>
      <c r="CA397" s="212">
        <v>30.9</v>
      </c>
      <c r="CB397" s="208" t="s">
        <v>8299</v>
      </c>
      <c r="CC397" s="212">
        <v>6.9</v>
      </c>
      <c r="CD397" s="214">
        <v>42215</v>
      </c>
      <c r="CE397" s="208">
        <v>0</v>
      </c>
      <c r="CG397" s="215" t="s">
        <v>8294</v>
      </c>
      <c r="CH397" s="215" t="s">
        <v>8294</v>
      </c>
      <c r="CI397" s="215" t="s">
        <v>8294</v>
      </c>
      <c r="CJ397" s="215" t="s">
        <v>8294</v>
      </c>
    </row>
    <row r="398" spans="1:92">
      <c r="A398" s="210" t="s">
        <v>7624</v>
      </c>
      <c r="B398" s="211" t="s">
        <v>7969</v>
      </c>
      <c r="C398" s="212" t="s">
        <v>7700</v>
      </c>
      <c r="D398" s="211" t="s">
        <v>8274</v>
      </c>
      <c r="E398" s="212">
        <v>72</v>
      </c>
      <c r="F398" s="212">
        <v>1</v>
      </c>
      <c r="G398" s="213">
        <v>291</v>
      </c>
      <c r="H398" s="213">
        <v>11</v>
      </c>
      <c r="I398" s="213"/>
      <c r="J398" s="213"/>
      <c r="K398" s="211" t="s">
        <v>8294</v>
      </c>
      <c r="M398" s="212">
        <v>7</v>
      </c>
      <c r="N398" s="214">
        <v>41915</v>
      </c>
      <c r="O398" s="212">
        <v>3.35</v>
      </c>
      <c r="P398" s="214">
        <v>42215</v>
      </c>
      <c r="Q398" s="215" t="s">
        <v>8294</v>
      </c>
      <c r="R398" s="215" t="s">
        <v>8294</v>
      </c>
      <c r="S398" s="215" t="s">
        <v>8294</v>
      </c>
      <c r="T398" s="215" t="s">
        <v>8294</v>
      </c>
      <c r="U398" s="209">
        <f>AD398*BS398</f>
        <v>1097.061871111111</v>
      </c>
      <c r="V398" s="216">
        <v>42215</v>
      </c>
      <c r="W398" s="215">
        <v>13.5</v>
      </c>
      <c r="X398" s="215" t="s">
        <v>8294</v>
      </c>
      <c r="Y398" s="215" t="s">
        <v>8294</v>
      </c>
      <c r="Z398" s="209">
        <f>AD398*BU398</f>
        <v>299.81815111111109</v>
      </c>
      <c r="AA398" s="216">
        <v>42215</v>
      </c>
      <c r="AB398" s="208" t="e">
        <f>(AD398/AH398)*10000</f>
        <v>#VALUE!</v>
      </c>
      <c r="AC398" s="216">
        <v>42215</v>
      </c>
      <c r="AD398" s="485">
        <f>(O398/W398)*(((100-CC398)/100)*((100-2)/100))*100</f>
        <v>22.713496296296295</v>
      </c>
      <c r="AE398" s="216">
        <v>42212</v>
      </c>
      <c r="AF398" s="235">
        <v>25.469271469271469</v>
      </c>
      <c r="AG398" s="216">
        <v>42212</v>
      </c>
      <c r="AH398" s="215" t="s">
        <v>8294</v>
      </c>
      <c r="AI398" s="216" t="s">
        <v>8299</v>
      </c>
      <c r="AJ398" s="212">
        <v>135</v>
      </c>
      <c r="AK398" s="216">
        <v>42145</v>
      </c>
      <c r="AL398" s="215" t="s">
        <v>8294</v>
      </c>
      <c r="AM398" s="215"/>
      <c r="AN398" s="212">
        <v>103</v>
      </c>
      <c r="AO398" s="212"/>
      <c r="AP398" s="215" t="s">
        <v>8294</v>
      </c>
      <c r="AQ398" s="215"/>
      <c r="AR398" s="215" t="s">
        <v>8294</v>
      </c>
      <c r="AS398" s="215"/>
      <c r="AT398" s="215" t="s">
        <v>8294</v>
      </c>
      <c r="AU398" s="215" t="s">
        <v>8294</v>
      </c>
      <c r="AV398" s="215"/>
      <c r="AW398" s="215" t="s">
        <v>8294</v>
      </c>
      <c r="AX398" s="215"/>
      <c r="AY398" s="215" t="s">
        <v>8294</v>
      </c>
      <c r="AZ398" s="215"/>
      <c r="BA398" s="215" t="s">
        <v>8294</v>
      </c>
      <c r="BB398" s="215"/>
      <c r="BC398" s="215" t="s">
        <v>8294</v>
      </c>
      <c r="BD398" s="215"/>
      <c r="BE398" s="212">
        <v>3</v>
      </c>
      <c r="BF398" s="217">
        <v>42279</v>
      </c>
      <c r="BG398" s="212">
        <v>-12.2</v>
      </c>
      <c r="BH398" s="212" t="s">
        <v>8299</v>
      </c>
      <c r="BI398" s="211" t="s">
        <v>8294</v>
      </c>
      <c r="BJ398" s="211"/>
      <c r="BK398" s="211" t="s">
        <v>8294</v>
      </c>
      <c r="BL398" s="211"/>
      <c r="BM398" s="212">
        <v>62.7</v>
      </c>
      <c r="BN398" s="212" t="s">
        <v>8299</v>
      </c>
      <c r="BO398" s="211" t="s">
        <v>8294</v>
      </c>
      <c r="BP398" s="211"/>
      <c r="BQ398" s="212">
        <v>9.1999999999999993</v>
      </c>
      <c r="BR398" s="212" t="s">
        <v>8299</v>
      </c>
      <c r="BS398" s="212">
        <v>48.3</v>
      </c>
      <c r="BT398" s="212" t="s">
        <v>8299</v>
      </c>
      <c r="BU398" s="212">
        <v>13.2</v>
      </c>
      <c r="BV398" s="212" t="s">
        <v>8299</v>
      </c>
      <c r="BW398" s="212">
        <v>10.1</v>
      </c>
      <c r="BX398" s="212" t="s">
        <v>8299</v>
      </c>
      <c r="BY398" s="234">
        <v>6.9643168449401855</v>
      </c>
      <c r="BZ398" s="214">
        <v>42215</v>
      </c>
      <c r="CA398" s="212">
        <v>30.9</v>
      </c>
      <c r="CB398" s="208" t="s">
        <v>8299</v>
      </c>
      <c r="CC398" s="212">
        <v>6.6</v>
      </c>
      <c r="CD398" s="214">
        <v>42215</v>
      </c>
      <c r="CE398" s="208">
        <v>0</v>
      </c>
      <c r="CG398" s="215" t="s">
        <v>8294</v>
      </c>
      <c r="CH398" s="215" t="s">
        <v>8294</v>
      </c>
      <c r="CI398" s="215" t="s">
        <v>8294</v>
      </c>
      <c r="CJ398" s="215" t="s">
        <v>8294</v>
      </c>
    </row>
    <row r="399" spans="1:92">
      <c r="A399" s="210" t="s">
        <v>7624</v>
      </c>
      <c r="B399" s="211" t="s">
        <v>7945</v>
      </c>
      <c r="C399" s="212" t="s">
        <v>7690</v>
      </c>
      <c r="D399" s="211" t="s">
        <v>8274</v>
      </c>
      <c r="E399" s="212">
        <v>60</v>
      </c>
      <c r="F399" s="212">
        <v>1</v>
      </c>
      <c r="G399" s="213">
        <v>291</v>
      </c>
      <c r="H399" s="213">
        <v>12</v>
      </c>
      <c r="I399" s="213"/>
      <c r="J399" s="213"/>
      <c r="K399" s="211" t="s">
        <v>8294</v>
      </c>
      <c r="M399" s="212">
        <v>7</v>
      </c>
      <c r="N399" s="214">
        <v>41915</v>
      </c>
      <c r="O399" s="212">
        <v>2.7</v>
      </c>
      <c r="P399" s="214">
        <v>42215</v>
      </c>
      <c r="Q399" s="215" t="s">
        <v>8294</v>
      </c>
      <c r="R399" s="215" t="s">
        <v>8294</v>
      </c>
      <c r="S399" s="215" t="s">
        <v>8294</v>
      </c>
      <c r="T399" s="215" t="s">
        <v>8294</v>
      </c>
      <c r="U399" s="209">
        <f>AD399*BS399</f>
        <v>846.6494399999998</v>
      </c>
      <c r="V399" s="216">
        <v>42215</v>
      </c>
      <c r="W399" s="215">
        <v>13.5</v>
      </c>
      <c r="X399" s="215" t="s">
        <v>8294</v>
      </c>
      <c r="Y399" s="215" t="s">
        <v>8294</v>
      </c>
      <c r="Z399" s="209">
        <f>AD399*BU399</f>
        <v>269.55291999999997</v>
      </c>
      <c r="AA399" s="216">
        <v>42215</v>
      </c>
      <c r="AB399" s="208" t="e">
        <f>(AD399/AH399)*10000</f>
        <v>#VALUE!</v>
      </c>
      <c r="AC399" s="216">
        <v>42215</v>
      </c>
      <c r="AD399" s="485">
        <f>(O399/W399)*(((100-CC399)/100)*((100-2)/100))*100</f>
        <v>18.090799999999998</v>
      </c>
      <c r="AE399" s="216">
        <v>42212</v>
      </c>
      <c r="AF399" s="235">
        <v>20.285714285714285</v>
      </c>
      <c r="AG399" s="216">
        <v>42212</v>
      </c>
      <c r="AH399" s="215" t="s">
        <v>8294</v>
      </c>
      <c r="AI399" s="216" t="s">
        <v>8299</v>
      </c>
      <c r="AJ399" s="212">
        <v>150</v>
      </c>
      <c r="AK399" s="216">
        <v>42145</v>
      </c>
      <c r="AL399" s="215" t="s">
        <v>8294</v>
      </c>
      <c r="AM399" s="215"/>
      <c r="AN399" s="212">
        <v>107</v>
      </c>
      <c r="AO399" s="212"/>
      <c r="AP399" s="215" t="s">
        <v>8294</v>
      </c>
      <c r="AQ399" s="215"/>
      <c r="AR399" s="215" t="s">
        <v>8294</v>
      </c>
      <c r="AS399" s="215"/>
      <c r="AT399" s="215" t="s">
        <v>8294</v>
      </c>
      <c r="AU399" s="215" t="s">
        <v>8294</v>
      </c>
      <c r="AV399" s="215"/>
      <c r="AW399" s="215" t="s">
        <v>8294</v>
      </c>
      <c r="AX399" s="215"/>
      <c r="AY399" s="215" t="s">
        <v>8294</v>
      </c>
      <c r="AZ399" s="215"/>
      <c r="BA399" s="215" t="s">
        <v>8294</v>
      </c>
      <c r="BB399" s="215"/>
      <c r="BC399" s="215" t="s">
        <v>8294</v>
      </c>
      <c r="BD399" s="215"/>
      <c r="BE399" s="212">
        <v>3</v>
      </c>
      <c r="BF399" s="217">
        <v>42279</v>
      </c>
      <c r="BG399" s="212">
        <v>-7</v>
      </c>
      <c r="BH399" s="212" t="s">
        <v>8299</v>
      </c>
      <c r="BI399" s="211" t="s">
        <v>8294</v>
      </c>
      <c r="BJ399" s="211"/>
      <c r="BK399" s="211" t="s">
        <v>8294</v>
      </c>
      <c r="BL399" s="211"/>
      <c r="BM399" s="212">
        <v>70.400000000000006</v>
      </c>
      <c r="BN399" s="212" t="s">
        <v>8299</v>
      </c>
      <c r="BO399" s="211" t="s">
        <v>8294</v>
      </c>
      <c r="BP399" s="211"/>
      <c r="BQ399" s="212">
        <v>7.5</v>
      </c>
      <c r="BR399" s="212" t="s">
        <v>8299</v>
      </c>
      <c r="BS399" s="212">
        <v>46.8</v>
      </c>
      <c r="BT399" s="212" t="s">
        <v>8299</v>
      </c>
      <c r="BU399" s="212">
        <v>14.9</v>
      </c>
      <c r="BV399" s="212" t="s">
        <v>8299</v>
      </c>
      <c r="BW399" s="212">
        <v>23.1</v>
      </c>
      <c r="BX399" s="212" t="s">
        <v>8299</v>
      </c>
      <c r="BY399" s="234">
        <v>7.2700791358947754</v>
      </c>
      <c r="BZ399" s="214">
        <v>42215</v>
      </c>
      <c r="CA399" s="212">
        <v>33.700000000000003</v>
      </c>
      <c r="CB399" s="208" t="s">
        <v>8299</v>
      </c>
      <c r="CC399" s="212">
        <v>7.7</v>
      </c>
      <c r="CD399" s="214">
        <v>42215</v>
      </c>
      <c r="CE399" s="208">
        <v>0</v>
      </c>
      <c r="CG399" s="215" t="s">
        <v>8294</v>
      </c>
      <c r="CH399" s="215" t="s">
        <v>8294</v>
      </c>
      <c r="CI399" s="215" t="s">
        <v>8294</v>
      </c>
      <c r="CJ399" s="215" t="s">
        <v>8294</v>
      </c>
    </row>
    <row r="400" spans="1:92">
      <c r="A400" s="210" t="s">
        <v>7624</v>
      </c>
      <c r="B400" s="211" t="s">
        <v>8064</v>
      </c>
      <c r="C400" s="212" t="s">
        <v>7743</v>
      </c>
      <c r="D400" s="211" t="s">
        <v>8274</v>
      </c>
      <c r="E400" s="212">
        <v>118</v>
      </c>
      <c r="F400" s="212">
        <v>1</v>
      </c>
      <c r="G400" s="213">
        <v>291</v>
      </c>
      <c r="H400" s="213">
        <v>13</v>
      </c>
      <c r="I400" s="213"/>
      <c r="J400" s="213"/>
      <c r="K400" s="211" t="s">
        <v>8294</v>
      </c>
      <c r="M400" s="212">
        <v>7</v>
      </c>
      <c r="N400" s="214">
        <v>41915</v>
      </c>
      <c r="O400" s="212">
        <v>2.15</v>
      </c>
      <c r="P400" s="214">
        <v>42215</v>
      </c>
      <c r="Q400" s="215" t="s">
        <v>8294</v>
      </c>
      <c r="R400" s="215" t="s">
        <v>8294</v>
      </c>
      <c r="S400" s="215" t="s">
        <v>8294</v>
      </c>
      <c r="T400" s="215" t="s">
        <v>8294</v>
      </c>
      <c r="U400" s="209" t="e">
        <f>AD400*BS400</f>
        <v>#VALUE!</v>
      </c>
      <c r="V400" s="216">
        <v>42215</v>
      </c>
      <c r="W400" s="215">
        <v>13.5</v>
      </c>
      <c r="X400" s="215" t="s">
        <v>8294</v>
      </c>
      <c r="Y400" s="215" t="s">
        <v>8294</v>
      </c>
      <c r="Z400" s="209" t="e">
        <f>AD400*BU400</f>
        <v>#VALUE!</v>
      </c>
      <c r="AA400" s="216">
        <v>42215</v>
      </c>
      <c r="AB400" s="208" t="e">
        <f>(AD400/AH400)*10000</f>
        <v>#VALUE!</v>
      </c>
      <c r="AC400" s="216">
        <v>42215</v>
      </c>
      <c r="AD400" s="485">
        <f>(O400/W400)*(((100-CC400)/100)*((100-2)/100))*100</f>
        <v>14.49928148148148</v>
      </c>
      <c r="AE400" s="216">
        <v>42212</v>
      </c>
      <c r="AF400" s="235">
        <v>16.25844525844526</v>
      </c>
      <c r="AG400" s="216">
        <v>42212</v>
      </c>
      <c r="AH400" s="215" t="s">
        <v>8294</v>
      </c>
      <c r="AI400" s="216" t="s">
        <v>8299</v>
      </c>
      <c r="AJ400" s="212">
        <v>155</v>
      </c>
      <c r="AK400" s="216">
        <v>42145</v>
      </c>
      <c r="AL400" s="215" t="s">
        <v>8294</v>
      </c>
      <c r="AM400" s="215"/>
      <c r="AN400" s="212">
        <v>106</v>
      </c>
      <c r="AO400" s="212"/>
      <c r="AP400" s="215" t="s">
        <v>8294</v>
      </c>
      <c r="AQ400" s="215"/>
      <c r="AR400" s="215" t="s">
        <v>8294</v>
      </c>
      <c r="AS400" s="215"/>
      <c r="AT400" s="215" t="s">
        <v>8294</v>
      </c>
      <c r="AU400" s="215" t="s">
        <v>8294</v>
      </c>
      <c r="AV400" s="215"/>
      <c r="AW400" s="215" t="s">
        <v>8294</v>
      </c>
      <c r="AX400" s="215"/>
      <c r="AY400" s="215" t="s">
        <v>8294</v>
      </c>
      <c r="AZ400" s="215"/>
      <c r="BA400" s="215" t="s">
        <v>8294</v>
      </c>
      <c r="BB400" s="215"/>
      <c r="BC400" s="215" t="s">
        <v>8294</v>
      </c>
      <c r="BD400" s="215"/>
      <c r="BE400" s="212">
        <v>3</v>
      </c>
      <c r="BF400" s="217">
        <v>42279</v>
      </c>
      <c r="BG400" s="211" t="s">
        <v>8294</v>
      </c>
      <c r="BH400" s="212" t="s">
        <v>8299</v>
      </c>
      <c r="BI400" s="211" t="s">
        <v>8294</v>
      </c>
      <c r="BJ400" s="211"/>
      <c r="BK400" s="211" t="s">
        <v>8294</v>
      </c>
      <c r="BL400" s="211"/>
      <c r="BM400" s="211" t="s">
        <v>8294</v>
      </c>
      <c r="BN400" s="212" t="s">
        <v>8299</v>
      </c>
      <c r="BO400" s="211" t="s">
        <v>8294</v>
      </c>
      <c r="BP400" s="211"/>
      <c r="BQ400" s="211" t="s">
        <v>8294</v>
      </c>
      <c r="BR400" s="212" t="s">
        <v>8299</v>
      </c>
      <c r="BS400" s="211" t="s">
        <v>8294</v>
      </c>
      <c r="BT400" s="212" t="s">
        <v>8299</v>
      </c>
      <c r="BU400" s="211" t="s">
        <v>8294</v>
      </c>
      <c r="BV400" s="212" t="s">
        <v>8299</v>
      </c>
      <c r="BW400" s="211" t="s">
        <v>8294</v>
      </c>
      <c r="BX400" s="212" t="s">
        <v>8299</v>
      </c>
      <c r="BY400" s="234" t="s">
        <v>8294</v>
      </c>
      <c r="BZ400" s="214">
        <v>42215</v>
      </c>
      <c r="CA400" s="211" t="s">
        <v>8294</v>
      </c>
      <c r="CB400" s="208" t="s">
        <v>8299</v>
      </c>
      <c r="CC400" s="212">
        <v>7.1</v>
      </c>
      <c r="CD400" s="214">
        <v>42215</v>
      </c>
      <c r="CE400" s="208">
        <v>0</v>
      </c>
      <c r="CG400" s="215" t="s">
        <v>8294</v>
      </c>
      <c r="CH400" s="215" t="s">
        <v>8294</v>
      </c>
      <c r="CI400" s="215" t="s">
        <v>8294</v>
      </c>
      <c r="CJ400" s="215" t="s">
        <v>8294</v>
      </c>
    </row>
    <row r="401" spans="1:88">
      <c r="A401" s="210" t="s">
        <v>7624</v>
      </c>
      <c r="B401" s="211" t="s">
        <v>8035</v>
      </c>
      <c r="C401" s="212" t="s">
        <v>7731</v>
      </c>
      <c r="D401" s="211" t="s">
        <v>8274</v>
      </c>
      <c r="E401" s="212">
        <v>105</v>
      </c>
      <c r="F401" s="212">
        <v>1</v>
      </c>
      <c r="G401" s="213">
        <v>291</v>
      </c>
      <c r="H401" s="213">
        <v>14</v>
      </c>
      <c r="I401" s="213"/>
      <c r="J401" s="213"/>
      <c r="K401" s="211" t="s">
        <v>8294</v>
      </c>
      <c r="M401" s="212">
        <v>7</v>
      </c>
      <c r="N401" s="214">
        <v>41915</v>
      </c>
      <c r="O401" s="212">
        <v>3.1</v>
      </c>
      <c r="P401" s="214">
        <v>42215</v>
      </c>
      <c r="Q401" s="215" t="s">
        <v>8294</v>
      </c>
      <c r="R401" s="215" t="s">
        <v>8294</v>
      </c>
      <c r="S401" s="215" t="s">
        <v>8294</v>
      </c>
      <c r="T401" s="215" t="s">
        <v>8294</v>
      </c>
      <c r="U401" s="209">
        <f>AD401*BS401</f>
        <v>1002.5309985185187</v>
      </c>
      <c r="V401" s="216">
        <v>42215</v>
      </c>
      <c r="W401" s="215">
        <v>13.5</v>
      </c>
      <c r="X401" s="215" t="s">
        <v>8294</v>
      </c>
      <c r="Y401" s="215" t="s">
        <v>8294</v>
      </c>
      <c r="Z401" s="209">
        <f>AD401*BU401</f>
        <v>281.04425481481485</v>
      </c>
      <c r="AA401" s="216">
        <v>42215</v>
      </c>
      <c r="AB401" s="208" t="e">
        <f>(AD401/AH401)*10000</f>
        <v>#VALUE!</v>
      </c>
      <c r="AC401" s="216">
        <v>42215</v>
      </c>
      <c r="AD401" s="485">
        <f>(O401/W401)*(((100-CC401)/100)*((100-2)/100))*100</f>
        <v>20.973451851851856</v>
      </c>
      <c r="AE401" s="216">
        <v>42212</v>
      </c>
      <c r="AF401" s="235">
        <v>23.518111518111521</v>
      </c>
      <c r="AG401" s="216">
        <v>42212</v>
      </c>
      <c r="AH401" s="215" t="s">
        <v>8294</v>
      </c>
      <c r="AI401" s="216" t="s">
        <v>8299</v>
      </c>
      <c r="AJ401" s="212">
        <v>155</v>
      </c>
      <c r="AK401" s="216">
        <v>42145</v>
      </c>
      <c r="AL401" s="215" t="s">
        <v>8294</v>
      </c>
      <c r="AM401" s="215"/>
      <c r="AN401" s="212">
        <v>107</v>
      </c>
      <c r="AO401" s="212"/>
      <c r="AP401" s="215" t="s">
        <v>8294</v>
      </c>
      <c r="AQ401" s="215"/>
      <c r="AR401" s="215" t="s">
        <v>8294</v>
      </c>
      <c r="AS401" s="215"/>
      <c r="AT401" s="215" t="s">
        <v>8294</v>
      </c>
      <c r="AU401" s="215" t="s">
        <v>8294</v>
      </c>
      <c r="AV401" s="215"/>
      <c r="AW401" s="215" t="s">
        <v>8294</v>
      </c>
      <c r="AX401" s="215"/>
      <c r="AY401" s="215" t="s">
        <v>8294</v>
      </c>
      <c r="AZ401" s="215"/>
      <c r="BA401" s="215" t="s">
        <v>8294</v>
      </c>
      <c r="BB401" s="215"/>
      <c r="BC401" s="215" t="s">
        <v>8294</v>
      </c>
      <c r="BD401" s="215"/>
      <c r="BE401" s="212">
        <v>3</v>
      </c>
      <c r="BF401" s="217">
        <v>42279</v>
      </c>
      <c r="BG401" s="212">
        <v>-14.1</v>
      </c>
      <c r="BH401" s="212" t="s">
        <v>8299</v>
      </c>
      <c r="BI401" s="211" t="s">
        <v>8294</v>
      </c>
      <c r="BJ401" s="211"/>
      <c r="BK401" s="211" t="s">
        <v>8294</v>
      </c>
      <c r="BL401" s="211"/>
      <c r="BM401" s="212">
        <v>58.5</v>
      </c>
      <c r="BN401" s="212" t="s">
        <v>8299</v>
      </c>
      <c r="BO401" s="211" t="s">
        <v>8294</v>
      </c>
      <c r="BP401" s="211"/>
      <c r="BQ401" s="212">
        <v>10.8</v>
      </c>
      <c r="BR401" s="212" t="s">
        <v>8299</v>
      </c>
      <c r="BS401" s="212">
        <v>47.8</v>
      </c>
      <c r="BT401" s="212" t="s">
        <v>8299</v>
      </c>
      <c r="BU401" s="212">
        <v>13.4</v>
      </c>
      <c r="BV401" s="212" t="s">
        <v>8299</v>
      </c>
      <c r="BW401" s="212">
        <v>15</v>
      </c>
      <c r="BX401" s="212" t="s">
        <v>8299</v>
      </c>
      <c r="BY401" s="234">
        <v>6.9848852157592773</v>
      </c>
      <c r="BZ401" s="214">
        <v>42215</v>
      </c>
      <c r="CA401" s="212">
        <v>31.1</v>
      </c>
      <c r="CB401" s="208" t="s">
        <v>8299</v>
      </c>
      <c r="CC401" s="212">
        <v>6.8</v>
      </c>
      <c r="CD401" s="214">
        <v>42215</v>
      </c>
      <c r="CE401" s="208">
        <v>0</v>
      </c>
      <c r="CG401" s="215" t="s">
        <v>8294</v>
      </c>
      <c r="CH401" s="215" t="s">
        <v>8294</v>
      </c>
      <c r="CI401" s="215" t="s">
        <v>8294</v>
      </c>
      <c r="CJ401" s="215" t="s">
        <v>8294</v>
      </c>
    </row>
    <row r="402" spans="1:88">
      <c r="A402" s="210" t="s">
        <v>7624</v>
      </c>
      <c r="B402" s="211" t="s">
        <v>7947</v>
      </c>
      <c r="C402" s="212" t="s">
        <v>7691</v>
      </c>
      <c r="D402" s="211" t="s">
        <v>8274</v>
      </c>
      <c r="E402" s="212">
        <v>61</v>
      </c>
      <c r="F402" s="212">
        <v>1</v>
      </c>
      <c r="G402" s="213">
        <v>291</v>
      </c>
      <c r="H402" s="213">
        <v>15</v>
      </c>
      <c r="I402" s="213"/>
      <c r="J402" s="213"/>
      <c r="K402" s="211" t="s">
        <v>8294</v>
      </c>
      <c r="M402" s="212">
        <v>7</v>
      </c>
      <c r="N402" s="214">
        <v>41915</v>
      </c>
      <c r="O402" s="212">
        <v>3.4</v>
      </c>
      <c r="P402" s="214">
        <v>42215</v>
      </c>
      <c r="Q402" s="215" t="s">
        <v>8294</v>
      </c>
      <c r="R402" s="215" t="s">
        <v>8294</v>
      </c>
      <c r="S402" s="215" t="s">
        <v>8294</v>
      </c>
      <c r="T402" s="215" t="s">
        <v>8294</v>
      </c>
      <c r="U402" s="209">
        <f>AD402*BS402</f>
        <v>1151.2208088888888</v>
      </c>
      <c r="V402" s="216">
        <v>42215</v>
      </c>
      <c r="W402" s="215">
        <v>13.5</v>
      </c>
      <c r="X402" s="215" t="s">
        <v>8294</v>
      </c>
      <c r="Y402" s="215" t="s">
        <v>8294</v>
      </c>
      <c r="Z402" s="209">
        <f>AD402*BU402</f>
        <v>266.55012740740739</v>
      </c>
      <c r="AA402" s="216">
        <v>42215</v>
      </c>
      <c r="AB402" s="208" t="e">
        <f>(AD402/AH402)*10000</f>
        <v>#VALUE!</v>
      </c>
      <c r="AC402" s="216">
        <v>42215</v>
      </c>
      <c r="AD402" s="485">
        <f>(O402/W402)*(((100-CC402)/100)*((100-2)/100))*100</f>
        <v>22.978459259259257</v>
      </c>
      <c r="AE402" s="216">
        <v>42212</v>
      </c>
      <c r="AF402" s="235">
        <v>25.766381766381762</v>
      </c>
      <c r="AG402" s="216">
        <v>42212</v>
      </c>
      <c r="AH402" s="215" t="s">
        <v>8294</v>
      </c>
      <c r="AI402" s="216" t="s">
        <v>8299</v>
      </c>
      <c r="AJ402" s="212">
        <v>155</v>
      </c>
      <c r="AK402" s="216">
        <v>42145</v>
      </c>
      <c r="AL402" s="215" t="s">
        <v>8294</v>
      </c>
      <c r="AM402" s="215"/>
      <c r="AN402" s="212">
        <v>104</v>
      </c>
      <c r="AO402" s="212"/>
      <c r="AP402" s="215" t="s">
        <v>8294</v>
      </c>
      <c r="AQ402" s="215"/>
      <c r="AR402" s="215" t="s">
        <v>8294</v>
      </c>
      <c r="AS402" s="215"/>
      <c r="AT402" s="215" t="s">
        <v>8294</v>
      </c>
      <c r="AU402" s="215" t="s">
        <v>8294</v>
      </c>
      <c r="AV402" s="215"/>
      <c r="AW402" s="215" t="s">
        <v>8294</v>
      </c>
      <c r="AX402" s="215"/>
      <c r="AY402" s="215" t="s">
        <v>8294</v>
      </c>
      <c r="AZ402" s="215"/>
      <c r="BA402" s="215" t="s">
        <v>8294</v>
      </c>
      <c r="BB402" s="215"/>
      <c r="BC402" s="215" t="s">
        <v>8294</v>
      </c>
      <c r="BD402" s="215"/>
      <c r="BE402" s="212">
        <v>3</v>
      </c>
      <c r="BF402" s="217">
        <v>42279</v>
      </c>
      <c r="BG402" s="212">
        <v>-12.2</v>
      </c>
      <c r="BH402" s="212" t="s">
        <v>8299</v>
      </c>
      <c r="BI402" s="211" t="s">
        <v>8294</v>
      </c>
      <c r="BJ402" s="211"/>
      <c r="BK402" s="211" t="s">
        <v>8294</v>
      </c>
      <c r="BL402" s="211"/>
      <c r="BM402" s="212">
        <v>64.2</v>
      </c>
      <c r="BN402" s="212" t="s">
        <v>8299</v>
      </c>
      <c r="BO402" s="211" t="s">
        <v>8294</v>
      </c>
      <c r="BP402" s="211"/>
      <c r="BQ402" s="212">
        <v>8.9</v>
      </c>
      <c r="BR402" s="212" t="s">
        <v>8299</v>
      </c>
      <c r="BS402" s="212">
        <v>50.1</v>
      </c>
      <c r="BT402" s="212" t="s">
        <v>8299</v>
      </c>
      <c r="BU402" s="212">
        <v>11.6</v>
      </c>
      <c r="BV402" s="212" t="s">
        <v>8299</v>
      </c>
      <c r="BW402" s="212">
        <v>10.5</v>
      </c>
      <c r="BX402" s="212" t="s">
        <v>8299</v>
      </c>
      <c r="BY402" s="234">
        <v>7.0275688171386719</v>
      </c>
      <c r="BZ402" s="214">
        <v>42215</v>
      </c>
      <c r="CA402" s="212">
        <v>28.3</v>
      </c>
      <c r="CB402" s="208" t="s">
        <v>8299</v>
      </c>
      <c r="CC402" s="212">
        <v>6.9</v>
      </c>
      <c r="CD402" s="214">
        <v>42215</v>
      </c>
      <c r="CE402" s="208">
        <v>0</v>
      </c>
      <c r="CG402" s="215" t="s">
        <v>8294</v>
      </c>
      <c r="CH402" s="215" t="s">
        <v>8294</v>
      </c>
      <c r="CI402" s="215" t="s">
        <v>8294</v>
      </c>
      <c r="CJ402" s="215" t="s">
        <v>8294</v>
      </c>
    </row>
    <row r="403" spans="1:88">
      <c r="A403" s="210" t="s">
        <v>7624</v>
      </c>
      <c r="B403" s="211" t="s">
        <v>7913</v>
      </c>
      <c r="C403" s="212" t="s">
        <v>7674</v>
      </c>
      <c r="D403" s="211" t="s">
        <v>8274</v>
      </c>
      <c r="E403" s="212">
        <v>44</v>
      </c>
      <c r="F403" s="212">
        <v>1</v>
      </c>
      <c r="G403" s="213">
        <v>291</v>
      </c>
      <c r="H403" s="213">
        <v>16</v>
      </c>
      <c r="I403" s="213"/>
      <c r="J403" s="213"/>
      <c r="K403" s="211" t="s">
        <v>8294</v>
      </c>
      <c r="M403" s="212">
        <v>7</v>
      </c>
      <c r="N403" s="214">
        <v>41915</v>
      </c>
      <c r="O403" s="212">
        <v>3.25</v>
      </c>
      <c r="P403" s="214">
        <v>42215</v>
      </c>
      <c r="Q403" s="215" t="s">
        <v>8294</v>
      </c>
      <c r="R403" s="215" t="s">
        <v>8294</v>
      </c>
      <c r="S403" s="215" t="s">
        <v>8294</v>
      </c>
      <c r="T403" s="215" t="s">
        <v>8294</v>
      </c>
      <c r="U403" s="209">
        <f>AD403*BS403</f>
        <v>979.7130777777777</v>
      </c>
      <c r="V403" s="216">
        <v>42215</v>
      </c>
      <c r="W403" s="215">
        <v>13.5</v>
      </c>
      <c r="X403" s="215" t="s">
        <v>8294</v>
      </c>
      <c r="Y403" s="215" t="s">
        <v>8294</v>
      </c>
      <c r="Z403" s="209">
        <f>AD403*BU403</f>
        <v>333.14628148148142</v>
      </c>
      <c r="AA403" s="216">
        <v>42215</v>
      </c>
      <c r="AB403" s="208" t="e">
        <f>(AD403/AH403)*10000</f>
        <v>#VALUE!</v>
      </c>
      <c r="AC403" s="216">
        <v>42215</v>
      </c>
      <c r="AD403" s="485">
        <f>(O403/W403)*(((100-CC403)/100)*((100-2)/100))*100</f>
        <v>21.917518518518516</v>
      </c>
      <c r="AE403" s="216">
        <v>42212</v>
      </c>
      <c r="AF403" s="235">
        <v>24.576719576719579</v>
      </c>
      <c r="AG403" s="216">
        <v>42212</v>
      </c>
      <c r="AH403" s="215" t="s">
        <v>8294</v>
      </c>
      <c r="AI403" s="216" t="s">
        <v>8299</v>
      </c>
      <c r="AJ403" s="212">
        <v>170</v>
      </c>
      <c r="AK403" s="216">
        <v>42145</v>
      </c>
      <c r="AL403" s="215" t="s">
        <v>8294</v>
      </c>
      <c r="AM403" s="215"/>
      <c r="AN403" s="212">
        <v>111</v>
      </c>
      <c r="AO403" s="212"/>
      <c r="AP403" s="215" t="s">
        <v>8294</v>
      </c>
      <c r="AQ403" s="215"/>
      <c r="AR403" s="215" t="s">
        <v>8294</v>
      </c>
      <c r="AS403" s="215"/>
      <c r="AT403" s="215" t="s">
        <v>8294</v>
      </c>
      <c r="AU403" s="215" t="s">
        <v>8294</v>
      </c>
      <c r="AV403" s="215"/>
      <c r="AW403" s="215" t="s">
        <v>8294</v>
      </c>
      <c r="AX403" s="215"/>
      <c r="AY403" s="215" t="s">
        <v>8294</v>
      </c>
      <c r="AZ403" s="215"/>
      <c r="BA403" s="215" t="s">
        <v>8294</v>
      </c>
      <c r="BB403" s="215"/>
      <c r="BC403" s="215" t="s">
        <v>8294</v>
      </c>
      <c r="BD403" s="215"/>
      <c r="BE403" s="212">
        <v>3</v>
      </c>
      <c r="BF403" s="217">
        <v>42279</v>
      </c>
      <c r="BG403" s="212">
        <v>-6.5</v>
      </c>
      <c r="BH403" s="212" t="s">
        <v>8299</v>
      </c>
      <c r="BI403" s="211" t="s">
        <v>8294</v>
      </c>
      <c r="BJ403" s="211"/>
      <c r="BK403" s="211" t="s">
        <v>8294</v>
      </c>
      <c r="BL403" s="211"/>
      <c r="BM403" s="212">
        <v>58.5</v>
      </c>
      <c r="BN403" s="212" t="s">
        <v>8299</v>
      </c>
      <c r="BO403" s="211" t="s">
        <v>8294</v>
      </c>
      <c r="BP403" s="211"/>
      <c r="BQ403" s="212">
        <v>11.1</v>
      </c>
      <c r="BR403" s="212" t="s">
        <v>8299</v>
      </c>
      <c r="BS403" s="212">
        <v>44.7</v>
      </c>
      <c r="BT403" s="212" t="s">
        <v>8299</v>
      </c>
      <c r="BU403" s="212">
        <v>15.2</v>
      </c>
      <c r="BV403" s="212" t="s">
        <v>8299</v>
      </c>
      <c r="BW403" s="212">
        <v>17.5</v>
      </c>
      <c r="BX403" s="212" t="s">
        <v>8299</v>
      </c>
      <c r="BY403" s="234">
        <v>7.3930568695068359</v>
      </c>
      <c r="BZ403" s="214">
        <v>42215</v>
      </c>
      <c r="CA403" s="212">
        <v>32.799999999999997</v>
      </c>
      <c r="CB403" s="208" t="s">
        <v>8299</v>
      </c>
      <c r="CC403" s="212">
        <v>7.1</v>
      </c>
      <c r="CD403" s="214">
        <v>42215</v>
      </c>
      <c r="CE403" s="208">
        <v>0</v>
      </c>
      <c r="CG403" s="215" t="s">
        <v>8294</v>
      </c>
      <c r="CH403" s="215" t="s">
        <v>8294</v>
      </c>
      <c r="CI403" s="215" t="s">
        <v>8294</v>
      </c>
      <c r="CJ403" s="215" t="s">
        <v>8294</v>
      </c>
    </row>
    <row r="404" spans="1:88">
      <c r="A404" s="210" t="s">
        <v>7624</v>
      </c>
      <c r="B404" s="211" t="s">
        <v>8007</v>
      </c>
      <c r="C404" s="212" t="s">
        <v>7718</v>
      </c>
      <c r="D404" s="211" t="s">
        <v>8276</v>
      </c>
      <c r="E404" s="212">
        <v>91</v>
      </c>
      <c r="F404" s="212">
        <v>1</v>
      </c>
      <c r="G404" s="213">
        <v>291</v>
      </c>
      <c r="H404" s="213">
        <v>17</v>
      </c>
      <c r="I404" s="213"/>
      <c r="J404" s="213"/>
      <c r="K404" s="211" t="s">
        <v>8294</v>
      </c>
      <c r="M404" s="212">
        <v>7</v>
      </c>
      <c r="N404" s="214">
        <v>41915</v>
      </c>
      <c r="O404" s="212">
        <v>5.0999999999999996</v>
      </c>
      <c r="P404" s="214">
        <v>42215</v>
      </c>
      <c r="Q404" s="215" t="s">
        <v>8294</v>
      </c>
      <c r="R404" s="215" t="s">
        <v>8294</v>
      </c>
      <c r="S404" s="215" t="s">
        <v>8294</v>
      </c>
      <c r="T404" s="215" t="s">
        <v>8294</v>
      </c>
      <c r="U404" s="209">
        <f>AD404*BS404</f>
        <v>1500.7179911111114</v>
      </c>
      <c r="V404" s="216">
        <v>42215</v>
      </c>
      <c r="W404" s="215">
        <v>13.5</v>
      </c>
      <c r="X404" s="215" t="s">
        <v>8294</v>
      </c>
      <c r="Y404" s="215" t="s">
        <v>8294</v>
      </c>
      <c r="Z404" s="209">
        <f>AD404*BU404</f>
        <v>522.1392088888889</v>
      </c>
      <c r="AA404" s="216">
        <v>42215</v>
      </c>
      <c r="AB404" s="208" t="e">
        <f>(AD404/AH404)*10000</f>
        <v>#VALUE!</v>
      </c>
      <c r="AC404" s="216">
        <v>42215</v>
      </c>
      <c r="AD404" s="485">
        <f>(O404/W404)*(((100-CC404)/100)*((100-2)/100))*100</f>
        <v>34.57875555555556</v>
      </c>
      <c r="AE404" s="216">
        <v>42212</v>
      </c>
      <c r="AF404" s="235">
        <v>38.774114774114778</v>
      </c>
      <c r="AG404" s="216">
        <v>42212</v>
      </c>
      <c r="AH404" s="215" t="s">
        <v>8294</v>
      </c>
      <c r="AI404" s="216" t="s">
        <v>8299</v>
      </c>
      <c r="AJ404" s="212">
        <v>175</v>
      </c>
      <c r="AK404" s="216">
        <v>42145</v>
      </c>
      <c r="AL404" s="215" t="s">
        <v>8294</v>
      </c>
      <c r="AM404" s="215"/>
      <c r="AN404" s="212">
        <v>104</v>
      </c>
      <c r="AO404" s="212"/>
      <c r="AP404" s="215" t="s">
        <v>8294</v>
      </c>
      <c r="AQ404" s="215"/>
      <c r="AR404" s="215" t="s">
        <v>8294</v>
      </c>
      <c r="AS404" s="215"/>
      <c r="AT404" s="215" t="s">
        <v>8294</v>
      </c>
      <c r="AU404" s="215" t="s">
        <v>8294</v>
      </c>
      <c r="AV404" s="215"/>
      <c r="AW404" s="215" t="s">
        <v>8294</v>
      </c>
      <c r="AX404" s="215"/>
      <c r="AY404" s="215" t="s">
        <v>8294</v>
      </c>
      <c r="AZ404" s="215"/>
      <c r="BA404" s="215" t="s">
        <v>8294</v>
      </c>
      <c r="BB404" s="215"/>
      <c r="BC404" s="215" t="s">
        <v>8294</v>
      </c>
      <c r="BD404" s="215"/>
      <c r="BE404" s="212">
        <v>3</v>
      </c>
      <c r="BF404" s="217">
        <v>42279</v>
      </c>
      <c r="BG404" s="212">
        <v>-12.2</v>
      </c>
      <c r="BH404" s="212" t="s">
        <v>8299</v>
      </c>
      <c r="BI404" s="211" t="s">
        <v>8294</v>
      </c>
      <c r="BJ404" s="211"/>
      <c r="BK404" s="211" t="s">
        <v>8294</v>
      </c>
      <c r="BL404" s="211"/>
      <c r="BM404" s="212">
        <v>55.6</v>
      </c>
      <c r="BN404" s="212" t="s">
        <v>8299</v>
      </c>
      <c r="BO404" s="211" t="s">
        <v>8294</v>
      </c>
      <c r="BP404" s="211"/>
      <c r="BQ404" s="212">
        <v>11.8</v>
      </c>
      <c r="BR404" s="212" t="s">
        <v>8299</v>
      </c>
      <c r="BS404" s="212">
        <v>43.4</v>
      </c>
      <c r="BT404" s="212" t="s">
        <v>8299</v>
      </c>
      <c r="BU404" s="212">
        <v>15.1</v>
      </c>
      <c r="BV404" s="212" t="s">
        <v>8299</v>
      </c>
      <c r="BW404" s="212">
        <v>14.6</v>
      </c>
      <c r="BX404" s="212" t="s">
        <v>8299</v>
      </c>
      <c r="BY404" s="234">
        <v>6.9676609039306641</v>
      </c>
      <c r="BZ404" s="214">
        <v>42215</v>
      </c>
      <c r="CA404" s="212">
        <v>31.6</v>
      </c>
      <c r="CB404" s="208" t="s">
        <v>8299</v>
      </c>
      <c r="CC404" s="212">
        <v>6.6</v>
      </c>
      <c r="CD404" s="214">
        <v>42215</v>
      </c>
      <c r="CE404" s="208">
        <v>0</v>
      </c>
      <c r="CG404" s="215" t="s">
        <v>8294</v>
      </c>
      <c r="CH404" s="215" t="s">
        <v>8294</v>
      </c>
      <c r="CI404" s="215" t="s">
        <v>8294</v>
      </c>
      <c r="CJ404" s="215" t="s">
        <v>8294</v>
      </c>
    </row>
    <row r="405" spans="1:88">
      <c r="A405" s="210" t="s">
        <v>7624</v>
      </c>
      <c r="B405" s="211" t="s">
        <v>8108</v>
      </c>
      <c r="C405" s="212" t="s">
        <v>7761</v>
      </c>
      <c r="D405" s="211" t="s">
        <v>8276</v>
      </c>
      <c r="E405" s="212">
        <v>138</v>
      </c>
      <c r="F405" s="212">
        <v>1</v>
      </c>
      <c r="G405" s="213">
        <v>291</v>
      </c>
      <c r="H405" s="213">
        <v>18</v>
      </c>
      <c r="I405" s="213"/>
      <c r="J405" s="213"/>
      <c r="K405" s="211" t="s">
        <v>8294</v>
      </c>
      <c r="M405" s="212">
        <v>7</v>
      </c>
      <c r="N405" s="214">
        <v>41915</v>
      </c>
      <c r="O405" s="212">
        <v>5.5</v>
      </c>
      <c r="P405" s="214">
        <v>42215</v>
      </c>
      <c r="Q405" s="215" t="s">
        <v>8294</v>
      </c>
      <c r="R405" s="215" t="s">
        <v>8294</v>
      </c>
      <c r="S405" s="215" t="s">
        <v>8294</v>
      </c>
      <c r="T405" s="215" t="s">
        <v>8294</v>
      </c>
      <c r="U405" s="209">
        <f>AD405*BS405</f>
        <v>1704.1023999999998</v>
      </c>
      <c r="V405" s="216">
        <v>42215</v>
      </c>
      <c r="W405" s="215">
        <v>13.5</v>
      </c>
      <c r="X405" s="215" t="s">
        <v>8294</v>
      </c>
      <c r="Y405" s="215" t="s">
        <v>8294</v>
      </c>
      <c r="Z405" s="209">
        <f>AD405*BU405</f>
        <v>545.61173333333318</v>
      </c>
      <c r="AA405" s="216">
        <v>42215</v>
      </c>
      <c r="AB405" s="208" t="e">
        <f>(AD405/AH405)*10000</f>
        <v>#VALUE!</v>
      </c>
      <c r="AC405" s="216">
        <v>42215</v>
      </c>
      <c r="AD405" s="485">
        <f>(O405/W405)*(((100-CC405)/100)*((100-2)/100))*100</f>
        <v>37.370666666666658</v>
      </c>
      <c r="AE405" s="216">
        <v>42212</v>
      </c>
      <c r="AF405" s="235">
        <v>41.904761904761898</v>
      </c>
      <c r="AG405" s="216">
        <v>42212</v>
      </c>
      <c r="AH405" s="215" t="s">
        <v>8294</v>
      </c>
      <c r="AI405" s="216" t="s">
        <v>8299</v>
      </c>
      <c r="AJ405" s="212">
        <v>160</v>
      </c>
      <c r="AK405" s="216">
        <v>42145</v>
      </c>
      <c r="AL405" s="215" t="s">
        <v>8294</v>
      </c>
      <c r="AM405" s="215"/>
      <c r="AN405" s="212">
        <v>101</v>
      </c>
      <c r="AO405" s="212"/>
      <c r="AP405" s="215" t="s">
        <v>8294</v>
      </c>
      <c r="AQ405" s="215"/>
      <c r="AR405" s="215" t="s">
        <v>8294</v>
      </c>
      <c r="AS405" s="215"/>
      <c r="AT405" s="215" t="s">
        <v>8294</v>
      </c>
      <c r="AU405" s="215" t="s">
        <v>8294</v>
      </c>
      <c r="AV405" s="215"/>
      <c r="AW405" s="215" t="s">
        <v>8294</v>
      </c>
      <c r="AX405" s="215"/>
      <c r="AY405" s="215" t="s">
        <v>8294</v>
      </c>
      <c r="AZ405" s="215"/>
      <c r="BA405" s="215" t="s">
        <v>8294</v>
      </c>
      <c r="BB405" s="215"/>
      <c r="BC405" s="215" t="s">
        <v>8294</v>
      </c>
      <c r="BD405" s="215"/>
      <c r="BE405" s="212">
        <v>3</v>
      </c>
      <c r="BF405" s="217">
        <v>42279</v>
      </c>
      <c r="BG405" s="212">
        <v>-5.5</v>
      </c>
      <c r="BH405" s="212" t="s">
        <v>8299</v>
      </c>
      <c r="BI405" s="211" t="s">
        <v>8294</v>
      </c>
      <c r="BJ405" s="211"/>
      <c r="BK405" s="211" t="s">
        <v>8294</v>
      </c>
      <c r="BL405" s="211"/>
      <c r="BM405" s="212">
        <v>65.3</v>
      </c>
      <c r="BN405" s="212" t="s">
        <v>8299</v>
      </c>
      <c r="BO405" s="211" t="s">
        <v>8294</v>
      </c>
      <c r="BP405" s="211"/>
      <c r="BQ405" s="212">
        <v>8.8000000000000007</v>
      </c>
      <c r="BR405" s="212" t="s">
        <v>8299</v>
      </c>
      <c r="BS405" s="212">
        <v>45.6</v>
      </c>
      <c r="BT405" s="212" t="s">
        <v>8299</v>
      </c>
      <c r="BU405" s="212">
        <v>14.6</v>
      </c>
      <c r="BV405" s="212" t="s">
        <v>8299</v>
      </c>
      <c r="BW405" s="212">
        <v>15.9</v>
      </c>
      <c r="BX405" s="212" t="s">
        <v>8299</v>
      </c>
      <c r="BY405" s="234">
        <v>7.7178068161010742</v>
      </c>
      <c r="BZ405" s="214">
        <v>42215</v>
      </c>
      <c r="CA405" s="212">
        <v>32.1</v>
      </c>
      <c r="CB405" s="208" t="s">
        <v>8299</v>
      </c>
      <c r="CC405" s="212">
        <v>6.4</v>
      </c>
      <c r="CD405" s="214">
        <v>42215</v>
      </c>
      <c r="CE405" s="208">
        <v>0</v>
      </c>
      <c r="CG405" s="215" t="s">
        <v>8294</v>
      </c>
      <c r="CH405" s="215" t="s">
        <v>8294</v>
      </c>
      <c r="CI405" s="215" t="s">
        <v>8294</v>
      </c>
      <c r="CJ405" s="215" t="s">
        <v>8294</v>
      </c>
    </row>
    <row r="406" spans="1:88">
      <c r="A406" s="210" t="s">
        <v>7624</v>
      </c>
      <c r="B406" s="211" t="s">
        <v>7818</v>
      </c>
      <c r="C406" s="212" t="s">
        <v>7817</v>
      </c>
      <c r="D406" s="211" t="s">
        <v>8276</v>
      </c>
      <c r="E406" s="212">
        <v>4</v>
      </c>
      <c r="F406" s="212">
        <v>1</v>
      </c>
      <c r="G406" s="213">
        <v>291</v>
      </c>
      <c r="H406" s="213">
        <v>19</v>
      </c>
      <c r="I406" s="213"/>
      <c r="J406" s="213"/>
      <c r="K406" s="211" t="s">
        <v>8294</v>
      </c>
      <c r="M406" s="212">
        <v>7</v>
      </c>
      <c r="N406" s="214">
        <v>41915</v>
      </c>
      <c r="O406" s="212">
        <v>2.4500000000000002</v>
      </c>
      <c r="P406" s="214">
        <v>42215</v>
      </c>
      <c r="Q406" s="215" t="s">
        <v>8294</v>
      </c>
      <c r="R406" s="215" t="s">
        <v>8294</v>
      </c>
      <c r="S406" s="215" t="s">
        <v>8294</v>
      </c>
      <c r="T406" s="215" t="s">
        <v>8294</v>
      </c>
      <c r="U406" s="209">
        <f>AD406*BS406</f>
        <v>752.54098370370377</v>
      </c>
      <c r="V406" s="216">
        <v>42215</v>
      </c>
      <c r="W406" s="215">
        <v>13.5</v>
      </c>
      <c r="X406" s="215" t="s">
        <v>8294</v>
      </c>
      <c r="Y406" s="215" t="s">
        <v>8294</v>
      </c>
      <c r="Z406" s="209">
        <f>AD406*BU406</f>
        <v>318.25521777777783</v>
      </c>
      <c r="AA406" s="216">
        <v>42215</v>
      </c>
      <c r="AB406" s="208" t="e">
        <f>(AD406/AH406)*10000</f>
        <v>#VALUE!</v>
      </c>
      <c r="AC406" s="216">
        <v>42215</v>
      </c>
      <c r="AD406" s="485">
        <f>(O406/W406)*(((100-CC406)/100)*((100-2)/100))*100</f>
        <v>16.575792592592595</v>
      </c>
      <c r="AE406" s="216">
        <v>42212</v>
      </c>
      <c r="AF406" s="235">
        <v>18.586894586894591</v>
      </c>
      <c r="AG406" s="216">
        <v>42212</v>
      </c>
      <c r="AH406" s="215" t="s">
        <v>8294</v>
      </c>
      <c r="AI406" s="216" t="s">
        <v>8299</v>
      </c>
      <c r="AJ406" s="212">
        <v>180</v>
      </c>
      <c r="AK406" s="216">
        <v>42145</v>
      </c>
      <c r="AL406" s="215" t="s">
        <v>8294</v>
      </c>
      <c r="AM406" s="215"/>
      <c r="AN406" s="212">
        <v>106</v>
      </c>
      <c r="AO406" s="212"/>
      <c r="AP406" s="215" t="s">
        <v>8294</v>
      </c>
      <c r="AQ406" s="215"/>
      <c r="AR406" s="215" t="s">
        <v>8294</v>
      </c>
      <c r="AS406" s="215"/>
      <c r="AT406" s="215" t="s">
        <v>8294</v>
      </c>
      <c r="AU406" s="215" t="s">
        <v>8294</v>
      </c>
      <c r="AV406" s="215"/>
      <c r="AW406" s="215" t="s">
        <v>8294</v>
      </c>
      <c r="AX406" s="215"/>
      <c r="AY406" s="215" t="s">
        <v>8294</v>
      </c>
      <c r="AZ406" s="215"/>
      <c r="BA406" s="215" t="s">
        <v>8294</v>
      </c>
      <c r="BB406" s="215"/>
      <c r="BC406" s="215" t="s">
        <v>8294</v>
      </c>
      <c r="BD406" s="215"/>
      <c r="BE406" s="212">
        <v>3</v>
      </c>
      <c r="BF406" s="217">
        <v>42279</v>
      </c>
      <c r="BG406" s="212">
        <v>32.5</v>
      </c>
      <c r="BH406" s="212" t="s">
        <v>8299</v>
      </c>
      <c r="BI406" s="211" t="s">
        <v>8294</v>
      </c>
      <c r="BJ406" s="211"/>
      <c r="BK406" s="211" t="s">
        <v>8294</v>
      </c>
      <c r="BL406" s="211"/>
      <c r="BM406" s="212">
        <v>67</v>
      </c>
      <c r="BN406" s="212" t="s">
        <v>8299</v>
      </c>
      <c r="BO406" s="211" t="s">
        <v>8294</v>
      </c>
      <c r="BP406" s="211"/>
      <c r="BQ406" s="212">
        <v>5.5</v>
      </c>
      <c r="BR406" s="212" t="s">
        <v>8299</v>
      </c>
      <c r="BS406" s="212">
        <v>45.4</v>
      </c>
      <c r="BT406" s="212" t="s">
        <v>8299</v>
      </c>
      <c r="BU406" s="212">
        <v>19.2</v>
      </c>
      <c r="BV406" s="212" t="s">
        <v>8299</v>
      </c>
      <c r="BW406" s="212">
        <v>82.8</v>
      </c>
      <c r="BX406" s="212" t="s">
        <v>8299</v>
      </c>
      <c r="BY406" s="234">
        <v>6.9018220901489258</v>
      </c>
      <c r="BZ406" s="214">
        <v>42215</v>
      </c>
      <c r="CA406" s="212">
        <v>42</v>
      </c>
      <c r="CB406" s="208" t="s">
        <v>8299</v>
      </c>
      <c r="CC406" s="212">
        <v>6.8</v>
      </c>
      <c r="CD406" s="214">
        <v>42215</v>
      </c>
      <c r="CE406" s="208">
        <v>0</v>
      </c>
      <c r="CG406" s="215" t="s">
        <v>8294</v>
      </c>
      <c r="CH406" s="215" t="s">
        <v>8294</v>
      </c>
      <c r="CI406" s="215" t="s">
        <v>8294</v>
      </c>
      <c r="CJ406" s="215" t="s">
        <v>8294</v>
      </c>
    </row>
    <row r="407" spans="1:88">
      <c r="A407" s="210" t="s">
        <v>7624</v>
      </c>
      <c r="B407" s="211" t="s">
        <v>7997</v>
      </c>
      <c r="C407" s="212" t="s">
        <v>7714</v>
      </c>
      <c r="D407" s="211" t="s">
        <v>8276</v>
      </c>
      <c r="E407" s="212">
        <v>86</v>
      </c>
      <c r="F407" s="212">
        <v>1</v>
      </c>
      <c r="G407" s="213">
        <v>291</v>
      </c>
      <c r="H407" s="213">
        <v>20</v>
      </c>
      <c r="I407" s="213"/>
      <c r="J407" s="213"/>
      <c r="K407" s="211" t="s">
        <v>8294</v>
      </c>
      <c r="M407" s="212">
        <v>7</v>
      </c>
      <c r="N407" s="214">
        <v>41915</v>
      </c>
      <c r="O407" s="212">
        <v>4.5999999999999996</v>
      </c>
      <c r="P407" s="214">
        <v>42215</v>
      </c>
      <c r="Q407" s="215" t="s">
        <v>8294</v>
      </c>
      <c r="R407" s="215" t="s">
        <v>8294</v>
      </c>
      <c r="S407" s="215" t="s">
        <v>8294</v>
      </c>
      <c r="T407" s="215" t="s">
        <v>8294</v>
      </c>
      <c r="U407" s="209">
        <f>AD407*BS407</f>
        <v>1419.2185777777779</v>
      </c>
      <c r="V407" s="216">
        <v>42215</v>
      </c>
      <c r="W407" s="215">
        <v>13.5</v>
      </c>
      <c r="X407" s="215" t="s">
        <v>8294</v>
      </c>
      <c r="Y407" s="215" t="s">
        <v>8294</v>
      </c>
      <c r="Z407" s="209">
        <f>AD407*BU407</f>
        <v>484.4597333333333</v>
      </c>
      <c r="AA407" s="216">
        <v>42215</v>
      </c>
      <c r="AB407" s="208" t="e">
        <f>(AD407/AH407)*10000</f>
        <v>#VALUE!</v>
      </c>
      <c r="AC407" s="216">
        <v>42215</v>
      </c>
      <c r="AD407" s="485">
        <f>(O407/W407)*(((100-CC407)/100)*((100-2)/100))*100</f>
        <v>31.05511111111111</v>
      </c>
      <c r="AE407" s="216">
        <v>42212</v>
      </c>
      <c r="AF407" s="235">
        <v>34.82295482295482</v>
      </c>
      <c r="AG407" s="216">
        <v>42212</v>
      </c>
      <c r="AH407" s="215" t="s">
        <v>8294</v>
      </c>
      <c r="AI407" s="216" t="s">
        <v>8299</v>
      </c>
      <c r="AJ407" s="212">
        <v>165</v>
      </c>
      <c r="AK407" s="216">
        <v>42145</v>
      </c>
      <c r="AL407" s="215" t="s">
        <v>8294</v>
      </c>
      <c r="AM407" s="215"/>
      <c r="AN407" s="212">
        <v>106</v>
      </c>
      <c r="AO407" s="212"/>
      <c r="AP407" s="215" t="s">
        <v>8294</v>
      </c>
      <c r="AQ407" s="215"/>
      <c r="AR407" s="215" t="s">
        <v>8294</v>
      </c>
      <c r="AS407" s="215"/>
      <c r="AT407" s="215" t="s">
        <v>8294</v>
      </c>
      <c r="AU407" s="215" t="s">
        <v>8294</v>
      </c>
      <c r="AV407" s="215"/>
      <c r="AW407" s="215" t="s">
        <v>8294</v>
      </c>
      <c r="AX407" s="215"/>
      <c r="AY407" s="215" t="s">
        <v>8294</v>
      </c>
      <c r="AZ407" s="215"/>
      <c r="BA407" s="215" t="s">
        <v>8294</v>
      </c>
      <c r="BB407" s="215"/>
      <c r="BC407" s="215" t="s">
        <v>8294</v>
      </c>
      <c r="BD407" s="215"/>
      <c r="BE407" s="212">
        <v>3</v>
      </c>
      <c r="BF407" s="217">
        <v>42279</v>
      </c>
      <c r="BG407" s="212">
        <v>-11.4</v>
      </c>
      <c r="BH407" s="212" t="s">
        <v>8299</v>
      </c>
      <c r="BI407" s="211" t="s">
        <v>8294</v>
      </c>
      <c r="BJ407" s="211"/>
      <c r="BK407" s="211" t="s">
        <v>8294</v>
      </c>
      <c r="BL407" s="211"/>
      <c r="BM407" s="212">
        <v>60.2</v>
      </c>
      <c r="BN407" s="212" t="s">
        <v>8299</v>
      </c>
      <c r="BO407" s="211" t="s">
        <v>8294</v>
      </c>
      <c r="BP407" s="211"/>
      <c r="BQ407" s="212">
        <v>10.9</v>
      </c>
      <c r="BR407" s="212" t="s">
        <v>8299</v>
      </c>
      <c r="BS407" s="212">
        <v>45.7</v>
      </c>
      <c r="BT407" s="212" t="s">
        <v>8299</v>
      </c>
      <c r="BU407" s="212">
        <v>15.6</v>
      </c>
      <c r="BV407" s="212" t="s">
        <v>8299</v>
      </c>
      <c r="BW407" s="212">
        <v>20.3</v>
      </c>
      <c r="BX407" s="212" t="s">
        <v>8299</v>
      </c>
      <c r="BY407" s="234">
        <v>7.5635719299316406</v>
      </c>
      <c r="BZ407" s="214">
        <v>42215</v>
      </c>
      <c r="CA407" s="212">
        <v>34.299999999999997</v>
      </c>
      <c r="CB407" s="208" t="s">
        <v>8299</v>
      </c>
      <c r="CC407" s="212">
        <v>7</v>
      </c>
      <c r="CD407" s="214">
        <v>42215</v>
      </c>
      <c r="CE407" s="208">
        <v>0</v>
      </c>
      <c r="CG407" s="215" t="s">
        <v>8294</v>
      </c>
      <c r="CH407" s="215" t="s">
        <v>8294</v>
      </c>
      <c r="CI407" s="215" t="s">
        <v>8294</v>
      </c>
      <c r="CJ407" s="215" t="s">
        <v>8294</v>
      </c>
    </row>
    <row r="408" spans="1:88">
      <c r="A408" s="210" t="s">
        <v>7624</v>
      </c>
      <c r="B408" s="211" t="s">
        <v>7949</v>
      </c>
      <c r="C408" s="212" t="s">
        <v>7692</v>
      </c>
      <c r="D408" s="211" t="s">
        <v>8276</v>
      </c>
      <c r="E408" s="212">
        <v>62</v>
      </c>
      <c r="F408" s="212">
        <v>1</v>
      </c>
      <c r="G408" s="213">
        <v>291</v>
      </c>
      <c r="H408" s="213">
        <v>21</v>
      </c>
      <c r="I408" s="213"/>
      <c r="J408" s="213"/>
      <c r="K408" s="211" t="s">
        <v>8294</v>
      </c>
      <c r="M408" s="212">
        <v>7</v>
      </c>
      <c r="N408" s="214">
        <v>41915</v>
      </c>
      <c r="O408" s="212">
        <v>3.55</v>
      </c>
      <c r="P408" s="214">
        <v>42215</v>
      </c>
      <c r="Q408" s="215" t="s">
        <v>8294</v>
      </c>
      <c r="R408" s="215" t="s">
        <v>8294</v>
      </c>
      <c r="S408" s="215" t="s">
        <v>8294</v>
      </c>
      <c r="T408" s="215" t="s">
        <v>8294</v>
      </c>
      <c r="U408" s="209">
        <f>AD408*BS408</f>
        <v>1054.6472533333333</v>
      </c>
      <c r="V408" s="216">
        <v>42215</v>
      </c>
      <c r="W408" s="215">
        <v>13.5</v>
      </c>
      <c r="X408" s="215" t="s">
        <v>8294</v>
      </c>
      <c r="Y408" s="215" t="s">
        <v>8294</v>
      </c>
      <c r="Z408" s="209">
        <f>AD408*BU408</f>
        <v>382.63845925925921</v>
      </c>
      <c r="AA408" s="216">
        <v>42215</v>
      </c>
      <c r="AB408" s="208" t="e">
        <f>(AD408/AH408)*10000</f>
        <v>#VALUE!</v>
      </c>
      <c r="AC408" s="216">
        <v>42215</v>
      </c>
      <c r="AD408" s="485">
        <f>(O408/W408)*(((100-CC408)/100)*((100-2)/100))*100</f>
        <v>23.9149037037037</v>
      </c>
      <c r="AE408" s="216">
        <v>42212</v>
      </c>
      <c r="AF408" s="235">
        <v>26.816442816442816</v>
      </c>
      <c r="AG408" s="216">
        <v>42212</v>
      </c>
      <c r="AH408" s="215" t="s">
        <v>8294</v>
      </c>
      <c r="AI408" s="216" t="s">
        <v>8299</v>
      </c>
      <c r="AJ408" s="212">
        <v>155</v>
      </c>
      <c r="AK408" s="216">
        <v>42145</v>
      </c>
      <c r="AL408" s="215" t="s">
        <v>8294</v>
      </c>
      <c r="AM408" s="215"/>
      <c r="AN408" s="212">
        <v>108</v>
      </c>
      <c r="AO408" s="212"/>
      <c r="AP408" s="215" t="s">
        <v>8294</v>
      </c>
      <c r="AQ408" s="215"/>
      <c r="AR408" s="215" t="s">
        <v>8294</v>
      </c>
      <c r="AS408" s="215"/>
      <c r="AT408" s="215" t="s">
        <v>8294</v>
      </c>
      <c r="AU408" s="215" t="s">
        <v>8294</v>
      </c>
      <c r="AV408" s="215"/>
      <c r="AW408" s="215" t="s">
        <v>8294</v>
      </c>
      <c r="AX408" s="215"/>
      <c r="AY408" s="215" t="s">
        <v>8294</v>
      </c>
      <c r="AZ408" s="215"/>
      <c r="BA408" s="215" t="s">
        <v>8294</v>
      </c>
      <c r="BB408" s="215"/>
      <c r="BC408" s="215" t="s">
        <v>8294</v>
      </c>
      <c r="BD408" s="215"/>
      <c r="BE408" s="212">
        <v>3</v>
      </c>
      <c r="BF408" s="217">
        <v>42279</v>
      </c>
      <c r="BG408" s="212">
        <v>-7.5</v>
      </c>
      <c r="BH408" s="212" t="s">
        <v>8299</v>
      </c>
      <c r="BI408" s="211" t="s">
        <v>8294</v>
      </c>
      <c r="BJ408" s="211"/>
      <c r="BK408" s="211" t="s">
        <v>8294</v>
      </c>
      <c r="BL408" s="211"/>
      <c r="BM408" s="212">
        <v>58.6</v>
      </c>
      <c r="BN408" s="212" t="s">
        <v>8299</v>
      </c>
      <c r="BO408" s="211" t="s">
        <v>8294</v>
      </c>
      <c r="BP408" s="211"/>
      <c r="BQ408" s="212">
        <v>10.7</v>
      </c>
      <c r="BR408" s="212" t="s">
        <v>8299</v>
      </c>
      <c r="BS408" s="212">
        <v>44.1</v>
      </c>
      <c r="BT408" s="212" t="s">
        <v>8299</v>
      </c>
      <c r="BU408" s="212">
        <v>16</v>
      </c>
      <c r="BV408" s="212" t="s">
        <v>8299</v>
      </c>
      <c r="BW408" s="212">
        <v>29.1</v>
      </c>
      <c r="BX408" s="212" t="s">
        <v>8299</v>
      </c>
      <c r="BY408" s="234">
        <v>7.3106207847595215</v>
      </c>
      <c r="BZ408" s="214">
        <v>42215</v>
      </c>
      <c r="CA408" s="212">
        <v>34.200000000000003</v>
      </c>
      <c r="CB408" s="208" t="s">
        <v>8299</v>
      </c>
      <c r="CC408" s="212">
        <v>7.2</v>
      </c>
      <c r="CD408" s="214">
        <v>42215</v>
      </c>
      <c r="CE408" s="208">
        <v>0</v>
      </c>
      <c r="CG408" s="215" t="s">
        <v>8294</v>
      </c>
      <c r="CH408" s="215" t="s">
        <v>8294</v>
      </c>
      <c r="CI408" s="215" t="s">
        <v>8294</v>
      </c>
      <c r="CJ408" s="215" t="s">
        <v>8294</v>
      </c>
    </row>
    <row r="409" spans="1:88">
      <c r="A409" s="210" t="s">
        <v>7624</v>
      </c>
      <c r="B409" s="211" t="s">
        <v>7955</v>
      </c>
      <c r="C409" s="212" t="s">
        <v>7695</v>
      </c>
      <c r="D409" s="211" t="s">
        <v>8276</v>
      </c>
      <c r="E409" s="212">
        <v>65</v>
      </c>
      <c r="F409" s="212">
        <v>1</v>
      </c>
      <c r="G409" s="213">
        <v>291</v>
      </c>
      <c r="H409" s="213">
        <v>22</v>
      </c>
      <c r="I409" s="213"/>
      <c r="J409" s="213"/>
      <c r="K409" s="211" t="s">
        <v>8294</v>
      </c>
      <c r="M409" s="212">
        <v>7</v>
      </c>
      <c r="N409" s="214">
        <v>41915</v>
      </c>
      <c r="O409" s="212">
        <v>5.05</v>
      </c>
      <c r="P409" s="214">
        <v>42215</v>
      </c>
      <c r="Q409" s="215" t="s">
        <v>8294</v>
      </c>
      <c r="R409" s="215" t="s">
        <v>8294</v>
      </c>
      <c r="S409" s="215" t="s">
        <v>8294</v>
      </c>
      <c r="T409" s="215" t="s">
        <v>8294</v>
      </c>
      <c r="U409" s="209">
        <f>AD409*BS409</f>
        <v>1638.3279577777776</v>
      </c>
      <c r="V409" s="216">
        <v>42215</v>
      </c>
      <c r="W409" s="215">
        <v>13.5</v>
      </c>
      <c r="X409" s="215" t="s">
        <v>8294</v>
      </c>
      <c r="Y409" s="215" t="s">
        <v>8294</v>
      </c>
      <c r="Z409" s="209">
        <f>AD409*BU409</f>
        <v>475.42293555555551</v>
      </c>
      <c r="AA409" s="216">
        <v>42215</v>
      </c>
      <c r="AB409" s="208" t="e">
        <f>(AD409/AH409)*10000</f>
        <v>#VALUE!</v>
      </c>
      <c r="AC409" s="216">
        <v>42215</v>
      </c>
      <c r="AD409" s="485">
        <f>(O409/W409)*(((100-CC409)/100)*((100-2)/100))*100</f>
        <v>34.203088888888885</v>
      </c>
      <c r="AE409" s="216">
        <v>42212</v>
      </c>
      <c r="AF409" s="235">
        <v>38.352869352869348</v>
      </c>
      <c r="AG409" s="216">
        <v>42212</v>
      </c>
      <c r="AH409" s="215" t="s">
        <v>8294</v>
      </c>
      <c r="AI409" s="216" t="s">
        <v>8299</v>
      </c>
      <c r="AJ409" s="212">
        <v>170</v>
      </c>
      <c r="AK409" s="216">
        <v>42145</v>
      </c>
      <c r="AL409" s="215" t="s">
        <v>8294</v>
      </c>
      <c r="AM409" s="215"/>
      <c r="AN409" s="212">
        <v>105</v>
      </c>
      <c r="AO409" s="212"/>
      <c r="AP409" s="215" t="s">
        <v>8294</v>
      </c>
      <c r="AQ409" s="215"/>
      <c r="AR409" s="215" t="s">
        <v>8294</v>
      </c>
      <c r="AS409" s="215"/>
      <c r="AT409" s="215" t="s">
        <v>8294</v>
      </c>
      <c r="AU409" s="215" t="s">
        <v>8294</v>
      </c>
      <c r="AV409" s="215"/>
      <c r="AW409" s="215" t="s">
        <v>8294</v>
      </c>
      <c r="AX409" s="215"/>
      <c r="AY409" s="215" t="s">
        <v>8294</v>
      </c>
      <c r="AZ409" s="215"/>
      <c r="BA409" s="215" t="s">
        <v>8294</v>
      </c>
      <c r="BB409" s="215"/>
      <c r="BC409" s="215" t="s">
        <v>8294</v>
      </c>
      <c r="BD409" s="215"/>
      <c r="BE409" s="212">
        <v>3</v>
      </c>
      <c r="BF409" s="217">
        <v>42279</v>
      </c>
      <c r="BG409" s="212">
        <v>-11.7</v>
      </c>
      <c r="BH409" s="212" t="s">
        <v>8299</v>
      </c>
      <c r="BI409" s="211" t="s">
        <v>8294</v>
      </c>
      <c r="BJ409" s="211"/>
      <c r="BK409" s="211" t="s">
        <v>8294</v>
      </c>
      <c r="BL409" s="211"/>
      <c r="BM409" s="212">
        <v>61.4</v>
      </c>
      <c r="BN409" s="212" t="s">
        <v>8299</v>
      </c>
      <c r="BO409" s="211" t="s">
        <v>8294</v>
      </c>
      <c r="BP409" s="211"/>
      <c r="BQ409" s="212">
        <v>11.3</v>
      </c>
      <c r="BR409" s="212" t="s">
        <v>8299</v>
      </c>
      <c r="BS409" s="212">
        <v>47.9</v>
      </c>
      <c r="BT409" s="212" t="s">
        <v>8299</v>
      </c>
      <c r="BU409" s="212">
        <v>13.9</v>
      </c>
      <c r="BV409" s="212" t="s">
        <v>8299</v>
      </c>
      <c r="BW409" s="212">
        <v>11.4</v>
      </c>
      <c r="BX409" s="212" t="s">
        <v>8299</v>
      </c>
      <c r="BY409" s="234">
        <v>6.9039502143859863</v>
      </c>
      <c r="BZ409" s="214">
        <v>42215</v>
      </c>
      <c r="CA409" s="212">
        <v>32.200000000000003</v>
      </c>
      <c r="CB409" s="208" t="s">
        <v>8299</v>
      </c>
      <c r="CC409" s="212">
        <v>6.7</v>
      </c>
      <c r="CD409" s="214">
        <v>42215</v>
      </c>
      <c r="CE409" s="208">
        <v>0</v>
      </c>
      <c r="CG409" s="215" t="s">
        <v>8294</v>
      </c>
      <c r="CH409" s="215" t="s">
        <v>8294</v>
      </c>
      <c r="CI409" s="215" t="s">
        <v>8294</v>
      </c>
      <c r="CJ409" s="215" t="s">
        <v>8294</v>
      </c>
    </row>
    <row r="410" spans="1:88">
      <c r="A410" s="210" t="s">
        <v>7624</v>
      </c>
      <c r="B410" s="211" t="s">
        <v>8106</v>
      </c>
      <c r="C410" s="212" t="s">
        <v>7760</v>
      </c>
      <c r="D410" s="211" t="s">
        <v>8274</v>
      </c>
      <c r="E410" s="212">
        <v>137</v>
      </c>
      <c r="F410" s="212">
        <v>1</v>
      </c>
      <c r="G410" s="213">
        <v>292</v>
      </c>
      <c r="H410" s="213">
        <v>11</v>
      </c>
      <c r="I410" s="213"/>
      <c r="J410" s="213"/>
      <c r="K410" s="211" t="s">
        <v>8294</v>
      </c>
      <c r="M410" s="212">
        <v>7</v>
      </c>
      <c r="N410" s="214">
        <v>41915</v>
      </c>
      <c r="O410" s="212">
        <v>4.0999999999999996</v>
      </c>
      <c r="P410" s="214">
        <v>42215</v>
      </c>
      <c r="Q410" s="215" t="s">
        <v>8294</v>
      </c>
      <c r="R410" s="215" t="s">
        <v>8294</v>
      </c>
      <c r="S410" s="215" t="s">
        <v>8294</v>
      </c>
      <c r="T410" s="215" t="s">
        <v>8294</v>
      </c>
      <c r="U410" s="209">
        <f>AD410*BS410</f>
        <v>1362.131762962963</v>
      </c>
      <c r="V410" s="216">
        <v>42215</v>
      </c>
      <c r="W410" s="215">
        <v>13.5</v>
      </c>
      <c r="X410" s="215" t="s">
        <v>8294</v>
      </c>
      <c r="Y410" s="215" t="s">
        <v>8294</v>
      </c>
      <c r="Z410" s="209">
        <f>AD410*BU410</f>
        <v>336.36314962962962</v>
      </c>
      <c r="AA410" s="216">
        <v>42215</v>
      </c>
      <c r="AB410" s="208" t="e">
        <f>(AD410/AH410)*10000</f>
        <v>#VALUE!</v>
      </c>
      <c r="AC410" s="216">
        <v>42215</v>
      </c>
      <c r="AD410" s="485">
        <f>(O410/W410)*(((100-CC410)/100)*((100-2)/100))*100</f>
        <v>27.798607407407406</v>
      </c>
      <c r="AE410" s="216">
        <v>42212</v>
      </c>
      <c r="AF410" s="235">
        <v>31.171347171347175</v>
      </c>
      <c r="AG410" s="216">
        <v>42212</v>
      </c>
      <c r="AH410" s="215" t="s">
        <v>8294</v>
      </c>
      <c r="AI410" s="216" t="s">
        <v>8299</v>
      </c>
      <c r="AJ410" s="212">
        <v>145</v>
      </c>
      <c r="AK410" s="216">
        <v>42145</v>
      </c>
      <c r="AL410" s="215" t="s">
        <v>8294</v>
      </c>
      <c r="AM410" s="215"/>
      <c r="AN410" s="212">
        <v>100</v>
      </c>
      <c r="AO410" s="212"/>
      <c r="AP410" s="215" t="s">
        <v>8294</v>
      </c>
      <c r="AQ410" s="215"/>
      <c r="AR410" s="215" t="s">
        <v>8294</v>
      </c>
      <c r="AS410" s="215"/>
      <c r="AT410" s="215" t="s">
        <v>8294</v>
      </c>
      <c r="AU410" s="215" t="s">
        <v>8294</v>
      </c>
      <c r="AV410" s="215"/>
      <c r="AW410" s="215" t="s">
        <v>8294</v>
      </c>
      <c r="AX410" s="215"/>
      <c r="AY410" s="215" t="s">
        <v>8294</v>
      </c>
      <c r="AZ410" s="215"/>
      <c r="BA410" s="215" t="s">
        <v>8294</v>
      </c>
      <c r="BB410" s="215"/>
      <c r="BC410" s="215" t="s">
        <v>8294</v>
      </c>
      <c r="BD410" s="215"/>
      <c r="BE410" s="212">
        <v>3</v>
      </c>
      <c r="BF410" s="217">
        <v>42279</v>
      </c>
      <c r="BG410" s="212">
        <v>-13.1</v>
      </c>
      <c r="BH410" s="212" t="s">
        <v>8299</v>
      </c>
      <c r="BI410" s="211" t="s">
        <v>8294</v>
      </c>
      <c r="BJ410" s="211"/>
      <c r="BK410" s="211" t="s">
        <v>8294</v>
      </c>
      <c r="BL410" s="211"/>
      <c r="BM410" s="212">
        <v>58.1</v>
      </c>
      <c r="BN410" s="212" t="s">
        <v>8299</v>
      </c>
      <c r="BO410" s="211" t="s">
        <v>8294</v>
      </c>
      <c r="BP410" s="211"/>
      <c r="BQ410" s="212">
        <v>10.4</v>
      </c>
      <c r="BR410" s="212" t="s">
        <v>8299</v>
      </c>
      <c r="BS410" s="212">
        <v>49</v>
      </c>
      <c r="BT410" s="212" t="s">
        <v>8299</v>
      </c>
      <c r="BU410" s="212">
        <v>12.1</v>
      </c>
      <c r="BV410" s="212" t="s">
        <v>8299</v>
      </c>
      <c r="BW410" s="212">
        <v>7.6</v>
      </c>
      <c r="BX410" s="212" t="s">
        <v>8299</v>
      </c>
      <c r="BY410" s="234">
        <v>7.0171480178833008</v>
      </c>
      <c r="BZ410" s="214">
        <v>42215</v>
      </c>
      <c r="CA410" s="212">
        <v>28.9</v>
      </c>
      <c r="CB410" s="208" t="s">
        <v>8299</v>
      </c>
      <c r="CC410" s="212">
        <v>6.6</v>
      </c>
      <c r="CD410" s="214">
        <v>42215</v>
      </c>
      <c r="CE410" s="208">
        <v>0</v>
      </c>
      <c r="CG410" s="215" t="s">
        <v>8294</v>
      </c>
      <c r="CH410" s="215" t="s">
        <v>8294</v>
      </c>
      <c r="CI410" s="215" t="s">
        <v>8294</v>
      </c>
      <c r="CJ410" s="215" t="s">
        <v>8294</v>
      </c>
    </row>
    <row r="411" spans="1:88">
      <c r="A411" s="210" t="s">
        <v>7624</v>
      </c>
      <c r="B411" s="211" t="s">
        <v>8195</v>
      </c>
      <c r="C411" s="212" t="s">
        <v>7396</v>
      </c>
      <c r="D411" s="211" t="s">
        <v>8274</v>
      </c>
      <c r="E411" s="212">
        <v>181</v>
      </c>
      <c r="F411" s="212">
        <v>1</v>
      </c>
      <c r="G411" s="213">
        <v>292</v>
      </c>
      <c r="H411" s="213">
        <v>12</v>
      </c>
      <c r="I411" s="213"/>
      <c r="J411" s="213"/>
      <c r="K411" s="212">
        <v>34</v>
      </c>
      <c r="L411" s="223">
        <v>42278</v>
      </c>
      <c r="M411" s="212">
        <v>7</v>
      </c>
      <c r="N411" s="214">
        <v>41915</v>
      </c>
      <c r="O411" s="212">
        <v>4.0999999999999996</v>
      </c>
      <c r="P411" s="214">
        <v>42215</v>
      </c>
      <c r="Q411" s="215" t="s">
        <v>8294</v>
      </c>
      <c r="R411" s="215" t="s">
        <v>8294</v>
      </c>
      <c r="S411" s="215" t="s">
        <v>8294</v>
      </c>
      <c r="T411" s="215" t="s">
        <v>8294</v>
      </c>
      <c r="U411" s="209">
        <f>AD411*BS411</f>
        <v>1270.4499318518517</v>
      </c>
      <c r="V411" s="216">
        <v>42215</v>
      </c>
      <c r="W411" s="215">
        <v>13.5</v>
      </c>
      <c r="X411" s="215" t="s">
        <v>8294</v>
      </c>
      <c r="Y411" s="215" t="s">
        <v>8294</v>
      </c>
      <c r="Z411" s="209">
        <f>AD411*BU411</f>
        <v>404.9905896296296</v>
      </c>
      <c r="AA411" s="216">
        <v>42215</v>
      </c>
      <c r="AB411" s="208" t="e">
        <f>(AD411/AH411)*10000</f>
        <v>#VALUE!</v>
      </c>
      <c r="AC411" s="216">
        <v>42215</v>
      </c>
      <c r="AD411" s="485">
        <f>(O411/W411)*(((100-CC411)/100)*((100-2)/100))*100</f>
        <v>27.739081481481481</v>
      </c>
      <c r="AE411" s="216">
        <v>42212</v>
      </c>
      <c r="AF411" s="235">
        <v>31.104599104599107</v>
      </c>
      <c r="AG411" s="216">
        <v>42212</v>
      </c>
      <c r="AH411" s="215" t="s">
        <v>8294</v>
      </c>
      <c r="AI411" s="216" t="s">
        <v>8299</v>
      </c>
      <c r="AJ411" s="212">
        <v>145</v>
      </c>
      <c r="AK411" s="216">
        <v>42145</v>
      </c>
      <c r="AL411" s="215" t="s">
        <v>8294</v>
      </c>
      <c r="AM411" s="215"/>
      <c r="AN411" s="212">
        <v>103</v>
      </c>
      <c r="AO411" s="212"/>
      <c r="AP411" s="215" t="s">
        <v>8294</v>
      </c>
      <c r="AQ411" s="215"/>
      <c r="AR411" s="215" t="s">
        <v>8294</v>
      </c>
      <c r="AS411" s="215"/>
      <c r="AT411" s="215" t="s">
        <v>8294</v>
      </c>
      <c r="AU411" s="215" t="s">
        <v>8294</v>
      </c>
      <c r="AV411" s="215"/>
      <c r="AW411" s="215" t="s">
        <v>8294</v>
      </c>
      <c r="AX411" s="215"/>
      <c r="AY411" s="215" t="s">
        <v>8294</v>
      </c>
      <c r="AZ411" s="215"/>
      <c r="BA411" s="215" t="s">
        <v>8294</v>
      </c>
      <c r="BB411" s="215"/>
      <c r="BC411" s="215" t="s">
        <v>8294</v>
      </c>
      <c r="BD411" s="215"/>
      <c r="BE411" s="212">
        <v>3</v>
      </c>
      <c r="BF411" s="217">
        <v>42279</v>
      </c>
      <c r="BG411" s="212">
        <v>-8.4</v>
      </c>
      <c r="BH411" s="212" t="s">
        <v>8299</v>
      </c>
      <c r="BI411" s="211" t="s">
        <v>8294</v>
      </c>
      <c r="BJ411" s="211"/>
      <c r="BK411" s="211" t="s">
        <v>8294</v>
      </c>
      <c r="BL411" s="211"/>
      <c r="BM411" s="212">
        <v>59.3</v>
      </c>
      <c r="BN411" s="212" t="s">
        <v>8299</v>
      </c>
      <c r="BO411" s="211" t="s">
        <v>8294</v>
      </c>
      <c r="BP411" s="211"/>
      <c r="BQ411" s="212">
        <v>10.8</v>
      </c>
      <c r="BR411" s="212" t="s">
        <v>8299</v>
      </c>
      <c r="BS411" s="212">
        <v>45.8</v>
      </c>
      <c r="BT411" s="212" t="s">
        <v>8299</v>
      </c>
      <c r="BU411" s="212">
        <v>14.6</v>
      </c>
      <c r="BV411" s="212" t="s">
        <v>8299</v>
      </c>
      <c r="BW411" s="212">
        <v>11.7</v>
      </c>
      <c r="BX411" s="212" t="s">
        <v>8299</v>
      </c>
      <c r="BY411" s="234">
        <v>6.9838590621948242</v>
      </c>
      <c r="BZ411" s="214">
        <v>42215</v>
      </c>
      <c r="CA411" s="212">
        <v>32.200000000000003</v>
      </c>
      <c r="CB411" s="208" t="s">
        <v>8299</v>
      </c>
      <c r="CC411" s="212">
        <v>6.8</v>
      </c>
      <c r="CD411" s="214">
        <v>42215</v>
      </c>
      <c r="CE411" s="208">
        <v>0</v>
      </c>
      <c r="CG411" s="215" t="s">
        <v>8294</v>
      </c>
      <c r="CH411" s="215" t="s">
        <v>8294</v>
      </c>
      <c r="CI411" s="215" t="s">
        <v>8294</v>
      </c>
      <c r="CJ411" s="215" t="s">
        <v>8294</v>
      </c>
    </row>
    <row r="412" spans="1:88">
      <c r="A412" s="210" t="s">
        <v>7624</v>
      </c>
      <c r="B412" s="211" t="s">
        <v>8005</v>
      </c>
      <c r="C412" s="212" t="s">
        <v>7717</v>
      </c>
      <c r="D412" s="211" t="s">
        <v>8274</v>
      </c>
      <c r="E412" s="212">
        <v>90</v>
      </c>
      <c r="F412" s="212">
        <v>1</v>
      </c>
      <c r="G412" s="213">
        <v>292</v>
      </c>
      <c r="H412" s="213">
        <v>13</v>
      </c>
      <c r="I412" s="213"/>
      <c r="J412" s="213"/>
      <c r="K412" s="211" t="s">
        <v>8294</v>
      </c>
      <c r="M412" s="212">
        <v>7</v>
      </c>
      <c r="N412" s="214">
        <v>41915</v>
      </c>
      <c r="O412" s="212">
        <v>3.9</v>
      </c>
      <c r="P412" s="214">
        <v>42215</v>
      </c>
      <c r="Q412" s="215" t="s">
        <v>8294</v>
      </c>
      <c r="R412" s="215" t="s">
        <v>8294</v>
      </c>
      <c r="S412" s="215" t="s">
        <v>8294</v>
      </c>
      <c r="T412" s="215" t="s">
        <v>8294</v>
      </c>
      <c r="U412" s="209">
        <f>AD412*BS412</f>
        <v>1267.8026977777777</v>
      </c>
      <c r="V412" s="216">
        <v>42215</v>
      </c>
      <c r="W412" s="215">
        <v>13.5</v>
      </c>
      <c r="X412" s="215" t="s">
        <v>8294</v>
      </c>
      <c r="Y412" s="215" t="s">
        <v>8294</v>
      </c>
      <c r="Z412" s="209">
        <f>AD412*BU412</f>
        <v>305.74867555555551</v>
      </c>
      <c r="AA412" s="216">
        <v>42215</v>
      </c>
      <c r="AB412" s="208" t="e">
        <f>(AD412/AH412)*10000</f>
        <v>#VALUE!</v>
      </c>
      <c r="AC412" s="216">
        <v>42215</v>
      </c>
      <c r="AD412" s="485">
        <f>(O412/W412)*(((100-CC412)/100)*((100-2)/100))*100</f>
        <v>26.357644444444439</v>
      </c>
      <c r="AE412" s="216">
        <v>42212</v>
      </c>
      <c r="AF412" s="235">
        <v>29.55555555555555</v>
      </c>
      <c r="AG412" s="216">
        <v>42212</v>
      </c>
      <c r="AH412" s="215" t="s">
        <v>8294</v>
      </c>
      <c r="AI412" s="216" t="s">
        <v>8299</v>
      </c>
      <c r="AJ412" s="212">
        <v>145</v>
      </c>
      <c r="AK412" s="216">
        <v>42145</v>
      </c>
      <c r="AL412" s="215" t="s">
        <v>8294</v>
      </c>
      <c r="AM412" s="215"/>
      <c r="AN412" s="212">
        <v>105</v>
      </c>
      <c r="AO412" s="212"/>
      <c r="AP412" s="215" t="s">
        <v>8294</v>
      </c>
      <c r="AQ412" s="215"/>
      <c r="AR412" s="215" t="s">
        <v>8294</v>
      </c>
      <c r="AS412" s="215"/>
      <c r="AT412" s="215" t="s">
        <v>8294</v>
      </c>
      <c r="AU412" s="215" t="s">
        <v>8294</v>
      </c>
      <c r="AV412" s="215"/>
      <c r="AW412" s="215" t="s">
        <v>8294</v>
      </c>
      <c r="AX412" s="215"/>
      <c r="AY412" s="215" t="s">
        <v>8294</v>
      </c>
      <c r="AZ412" s="215"/>
      <c r="BA412" s="215" t="s">
        <v>8294</v>
      </c>
      <c r="BB412" s="215"/>
      <c r="BC412" s="215" t="s">
        <v>8294</v>
      </c>
      <c r="BD412" s="215"/>
      <c r="BE412" s="212">
        <v>3</v>
      </c>
      <c r="BF412" s="217">
        <v>42279</v>
      </c>
      <c r="BG412" s="212">
        <v>-14.2</v>
      </c>
      <c r="BH412" s="212" t="s">
        <v>8299</v>
      </c>
      <c r="BI412" s="211" t="s">
        <v>8294</v>
      </c>
      <c r="BJ412" s="211"/>
      <c r="BK412" s="211" t="s">
        <v>8294</v>
      </c>
      <c r="BL412" s="211"/>
      <c r="BM412" s="212">
        <v>63.2</v>
      </c>
      <c r="BN412" s="212" t="s">
        <v>8299</v>
      </c>
      <c r="BO412" s="211" t="s">
        <v>8294</v>
      </c>
      <c r="BP412" s="211"/>
      <c r="BQ412" s="212">
        <v>10.1</v>
      </c>
      <c r="BR412" s="212" t="s">
        <v>8299</v>
      </c>
      <c r="BS412" s="212">
        <v>48.1</v>
      </c>
      <c r="BT412" s="212" t="s">
        <v>8299</v>
      </c>
      <c r="BU412" s="212">
        <v>11.6</v>
      </c>
      <c r="BV412" s="212" t="s">
        <v>8299</v>
      </c>
      <c r="BW412" s="212">
        <v>7.1</v>
      </c>
      <c r="BX412" s="212" t="s">
        <v>8299</v>
      </c>
      <c r="BY412" s="234">
        <v>7.4685878753662109</v>
      </c>
      <c r="BZ412" s="214">
        <v>42215</v>
      </c>
      <c r="CA412" s="212">
        <v>26.9</v>
      </c>
      <c r="CB412" s="208" t="s">
        <v>8299</v>
      </c>
      <c r="CC412" s="212">
        <v>6.9</v>
      </c>
      <c r="CD412" s="214">
        <v>42215</v>
      </c>
      <c r="CE412" s="208">
        <v>0</v>
      </c>
      <c r="CG412" s="215" t="s">
        <v>8294</v>
      </c>
      <c r="CH412" s="215" t="s">
        <v>8294</v>
      </c>
      <c r="CI412" s="215" t="s">
        <v>8294</v>
      </c>
      <c r="CJ412" s="215" t="s">
        <v>8294</v>
      </c>
    </row>
    <row r="413" spans="1:88">
      <c r="A413" s="210" t="s">
        <v>7624</v>
      </c>
      <c r="B413" s="211" t="s">
        <v>8189</v>
      </c>
      <c r="C413" s="212" t="s">
        <v>7801</v>
      </c>
      <c r="D413" s="211" t="s">
        <v>8274</v>
      </c>
      <c r="E413" s="212">
        <v>178</v>
      </c>
      <c r="F413" s="212">
        <v>1</v>
      </c>
      <c r="G413" s="213">
        <v>292</v>
      </c>
      <c r="H413" s="213">
        <v>14</v>
      </c>
      <c r="I413" s="213"/>
      <c r="J413" s="213"/>
      <c r="K413" s="211" t="s">
        <v>8294</v>
      </c>
      <c r="M413" s="212">
        <v>7</v>
      </c>
      <c r="N413" s="214">
        <v>41915</v>
      </c>
      <c r="O413" s="212">
        <v>3.45</v>
      </c>
      <c r="P413" s="214">
        <v>42215</v>
      </c>
      <c r="Q413" s="215" t="s">
        <v>8294</v>
      </c>
      <c r="R413" s="215" t="s">
        <v>8294</v>
      </c>
      <c r="S413" s="215" t="s">
        <v>8294</v>
      </c>
      <c r="T413" s="215" t="s">
        <v>8294</v>
      </c>
      <c r="U413" s="209">
        <f>AD413*BS413</f>
        <v>1092.3635333333334</v>
      </c>
      <c r="V413" s="216">
        <v>42215</v>
      </c>
      <c r="W413" s="215">
        <v>13.5</v>
      </c>
      <c r="X413" s="215" t="s">
        <v>8294</v>
      </c>
      <c r="Y413" s="215" t="s">
        <v>8294</v>
      </c>
      <c r="Z413" s="209">
        <f>AD413*BU413</f>
        <v>293.47080000000005</v>
      </c>
      <c r="AA413" s="216">
        <v>42215</v>
      </c>
      <c r="AB413" s="208" t="e">
        <f>(AD413/AH413)*10000</f>
        <v>#VALUE!</v>
      </c>
      <c r="AC413" s="216">
        <v>42215</v>
      </c>
      <c r="AD413" s="485">
        <f>(O413/W413)*(((100-CC413)/100)*((100-2)/100))*100</f>
        <v>23.291333333333338</v>
      </c>
      <c r="AE413" s="216">
        <v>42212</v>
      </c>
      <c r="AF413" s="235">
        <v>26.11721611721612</v>
      </c>
      <c r="AG413" s="216">
        <v>42212</v>
      </c>
      <c r="AH413" s="215" t="s">
        <v>8294</v>
      </c>
      <c r="AI413" s="216" t="s">
        <v>8299</v>
      </c>
      <c r="AJ413" s="212">
        <v>150</v>
      </c>
      <c r="AK413" s="216">
        <v>42145</v>
      </c>
      <c r="AL413" s="215" t="s">
        <v>8294</v>
      </c>
      <c r="AM413" s="215"/>
      <c r="AN413" s="212">
        <v>105</v>
      </c>
      <c r="AO413" s="212"/>
      <c r="AP413" s="215" t="s">
        <v>8294</v>
      </c>
      <c r="AQ413" s="215"/>
      <c r="AR413" s="215" t="s">
        <v>8294</v>
      </c>
      <c r="AS413" s="215"/>
      <c r="AT413" s="215" t="s">
        <v>8294</v>
      </c>
      <c r="AU413" s="215" t="s">
        <v>8294</v>
      </c>
      <c r="AV413" s="215"/>
      <c r="AW413" s="215" t="s">
        <v>8294</v>
      </c>
      <c r="AX413" s="215"/>
      <c r="AY413" s="215" t="s">
        <v>8294</v>
      </c>
      <c r="AZ413" s="215"/>
      <c r="BA413" s="215" t="s">
        <v>8294</v>
      </c>
      <c r="BB413" s="215"/>
      <c r="BC413" s="215" t="s">
        <v>8294</v>
      </c>
      <c r="BD413" s="215"/>
      <c r="BE413" s="212">
        <v>3</v>
      </c>
      <c r="BF413" s="217">
        <v>42279</v>
      </c>
      <c r="BG413" s="212">
        <v>-11.7</v>
      </c>
      <c r="BH413" s="212" t="s">
        <v>8299</v>
      </c>
      <c r="BI413" s="211" t="s">
        <v>8294</v>
      </c>
      <c r="BJ413" s="211"/>
      <c r="BK413" s="211" t="s">
        <v>8294</v>
      </c>
      <c r="BL413" s="211"/>
      <c r="BM413" s="212">
        <v>61.5</v>
      </c>
      <c r="BN413" s="212" t="s">
        <v>8299</v>
      </c>
      <c r="BO413" s="211" t="s">
        <v>8294</v>
      </c>
      <c r="BP413" s="211"/>
      <c r="BQ413" s="212">
        <v>9.1999999999999993</v>
      </c>
      <c r="BR413" s="212" t="s">
        <v>8299</v>
      </c>
      <c r="BS413" s="212">
        <v>46.9</v>
      </c>
      <c r="BT413" s="212" t="s">
        <v>8299</v>
      </c>
      <c r="BU413" s="212">
        <v>12.6</v>
      </c>
      <c r="BV413" s="212" t="s">
        <v>8299</v>
      </c>
      <c r="BW413" s="212">
        <v>9.5</v>
      </c>
      <c r="BX413" s="212" t="s">
        <v>8299</v>
      </c>
      <c r="BY413" s="234">
        <v>7.2173700332641602</v>
      </c>
      <c r="BZ413" s="214">
        <v>42215</v>
      </c>
      <c r="CA413" s="212">
        <v>28.5</v>
      </c>
      <c r="CB413" s="208" t="s">
        <v>8299</v>
      </c>
      <c r="CC413" s="212">
        <v>7</v>
      </c>
      <c r="CD413" s="214">
        <v>42215</v>
      </c>
      <c r="CE413" s="208">
        <v>0</v>
      </c>
      <c r="CG413" s="215" t="s">
        <v>8294</v>
      </c>
      <c r="CH413" s="215" t="s">
        <v>8294</v>
      </c>
      <c r="CI413" s="215" t="s">
        <v>8294</v>
      </c>
      <c r="CJ413" s="215" t="s">
        <v>8294</v>
      </c>
    </row>
    <row r="414" spans="1:88">
      <c r="A414" s="210" t="s">
        <v>7624</v>
      </c>
      <c r="B414" s="211" t="s">
        <v>7877</v>
      </c>
      <c r="C414" s="212" t="s">
        <v>7656</v>
      </c>
      <c r="D414" s="211" t="s">
        <v>8274</v>
      </c>
      <c r="E414" s="212">
        <v>26</v>
      </c>
      <c r="F414" s="212">
        <v>1</v>
      </c>
      <c r="G414" s="213">
        <v>292</v>
      </c>
      <c r="H414" s="213">
        <v>15</v>
      </c>
      <c r="I414" s="213"/>
      <c r="J414" s="213"/>
      <c r="K414" s="211" t="s">
        <v>8294</v>
      </c>
      <c r="M414" s="212">
        <v>7</v>
      </c>
      <c r="N414" s="214">
        <v>41915</v>
      </c>
      <c r="O414" s="212">
        <v>2.15</v>
      </c>
      <c r="P414" s="214">
        <v>42215</v>
      </c>
      <c r="Q414" s="215" t="s">
        <v>8294</v>
      </c>
      <c r="R414" s="215" t="s">
        <v>8294</v>
      </c>
      <c r="S414" s="215" t="s">
        <v>8294</v>
      </c>
      <c r="T414" s="215" t="s">
        <v>8294</v>
      </c>
      <c r="U414" s="209" t="e">
        <f>AD414*BS414</f>
        <v>#VALUE!</v>
      </c>
      <c r="V414" s="216">
        <v>42215</v>
      </c>
      <c r="W414" s="215">
        <v>13.5</v>
      </c>
      <c r="X414" s="215" t="s">
        <v>8294</v>
      </c>
      <c r="Y414" s="215" t="s">
        <v>8294</v>
      </c>
      <c r="Z414" s="209" t="e">
        <f>AD414*BU414</f>
        <v>#VALUE!</v>
      </c>
      <c r="AA414" s="216">
        <v>42215</v>
      </c>
      <c r="AB414" s="208" t="e">
        <f>(AD414/AH414)*10000</f>
        <v>#VALUE!</v>
      </c>
      <c r="AC414" s="216">
        <v>42215</v>
      </c>
      <c r="AD414" s="485">
        <f>(O414/W414)*(((100-CC414)/100)*((100-2)/100))*100</f>
        <v>14.577318518518517</v>
      </c>
      <c r="AE414" s="216">
        <v>42212</v>
      </c>
      <c r="AF414" s="235">
        <v>16.345950345950346</v>
      </c>
      <c r="AG414" s="216">
        <v>42212</v>
      </c>
      <c r="AH414" s="215" t="s">
        <v>8294</v>
      </c>
      <c r="AI414" s="216" t="s">
        <v>8299</v>
      </c>
      <c r="AJ414" s="212">
        <v>155</v>
      </c>
      <c r="AK414" s="216">
        <v>42145</v>
      </c>
      <c r="AL414" s="215" t="s">
        <v>8294</v>
      </c>
      <c r="AM414" s="215"/>
      <c r="AN414" s="212">
        <v>107</v>
      </c>
      <c r="AO414" s="212"/>
      <c r="AP414" s="215" t="s">
        <v>8294</v>
      </c>
      <c r="AQ414" s="215"/>
      <c r="AR414" s="215" t="s">
        <v>8294</v>
      </c>
      <c r="AS414" s="215"/>
      <c r="AT414" s="215" t="s">
        <v>8294</v>
      </c>
      <c r="AU414" s="215" t="s">
        <v>8294</v>
      </c>
      <c r="AV414" s="215"/>
      <c r="AW414" s="215" t="s">
        <v>8294</v>
      </c>
      <c r="AX414" s="215"/>
      <c r="AY414" s="215" t="s">
        <v>8294</v>
      </c>
      <c r="AZ414" s="215"/>
      <c r="BA414" s="215" t="s">
        <v>8294</v>
      </c>
      <c r="BB414" s="215"/>
      <c r="BC414" s="215" t="s">
        <v>8294</v>
      </c>
      <c r="BD414" s="215"/>
      <c r="BE414" s="212">
        <v>3</v>
      </c>
      <c r="BF414" s="217">
        <v>42279</v>
      </c>
      <c r="BG414" s="211" t="s">
        <v>8294</v>
      </c>
      <c r="BH414" s="212" t="s">
        <v>8299</v>
      </c>
      <c r="BI414" s="211" t="s">
        <v>8294</v>
      </c>
      <c r="BJ414" s="211"/>
      <c r="BK414" s="211" t="s">
        <v>8294</v>
      </c>
      <c r="BL414" s="211"/>
      <c r="BM414" s="211" t="s">
        <v>8294</v>
      </c>
      <c r="BN414" s="212" t="s">
        <v>8299</v>
      </c>
      <c r="BO414" s="211" t="s">
        <v>8294</v>
      </c>
      <c r="BP414" s="211"/>
      <c r="BQ414" s="211" t="s">
        <v>8294</v>
      </c>
      <c r="BR414" s="212" t="s">
        <v>8299</v>
      </c>
      <c r="BS414" s="211" t="s">
        <v>8294</v>
      </c>
      <c r="BT414" s="212" t="s">
        <v>8299</v>
      </c>
      <c r="BU414" s="211" t="s">
        <v>8294</v>
      </c>
      <c r="BV414" s="212" t="s">
        <v>8299</v>
      </c>
      <c r="BW414" s="211" t="s">
        <v>8294</v>
      </c>
      <c r="BX414" s="212" t="s">
        <v>8299</v>
      </c>
      <c r="BY414" s="234" t="s">
        <v>8294</v>
      </c>
      <c r="BZ414" s="214">
        <v>42215</v>
      </c>
      <c r="CA414" s="211" t="s">
        <v>8294</v>
      </c>
      <c r="CB414" s="208" t="s">
        <v>8299</v>
      </c>
      <c r="CC414" s="212">
        <v>6.6</v>
      </c>
      <c r="CD414" s="214">
        <v>42215</v>
      </c>
      <c r="CE414" s="208">
        <v>0</v>
      </c>
      <c r="CG414" s="215" t="s">
        <v>8294</v>
      </c>
      <c r="CH414" s="215" t="s">
        <v>8294</v>
      </c>
      <c r="CI414" s="215" t="s">
        <v>8294</v>
      </c>
      <c r="CJ414" s="215" t="s">
        <v>8294</v>
      </c>
    </row>
    <row r="415" spans="1:88">
      <c r="A415" s="210" t="s">
        <v>7624</v>
      </c>
      <c r="B415" s="211" t="s">
        <v>8113</v>
      </c>
      <c r="C415" s="212" t="s">
        <v>7764</v>
      </c>
      <c r="D415" s="211" t="s">
        <v>8274</v>
      </c>
      <c r="E415" s="212">
        <v>141</v>
      </c>
      <c r="F415" s="212">
        <v>1</v>
      </c>
      <c r="G415" s="213">
        <v>292</v>
      </c>
      <c r="H415" s="213">
        <v>16</v>
      </c>
      <c r="I415" s="213"/>
      <c r="J415" s="213"/>
      <c r="K415" s="211" t="s">
        <v>8294</v>
      </c>
      <c r="M415" s="212">
        <v>7</v>
      </c>
      <c r="N415" s="214">
        <v>41915</v>
      </c>
      <c r="O415" s="212">
        <v>4.5999999999999996</v>
      </c>
      <c r="P415" s="214">
        <v>42215</v>
      </c>
      <c r="Q415" s="215" t="s">
        <v>8294</v>
      </c>
      <c r="R415" s="215" t="s">
        <v>8294</v>
      </c>
      <c r="S415" s="215" t="s">
        <v>8294</v>
      </c>
      <c r="T415" s="215" t="s">
        <v>8294</v>
      </c>
      <c r="U415" s="209">
        <f>AD415*BS415</f>
        <v>1585.8042044444444</v>
      </c>
      <c r="V415" s="216">
        <v>42215</v>
      </c>
      <c r="W415" s="215">
        <v>13.5</v>
      </c>
      <c r="X415" s="215" t="s">
        <v>8294</v>
      </c>
      <c r="Y415" s="215" t="s">
        <v>8294</v>
      </c>
      <c r="Z415" s="209">
        <f>AD415*BU415</f>
        <v>327.13053333333329</v>
      </c>
      <c r="AA415" s="216">
        <v>42215</v>
      </c>
      <c r="AB415" s="208" t="e">
        <f>(AD415/AH415)*10000</f>
        <v>#VALUE!</v>
      </c>
      <c r="AC415" s="216">
        <v>42215</v>
      </c>
      <c r="AD415" s="485">
        <f>(O415/W415)*(((100-CC415)/100)*((100-2)/100))*100</f>
        <v>31.155288888888887</v>
      </c>
      <c r="AE415" s="216">
        <v>42212</v>
      </c>
      <c r="AF415" s="235">
        <v>34.935286935286932</v>
      </c>
      <c r="AG415" s="216">
        <v>42212</v>
      </c>
      <c r="AH415" s="215" t="s">
        <v>8294</v>
      </c>
      <c r="AI415" s="216" t="s">
        <v>8299</v>
      </c>
      <c r="AJ415" s="212">
        <v>165</v>
      </c>
      <c r="AK415" s="216">
        <v>42145</v>
      </c>
      <c r="AL415" s="215" t="s">
        <v>8294</v>
      </c>
      <c r="AM415" s="215"/>
      <c r="AN415" s="212">
        <v>101</v>
      </c>
      <c r="AO415" s="212"/>
      <c r="AP415" s="215" t="s">
        <v>8294</v>
      </c>
      <c r="AQ415" s="215"/>
      <c r="AR415" s="215" t="s">
        <v>8294</v>
      </c>
      <c r="AS415" s="215"/>
      <c r="AT415" s="215" t="s">
        <v>8294</v>
      </c>
      <c r="AU415" s="215" t="s">
        <v>8294</v>
      </c>
      <c r="AV415" s="215"/>
      <c r="AW415" s="215" t="s">
        <v>8294</v>
      </c>
      <c r="AX415" s="215"/>
      <c r="AY415" s="215" t="s">
        <v>8294</v>
      </c>
      <c r="AZ415" s="215"/>
      <c r="BA415" s="215" t="s">
        <v>8294</v>
      </c>
      <c r="BB415" s="215"/>
      <c r="BC415" s="215" t="s">
        <v>8294</v>
      </c>
      <c r="BD415" s="215"/>
      <c r="BE415" s="212">
        <v>3</v>
      </c>
      <c r="BF415" s="217">
        <v>42279</v>
      </c>
      <c r="BG415" s="212">
        <v>-18.100000000000001</v>
      </c>
      <c r="BH415" s="212" t="s">
        <v>8299</v>
      </c>
      <c r="BI415" s="211" t="s">
        <v>8294</v>
      </c>
      <c r="BJ415" s="211"/>
      <c r="BK415" s="211" t="s">
        <v>8294</v>
      </c>
      <c r="BL415" s="211"/>
      <c r="BM415" s="212">
        <v>66.599999999999994</v>
      </c>
      <c r="BN415" s="212" t="s">
        <v>8299</v>
      </c>
      <c r="BO415" s="211" t="s">
        <v>8294</v>
      </c>
      <c r="BP415" s="211"/>
      <c r="BQ415" s="212">
        <v>7.7</v>
      </c>
      <c r="BR415" s="212" t="s">
        <v>8299</v>
      </c>
      <c r="BS415" s="212">
        <v>50.9</v>
      </c>
      <c r="BT415" s="212" t="s">
        <v>8299</v>
      </c>
      <c r="BU415" s="212">
        <v>10.5</v>
      </c>
      <c r="BV415" s="212" t="s">
        <v>8299</v>
      </c>
      <c r="BW415" s="212">
        <v>10.3</v>
      </c>
      <c r="BX415" s="212" t="s">
        <v>8299</v>
      </c>
      <c r="BY415" s="234">
        <v>6.1830811500549316</v>
      </c>
      <c r="BZ415" s="214">
        <v>42215</v>
      </c>
      <c r="CA415" s="212">
        <v>26.2</v>
      </c>
      <c r="CB415" s="208" t="s">
        <v>8299</v>
      </c>
      <c r="CC415" s="212">
        <v>6.7</v>
      </c>
      <c r="CD415" s="214">
        <v>42215</v>
      </c>
      <c r="CE415" s="208">
        <v>0</v>
      </c>
      <c r="CG415" s="215" t="s">
        <v>8294</v>
      </c>
      <c r="CH415" s="215" t="s">
        <v>8294</v>
      </c>
      <c r="CI415" s="215" t="s">
        <v>8294</v>
      </c>
      <c r="CJ415" s="215" t="s">
        <v>8294</v>
      </c>
    </row>
    <row r="416" spans="1:88">
      <c r="A416" s="210" t="s">
        <v>7624</v>
      </c>
      <c r="B416" s="211" t="s">
        <v>7853</v>
      </c>
      <c r="C416" s="212" t="s">
        <v>7852</v>
      </c>
      <c r="D416" s="211" t="s">
        <v>8276</v>
      </c>
      <c r="E416" s="212">
        <v>16</v>
      </c>
      <c r="F416" s="212">
        <v>1</v>
      </c>
      <c r="G416" s="213">
        <v>292</v>
      </c>
      <c r="H416" s="213">
        <v>17</v>
      </c>
      <c r="I416" s="213"/>
      <c r="J416" s="213"/>
      <c r="K416" s="211" t="s">
        <v>8294</v>
      </c>
      <c r="M416" s="212">
        <v>7</v>
      </c>
      <c r="N416" s="214">
        <v>41915</v>
      </c>
      <c r="O416" s="212">
        <v>4.1500000000000004</v>
      </c>
      <c r="P416" s="214">
        <v>42215</v>
      </c>
      <c r="Q416" s="215" t="s">
        <v>8294</v>
      </c>
      <c r="R416" s="215" t="s">
        <v>8294</v>
      </c>
      <c r="S416" s="215" t="s">
        <v>8294</v>
      </c>
      <c r="T416" s="215" t="s">
        <v>8294</v>
      </c>
      <c r="U416" s="209">
        <f>AD416*BS416</f>
        <v>1238.4888651851852</v>
      </c>
      <c r="V416" s="216">
        <v>42215</v>
      </c>
      <c r="W416" s="215">
        <v>13.5</v>
      </c>
      <c r="X416" s="215" t="s">
        <v>8294</v>
      </c>
      <c r="Y416" s="215" t="s">
        <v>8294</v>
      </c>
      <c r="Z416" s="209">
        <f>AD416*BU416</f>
        <v>483.65366518518522</v>
      </c>
      <c r="AA416" s="216">
        <v>42215</v>
      </c>
      <c r="AB416" s="208" t="e">
        <f>(AD416/AH416)*10000</f>
        <v>#VALUE!</v>
      </c>
      <c r="AC416" s="216">
        <v>42215</v>
      </c>
      <c r="AD416" s="485">
        <f>(O416/W416)*(((100-CC416)/100)*((100-2)/100))*100</f>
        <v>27.956859259259261</v>
      </c>
      <c r="AE416" s="216">
        <v>42212</v>
      </c>
      <c r="AF416" s="235">
        <v>31.348799348799343</v>
      </c>
      <c r="AG416" s="216">
        <v>42212</v>
      </c>
      <c r="AH416" s="215" t="s">
        <v>8294</v>
      </c>
      <c r="AI416" s="216" t="s">
        <v>8299</v>
      </c>
      <c r="AJ416" s="212">
        <v>175</v>
      </c>
      <c r="AK416" s="216">
        <v>42145</v>
      </c>
      <c r="AL416" s="215" t="s">
        <v>8294</v>
      </c>
      <c r="AM416" s="215"/>
      <c r="AN416" s="212">
        <v>104</v>
      </c>
      <c r="AO416" s="212"/>
      <c r="AP416" s="215" t="s">
        <v>8294</v>
      </c>
      <c r="AQ416" s="215"/>
      <c r="AR416" s="215" t="s">
        <v>8294</v>
      </c>
      <c r="AS416" s="215"/>
      <c r="AT416" s="215" t="s">
        <v>8294</v>
      </c>
      <c r="AU416" s="215" t="s">
        <v>8294</v>
      </c>
      <c r="AV416" s="215"/>
      <c r="AW416" s="215" t="s">
        <v>8294</v>
      </c>
      <c r="AX416" s="215"/>
      <c r="AY416" s="215" t="s">
        <v>8294</v>
      </c>
      <c r="AZ416" s="215"/>
      <c r="BA416" s="215" t="s">
        <v>8294</v>
      </c>
      <c r="BB416" s="215"/>
      <c r="BC416" s="215" t="s">
        <v>8294</v>
      </c>
      <c r="BD416" s="215"/>
      <c r="BE416" s="212">
        <v>3</v>
      </c>
      <c r="BF416" s="217">
        <v>42279</v>
      </c>
      <c r="BG416" s="212">
        <v>17.399999999999999</v>
      </c>
      <c r="BH416" s="212" t="s">
        <v>8299</v>
      </c>
      <c r="BI416" s="211" t="s">
        <v>8294</v>
      </c>
      <c r="BJ416" s="211"/>
      <c r="BK416" s="211" t="s">
        <v>8294</v>
      </c>
      <c r="BL416" s="211"/>
      <c r="BM416" s="212">
        <v>65.8</v>
      </c>
      <c r="BN416" s="212" t="s">
        <v>8299</v>
      </c>
      <c r="BO416" s="211" t="s">
        <v>8294</v>
      </c>
      <c r="BP416" s="211"/>
      <c r="BQ416" s="212">
        <v>6.2</v>
      </c>
      <c r="BR416" s="212" t="s">
        <v>8299</v>
      </c>
      <c r="BS416" s="212">
        <v>44.3</v>
      </c>
      <c r="BT416" s="212" t="s">
        <v>8299</v>
      </c>
      <c r="BU416" s="212">
        <v>17.3</v>
      </c>
      <c r="BV416" s="212" t="s">
        <v>8299</v>
      </c>
      <c r="BW416" s="212">
        <v>71.8</v>
      </c>
      <c r="BX416" s="212" t="s">
        <v>8299</v>
      </c>
      <c r="BY416" s="234">
        <v>7.2966928482055664</v>
      </c>
      <c r="BZ416" s="214">
        <v>42215</v>
      </c>
      <c r="CA416" s="212">
        <v>37.1</v>
      </c>
      <c r="CB416" s="208" t="s">
        <v>8299</v>
      </c>
      <c r="CC416" s="212">
        <v>7.2</v>
      </c>
      <c r="CD416" s="214">
        <v>42215</v>
      </c>
      <c r="CE416" s="208">
        <v>0</v>
      </c>
      <c r="CG416" s="215" t="s">
        <v>8294</v>
      </c>
      <c r="CH416" s="215" t="s">
        <v>8294</v>
      </c>
      <c r="CI416" s="215" t="s">
        <v>8294</v>
      </c>
      <c r="CJ416" s="215" t="s">
        <v>8294</v>
      </c>
    </row>
    <row r="417" spans="1:88">
      <c r="A417" s="210" t="s">
        <v>7624</v>
      </c>
      <c r="B417" s="211" t="s">
        <v>7931</v>
      </c>
      <c r="C417" s="212" t="s">
        <v>7683</v>
      </c>
      <c r="D417" s="211" t="s">
        <v>8276</v>
      </c>
      <c r="E417" s="212">
        <v>53</v>
      </c>
      <c r="F417" s="212">
        <v>1</v>
      </c>
      <c r="G417" s="213">
        <v>292</v>
      </c>
      <c r="H417" s="213">
        <v>18</v>
      </c>
      <c r="I417" s="213"/>
      <c r="J417" s="213"/>
      <c r="K417" s="211" t="s">
        <v>8294</v>
      </c>
      <c r="M417" s="212">
        <v>7</v>
      </c>
      <c r="N417" s="214">
        <v>41915</v>
      </c>
      <c r="O417" s="212">
        <v>5.05</v>
      </c>
      <c r="P417" s="214">
        <v>42215</v>
      </c>
      <c r="Q417" s="215" t="s">
        <v>8294</v>
      </c>
      <c r="R417" s="215" t="s">
        <v>8294</v>
      </c>
      <c r="S417" s="215" t="s">
        <v>8294</v>
      </c>
      <c r="T417" s="215" t="s">
        <v>8294</v>
      </c>
      <c r="U417" s="209">
        <f>AD417*BS417</f>
        <v>1588.738977777778</v>
      </c>
      <c r="V417" s="216">
        <v>42215</v>
      </c>
      <c r="W417" s="215">
        <v>13.5</v>
      </c>
      <c r="X417" s="215" t="s">
        <v>8294</v>
      </c>
      <c r="Y417" s="215" t="s">
        <v>8294</v>
      </c>
      <c r="Z417" s="209">
        <f>AD417*BU417</f>
        <v>485.16330074074074</v>
      </c>
      <c r="AA417" s="216">
        <v>42215</v>
      </c>
      <c r="AB417" s="208" t="e">
        <f>(AD417/AH417)*10000</f>
        <v>#VALUE!</v>
      </c>
      <c r="AC417" s="216">
        <v>42215</v>
      </c>
      <c r="AD417" s="485">
        <f>(O417/W417)*(((100-CC417)/100)*((100-2)/100))*100</f>
        <v>34.166429629629633</v>
      </c>
      <c r="AE417" s="216">
        <v>42212</v>
      </c>
      <c r="AF417" s="235">
        <v>38.311762311762315</v>
      </c>
      <c r="AG417" s="216">
        <v>42212</v>
      </c>
      <c r="AH417" s="215" t="s">
        <v>8294</v>
      </c>
      <c r="AI417" s="216" t="s">
        <v>8299</v>
      </c>
      <c r="AJ417" s="212">
        <v>170</v>
      </c>
      <c r="AK417" s="216">
        <v>42145</v>
      </c>
      <c r="AL417" s="215" t="s">
        <v>8294</v>
      </c>
      <c r="AM417" s="215"/>
      <c r="AN417" s="212">
        <v>107</v>
      </c>
      <c r="AO417" s="212"/>
      <c r="AP417" s="215" t="s">
        <v>8294</v>
      </c>
      <c r="AQ417" s="215"/>
      <c r="AR417" s="215" t="s">
        <v>8294</v>
      </c>
      <c r="AS417" s="215"/>
      <c r="AT417" s="215" t="s">
        <v>8294</v>
      </c>
      <c r="AU417" s="215" t="s">
        <v>8294</v>
      </c>
      <c r="AV417" s="215"/>
      <c r="AW417" s="215" t="s">
        <v>8294</v>
      </c>
      <c r="AX417" s="215"/>
      <c r="AY417" s="215" t="s">
        <v>8294</v>
      </c>
      <c r="AZ417" s="215"/>
      <c r="BA417" s="215" t="s">
        <v>8294</v>
      </c>
      <c r="BB417" s="215"/>
      <c r="BC417" s="215" t="s">
        <v>8294</v>
      </c>
      <c r="BD417" s="215"/>
      <c r="BE417" s="212">
        <v>3</v>
      </c>
      <c r="BF417" s="217">
        <v>42279</v>
      </c>
      <c r="BG417" s="212">
        <v>-12.3</v>
      </c>
      <c r="BH417" s="212" t="s">
        <v>8299</v>
      </c>
      <c r="BI417" s="211" t="s">
        <v>8294</v>
      </c>
      <c r="BJ417" s="211"/>
      <c r="BK417" s="211" t="s">
        <v>8294</v>
      </c>
      <c r="BL417" s="211"/>
      <c r="BM417" s="212">
        <v>60.7</v>
      </c>
      <c r="BN417" s="212" t="s">
        <v>8299</v>
      </c>
      <c r="BO417" s="211" t="s">
        <v>8294</v>
      </c>
      <c r="BP417" s="211"/>
      <c r="BQ417" s="212">
        <v>10.4</v>
      </c>
      <c r="BR417" s="212" t="s">
        <v>8299</v>
      </c>
      <c r="BS417" s="212">
        <v>46.5</v>
      </c>
      <c r="BT417" s="212" t="s">
        <v>8299</v>
      </c>
      <c r="BU417" s="212">
        <v>14.2</v>
      </c>
      <c r="BV417" s="212" t="s">
        <v>8299</v>
      </c>
      <c r="BW417" s="212">
        <v>11.1</v>
      </c>
      <c r="BX417" s="212" t="s">
        <v>8299</v>
      </c>
      <c r="BY417" s="234">
        <v>7.1042070388793945</v>
      </c>
      <c r="BZ417" s="214">
        <v>42215</v>
      </c>
      <c r="CA417" s="212">
        <v>31.9</v>
      </c>
      <c r="CB417" s="208" t="s">
        <v>8299</v>
      </c>
      <c r="CC417" s="212">
        <v>6.8</v>
      </c>
      <c r="CD417" s="214">
        <v>42215</v>
      </c>
      <c r="CE417" s="208">
        <v>0</v>
      </c>
      <c r="CG417" s="215" t="s">
        <v>8294</v>
      </c>
      <c r="CH417" s="215" t="s">
        <v>8294</v>
      </c>
      <c r="CI417" s="215" t="s">
        <v>8294</v>
      </c>
      <c r="CJ417" s="215" t="s">
        <v>8294</v>
      </c>
    </row>
    <row r="418" spans="1:88">
      <c r="A418" s="210" t="s">
        <v>7624</v>
      </c>
      <c r="B418" s="211" t="s">
        <v>8084</v>
      </c>
      <c r="C418" s="212" t="s">
        <v>7396</v>
      </c>
      <c r="D418" s="211" t="s">
        <v>8276</v>
      </c>
      <c r="E418" s="212">
        <v>126</v>
      </c>
      <c r="F418" s="212">
        <v>1</v>
      </c>
      <c r="G418" s="213">
        <v>292</v>
      </c>
      <c r="H418" s="213">
        <v>19</v>
      </c>
      <c r="I418" s="213"/>
      <c r="J418" s="213"/>
      <c r="K418" s="211" t="s">
        <v>8294</v>
      </c>
      <c r="M418" s="212">
        <v>7</v>
      </c>
      <c r="N418" s="214">
        <v>41915</v>
      </c>
      <c r="O418" s="212">
        <v>5.55</v>
      </c>
      <c r="P418" s="214">
        <v>42215</v>
      </c>
      <c r="Q418" s="215" t="s">
        <v>8294</v>
      </c>
      <c r="R418" s="215" t="s">
        <v>8294</v>
      </c>
      <c r="S418" s="215" t="s">
        <v>8294</v>
      </c>
      <c r="T418" s="215" t="s">
        <v>8294</v>
      </c>
      <c r="U418" s="209">
        <f>AD418*BS418</f>
        <v>1680.2521399999998</v>
      </c>
      <c r="V418" s="216">
        <v>42215</v>
      </c>
      <c r="W418" s="215">
        <v>13.5</v>
      </c>
      <c r="X418" s="215" t="s">
        <v>8294</v>
      </c>
      <c r="Y418" s="215" t="s">
        <v>8294</v>
      </c>
      <c r="Z418" s="209">
        <f>AD418*BU418</f>
        <v>586.39671999999996</v>
      </c>
      <c r="AA418" s="216">
        <v>42215</v>
      </c>
      <c r="AB418" s="208" t="e">
        <f>(AD418/AH418)*10000</f>
        <v>#VALUE!</v>
      </c>
      <c r="AC418" s="216">
        <v>42215</v>
      </c>
      <c r="AD418" s="485">
        <f>(O418/W418)*(((100-CC418)/100)*((100-2)/100))*100</f>
        <v>37.589533333333328</v>
      </c>
      <c r="AE418" s="216">
        <v>42212</v>
      </c>
      <c r="AF418" s="235">
        <v>42.150183150183146</v>
      </c>
      <c r="AG418" s="216">
        <v>42212</v>
      </c>
      <c r="AH418" s="215" t="s">
        <v>8294</v>
      </c>
      <c r="AI418" s="216" t="s">
        <v>8299</v>
      </c>
      <c r="AJ418" s="212">
        <v>160</v>
      </c>
      <c r="AK418" s="216">
        <v>42145</v>
      </c>
      <c r="AL418" s="215" t="s">
        <v>8294</v>
      </c>
      <c r="AM418" s="215"/>
      <c r="AN418" s="212">
        <v>105</v>
      </c>
      <c r="AO418" s="212"/>
      <c r="AP418" s="215" t="s">
        <v>8294</v>
      </c>
      <c r="AQ418" s="215"/>
      <c r="AR418" s="215" t="s">
        <v>8294</v>
      </c>
      <c r="AS418" s="215"/>
      <c r="AT418" s="215" t="s">
        <v>8294</v>
      </c>
      <c r="AU418" s="215" t="s">
        <v>8294</v>
      </c>
      <c r="AV418" s="215"/>
      <c r="AW418" s="215" t="s">
        <v>8294</v>
      </c>
      <c r="AX418" s="215"/>
      <c r="AY418" s="215" t="s">
        <v>8294</v>
      </c>
      <c r="AZ418" s="215"/>
      <c r="BA418" s="215" t="s">
        <v>8294</v>
      </c>
      <c r="BB418" s="215"/>
      <c r="BC418" s="215" t="s">
        <v>8294</v>
      </c>
      <c r="BD418" s="215"/>
      <c r="BE418" s="212">
        <v>3</v>
      </c>
      <c r="BF418" s="217">
        <v>42279</v>
      </c>
      <c r="BG418" s="212">
        <v>-10</v>
      </c>
      <c r="BH418" s="212" t="s">
        <v>8299</v>
      </c>
      <c r="BI418" s="211" t="s">
        <v>8294</v>
      </c>
      <c r="BJ418" s="211"/>
      <c r="BK418" s="211" t="s">
        <v>8294</v>
      </c>
      <c r="BL418" s="211"/>
      <c r="BM418" s="212">
        <v>58.8</v>
      </c>
      <c r="BN418" s="212" t="s">
        <v>8299</v>
      </c>
      <c r="BO418" s="211" t="s">
        <v>8294</v>
      </c>
      <c r="BP418" s="211"/>
      <c r="BQ418" s="212">
        <v>11.4</v>
      </c>
      <c r="BR418" s="212" t="s">
        <v>8299</v>
      </c>
      <c r="BS418" s="212">
        <v>44.7</v>
      </c>
      <c r="BT418" s="212" t="s">
        <v>8299</v>
      </c>
      <c r="BU418" s="212">
        <v>15.6</v>
      </c>
      <c r="BV418" s="212" t="s">
        <v>8299</v>
      </c>
      <c r="BW418" s="212">
        <v>13.7</v>
      </c>
      <c r="BX418" s="212" t="s">
        <v>8299</v>
      </c>
      <c r="BY418" s="234">
        <v>7.0242328643798828</v>
      </c>
      <c r="BZ418" s="214">
        <v>42215</v>
      </c>
      <c r="CA418" s="212">
        <v>33.6</v>
      </c>
      <c r="CB418" s="208" t="s">
        <v>8299</v>
      </c>
      <c r="CC418" s="212">
        <v>6.7</v>
      </c>
      <c r="CD418" s="214">
        <v>42215</v>
      </c>
      <c r="CE418" s="208">
        <v>0</v>
      </c>
      <c r="CG418" s="215" t="s">
        <v>8294</v>
      </c>
      <c r="CH418" s="215" t="s">
        <v>8294</v>
      </c>
      <c r="CI418" s="215" t="s">
        <v>8294</v>
      </c>
      <c r="CJ418" s="215" t="s">
        <v>8294</v>
      </c>
    </row>
    <row r="419" spans="1:88">
      <c r="A419" s="210" t="s">
        <v>7624</v>
      </c>
      <c r="B419" s="211" t="s">
        <v>8153</v>
      </c>
      <c r="C419" s="212" t="s">
        <v>7782</v>
      </c>
      <c r="D419" s="211" t="s">
        <v>8276</v>
      </c>
      <c r="E419" s="212">
        <v>159</v>
      </c>
      <c r="F419" s="212">
        <v>1</v>
      </c>
      <c r="G419" s="213">
        <v>292</v>
      </c>
      <c r="H419" s="213">
        <v>20</v>
      </c>
      <c r="I419" s="213"/>
      <c r="J419" s="213"/>
      <c r="K419" s="211" t="s">
        <v>8294</v>
      </c>
      <c r="M419" s="212">
        <v>3</v>
      </c>
      <c r="N419" s="214">
        <v>41915</v>
      </c>
      <c r="O419" s="212">
        <v>5.05</v>
      </c>
      <c r="P419" s="214">
        <v>42215</v>
      </c>
      <c r="Q419" s="215" t="s">
        <v>8294</v>
      </c>
      <c r="R419" s="215" t="s">
        <v>8294</v>
      </c>
      <c r="S419" s="215" t="s">
        <v>8294</v>
      </c>
      <c r="T419" s="215" t="s">
        <v>8294</v>
      </c>
      <c r="U419" s="209">
        <f>AD419*BS419</f>
        <v>1547.9005629629628</v>
      </c>
      <c r="V419" s="216">
        <v>42215</v>
      </c>
      <c r="W419" s="215">
        <v>13.5</v>
      </c>
      <c r="X419" s="215" t="s">
        <v>8294</v>
      </c>
      <c r="Y419" s="215" t="s">
        <v>8294</v>
      </c>
      <c r="Z419" s="209">
        <f>AD419*BU419</f>
        <v>493.28699259259253</v>
      </c>
      <c r="AA419" s="216">
        <v>42215</v>
      </c>
      <c r="AB419" s="208" t="e">
        <f>(AD419/AH419)*10000</f>
        <v>#VALUE!</v>
      </c>
      <c r="AC419" s="216">
        <v>42215</v>
      </c>
      <c r="AD419" s="485">
        <f>(O419/W419)*(((100-CC419)/100)*((100-2)/100))*100</f>
        <v>34.019792592592587</v>
      </c>
      <c r="AE419" s="216">
        <v>42212</v>
      </c>
      <c r="AF419" s="235">
        <v>38.147334147334142</v>
      </c>
      <c r="AG419" s="216">
        <v>42212</v>
      </c>
      <c r="AH419" s="215" t="s">
        <v>8294</v>
      </c>
      <c r="AI419" s="216" t="s">
        <v>8299</v>
      </c>
      <c r="AJ419" s="212">
        <v>160</v>
      </c>
      <c r="AK419" s="216">
        <v>42145</v>
      </c>
      <c r="AL419" s="215" t="s">
        <v>8294</v>
      </c>
      <c r="AM419" s="215"/>
      <c r="AN419" s="212">
        <v>106</v>
      </c>
      <c r="AO419" s="212"/>
      <c r="AP419" s="215" t="s">
        <v>8294</v>
      </c>
      <c r="AQ419" s="215"/>
      <c r="AR419" s="215" t="s">
        <v>8294</v>
      </c>
      <c r="AS419" s="215"/>
      <c r="AT419" s="215" t="s">
        <v>8294</v>
      </c>
      <c r="AU419" s="215" t="s">
        <v>8294</v>
      </c>
      <c r="AV419" s="215"/>
      <c r="AW419" s="215" t="s">
        <v>8294</v>
      </c>
      <c r="AX419" s="215"/>
      <c r="AY419" s="215" t="s">
        <v>8294</v>
      </c>
      <c r="AZ419" s="215"/>
      <c r="BA419" s="215" t="s">
        <v>8294</v>
      </c>
      <c r="BB419" s="215"/>
      <c r="BC419" s="215" t="s">
        <v>8294</v>
      </c>
      <c r="BD419" s="215"/>
      <c r="BE419" s="212">
        <v>7</v>
      </c>
      <c r="BF419" s="217">
        <v>42279</v>
      </c>
      <c r="BG419" s="212">
        <v>-14.8</v>
      </c>
      <c r="BH419" s="212" t="s">
        <v>8299</v>
      </c>
      <c r="BI419" s="211" t="s">
        <v>8294</v>
      </c>
      <c r="BJ419" s="211"/>
      <c r="BK419" s="211" t="s">
        <v>8294</v>
      </c>
      <c r="BL419" s="211"/>
      <c r="BM419" s="212">
        <v>60.9</v>
      </c>
      <c r="BN419" s="212" t="s">
        <v>8299</v>
      </c>
      <c r="BO419" s="211" t="s">
        <v>8294</v>
      </c>
      <c r="BP419" s="211"/>
      <c r="BQ419" s="212">
        <v>10</v>
      </c>
      <c r="BR419" s="212" t="s">
        <v>8299</v>
      </c>
      <c r="BS419" s="212">
        <v>45.5</v>
      </c>
      <c r="BT419" s="212" t="s">
        <v>8299</v>
      </c>
      <c r="BU419" s="212">
        <v>14.5</v>
      </c>
      <c r="BV419" s="212" t="s">
        <v>8299</v>
      </c>
      <c r="BW419" s="212">
        <v>10.8</v>
      </c>
      <c r="BX419" s="212" t="s">
        <v>8299</v>
      </c>
      <c r="BY419" s="234">
        <v>6.602686882019043</v>
      </c>
      <c r="BZ419" s="214">
        <v>42215</v>
      </c>
      <c r="CA419" s="212">
        <v>31.8</v>
      </c>
      <c r="CB419" s="208" t="s">
        <v>8299</v>
      </c>
      <c r="CC419" s="212">
        <v>7.2</v>
      </c>
      <c r="CD419" s="214">
        <v>42215</v>
      </c>
      <c r="CE419" s="208">
        <v>0</v>
      </c>
      <c r="CG419" s="215" t="s">
        <v>8294</v>
      </c>
      <c r="CH419" s="215" t="s">
        <v>8294</v>
      </c>
      <c r="CI419" s="215" t="s">
        <v>8294</v>
      </c>
      <c r="CJ419" s="215" t="s">
        <v>8294</v>
      </c>
    </row>
    <row r="420" spans="1:88">
      <c r="A420" s="210" t="s">
        <v>7624</v>
      </c>
      <c r="B420" s="211" t="s">
        <v>8088</v>
      </c>
      <c r="C420" s="212" t="s">
        <v>7752</v>
      </c>
      <c r="D420" s="211" t="s">
        <v>8276</v>
      </c>
      <c r="E420" s="212">
        <v>128</v>
      </c>
      <c r="F420" s="212">
        <v>1</v>
      </c>
      <c r="G420" s="213">
        <v>292</v>
      </c>
      <c r="H420" s="213">
        <v>21</v>
      </c>
      <c r="I420" s="213"/>
      <c r="J420" s="213"/>
      <c r="K420" s="211" t="s">
        <v>8294</v>
      </c>
      <c r="M420" s="212">
        <v>7</v>
      </c>
      <c r="N420" s="214">
        <v>41915</v>
      </c>
      <c r="O420" s="212">
        <v>3.4</v>
      </c>
      <c r="P420" s="214">
        <v>42215</v>
      </c>
      <c r="Q420" s="215" t="s">
        <v>8294</v>
      </c>
      <c r="R420" s="215" t="s">
        <v>8294</v>
      </c>
      <c r="S420" s="215" t="s">
        <v>8294</v>
      </c>
      <c r="T420" s="215" t="s">
        <v>8294</v>
      </c>
      <c r="U420" s="209">
        <f>AD420*BS420</f>
        <v>1133.7685333333332</v>
      </c>
      <c r="V420" s="216">
        <v>42215</v>
      </c>
      <c r="W420" s="215">
        <v>13.5</v>
      </c>
      <c r="X420" s="215" t="s">
        <v>8294</v>
      </c>
      <c r="Y420" s="215" t="s">
        <v>8294</v>
      </c>
      <c r="Z420" s="209">
        <f>AD420*BU420</f>
        <v>368.7610785185185</v>
      </c>
      <c r="AA420" s="216">
        <v>42215</v>
      </c>
      <c r="AB420" s="208" t="e">
        <f>(AD420/AH420)*10000</f>
        <v>#VALUE!</v>
      </c>
      <c r="AC420" s="216">
        <v>42215</v>
      </c>
      <c r="AD420" s="485">
        <f>(O420/W420)*(((100-CC420)/100)*((100-2)/100))*100</f>
        <v>22.90441481481481</v>
      </c>
      <c r="AE420" s="216">
        <v>42212</v>
      </c>
      <c r="AF420" s="235">
        <v>25.683353683353676</v>
      </c>
      <c r="AG420" s="216">
        <v>42212</v>
      </c>
      <c r="AH420" s="215" t="s">
        <v>8294</v>
      </c>
      <c r="AI420" s="216" t="s">
        <v>8299</v>
      </c>
      <c r="AJ420" s="212">
        <v>150</v>
      </c>
      <c r="AK420" s="216">
        <v>42145</v>
      </c>
      <c r="AL420" s="215" t="s">
        <v>8294</v>
      </c>
      <c r="AM420" s="215"/>
      <c r="AN420" s="212">
        <v>111</v>
      </c>
      <c r="AO420" s="212"/>
      <c r="AP420" s="215" t="s">
        <v>8294</v>
      </c>
      <c r="AQ420" s="215"/>
      <c r="AR420" s="215" t="s">
        <v>8294</v>
      </c>
      <c r="AS420" s="215"/>
      <c r="AT420" s="215" t="s">
        <v>8294</v>
      </c>
      <c r="AU420" s="215" t="s">
        <v>8294</v>
      </c>
      <c r="AV420" s="215"/>
      <c r="AW420" s="215" t="s">
        <v>8294</v>
      </c>
      <c r="AX420" s="215"/>
      <c r="AY420" s="215" t="s">
        <v>8294</v>
      </c>
      <c r="AZ420" s="215"/>
      <c r="BA420" s="215" t="s">
        <v>8294</v>
      </c>
      <c r="BB420" s="215"/>
      <c r="BC420" s="215" t="s">
        <v>8294</v>
      </c>
      <c r="BD420" s="215"/>
      <c r="BE420" s="212">
        <v>3</v>
      </c>
      <c r="BF420" s="217">
        <v>42279</v>
      </c>
      <c r="BG420" s="212">
        <v>32.200000000000003</v>
      </c>
      <c r="BH420" s="212" t="s">
        <v>8299</v>
      </c>
      <c r="BI420" s="211" t="s">
        <v>8294</v>
      </c>
      <c r="BJ420" s="211"/>
      <c r="BK420" s="211" t="s">
        <v>8294</v>
      </c>
      <c r="BL420" s="211"/>
      <c r="BM420" s="212">
        <v>69.099999999999994</v>
      </c>
      <c r="BN420" s="212" t="s">
        <v>8299</v>
      </c>
      <c r="BO420" s="211" t="s">
        <v>8294</v>
      </c>
      <c r="BP420" s="211"/>
      <c r="BQ420" s="212">
        <v>3.6</v>
      </c>
      <c r="BR420" s="212" t="s">
        <v>8299</v>
      </c>
      <c r="BS420" s="212">
        <v>49.5</v>
      </c>
      <c r="BT420" s="212" t="s">
        <v>8299</v>
      </c>
      <c r="BU420" s="212">
        <v>16.100000000000001</v>
      </c>
      <c r="BV420" s="212" t="s">
        <v>8299</v>
      </c>
      <c r="BW420" s="212">
        <v>62.7</v>
      </c>
      <c r="BX420" s="212" t="s">
        <v>8299</v>
      </c>
      <c r="BY420" s="234">
        <v>6.7931418418884277</v>
      </c>
      <c r="BZ420" s="214">
        <v>42215</v>
      </c>
      <c r="CA420" s="212">
        <v>38.799999999999997</v>
      </c>
      <c r="CB420" s="208" t="s">
        <v>8299</v>
      </c>
      <c r="CC420" s="212">
        <v>7.2</v>
      </c>
      <c r="CD420" s="214">
        <v>42215</v>
      </c>
      <c r="CE420" s="208">
        <v>0</v>
      </c>
      <c r="CG420" s="215" t="s">
        <v>8294</v>
      </c>
      <c r="CH420" s="215" t="s">
        <v>8294</v>
      </c>
      <c r="CI420" s="215" t="s">
        <v>8294</v>
      </c>
      <c r="CJ420" s="215" t="s">
        <v>8294</v>
      </c>
    </row>
    <row r="421" spans="1:88">
      <c r="A421" s="210" t="s">
        <v>7624</v>
      </c>
      <c r="B421" s="211" t="s">
        <v>7963</v>
      </c>
      <c r="C421" s="212" t="s">
        <v>7698</v>
      </c>
      <c r="D421" s="211" t="s">
        <v>8276</v>
      </c>
      <c r="E421" s="212">
        <v>69</v>
      </c>
      <c r="F421" s="212">
        <v>1</v>
      </c>
      <c r="G421" s="213">
        <v>292</v>
      </c>
      <c r="H421" s="213">
        <v>22</v>
      </c>
      <c r="I421" s="213"/>
      <c r="J421" s="213"/>
      <c r="K421" s="211" t="s">
        <v>8294</v>
      </c>
      <c r="M421" s="212">
        <v>7</v>
      </c>
      <c r="N421" s="214">
        <v>41915</v>
      </c>
      <c r="O421" s="212">
        <v>5.2</v>
      </c>
      <c r="P421" s="214">
        <v>42215</v>
      </c>
      <c r="Q421" s="215" t="s">
        <v>8294</v>
      </c>
      <c r="R421" s="215" t="s">
        <v>8294</v>
      </c>
      <c r="S421" s="215" t="s">
        <v>8294</v>
      </c>
      <c r="T421" s="215" t="s">
        <v>8294</v>
      </c>
      <c r="U421" s="209">
        <f>AD421*BS421</f>
        <v>1641.2026607407406</v>
      </c>
      <c r="V421" s="216">
        <v>42215</v>
      </c>
      <c r="W421" s="215">
        <v>13.5</v>
      </c>
      <c r="X421" s="215" t="s">
        <v>8294</v>
      </c>
      <c r="Y421" s="215" t="s">
        <v>8294</v>
      </c>
      <c r="Z421" s="209">
        <f>AD421*BU421</f>
        <v>523.63853629629625</v>
      </c>
      <c r="AA421" s="216">
        <v>42215</v>
      </c>
      <c r="AB421" s="208" t="e">
        <f>(AD421/AH421)*10000</f>
        <v>#VALUE!</v>
      </c>
      <c r="AC421" s="216">
        <v>42215</v>
      </c>
      <c r="AD421" s="485">
        <f>(O421/W421)*(((100-CC421)/100)*((100-2)/100))*100</f>
        <v>35.143525925925921</v>
      </c>
      <c r="AE421" s="216">
        <v>42212</v>
      </c>
      <c r="AF421" s="235">
        <v>39.407407407407405</v>
      </c>
      <c r="AG421" s="216">
        <v>42212</v>
      </c>
      <c r="AH421" s="215" t="s">
        <v>8294</v>
      </c>
      <c r="AI421" s="216" t="s">
        <v>8299</v>
      </c>
      <c r="AJ421" s="212">
        <v>160</v>
      </c>
      <c r="AK421" s="216">
        <v>42145</v>
      </c>
      <c r="AL421" s="215" t="s">
        <v>8294</v>
      </c>
      <c r="AM421" s="215"/>
      <c r="AN421" s="212">
        <v>103</v>
      </c>
      <c r="AO421" s="212"/>
      <c r="AP421" s="215" t="s">
        <v>8294</v>
      </c>
      <c r="AQ421" s="215"/>
      <c r="AR421" s="215" t="s">
        <v>8294</v>
      </c>
      <c r="AS421" s="215"/>
      <c r="AT421" s="215" t="s">
        <v>8294</v>
      </c>
      <c r="AU421" s="215" t="s">
        <v>8294</v>
      </c>
      <c r="AV421" s="215"/>
      <c r="AW421" s="215" t="s">
        <v>8294</v>
      </c>
      <c r="AX421" s="215"/>
      <c r="AY421" s="215" t="s">
        <v>8294</v>
      </c>
      <c r="AZ421" s="215"/>
      <c r="BA421" s="215" t="s">
        <v>8294</v>
      </c>
      <c r="BB421" s="215"/>
      <c r="BC421" s="215" t="s">
        <v>8294</v>
      </c>
      <c r="BD421" s="215"/>
      <c r="BE421" s="212">
        <v>3</v>
      </c>
      <c r="BF421" s="217">
        <v>42279</v>
      </c>
      <c r="BG421" s="212">
        <v>-12.4</v>
      </c>
      <c r="BH421" s="212" t="s">
        <v>8299</v>
      </c>
      <c r="BI421" s="211" t="s">
        <v>8294</v>
      </c>
      <c r="BJ421" s="211"/>
      <c r="BK421" s="211" t="s">
        <v>8294</v>
      </c>
      <c r="BL421" s="211"/>
      <c r="BM421" s="212">
        <v>62.4</v>
      </c>
      <c r="BN421" s="212" t="s">
        <v>8299</v>
      </c>
      <c r="BO421" s="211" t="s">
        <v>8294</v>
      </c>
      <c r="BP421" s="211"/>
      <c r="BQ421" s="212">
        <v>10.199999999999999</v>
      </c>
      <c r="BR421" s="212" t="s">
        <v>8299</v>
      </c>
      <c r="BS421" s="212">
        <v>46.7</v>
      </c>
      <c r="BT421" s="212" t="s">
        <v>8299</v>
      </c>
      <c r="BU421" s="212">
        <v>14.9</v>
      </c>
      <c r="BV421" s="212" t="s">
        <v>8299</v>
      </c>
      <c r="BW421" s="212">
        <v>16</v>
      </c>
      <c r="BX421" s="212" t="s">
        <v>8299</v>
      </c>
      <c r="BY421" s="234">
        <v>7.2136011123657227</v>
      </c>
      <c r="BZ421" s="214">
        <v>42215</v>
      </c>
      <c r="CA421" s="212">
        <v>33.6</v>
      </c>
      <c r="CB421" s="208" t="s">
        <v>8299</v>
      </c>
      <c r="CC421" s="212">
        <v>6.9</v>
      </c>
      <c r="CD421" s="214">
        <v>42215</v>
      </c>
      <c r="CE421" s="208">
        <v>0</v>
      </c>
      <c r="CG421" s="215" t="s">
        <v>8294</v>
      </c>
      <c r="CH421" s="215" t="s">
        <v>8294</v>
      </c>
      <c r="CI421" s="215" t="s">
        <v>8294</v>
      </c>
      <c r="CJ421" s="215" t="s">
        <v>8294</v>
      </c>
    </row>
    <row r="422" spans="1:88">
      <c r="A422" s="210" t="s">
        <v>7624</v>
      </c>
      <c r="B422" s="211" t="s">
        <v>8159</v>
      </c>
      <c r="C422" s="212" t="s">
        <v>7786</v>
      </c>
      <c r="D422" s="211" t="s">
        <v>8274</v>
      </c>
      <c r="E422" s="212">
        <v>163</v>
      </c>
      <c r="F422" s="212">
        <v>1</v>
      </c>
      <c r="G422" s="213">
        <v>293</v>
      </c>
      <c r="H422" s="213">
        <v>11</v>
      </c>
      <c r="I422" s="213"/>
      <c r="J422" s="213"/>
      <c r="K422" s="211" t="s">
        <v>8294</v>
      </c>
      <c r="M422" s="212">
        <v>7</v>
      </c>
      <c r="N422" s="214">
        <v>41915</v>
      </c>
      <c r="O422" s="212">
        <v>4.05</v>
      </c>
      <c r="P422" s="214">
        <v>42215</v>
      </c>
      <c r="Q422" s="215" t="s">
        <v>8294</v>
      </c>
      <c r="R422" s="215" t="s">
        <v>8294</v>
      </c>
      <c r="S422" s="215" t="s">
        <v>8294</v>
      </c>
      <c r="T422" s="215" t="s">
        <v>8294</v>
      </c>
      <c r="U422" s="209">
        <f>AD422*BS422</f>
        <v>1331.6788800000002</v>
      </c>
      <c r="V422" s="216">
        <v>42215</v>
      </c>
      <c r="W422" s="215">
        <v>13.5</v>
      </c>
      <c r="X422" s="215" t="s">
        <v>8294</v>
      </c>
      <c r="Y422" s="215" t="s">
        <v>8294</v>
      </c>
      <c r="Z422" s="209">
        <f>AD422*BU422</f>
        <v>350.73024000000009</v>
      </c>
      <c r="AA422" s="216">
        <v>42215</v>
      </c>
      <c r="AB422" s="208" t="e">
        <f>(AD422/AH422)*10000</f>
        <v>#VALUE!</v>
      </c>
      <c r="AC422" s="216">
        <v>42215</v>
      </c>
      <c r="AD422" s="485">
        <f>(O422/W422)*(((100-CC422)/100)*((100-2)/100))*100</f>
        <v>27.400800000000004</v>
      </c>
      <c r="AE422" s="216">
        <v>42212</v>
      </c>
      <c r="AF422" s="235">
        <v>30.725274725274726</v>
      </c>
      <c r="AG422" s="216">
        <v>42212</v>
      </c>
      <c r="AH422" s="215" t="s">
        <v>8294</v>
      </c>
      <c r="AI422" s="216" t="s">
        <v>8299</v>
      </c>
      <c r="AJ422" s="212">
        <v>150</v>
      </c>
      <c r="AK422" s="216">
        <v>42145</v>
      </c>
      <c r="AL422" s="215" t="s">
        <v>8294</v>
      </c>
      <c r="AM422" s="215"/>
      <c r="AN422" s="212">
        <v>103</v>
      </c>
      <c r="AO422" s="212"/>
      <c r="AP422" s="215" t="s">
        <v>8294</v>
      </c>
      <c r="AQ422" s="215"/>
      <c r="AR422" s="215" t="s">
        <v>8294</v>
      </c>
      <c r="AS422" s="215"/>
      <c r="AT422" s="215" t="s">
        <v>8294</v>
      </c>
      <c r="AU422" s="215" t="s">
        <v>8294</v>
      </c>
      <c r="AV422" s="215"/>
      <c r="AW422" s="215" t="s">
        <v>8294</v>
      </c>
      <c r="AX422" s="215"/>
      <c r="AY422" s="215" t="s">
        <v>8294</v>
      </c>
      <c r="AZ422" s="215"/>
      <c r="BA422" s="215" t="s">
        <v>8294</v>
      </c>
      <c r="BB422" s="215"/>
      <c r="BC422" s="215" t="s">
        <v>8294</v>
      </c>
      <c r="BD422" s="215"/>
      <c r="BE422" s="212">
        <v>3</v>
      </c>
      <c r="BF422" s="217">
        <v>42279</v>
      </c>
      <c r="BG422" s="212">
        <v>-13</v>
      </c>
      <c r="BH422" s="212" t="s">
        <v>8299</v>
      </c>
      <c r="BI422" s="211" t="s">
        <v>8294</v>
      </c>
      <c r="BJ422" s="211"/>
      <c r="BK422" s="211" t="s">
        <v>8294</v>
      </c>
      <c r="BL422" s="211"/>
      <c r="BM422" s="212">
        <v>61.7</v>
      </c>
      <c r="BN422" s="212" t="s">
        <v>8299</v>
      </c>
      <c r="BO422" s="211" t="s">
        <v>8294</v>
      </c>
      <c r="BP422" s="211"/>
      <c r="BQ422" s="212">
        <v>9.9</v>
      </c>
      <c r="BR422" s="212" t="s">
        <v>8299</v>
      </c>
      <c r="BS422" s="212">
        <v>48.6</v>
      </c>
      <c r="BT422" s="212" t="s">
        <v>8299</v>
      </c>
      <c r="BU422" s="212">
        <v>12.8</v>
      </c>
      <c r="BV422" s="212" t="s">
        <v>8299</v>
      </c>
      <c r="BW422" s="212">
        <v>11.3</v>
      </c>
      <c r="BX422" s="212" t="s">
        <v>8299</v>
      </c>
      <c r="BY422" s="234">
        <v>6.9596548080444336</v>
      </c>
      <c r="BZ422" s="214">
        <v>42215</v>
      </c>
      <c r="CA422" s="212">
        <v>30.2</v>
      </c>
      <c r="CB422" s="208" t="s">
        <v>8299</v>
      </c>
      <c r="CC422" s="212">
        <v>6.8</v>
      </c>
      <c r="CD422" s="214">
        <v>42215</v>
      </c>
      <c r="CE422" s="208">
        <v>0</v>
      </c>
      <c r="CG422" s="215" t="s">
        <v>8294</v>
      </c>
      <c r="CH422" s="215" t="s">
        <v>8294</v>
      </c>
      <c r="CI422" s="215" t="s">
        <v>8294</v>
      </c>
      <c r="CJ422" s="215" t="s">
        <v>8294</v>
      </c>
    </row>
    <row r="423" spans="1:88">
      <c r="A423" s="210" t="s">
        <v>7624</v>
      </c>
      <c r="B423" s="211" t="s">
        <v>7927</v>
      </c>
      <c r="C423" s="212" t="s">
        <v>7681</v>
      </c>
      <c r="D423" s="211" t="s">
        <v>8274</v>
      </c>
      <c r="E423" s="212">
        <v>51</v>
      </c>
      <c r="F423" s="212">
        <v>1</v>
      </c>
      <c r="G423" s="213">
        <v>293</v>
      </c>
      <c r="H423" s="213">
        <v>12</v>
      </c>
      <c r="I423" s="213"/>
      <c r="J423" s="213"/>
      <c r="K423" s="211" t="s">
        <v>8294</v>
      </c>
      <c r="M423" s="212">
        <v>7</v>
      </c>
      <c r="N423" s="214">
        <v>41915</v>
      </c>
      <c r="O423" s="212">
        <v>3.4</v>
      </c>
      <c r="P423" s="214">
        <v>42215</v>
      </c>
      <c r="Q423" s="215" t="s">
        <v>8294</v>
      </c>
      <c r="R423" s="215" t="s">
        <v>8294</v>
      </c>
      <c r="S423" s="215" t="s">
        <v>8294</v>
      </c>
      <c r="T423" s="215" t="s">
        <v>8294</v>
      </c>
      <c r="U423" s="209">
        <f>AD423*BS423</f>
        <v>1082.253345185185</v>
      </c>
      <c r="V423" s="216">
        <v>42215</v>
      </c>
      <c r="W423" s="215">
        <v>13.5</v>
      </c>
      <c r="X423" s="215" t="s">
        <v>8294</v>
      </c>
      <c r="Y423" s="215" t="s">
        <v>8294</v>
      </c>
      <c r="Z423" s="209">
        <f>AD423*BU423</f>
        <v>330.17898666666662</v>
      </c>
      <c r="AA423" s="216">
        <v>42215</v>
      </c>
      <c r="AB423" s="208" t="e">
        <f>(AD423/AH423)*10000</f>
        <v>#VALUE!</v>
      </c>
      <c r="AC423" s="216">
        <v>42215</v>
      </c>
      <c r="AD423" s="485">
        <f>(O423/W423)*(((100-CC423)/100)*((100-2)/100))*100</f>
        <v>22.929096296296294</v>
      </c>
      <c r="AE423" s="216">
        <v>42212</v>
      </c>
      <c r="AF423" s="235">
        <v>25.711029711029713</v>
      </c>
      <c r="AG423" s="216">
        <v>42212</v>
      </c>
      <c r="AH423" s="215" t="s">
        <v>8294</v>
      </c>
      <c r="AI423" s="216" t="s">
        <v>8299</v>
      </c>
      <c r="AJ423" s="212">
        <v>125</v>
      </c>
      <c r="AK423" s="216">
        <v>42145</v>
      </c>
      <c r="AL423" s="215" t="s">
        <v>8294</v>
      </c>
      <c r="AM423" s="215"/>
      <c r="AN423" s="212">
        <v>102</v>
      </c>
      <c r="AO423" s="212"/>
      <c r="AP423" s="215" t="s">
        <v>8294</v>
      </c>
      <c r="AQ423" s="215"/>
      <c r="AR423" s="215" t="s">
        <v>8294</v>
      </c>
      <c r="AS423" s="215"/>
      <c r="AT423" s="215" t="s">
        <v>8294</v>
      </c>
      <c r="AU423" s="215" t="s">
        <v>8294</v>
      </c>
      <c r="AV423" s="215"/>
      <c r="AW423" s="215" t="s">
        <v>8294</v>
      </c>
      <c r="AX423" s="215"/>
      <c r="AY423" s="215" t="s">
        <v>8294</v>
      </c>
      <c r="AZ423" s="215"/>
      <c r="BA423" s="215" t="s">
        <v>8294</v>
      </c>
      <c r="BB423" s="215"/>
      <c r="BC423" s="215" t="s">
        <v>8294</v>
      </c>
      <c r="BD423" s="215"/>
      <c r="BE423" s="212">
        <v>3</v>
      </c>
      <c r="BF423" s="217">
        <v>42279</v>
      </c>
      <c r="BG423" s="212">
        <v>-4.9000000000000004</v>
      </c>
      <c r="BH423" s="212" t="s">
        <v>8299</v>
      </c>
      <c r="BI423" s="211" t="s">
        <v>8294</v>
      </c>
      <c r="BJ423" s="211"/>
      <c r="BK423" s="211" t="s">
        <v>8294</v>
      </c>
      <c r="BL423" s="211"/>
      <c r="BM423" s="212">
        <v>63.5</v>
      </c>
      <c r="BN423" s="212" t="s">
        <v>8299</v>
      </c>
      <c r="BO423" s="211" t="s">
        <v>8294</v>
      </c>
      <c r="BP423" s="211"/>
      <c r="BQ423" s="212">
        <v>8.8000000000000007</v>
      </c>
      <c r="BR423" s="212" t="s">
        <v>8299</v>
      </c>
      <c r="BS423" s="212">
        <v>47.2</v>
      </c>
      <c r="BT423" s="212" t="s">
        <v>8299</v>
      </c>
      <c r="BU423" s="212">
        <v>14.4</v>
      </c>
      <c r="BV423" s="212" t="s">
        <v>8299</v>
      </c>
      <c r="BW423" s="212">
        <v>14.4</v>
      </c>
      <c r="BX423" s="212" t="s">
        <v>8299</v>
      </c>
      <c r="BY423" s="234">
        <v>7.5220780372619629</v>
      </c>
      <c r="BZ423" s="214">
        <v>42215</v>
      </c>
      <c r="CA423" s="212">
        <v>32.9</v>
      </c>
      <c r="CB423" s="208" t="s">
        <v>8299</v>
      </c>
      <c r="CC423" s="212">
        <v>7.1</v>
      </c>
      <c r="CD423" s="214">
        <v>42215</v>
      </c>
      <c r="CE423" s="208">
        <v>0</v>
      </c>
      <c r="CG423" s="215" t="s">
        <v>8294</v>
      </c>
      <c r="CH423" s="215" t="s">
        <v>8294</v>
      </c>
      <c r="CI423" s="215" t="s">
        <v>8294</v>
      </c>
      <c r="CJ423" s="215" t="s">
        <v>8294</v>
      </c>
    </row>
    <row r="424" spans="1:88">
      <c r="A424" s="210" t="s">
        <v>7624</v>
      </c>
      <c r="B424" s="211" t="s">
        <v>7835</v>
      </c>
      <c r="C424" s="212" t="s">
        <v>7834</v>
      </c>
      <c r="D424" s="211" t="s">
        <v>8274</v>
      </c>
      <c r="E424" s="212">
        <v>10</v>
      </c>
      <c r="F424" s="212">
        <v>1</v>
      </c>
      <c r="G424" s="213">
        <v>293</v>
      </c>
      <c r="H424" s="213">
        <v>13</v>
      </c>
      <c r="I424" s="213"/>
      <c r="J424" s="213"/>
      <c r="K424" s="211" t="s">
        <v>8294</v>
      </c>
      <c r="M424" s="212">
        <v>7</v>
      </c>
      <c r="N424" s="214">
        <v>41915</v>
      </c>
      <c r="O424" s="212">
        <v>2.8</v>
      </c>
      <c r="P424" s="214">
        <v>42215</v>
      </c>
      <c r="Q424" s="215" t="s">
        <v>8294</v>
      </c>
      <c r="R424" s="215" t="s">
        <v>8294</v>
      </c>
      <c r="S424" s="215" t="s">
        <v>8294</v>
      </c>
      <c r="T424" s="215" t="s">
        <v>8294</v>
      </c>
      <c r="U424" s="209">
        <f>AD424*BS424</f>
        <v>930.03306666666663</v>
      </c>
      <c r="V424" s="216">
        <v>42215</v>
      </c>
      <c r="W424" s="215">
        <v>13.5</v>
      </c>
      <c r="X424" s="215" t="s">
        <v>8294</v>
      </c>
      <c r="Y424" s="215" t="s">
        <v>8294</v>
      </c>
      <c r="Z424" s="209">
        <f>AD424*BU424</f>
        <v>285.43697777777771</v>
      </c>
      <c r="AA424" s="216">
        <v>42215</v>
      </c>
      <c r="AB424" s="208" t="e">
        <f>(AD424/AH424)*10000</f>
        <v>#VALUE!</v>
      </c>
      <c r="AC424" s="216">
        <v>42215</v>
      </c>
      <c r="AD424" s="485">
        <f>(O424/W424)*(((100-CC424)/100)*((100-2)/100))*100</f>
        <v>18.903111111111109</v>
      </c>
      <c r="AE424" s="216">
        <v>42212</v>
      </c>
      <c r="AF424" s="235">
        <v>21.196581196581192</v>
      </c>
      <c r="AG424" s="216">
        <v>42212</v>
      </c>
      <c r="AH424" s="215" t="s">
        <v>8294</v>
      </c>
      <c r="AI424" s="216" t="s">
        <v>8299</v>
      </c>
      <c r="AJ424" s="212">
        <v>135</v>
      </c>
      <c r="AK424" s="216">
        <v>42145</v>
      </c>
      <c r="AL424" s="215" t="s">
        <v>8294</v>
      </c>
      <c r="AM424" s="215"/>
      <c r="AN424" s="212">
        <v>100</v>
      </c>
      <c r="AO424" s="212"/>
      <c r="AP424" s="215" t="s">
        <v>8294</v>
      </c>
      <c r="AQ424" s="215"/>
      <c r="AR424" s="215" t="s">
        <v>8294</v>
      </c>
      <c r="AS424" s="215"/>
      <c r="AT424" s="215" t="s">
        <v>8294</v>
      </c>
      <c r="AU424" s="215" t="s">
        <v>8294</v>
      </c>
      <c r="AV424" s="215"/>
      <c r="AW424" s="215" t="s">
        <v>8294</v>
      </c>
      <c r="AX424" s="215"/>
      <c r="AY424" s="215" t="s">
        <v>8294</v>
      </c>
      <c r="AZ424" s="215"/>
      <c r="BA424" s="215" t="s">
        <v>8294</v>
      </c>
      <c r="BB424" s="215"/>
      <c r="BC424" s="215" t="s">
        <v>8294</v>
      </c>
      <c r="BD424" s="215"/>
      <c r="BE424" s="212">
        <v>3</v>
      </c>
      <c r="BF424" s="217">
        <v>42279</v>
      </c>
      <c r="BG424" s="212">
        <v>36.9</v>
      </c>
      <c r="BH424" s="212" t="s">
        <v>8299</v>
      </c>
      <c r="BI424" s="211" t="s">
        <v>8294</v>
      </c>
      <c r="BJ424" s="211"/>
      <c r="BK424" s="211" t="s">
        <v>8294</v>
      </c>
      <c r="BL424" s="211"/>
      <c r="BM424" s="212">
        <v>66.7</v>
      </c>
      <c r="BN424" s="212" t="s">
        <v>8299</v>
      </c>
      <c r="BO424" s="211" t="s">
        <v>8294</v>
      </c>
      <c r="BP424" s="211"/>
      <c r="BQ424" s="212">
        <v>4.3</v>
      </c>
      <c r="BR424" s="212" t="s">
        <v>8299</v>
      </c>
      <c r="BS424" s="212">
        <v>49.2</v>
      </c>
      <c r="BT424" s="212" t="s">
        <v>8299</v>
      </c>
      <c r="BU424" s="212">
        <v>15.1</v>
      </c>
      <c r="BV424" s="212" t="s">
        <v>8299</v>
      </c>
      <c r="BW424" s="212">
        <v>59.3</v>
      </c>
      <c r="BX424" s="212" t="s">
        <v>8299</v>
      </c>
      <c r="BY424" s="234">
        <v>7.3695540428161621</v>
      </c>
      <c r="BZ424" s="214">
        <v>42215</v>
      </c>
      <c r="CA424" s="212">
        <v>36.1</v>
      </c>
      <c r="CB424" s="208" t="s">
        <v>8299</v>
      </c>
      <c r="CC424" s="212">
        <v>7</v>
      </c>
      <c r="CD424" s="214">
        <v>42215</v>
      </c>
      <c r="CE424" s="208">
        <v>0</v>
      </c>
      <c r="CG424" s="215" t="s">
        <v>8294</v>
      </c>
      <c r="CH424" s="215" t="s">
        <v>8294</v>
      </c>
      <c r="CI424" s="215" t="s">
        <v>8294</v>
      </c>
      <c r="CJ424" s="215" t="s">
        <v>8294</v>
      </c>
    </row>
    <row r="425" spans="1:88">
      <c r="A425" s="210" t="s">
        <v>7624</v>
      </c>
      <c r="B425" s="211" t="s">
        <v>8139</v>
      </c>
      <c r="C425" s="212" t="s">
        <v>7775</v>
      </c>
      <c r="D425" s="211" t="s">
        <v>8274</v>
      </c>
      <c r="E425" s="212">
        <v>152</v>
      </c>
      <c r="F425" s="212">
        <v>1</v>
      </c>
      <c r="G425" s="213">
        <v>293</v>
      </c>
      <c r="H425" s="213">
        <v>14</v>
      </c>
      <c r="I425" s="213"/>
      <c r="J425" s="213"/>
      <c r="K425" s="211" t="s">
        <v>8294</v>
      </c>
      <c r="M425" s="212">
        <v>7</v>
      </c>
      <c r="N425" s="214">
        <v>41915</v>
      </c>
      <c r="O425" s="212">
        <v>3.9</v>
      </c>
      <c r="P425" s="214">
        <v>42215</v>
      </c>
      <c r="Q425" s="215" t="s">
        <v>8294</v>
      </c>
      <c r="R425" s="215" t="s">
        <v>8294</v>
      </c>
      <c r="S425" s="215" t="s">
        <v>8294</v>
      </c>
      <c r="T425" s="215" t="s">
        <v>8294</v>
      </c>
      <c r="U425" s="209">
        <f>AD425*BS425</f>
        <v>1260.9938755555554</v>
      </c>
      <c r="V425" s="216">
        <v>42215</v>
      </c>
      <c r="W425" s="215">
        <v>13.5</v>
      </c>
      <c r="X425" s="215" t="s">
        <v>8294</v>
      </c>
      <c r="Y425" s="215" t="s">
        <v>8294</v>
      </c>
      <c r="Z425" s="209">
        <f>AD425*BU425</f>
        <v>332.94432888888878</v>
      </c>
      <c r="AA425" s="216">
        <v>42215</v>
      </c>
      <c r="AB425" s="208" t="e">
        <f>(AD425/AH425)*10000</f>
        <v>#VALUE!</v>
      </c>
      <c r="AC425" s="216">
        <v>42215</v>
      </c>
      <c r="AD425" s="485">
        <f>(O425/W425)*(((100-CC425)/100)*((100-2)/100))*100</f>
        <v>26.216088888888883</v>
      </c>
      <c r="AE425" s="216">
        <v>42212</v>
      </c>
      <c r="AF425" s="235">
        <v>29.396825396825392</v>
      </c>
      <c r="AG425" s="216">
        <v>42212</v>
      </c>
      <c r="AH425" s="215" t="s">
        <v>8294</v>
      </c>
      <c r="AI425" s="216" t="s">
        <v>8299</v>
      </c>
      <c r="AJ425" s="212">
        <v>150</v>
      </c>
      <c r="AK425" s="216">
        <v>42145</v>
      </c>
      <c r="AL425" s="215" t="s">
        <v>8294</v>
      </c>
      <c r="AM425" s="215"/>
      <c r="AN425" s="212">
        <v>105</v>
      </c>
      <c r="AO425" s="212"/>
      <c r="AP425" s="215" t="s">
        <v>8294</v>
      </c>
      <c r="AQ425" s="215"/>
      <c r="AR425" s="215" t="s">
        <v>8294</v>
      </c>
      <c r="AS425" s="215"/>
      <c r="AT425" s="215" t="s">
        <v>8294</v>
      </c>
      <c r="AU425" s="215" t="s">
        <v>8294</v>
      </c>
      <c r="AV425" s="215"/>
      <c r="AW425" s="215" t="s">
        <v>8294</v>
      </c>
      <c r="AX425" s="215"/>
      <c r="AY425" s="215" t="s">
        <v>8294</v>
      </c>
      <c r="AZ425" s="215"/>
      <c r="BA425" s="215" t="s">
        <v>8294</v>
      </c>
      <c r="BB425" s="215"/>
      <c r="BC425" s="215" t="s">
        <v>8294</v>
      </c>
      <c r="BD425" s="215"/>
      <c r="BE425" s="212">
        <v>3</v>
      </c>
      <c r="BF425" s="217">
        <v>42279</v>
      </c>
      <c r="BG425" s="212">
        <v>-12</v>
      </c>
      <c r="BH425" s="212" t="s">
        <v>8299</v>
      </c>
      <c r="BI425" s="211" t="s">
        <v>8294</v>
      </c>
      <c r="BJ425" s="211"/>
      <c r="BK425" s="211" t="s">
        <v>8294</v>
      </c>
      <c r="BL425" s="211"/>
      <c r="BM425" s="212">
        <v>62.6</v>
      </c>
      <c r="BN425" s="212" t="s">
        <v>8299</v>
      </c>
      <c r="BO425" s="211" t="s">
        <v>8294</v>
      </c>
      <c r="BP425" s="211"/>
      <c r="BQ425" s="212">
        <v>9.5</v>
      </c>
      <c r="BR425" s="212" t="s">
        <v>8299</v>
      </c>
      <c r="BS425" s="212">
        <v>48.1</v>
      </c>
      <c r="BT425" s="212" t="s">
        <v>8299</v>
      </c>
      <c r="BU425" s="212">
        <v>12.7</v>
      </c>
      <c r="BV425" s="212" t="s">
        <v>8299</v>
      </c>
      <c r="BW425" s="212">
        <v>12.8</v>
      </c>
      <c r="BX425" s="212" t="s">
        <v>8299</v>
      </c>
      <c r="BY425" s="234">
        <v>7.1831459999084473</v>
      </c>
      <c r="BZ425" s="214">
        <v>42215</v>
      </c>
      <c r="CA425" s="212">
        <v>29.5</v>
      </c>
      <c r="CB425" s="208" t="s">
        <v>8299</v>
      </c>
      <c r="CC425" s="212">
        <v>7.4</v>
      </c>
      <c r="CD425" s="214">
        <v>42215</v>
      </c>
      <c r="CE425" s="208">
        <v>0</v>
      </c>
      <c r="CG425" s="215" t="s">
        <v>8294</v>
      </c>
      <c r="CH425" s="215" t="s">
        <v>8294</v>
      </c>
      <c r="CI425" s="215" t="s">
        <v>8294</v>
      </c>
      <c r="CJ425" s="215" t="s">
        <v>8294</v>
      </c>
    </row>
    <row r="426" spans="1:88">
      <c r="A426" s="210" t="s">
        <v>7624</v>
      </c>
      <c r="B426" s="211" t="s">
        <v>7883</v>
      </c>
      <c r="C426" s="212" t="s">
        <v>7659</v>
      </c>
      <c r="D426" s="211" t="s">
        <v>8274</v>
      </c>
      <c r="E426" s="212">
        <v>29</v>
      </c>
      <c r="F426" s="212">
        <v>1</v>
      </c>
      <c r="G426" s="213">
        <v>293</v>
      </c>
      <c r="H426" s="213">
        <v>15</v>
      </c>
      <c r="I426" s="213"/>
      <c r="J426" s="213"/>
      <c r="K426" s="211" t="s">
        <v>8294</v>
      </c>
      <c r="M426" s="212">
        <v>7</v>
      </c>
      <c r="N426" s="214">
        <v>41915</v>
      </c>
      <c r="O426" s="212">
        <v>2.6</v>
      </c>
      <c r="P426" s="214">
        <v>42215</v>
      </c>
      <c r="Q426" s="215" t="s">
        <v>8294</v>
      </c>
      <c r="R426" s="215" t="s">
        <v>8294</v>
      </c>
      <c r="S426" s="215" t="s">
        <v>8294</v>
      </c>
      <c r="T426" s="215" t="s">
        <v>8294</v>
      </c>
      <c r="U426" s="209">
        <f>AD426*BS426</f>
        <v>798.61492148148147</v>
      </c>
      <c r="V426" s="216">
        <v>42215</v>
      </c>
      <c r="W426" s="215">
        <v>13.5</v>
      </c>
      <c r="X426" s="215" t="s">
        <v>8294</v>
      </c>
      <c r="Y426" s="215" t="s">
        <v>8294</v>
      </c>
      <c r="Z426" s="209">
        <f>AD426*BU426</f>
        <v>277.93206518518519</v>
      </c>
      <c r="AA426" s="216">
        <v>42215</v>
      </c>
      <c r="AB426" s="208" t="e">
        <f>(AD426/AH426)*10000</f>
        <v>#VALUE!</v>
      </c>
      <c r="AC426" s="216">
        <v>42215</v>
      </c>
      <c r="AD426" s="485">
        <f>(O426/W426)*(((100-CC426)/100)*((100-2)/100))*100</f>
        <v>17.590637037037038</v>
      </c>
      <c r="AE426" s="216">
        <v>42212</v>
      </c>
      <c r="AF426" s="235">
        <v>19.724867724867728</v>
      </c>
      <c r="AG426" s="216">
        <v>42212</v>
      </c>
      <c r="AH426" s="215" t="s">
        <v>8294</v>
      </c>
      <c r="AI426" s="216" t="s">
        <v>8299</v>
      </c>
      <c r="AJ426" s="212">
        <v>165</v>
      </c>
      <c r="AK426" s="216">
        <v>42145</v>
      </c>
      <c r="AL426" s="215" t="s">
        <v>8294</v>
      </c>
      <c r="AM426" s="215"/>
      <c r="AN426" s="212">
        <v>104</v>
      </c>
      <c r="AO426" s="212"/>
      <c r="AP426" s="215" t="s">
        <v>8294</v>
      </c>
      <c r="AQ426" s="215"/>
      <c r="AR426" s="215" t="s">
        <v>8294</v>
      </c>
      <c r="AS426" s="215"/>
      <c r="AT426" s="215" t="s">
        <v>8294</v>
      </c>
      <c r="AU426" s="215" t="s">
        <v>8294</v>
      </c>
      <c r="AV426" s="215"/>
      <c r="AW426" s="215" t="s">
        <v>8294</v>
      </c>
      <c r="AX426" s="215"/>
      <c r="AY426" s="215" t="s">
        <v>8294</v>
      </c>
      <c r="AZ426" s="215"/>
      <c r="BA426" s="215" t="s">
        <v>8294</v>
      </c>
      <c r="BB426" s="215"/>
      <c r="BC426" s="215" t="s">
        <v>8294</v>
      </c>
      <c r="BD426" s="215"/>
      <c r="BE426" s="212">
        <v>3</v>
      </c>
      <c r="BF426" s="217">
        <v>42279</v>
      </c>
      <c r="BG426" s="212">
        <v>-5.8</v>
      </c>
      <c r="BH426" s="212" t="s">
        <v>8299</v>
      </c>
      <c r="BI426" s="211" t="s">
        <v>8294</v>
      </c>
      <c r="BJ426" s="211"/>
      <c r="BK426" s="211" t="s">
        <v>8294</v>
      </c>
      <c r="BL426" s="211"/>
      <c r="BM426" s="212">
        <v>61.1</v>
      </c>
      <c r="BN426" s="212" t="s">
        <v>8299</v>
      </c>
      <c r="BO426" s="211" t="s">
        <v>8294</v>
      </c>
      <c r="BP426" s="211"/>
      <c r="BQ426" s="212">
        <v>10.199999999999999</v>
      </c>
      <c r="BR426" s="212" t="s">
        <v>8299</v>
      </c>
      <c r="BS426" s="212">
        <v>45.4</v>
      </c>
      <c r="BT426" s="212" t="s">
        <v>8299</v>
      </c>
      <c r="BU426" s="212">
        <v>15.8</v>
      </c>
      <c r="BV426" s="212" t="s">
        <v>8299</v>
      </c>
      <c r="BW426" s="212">
        <v>73.5</v>
      </c>
      <c r="BX426" s="212" t="s">
        <v>8299</v>
      </c>
      <c r="BY426" s="234">
        <v>7.3020257949829102</v>
      </c>
      <c r="BZ426" s="214">
        <v>42215</v>
      </c>
      <c r="CA426" s="212">
        <v>34.6</v>
      </c>
      <c r="CB426" s="208" t="s">
        <v>8299</v>
      </c>
      <c r="CC426" s="212">
        <v>6.8</v>
      </c>
      <c r="CD426" s="214">
        <v>42215</v>
      </c>
      <c r="CE426" s="208">
        <v>0</v>
      </c>
      <c r="CG426" s="215" t="s">
        <v>8294</v>
      </c>
      <c r="CH426" s="215" t="s">
        <v>8294</v>
      </c>
      <c r="CI426" s="215" t="s">
        <v>8294</v>
      </c>
      <c r="CJ426" s="215" t="s">
        <v>8294</v>
      </c>
    </row>
    <row r="427" spans="1:88">
      <c r="A427" s="210" t="s">
        <v>7624</v>
      </c>
      <c r="B427" s="211" t="s">
        <v>7867</v>
      </c>
      <c r="C427" s="212" t="s">
        <v>7651</v>
      </c>
      <c r="D427" s="211" t="s">
        <v>8274</v>
      </c>
      <c r="E427" s="212">
        <v>21</v>
      </c>
      <c r="F427" s="212">
        <v>1</v>
      </c>
      <c r="G427" s="213">
        <v>293</v>
      </c>
      <c r="H427" s="213">
        <v>16</v>
      </c>
      <c r="I427" s="213"/>
      <c r="J427" s="213"/>
      <c r="K427" s="211" t="s">
        <v>8294</v>
      </c>
      <c r="M427" s="212">
        <v>7</v>
      </c>
      <c r="N427" s="214">
        <v>41915</v>
      </c>
      <c r="O427" s="212">
        <v>3.15</v>
      </c>
      <c r="P427" s="214">
        <v>42215</v>
      </c>
      <c r="Q427" s="215" t="s">
        <v>8294</v>
      </c>
      <c r="R427" s="215" t="s">
        <v>8294</v>
      </c>
      <c r="S427" s="215" t="s">
        <v>8294</v>
      </c>
      <c r="T427" s="215" t="s">
        <v>8294</v>
      </c>
      <c r="U427" s="209">
        <f>AD427*BS427</f>
        <v>998.42726666666658</v>
      </c>
      <c r="V427" s="216">
        <v>42215</v>
      </c>
      <c r="W427" s="215">
        <v>13.5</v>
      </c>
      <c r="X427" s="215" t="s">
        <v>8294</v>
      </c>
      <c r="Y427" s="215" t="s">
        <v>8294</v>
      </c>
      <c r="Z427" s="209">
        <f>AD427*BU427</f>
        <v>337.76582000000002</v>
      </c>
      <c r="AA427" s="216">
        <v>42215</v>
      </c>
      <c r="AB427" s="208" t="e">
        <f>(AD427/AH427)*10000</f>
        <v>#VALUE!</v>
      </c>
      <c r="AC427" s="216">
        <v>42215</v>
      </c>
      <c r="AD427" s="485">
        <f>(O427/W427)*(((100-CC427)/100)*((100-2)/100))*100</f>
        <v>21.243133333333333</v>
      </c>
      <c r="AE427" s="216">
        <v>42212</v>
      </c>
      <c r="AF427" s="235">
        <v>23.820512820512825</v>
      </c>
      <c r="AG427" s="216">
        <v>42212</v>
      </c>
      <c r="AH427" s="215" t="s">
        <v>8294</v>
      </c>
      <c r="AI427" s="216" t="s">
        <v>8299</v>
      </c>
      <c r="AJ427" s="212">
        <v>170</v>
      </c>
      <c r="AK427" s="216">
        <v>42145</v>
      </c>
      <c r="AL427" s="215" t="s">
        <v>8294</v>
      </c>
      <c r="AM427" s="215"/>
      <c r="AN427" s="212">
        <v>107</v>
      </c>
      <c r="AO427" s="212"/>
      <c r="AP427" s="215" t="s">
        <v>8294</v>
      </c>
      <c r="AQ427" s="215"/>
      <c r="AR427" s="215" t="s">
        <v>8294</v>
      </c>
      <c r="AS427" s="215"/>
      <c r="AT427" s="215" t="s">
        <v>8294</v>
      </c>
      <c r="AU427" s="215" t="s">
        <v>8294</v>
      </c>
      <c r="AV427" s="215"/>
      <c r="AW427" s="215" t="s">
        <v>8294</v>
      </c>
      <c r="AX427" s="215"/>
      <c r="AY427" s="215" t="s">
        <v>8294</v>
      </c>
      <c r="AZ427" s="215"/>
      <c r="BA427" s="215" t="s">
        <v>8294</v>
      </c>
      <c r="BB427" s="215"/>
      <c r="BC427" s="215" t="s">
        <v>8294</v>
      </c>
      <c r="BD427" s="215"/>
      <c r="BE427" s="212">
        <v>3</v>
      </c>
      <c r="BF427" s="217">
        <v>42279</v>
      </c>
      <c r="BG427" s="212">
        <v>31.7</v>
      </c>
      <c r="BH427" s="212" t="s">
        <v>8299</v>
      </c>
      <c r="BI427" s="211" t="s">
        <v>8294</v>
      </c>
      <c r="BJ427" s="211"/>
      <c r="BK427" s="211" t="s">
        <v>8294</v>
      </c>
      <c r="BL427" s="211"/>
      <c r="BM427" s="212">
        <v>69.8</v>
      </c>
      <c r="BN427" s="212" t="s">
        <v>8299</v>
      </c>
      <c r="BO427" s="211" t="s">
        <v>8294</v>
      </c>
      <c r="BP427" s="211"/>
      <c r="BQ427" s="212">
        <v>4.8</v>
      </c>
      <c r="BR427" s="212" t="s">
        <v>8299</v>
      </c>
      <c r="BS427" s="212">
        <v>47</v>
      </c>
      <c r="BT427" s="212" t="s">
        <v>8299</v>
      </c>
      <c r="BU427" s="212">
        <v>15.9</v>
      </c>
      <c r="BV427" s="212" t="s">
        <v>8299</v>
      </c>
      <c r="BW427" s="212">
        <v>68.3</v>
      </c>
      <c r="BX427" s="212" t="s">
        <v>8299</v>
      </c>
      <c r="BY427" s="234">
        <v>7.2311720848083496</v>
      </c>
      <c r="BZ427" s="214">
        <v>42215</v>
      </c>
      <c r="CA427" s="212">
        <v>36.1</v>
      </c>
      <c r="CB427" s="208" t="s">
        <v>8299</v>
      </c>
      <c r="CC427" s="212">
        <v>7.1</v>
      </c>
      <c r="CD427" s="214">
        <v>42215</v>
      </c>
      <c r="CE427" s="208">
        <v>0</v>
      </c>
      <c r="CG427" s="215" t="s">
        <v>8294</v>
      </c>
      <c r="CH427" s="215" t="s">
        <v>8294</v>
      </c>
      <c r="CI427" s="215" t="s">
        <v>8294</v>
      </c>
      <c r="CJ427" s="215" t="s">
        <v>8294</v>
      </c>
    </row>
    <row r="428" spans="1:88">
      <c r="A428" s="210" t="s">
        <v>7624</v>
      </c>
      <c r="B428" s="211" t="s">
        <v>8019</v>
      </c>
      <c r="C428" s="212" t="s">
        <v>7723</v>
      </c>
      <c r="D428" s="211" t="s">
        <v>8276</v>
      </c>
      <c r="E428" s="212">
        <v>97</v>
      </c>
      <c r="F428" s="212">
        <v>1</v>
      </c>
      <c r="G428" s="213">
        <v>293</v>
      </c>
      <c r="H428" s="213">
        <v>17</v>
      </c>
      <c r="I428" s="213"/>
      <c r="J428" s="213"/>
      <c r="K428" s="211" t="s">
        <v>8294</v>
      </c>
      <c r="M428" s="212">
        <v>7</v>
      </c>
      <c r="N428" s="214">
        <v>41915</v>
      </c>
      <c r="O428" s="212">
        <v>5.45</v>
      </c>
      <c r="P428" s="214">
        <v>42215</v>
      </c>
      <c r="Q428" s="215" t="s">
        <v>8294</v>
      </c>
      <c r="R428" s="215" t="s">
        <v>8294</v>
      </c>
      <c r="S428" s="215" t="s">
        <v>8294</v>
      </c>
      <c r="T428" s="215" t="s">
        <v>8294</v>
      </c>
      <c r="U428" s="209">
        <f>AD428*BS428</f>
        <v>1574.1469955555556</v>
      </c>
      <c r="V428" s="216">
        <v>42215</v>
      </c>
      <c r="W428" s="215">
        <v>13.5</v>
      </c>
      <c r="X428" s="215" t="s">
        <v>8294</v>
      </c>
      <c r="Y428" s="215" t="s">
        <v>8294</v>
      </c>
      <c r="Z428" s="209">
        <f>AD428*BU428</f>
        <v>624.48554518518517</v>
      </c>
      <c r="AA428" s="216">
        <v>42215</v>
      </c>
      <c r="AB428" s="208" t="e">
        <f>(AD428/AH428)*10000</f>
        <v>#VALUE!</v>
      </c>
      <c r="AC428" s="216">
        <v>42215</v>
      </c>
      <c r="AD428" s="485">
        <f>(O428/W428)*(((100-CC428)/100)*((100-2)/100))*100</f>
        <v>36.951807407407408</v>
      </c>
      <c r="AE428" s="216">
        <v>42212</v>
      </c>
      <c r="AF428" s="235">
        <v>41.435083435083442</v>
      </c>
      <c r="AG428" s="216">
        <v>42212</v>
      </c>
      <c r="AH428" s="215" t="s">
        <v>8294</v>
      </c>
      <c r="AI428" s="216" t="s">
        <v>8299</v>
      </c>
      <c r="AJ428" s="212">
        <v>190</v>
      </c>
      <c r="AK428" s="216">
        <v>42145</v>
      </c>
      <c r="AL428" s="215" t="s">
        <v>8294</v>
      </c>
      <c r="AM428" s="215"/>
      <c r="AN428" s="212">
        <v>101</v>
      </c>
      <c r="AO428" s="212"/>
      <c r="AP428" s="215" t="s">
        <v>8294</v>
      </c>
      <c r="AQ428" s="215"/>
      <c r="AR428" s="215" t="s">
        <v>8294</v>
      </c>
      <c r="AS428" s="215"/>
      <c r="AT428" s="215" t="s">
        <v>8294</v>
      </c>
      <c r="AU428" s="215" t="s">
        <v>8294</v>
      </c>
      <c r="AV428" s="215"/>
      <c r="AW428" s="215" t="s">
        <v>8294</v>
      </c>
      <c r="AX428" s="215"/>
      <c r="AY428" s="215" t="s">
        <v>8294</v>
      </c>
      <c r="AZ428" s="215"/>
      <c r="BA428" s="215" t="s">
        <v>8294</v>
      </c>
      <c r="BB428" s="215"/>
      <c r="BC428" s="215" t="s">
        <v>8294</v>
      </c>
      <c r="BD428" s="215"/>
      <c r="BE428" s="212">
        <v>3</v>
      </c>
      <c r="BF428" s="217">
        <v>42279</v>
      </c>
      <c r="BG428" s="212">
        <v>-11</v>
      </c>
      <c r="BH428" s="212" t="s">
        <v>8299</v>
      </c>
      <c r="BI428" s="211" t="s">
        <v>8294</v>
      </c>
      <c r="BJ428" s="211"/>
      <c r="BK428" s="211" t="s">
        <v>8294</v>
      </c>
      <c r="BL428" s="211"/>
      <c r="BM428" s="212">
        <v>54.2</v>
      </c>
      <c r="BN428" s="212" t="s">
        <v>8299</v>
      </c>
      <c r="BO428" s="211" t="s">
        <v>8294</v>
      </c>
      <c r="BP428" s="211"/>
      <c r="BQ428" s="212">
        <v>12.7</v>
      </c>
      <c r="BR428" s="212" t="s">
        <v>8299</v>
      </c>
      <c r="BS428" s="212">
        <v>42.6</v>
      </c>
      <c r="BT428" s="212" t="s">
        <v>8299</v>
      </c>
      <c r="BU428" s="212">
        <v>16.899999999999999</v>
      </c>
      <c r="BV428" s="212" t="s">
        <v>8299</v>
      </c>
      <c r="BW428" s="212">
        <v>11.9</v>
      </c>
      <c r="BX428" s="212" t="s">
        <v>8299</v>
      </c>
      <c r="BY428" s="234">
        <v>6.9816122055053711</v>
      </c>
      <c r="BZ428" s="214">
        <v>42215</v>
      </c>
      <c r="CA428" s="212">
        <v>35</v>
      </c>
      <c r="CB428" s="208" t="s">
        <v>8299</v>
      </c>
      <c r="CC428" s="212">
        <v>6.6</v>
      </c>
      <c r="CD428" s="214">
        <v>42215</v>
      </c>
      <c r="CE428" s="208">
        <v>0</v>
      </c>
      <c r="CG428" s="215" t="s">
        <v>8294</v>
      </c>
      <c r="CH428" s="215" t="s">
        <v>8294</v>
      </c>
      <c r="CI428" s="215" t="s">
        <v>8294</v>
      </c>
      <c r="CJ428" s="215" t="s">
        <v>8294</v>
      </c>
    </row>
    <row r="429" spans="1:88">
      <c r="A429" s="210" t="s">
        <v>7624</v>
      </c>
      <c r="B429" s="211" t="s">
        <v>7977</v>
      </c>
      <c r="C429" s="212" t="s">
        <v>7704</v>
      </c>
      <c r="D429" s="211" t="s">
        <v>8276</v>
      </c>
      <c r="E429" s="212">
        <v>76</v>
      </c>
      <c r="F429" s="212">
        <v>1</v>
      </c>
      <c r="G429" s="213">
        <v>293</v>
      </c>
      <c r="H429" s="213">
        <v>18</v>
      </c>
      <c r="I429" s="213"/>
      <c r="J429" s="213"/>
      <c r="K429" s="211" t="s">
        <v>8294</v>
      </c>
      <c r="M429" s="212">
        <v>7</v>
      </c>
      <c r="N429" s="214">
        <v>41915</v>
      </c>
      <c r="O429" s="212">
        <v>5.15</v>
      </c>
      <c r="P429" s="214">
        <v>42215</v>
      </c>
      <c r="Q429" s="215" t="s">
        <v>8294</v>
      </c>
      <c r="R429" s="215" t="s">
        <v>8294</v>
      </c>
      <c r="S429" s="215" t="s">
        <v>8294</v>
      </c>
      <c r="T429" s="215" t="s">
        <v>8294</v>
      </c>
      <c r="U429" s="209">
        <f>AD429*BS429</f>
        <v>1476.3484400000004</v>
      </c>
      <c r="V429" s="216">
        <v>42215</v>
      </c>
      <c r="W429" s="215">
        <v>13.5</v>
      </c>
      <c r="X429" s="215" t="s">
        <v>8294</v>
      </c>
      <c r="Y429" s="215" t="s">
        <v>8294</v>
      </c>
      <c r="Z429" s="209">
        <f>AD429*BU429</f>
        <v>592.61874000000023</v>
      </c>
      <c r="AA429" s="216">
        <v>42215</v>
      </c>
      <c r="AB429" s="208" t="e">
        <f>(AD429/AH429)*10000</f>
        <v>#VALUE!</v>
      </c>
      <c r="AC429" s="216">
        <v>42215</v>
      </c>
      <c r="AD429" s="485">
        <f>(O429/W429)*(((100-CC429)/100)*((100-2)/100))*100</f>
        <v>34.656066666666675</v>
      </c>
      <c r="AE429" s="216">
        <v>42212</v>
      </c>
      <c r="AF429" s="235">
        <v>38.860805860805861</v>
      </c>
      <c r="AG429" s="216">
        <v>42212</v>
      </c>
      <c r="AH429" s="215" t="s">
        <v>8294</v>
      </c>
      <c r="AI429" s="216" t="s">
        <v>8299</v>
      </c>
      <c r="AJ429" s="212">
        <v>170</v>
      </c>
      <c r="AK429" s="216">
        <v>42145</v>
      </c>
      <c r="AL429" s="215" t="s">
        <v>8294</v>
      </c>
      <c r="AM429" s="215"/>
      <c r="AN429" s="212">
        <v>107</v>
      </c>
      <c r="AO429" s="212"/>
      <c r="AP429" s="215" t="s">
        <v>8294</v>
      </c>
      <c r="AQ429" s="215"/>
      <c r="AR429" s="215" t="s">
        <v>8294</v>
      </c>
      <c r="AS429" s="215"/>
      <c r="AT429" s="215" t="s">
        <v>8294</v>
      </c>
      <c r="AU429" s="215" t="s">
        <v>8294</v>
      </c>
      <c r="AV429" s="215"/>
      <c r="AW429" s="215" t="s">
        <v>8294</v>
      </c>
      <c r="AX429" s="215"/>
      <c r="AY429" s="215" t="s">
        <v>8294</v>
      </c>
      <c r="AZ429" s="215"/>
      <c r="BA429" s="215" t="s">
        <v>8294</v>
      </c>
      <c r="BB429" s="215"/>
      <c r="BC429" s="215" t="s">
        <v>8294</v>
      </c>
      <c r="BD429" s="215"/>
      <c r="BE429" s="212">
        <v>3</v>
      </c>
      <c r="BF429" s="217">
        <v>42279</v>
      </c>
      <c r="BG429" s="212">
        <v>-8.5</v>
      </c>
      <c r="BH429" s="212" t="s">
        <v>8299</v>
      </c>
      <c r="BI429" s="211" t="s">
        <v>8294</v>
      </c>
      <c r="BJ429" s="211"/>
      <c r="BK429" s="211" t="s">
        <v>8294</v>
      </c>
      <c r="BL429" s="211"/>
      <c r="BM429" s="212">
        <v>61.5</v>
      </c>
      <c r="BN429" s="212" t="s">
        <v>8299</v>
      </c>
      <c r="BO429" s="211" t="s">
        <v>8294</v>
      </c>
      <c r="BP429" s="211"/>
      <c r="BQ429" s="212">
        <v>9.8000000000000007</v>
      </c>
      <c r="BR429" s="212" t="s">
        <v>8299</v>
      </c>
      <c r="BS429" s="212">
        <v>42.6</v>
      </c>
      <c r="BT429" s="212" t="s">
        <v>8299</v>
      </c>
      <c r="BU429" s="212">
        <v>17.100000000000001</v>
      </c>
      <c r="BV429" s="212" t="s">
        <v>8299</v>
      </c>
      <c r="BW429" s="212">
        <v>15.9</v>
      </c>
      <c r="BX429" s="212" t="s">
        <v>8299</v>
      </c>
      <c r="BY429" s="234">
        <v>7.2201237678527832</v>
      </c>
      <c r="BZ429" s="214">
        <v>42215</v>
      </c>
      <c r="CA429" s="212">
        <v>35.299999999999997</v>
      </c>
      <c r="CB429" s="208" t="s">
        <v>8299</v>
      </c>
      <c r="CC429" s="212">
        <v>7.3</v>
      </c>
      <c r="CD429" s="214">
        <v>42215</v>
      </c>
      <c r="CE429" s="208">
        <v>0</v>
      </c>
      <c r="CG429" s="215" t="s">
        <v>8294</v>
      </c>
      <c r="CH429" s="215" t="s">
        <v>8294</v>
      </c>
      <c r="CI429" s="215" t="s">
        <v>8294</v>
      </c>
      <c r="CJ429" s="215" t="s">
        <v>8294</v>
      </c>
    </row>
    <row r="430" spans="1:88">
      <c r="A430" s="210" t="s">
        <v>7624</v>
      </c>
      <c r="B430" s="211" t="s">
        <v>8102</v>
      </c>
      <c r="C430" s="212" t="s">
        <v>7758</v>
      </c>
      <c r="D430" s="211" t="s">
        <v>8276</v>
      </c>
      <c r="E430" s="212">
        <v>135</v>
      </c>
      <c r="F430" s="212">
        <v>1</v>
      </c>
      <c r="G430" s="213">
        <v>293</v>
      </c>
      <c r="H430" s="213">
        <v>19</v>
      </c>
      <c r="I430" s="213"/>
      <c r="J430" s="213"/>
      <c r="K430" s="211" t="s">
        <v>8294</v>
      </c>
      <c r="M430" s="212">
        <v>7</v>
      </c>
      <c r="N430" s="214">
        <v>41915</v>
      </c>
      <c r="O430" s="212">
        <v>5.4</v>
      </c>
      <c r="P430" s="214">
        <v>42215</v>
      </c>
      <c r="Q430" s="215" t="s">
        <v>8294</v>
      </c>
      <c r="R430" s="215" t="s">
        <v>8294</v>
      </c>
      <c r="S430" s="215" t="s">
        <v>8294</v>
      </c>
      <c r="T430" s="215" t="s">
        <v>8294</v>
      </c>
      <c r="U430" s="209">
        <f>AD430*BS430</f>
        <v>1687.8500800000002</v>
      </c>
      <c r="V430" s="216">
        <v>42215</v>
      </c>
      <c r="W430" s="215">
        <v>13.5</v>
      </c>
      <c r="X430" s="215" t="s">
        <v>8294</v>
      </c>
      <c r="Y430" s="215" t="s">
        <v>8294</v>
      </c>
      <c r="Z430" s="209">
        <f>AD430*BU430</f>
        <v>556.51455999999996</v>
      </c>
      <c r="AA430" s="216">
        <v>42215</v>
      </c>
      <c r="AB430" s="208" t="e">
        <f>(AD430/AH430)*10000</f>
        <v>#VALUE!</v>
      </c>
      <c r="AC430" s="216">
        <v>42215</v>
      </c>
      <c r="AD430" s="485">
        <f>(O430/W430)*(((100-CC430)/100)*((100-2)/100))*100</f>
        <v>36.6128</v>
      </c>
      <c r="AE430" s="216">
        <v>42212</v>
      </c>
      <c r="AF430" s="235">
        <v>41.054945054945065</v>
      </c>
      <c r="AG430" s="216">
        <v>42212</v>
      </c>
      <c r="AH430" s="215" t="s">
        <v>8294</v>
      </c>
      <c r="AI430" s="216" t="s">
        <v>8299</v>
      </c>
      <c r="AJ430" s="212">
        <v>150</v>
      </c>
      <c r="AK430" s="216">
        <v>42145</v>
      </c>
      <c r="AL430" s="215" t="s">
        <v>8294</v>
      </c>
      <c r="AM430" s="215"/>
      <c r="AN430" s="212">
        <v>103</v>
      </c>
      <c r="AO430" s="212"/>
      <c r="AP430" s="215" t="s">
        <v>8294</v>
      </c>
      <c r="AQ430" s="215"/>
      <c r="AR430" s="215" t="s">
        <v>8294</v>
      </c>
      <c r="AS430" s="215"/>
      <c r="AT430" s="215" t="s">
        <v>8294</v>
      </c>
      <c r="AU430" s="215" t="s">
        <v>8294</v>
      </c>
      <c r="AV430" s="215"/>
      <c r="AW430" s="215" t="s">
        <v>8294</v>
      </c>
      <c r="AX430" s="215"/>
      <c r="AY430" s="215" t="s">
        <v>8294</v>
      </c>
      <c r="AZ430" s="215"/>
      <c r="BA430" s="215" t="s">
        <v>8294</v>
      </c>
      <c r="BB430" s="215"/>
      <c r="BC430" s="215" t="s">
        <v>8294</v>
      </c>
      <c r="BD430" s="215"/>
      <c r="BE430" s="212">
        <v>3</v>
      </c>
      <c r="BF430" s="217">
        <v>42279</v>
      </c>
      <c r="BG430" s="212">
        <v>-11.2</v>
      </c>
      <c r="BH430" s="212" t="s">
        <v>8299</v>
      </c>
      <c r="BI430" s="211" t="s">
        <v>8294</v>
      </c>
      <c r="BJ430" s="211"/>
      <c r="BK430" s="211" t="s">
        <v>8294</v>
      </c>
      <c r="BL430" s="211"/>
      <c r="BM430" s="212">
        <v>59.2</v>
      </c>
      <c r="BN430" s="212" t="s">
        <v>8299</v>
      </c>
      <c r="BO430" s="211" t="s">
        <v>8294</v>
      </c>
      <c r="BP430" s="211"/>
      <c r="BQ430" s="212">
        <v>11.7</v>
      </c>
      <c r="BR430" s="212" t="s">
        <v>8299</v>
      </c>
      <c r="BS430" s="212">
        <v>46.1</v>
      </c>
      <c r="BT430" s="212" t="s">
        <v>8299</v>
      </c>
      <c r="BU430" s="212">
        <v>15.2</v>
      </c>
      <c r="BV430" s="212" t="s">
        <v>8299</v>
      </c>
      <c r="BW430" s="212">
        <v>12.2</v>
      </c>
      <c r="BX430" s="212" t="s">
        <v>8299</v>
      </c>
      <c r="BY430" s="234">
        <v>6.9535369873046875</v>
      </c>
      <c r="BZ430" s="214">
        <v>42215</v>
      </c>
      <c r="CA430" s="212">
        <v>33.799999999999997</v>
      </c>
      <c r="CB430" s="208" t="s">
        <v>8299</v>
      </c>
      <c r="CC430" s="212">
        <v>6.6</v>
      </c>
      <c r="CD430" s="214">
        <v>42215</v>
      </c>
      <c r="CE430" s="208">
        <v>0</v>
      </c>
      <c r="CG430" s="215" t="s">
        <v>8294</v>
      </c>
      <c r="CH430" s="215" t="s">
        <v>8294</v>
      </c>
      <c r="CI430" s="215" t="s">
        <v>8294</v>
      </c>
      <c r="CJ430" s="215" t="s">
        <v>8294</v>
      </c>
    </row>
    <row r="431" spans="1:88">
      <c r="A431" s="210" t="s">
        <v>7624</v>
      </c>
      <c r="B431" s="211" t="s">
        <v>8086</v>
      </c>
      <c r="C431" s="212" t="s">
        <v>7751</v>
      </c>
      <c r="D431" s="211" t="s">
        <v>8276</v>
      </c>
      <c r="E431" s="212">
        <v>127</v>
      </c>
      <c r="F431" s="212">
        <v>1</v>
      </c>
      <c r="G431" s="213">
        <v>293</v>
      </c>
      <c r="H431" s="213">
        <v>20</v>
      </c>
      <c r="I431" s="213"/>
      <c r="J431" s="213"/>
      <c r="K431" s="211" t="s">
        <v>8294</v>
      </c>
      <c r="M431" s="212">
        <v>7</v>
      </c>
      <c r="N431" s="214">
        <v>41915</v>
      </c>
      <c r="O431" s="212">
        <v>4.45</v>
      </c>
      <c r="P431" s="214">
        <v>42215</v>
      </c>
      <c r="Q431" s="215" t="s">
        <v>8294</v>
      </c>
      <c r="R431" s="215" t="s">
        <v>8294</v>
      </c>
      <c r="S431" s="215" t="s">
        <v>8294</v>
      </c>
      <c r="T431" s="215" t="s">
        <v>8294</v>
      </c>
      <c r="U431" s="209">
        <f>AD431*BS431</f>
        <v>1380.43094</v>
      </c>
      <c r="V431" s="216">
        <v>42215</v>
      </c>
      <c r="W431" s="215">
        <v>13.5</v>
      </c>
      <c r="X431" s="215" t="s">
        <v>8294</v>
      </c>
      <c r="Y431" s="215" t="s">
        <v>8294</v>
      </c>
      <c r="Z431" s="209">
        <f>AD431*BU431</f>
        <v>445.10627259259263</v>
      </c>
      <c r="AA431" s="216">
        <v>42215</v>
      </c>
      <c r="AB431" s="208" t="e">
        <f>(AD431/AH431)*10000</f>
        <v>#VALUE!</v>
      </c>
      <c r="AC431" s="216">
        <v>42215</v>
      </c>
      <c r="AD431" s="485">
        <f>(O431/W431)*(((100-CC431)/100)*((100-2)/100))*100</f>
        <v>30.074748148148149</v>
      </c>
      <c r="AE431" s="216">
        <v>42212</v>
      </c>
      <c r="AF431" s="235">
        <v>33.723646723646723</v>
      </c>
      <c r="AG431" s="216">
        <v>42212</v>
      </c>
      <c r="AH431" s="215" t="s">
        <v>8294</v>
      </c>
      <c r="AI431" s="216" t="s">
        <v>8299</v>
      </c>
      <c r="AJ431" s="212">
        <v>160</v>
      </c>
      <c r="AK431" s="216">
        <v>42145</v>
      </c>
      <c r="AL431" s="215" t="s">
        <v>8294</v>
      </c>
      <c r="AM431" s="215"/>
      <c r="AN431" s="212">
        <v>106</v>
      </c>
      <c r="AO431" s="212"/>
      <c r="AP431" s="215" t="s">
        <v>8294</v>
      </c>
      <c r="AQ431" s="215"/>
      <c r="AR431" s="215" t="s">
        <v>8294</v>
      </c>
      <c r="AS431" s="215"/>
      <c r="AT431" s="215" t="s">
        <v>8294</v>
      </c>
      <c r="AU431" s="215" t="s">
        <v>8294</v>
      </c>
      <c r="AV431" s="215"/>
      <c r="AW431" s="215" t="s">
        <v>8294</v>
      </c>
      <c r="AX431" s="215"/>
      <c r="AY431" s="215" t="s">
        <v>8294</v>
      </c>
      <c r="AZ431" s="215"/>
      <c r="BA431" s="215" t="s">
        <v>8294</v>
      </c>
      <c r="BB431" s="215"/>
      <c r="BC431" s="215" t="s">
        <v>8294</v>
      </c>
      <c r="BD431" s="215"/>
      <c r="BE431" s="212">
        <v>3</v>
      </c>
      <c r="BF431" s="217">
        <v>42279</v>
      </c>
      <c r="BG431" s="212">
        <v>-10.199999999999999</v>
      </c>
      <c r="BH431" s="212" t="s">
        <v>8299</v>
      </c>
      <c r="BI431" s="211" t="s">
        <v>8294</v>
      </c>
      <c r="BJ431" s="211"/>
      <c r="BK431" s="211" t="s">
        <v>8294</v>
      </c>
      <c r="BL431" s="211"/>
      <c r="BM431" s="212">
        <v>62.7</v>
      </c>
      <c r="BN431" s="212" t="s">
        <v>8299</v>
      </c>
      <c r="BO431" s="211" t="s">
        <v>8294</v>
      </c>
      <c r="BP431" s="211"/>
      <c r="BQ431" s="212">
        <v>9</v>
      </c>
      <c r="BR431" s="212" t="s">
        <v>8299</v>
      </c>
      <c r="BS431" s="212">
        <v>45.9</v>
      </c>
      <c r="BT431" s="212" t="s">
        <v>8299</v>
      </c>
      <c r="BU431" s="212">
        <v>14.8</v>
      </c>
      <c r="BV431" s="212" t="s">
        <v>8299</v>
      </c>
      <c r="BW431" s="212">
        <v>63.8</v>
      </c>
      <c r="BX431" s="212" t="s">
        <v>8299</v>
      </c>
      <c r="BY431" s="234">
        <v>7.0080552101135254</v>
      </c>
      <c r="BZ431" s="214">
        <v>42215</v>
      </c>
      <c r="CA431" s="212">
        <v>32.799999999999997</v>
      </c>
      <c r="CB431" s="208" t="s">
        <v>8299</v>
      </c>
      <c r="CC431" s="212">
        <v>6.9</v>
      </c>
      <c r="CD431" s="214">
        <v>42215</v>
      </c>
      <c r="CE431" s="208">
        <v>0</v>
      </c>
      <c r="CG431" s="215" t="s">
        <v>8294</v>
      </c>
      <c r="CH431" s="215" t="s">
        <v>8294</v>
      </c>
      <c r="CI431" s="215" t="s">
        <v>8294</v>
      </c>
      <c r="CJ431" s="215" t="s">
        <v>8294</v>
      </c>
    </row>
    <row r="432" spans="1:88">
      <c r="A432" s="210" t="s">
        <v>7624</v>
      </c>
      <c r="B432" s="211" t="s">
        <v>7869</v>
      </c>
      <c r="C432" s="212" t="s">
        <v>7652</v>
      </c>
      <c r="D432" s="211" t="s">
        <v>8276</v>
      </c>
      <c r="E432" s="212">
        <v>22</v>
      </c>
      <c r="F432" s="212">
        <v>1</v>
      </c>
      <c r="G432" s="213">
        <v>293</v>
      </c>
      <c r="H432" s="213">
        <v>21</v>
      </c>
      <c r="I432" s="213"/>
      <c r="J432" s="213"/>
      <c r="K432" s="211" t="s">
        <v>8294</v>
      </c>
      <c r="M432" s="212">
        <v>7</v>
      </c>
      <c r="N432" s="214">
        <v>41915</v>
      </c>
      <c r="O432" s="212">
        <v>5.2</v>
      </c>
      <c r="P432" s="214">
        <v>42215</v>
      </c>
      <c r="Q432" s="215" t="s">
        <v>8294</v>
      </c>
      <c r="R432" s="215" t="s">
        <v>8294</v>
      </c>
      <c r="S432" s="215" t="s">
        <v>8294</v>
      </c>
      <c r="T432" s="215" t="s">
        <v>8294</v>
      </c>
      <c r="U432" s="209">
        <f>AD432*BS432</f>
        <v>1879.6765866666665</v>
      </c>
      <c r="V432" s="216">
        <v>42215</v>
      </c>
      <c r="W432" s="215">
        <v>13.5</v>
      </c>
      <c r="X432" s="215" t="s">
        <v>8294</v>
      </c>
      <c r="Y432" s="215" t="s">
        <v>8294</v>
      </c>
      <c r="Z432" s="209">
        <f>AD432*BU432</f>
        <v>473.4523733333333</v>
      </c>
      <c r="AA432" s="216">
        <v>42215</v>
      </c>
      <c r="AB432" s="208" t="e">
        <f>(AD432/AH432)*10000</f>
        <v>#VALUE!</v>
      </c>
      <c r="AC432" s="216">
        <v>42215</v>
      </c>
      <c r="AD432" s="485">
        <f>(O432/W432)*(((100-CC432)/100)*((100-2)/100))*100</f>
        <v>35.332266666666662</v>
      </c>
      <c r="AE432" s="216">
        <v>42212</v>
      </c>
      <c r="AF432" s="235">
        <v>39.619047619047613</v>
      </c>
      <c r="AG432" s="216">
        <v>42212</v>
      </c>
      <c r="AH432" s="215" t="s">
        <v>8294</v>
      </c>
      <c r="AI432" s="216" t="s">
        <v>8299</v>
      </c>
      <c r="AJ432" s="212">
        <v>165</v>
      </c>
      <c r="AK432" s="216">
        <v>42145</v>
      </c>
      <c r="AL432" s="215" t="s">
        <v>8294</v>
      </c>
      <c r="AM432" s="215"/>
      <c r="AN432" s="212">
        <v>105</v>
      </c>
      <c r="AO432" s="212"/>
      <c r="AP432" s="215" t="s">
        <v>8294</v>
      </c>
      <c r="AQ432" s="215"/>
      <c r="AR432" s="215" t="s">
        <v>8294</v>
      </c>
      <c r="AS432" s="215"/>
      <c r="AT432" s="215" t="s">
        <v>8294</v>
      </c>
      <c r="AU432" s="215" t="s">
        <v>8294</v>
      </c>
      <c r="AV432" s="215"/>
      <c r="AW432" s="215" t="s">
        <v>8294</v>
      </c>
      <c r="AX432" s="215"/>
      <c r="AY432" s="215" t="s">
        <v>8294</v>
      </c>
      <c r="AZ432" s="215"/>
      <c r="BA432" s="215" t="s">
        <v>8294</v>
      </c>
      <c r="BB432" s="215"/>
      <c r="BC432" s="215" t="s">
        <v>8294</v>
      </c>
      <c r="BD432" s="215"/>
      <c r="BE432" s="212">
        <v>3</v>
      </c>
      <c r="BF432" s="217">
        <v>42279</v>
      </c>
      <c r="BG432" s="212">
        <v>40.5</v>
      </c>
      <c r="BH432" s="212" t="s">
        <v>8299</v>
      </c>
      <c r="BI432" s="211" t="s">
        <v>8294</v>
      </c>
      <c r="BJ432" s="211"/>
      <c r="BK432" s="211" t="s">
        <v>8294</v>
      </c>
      <c r="BL432" s="211"/>
      <c r="BM432" s="212">
        <v>72.099999999999994</v>
      </c>
      <c r="BN432" s="212" t="s">
        <v>8299</v>
      </c>
      <c r="BO432" s="211" t="s">
        <v>8294</v>
      </c>
      <c r="BP432" s="211"/>
      <c r="BQ432" s="212">
        <v>1.5</v>
      </c>
      <c r="BR432" s="212" t="s">
        <v>8299</v>
      </c>
      <c r="BS432" s="212">
        <v>53.2</v>
      </c>
      <c r="BT432" s="212" t="s">
        <v>8299</v>
      </c>
      <c r="BU432" s="212">
        <v>13.4</v>
      </c>
      <c r="BV432" s="212" t="s">
        <v>8299</v>
      </c>
      <c r="BW432" s="212">
        <v>10.6</v>
      </c>
      <c r="BX432" s="212" t="s">
        <v>8299</v>
      </c>
      <c r="BY432" s="234">
        <v>6.4590601921081543</v>
      </c>
      <c r="BZ432" s="214">
        <v>42215</v>
      </c>
      <c r="CA432" s="212">
        <v>35.5</v>
      </c>
      <c r="CB432" s="208" t="s">
        <v>8299</v>
      </c>
      <c r="CC432" s="212">
        <v>6.4</v>
      </c>
      <c r="CD432" s="214">
        <v>42215</v>
      </c>
      <c r="CE432" s="208">
        <v>0</v>
      </c>
      <c r="CG432" s="215" t="s">
        <v>8294</v>
      </c>
      <c r="CH432" s="215" t="s">
        <v>8294</v>
      </c>
      <c r="CI432" s="215" t="s">
        <v>8294</v>
      </c>
      <c r="CJ432" s="215" t="s">
        <v>8294</v>
      </c>
    </row>
    <row r="433" spans="1:88">
      <c r="A433" s="210" t="s">
        <v>7624</v>
      </c>
      <c r="B433" s="211" t="s">
        <v>7823</v>
      </c>
      <c r="C433" s="212" t="s">
        <v>7752</v>
      </c>
      <c r="D433" s="211" t="s">
        <v>8276</v>
      </c>
      <c r="E433" s="212">
        <v>6</v>
      </c>
      <c r="F433" s="212">
        <v>1</v>
      </c>
      <c r="G433" s="213">
        <v>293</v>
      </c>
      <c r="H433" s="213">
        <v>22</v>
      </c>
      <c r="I433" s="213"/>
      <c r="J433" s="213"/>
      <c r="K433" s="211" t="s">
        <v>8294</v>
      </c>
      <c r="M433" s="212">
        <v>7</v>
      </c>
      <c r="N433" s="214">
        <v>41915</v>
      </c>
      <c r="O433" s="212">
        <v>3.25</v>
      </c>
      <c r="P433" s="214">
        <v>42215</v>
      </c>
      <c r="Q433" s="215" t="s">
        <v>8294</v>
      </c>
      <c r="R433" s="215" t="s">
        <v>8294</v>
      </c>
      <c r="S433" s="215" t="s">
        <v>8294</v>
      </c>
      <c r="T433" s="215" t="s">
        <v>8294</v>
      </c>
      <c r="U433" s="209">
        <f>AD433*BS433</f>
        <v>1034.5068740740739</v>
      </c>
      <c r="V433" s="216">
        <v>42215</v>
      </c>
      <c r="W433" s="215">
        <v>13.5</v>
      </c>
      <c r="X433" s="215" t="s">
        <v>8294</v>
      </c>
      <c r="Y433" s="215" t="s">
        <v>8294</v>
      </c>
      <c r="Z433" s="209">
        <f>AD433*BU433</f>
        <v>372.5978148148148</v>
      </c>
      <c r="AA433" s="216">
        <v>42215</v>
      </c>
      <c r="AB433" s="208" t="e">
        <f>(AD433/AH433)*10000</f>
        <v>#VALUE!</v>
      </c>
      <c r="AC433" s="216">
        <v>42215</v>
      </c>
      <c r="AD433" s="485">
        <f>(O433/W433)*(((100-CC433)/100)*((100-2)/100))*100</f>
        <v>21.917518518518516</v>
      </c>
      <c r="AE433" s="216">
        <v>42212</v>
      </c>
      <c r="AF433" s="235">
        <v>24.576719576719579</v>
      </c>
      <c r="AG433" s="216">
        <v>42212</v>
      </c>
      <c r="AH433" s="215" t="s">
        <v>8294</v>
      </c>
      <c r="AI433" s="216" t="s">
        <v>8299</v>
      </c>
      <c r="AJ433" s="212">
        <v>175</v>
      </c>
      <c r="AK433" s="216">
        <v>42145</v>
      </c>
      <c r="AL433" s="215" t="s">
        <v>8294</v>
      </c>
      <c r="AM433" s="215"/>
      <c r="AN433" s="212">
        <v>107</v>
      </c>
      <c r="AO433" s="212"/>
      <c r="AP433" s="215" t="s">
        <v>8294</v>
      </c>
      <c r="AQ433" s="215"/>
      <c r="AR433" s="215" t="s">
        <v>8294</v>
      </c>
      <c r="AS433" s="215"/>
      <c r="AT433" s="215" t="s">
        <v>8294</v>
      </c>
      <c r="AU433" s="215" t="s">
        <v>8294</v>
      </c>
      <c r="AV433" s="215"/>
      <c r="AW433" s="215" t="s">
        <v>8294</v>
      </c>
      <c r="AX433" s="215"/>
      <c r="AY433" s="215" t="s">
        <v>8294</v>
      </c>
      <c r="AZ433" s="215"/>
      <c r="BA433" s="215" t="s">
        <v>8294</v>
      </c>
      <c r="BB433" s="215"/>
      <c r="BC433" s="215" t="s">
        <v>8294</v>
      </c>
      <c r="BD433" s="215"/>
      <c r="BE433" s="212">
        <v>3</v>
      </c>
      <c r="BF433" s="217">
        <v>42279</v>
      </c>
      <c r="BG433" s="212">
        <v>36.6</v>
      </c>
      <c r="BH433" s="212" t="s">
        <v>8299</v>
      </c>
      <c r="BI433" s="211" t="s">
        <v>8294</v>
      </c>
      <c r="BJ433" s="211"/>
      <c r="BK433" s="211" t="s">
        <v>8294</v>
      </c>
      <c r="BL433" s="211"/>
      <c r="BM433" s="212">
        <v>69.099999999999994</v>
      </c>
      <c r="BN433" s="212" t="s">
        <v>8299</v>
      </c>
      <c r="BO433" s="211" t="s">
        <v>8294</v>
      </c>
      <c r="BP433" s="211"/>
      <c r="BQ433" s="212">
        <v>4.2</v>
      </c>
      <c r="BR433" s="212" t="s">
        <v>8299</v>
      </c>
      <c r="BS433" s="212">
        <v>47.2</v>
      </c>
      <c r="BT433" s="212" t="s">
        <v>8299</v>
      </c>
      <c r="BU433" s="212">
        <v>17</v>
      </c>
      <c r="BV433" s="212" t="s">
        <v>8299</v>
      </c>
      <c r="BW433" s="212">
        <v>76.5</v>
      </c>
      <c r="BX433" s="212" t="s">
        <v>8299</v>
      </c>
      <c r="BY433" s="234">
        <v>6.7429080009460449</v>
      </c>
      <c r="BZ433" s="214">
        <v>42215</v>
      </c>
      <c r="CA433" s="212">
        <v>38.799999999999997</v>
      </c>
      <c r="CB433" s="208" t="s">
        <v>8299</v>
      </c>
      <c r="CC433" s="212">
        <v>7.1</v>
      </c>
      <c r="CD433" s="214">
        <v>42215</v>
      </c>
      <c r="CE433" s="208">
        <v>0</v>
      </c>
      <c r="CG433" s="215" t="s">
        <v>8294</v>
      </c>
      <c r="CH433" s="215" t="s">
        <v>8294</v>
      </c>
      <c r="CI433" s="215" t="s">
        <v>8294</v>
      </c>
      <c r="CJ433" s="215" t="s">
        <v>8294</v>
      </c>
    </row>
    <row r="434" spans="1:88">
      <c r="A434" s="210" t="s">
        <v>7624</v>
      </c>
      <c r="B434" s="211" t="s">
        <v>8177</v>
      </c>
      <c r="C434" s="212" t="s">
        <v>7795</v>
      </c>
      <c r="D434" s="211" t="s">
        <v>8276</v>
      </c>
      <c r="E434" s="212">
        <v>172</v>
      </c>
      <c r="F434" s="212">
        <v>2</v>
      </c>
      <c r="G434" s="213">
        <v>297</v>
      </c>
      <c r="H434" s="213">
        <v>11</v>
      </c>
      <c r="I434" s="213"/>
      <c r="J434" s="213"/>
      <c r="K434" s="211" t="s">
        <v>8294</v>
      </c>
      <c r="M434" s="212">
        <v>7</v>
      </c>
      <c r="N434" s="214">
        <v>41915</v>
      </c>
      <c r="O434" s="212">
        <v>5.32</v>
      </c>
      <c r="P434" s="214">
        <v>42215</v>
      </c>
      <c r="Q434" s="215" t="s">
        <v>8294</v>
      </c>
      <c r="R434" s="215" t="s">
        <v>8294</v>
      </c>
      <c r="S434" s="215" t="s">
        <v>8294</v>
      </c>
      <c r="T434" s="215" t="s">
        <v>8294</v>
      </c>
      <c r="U434" s="209">
        <f>AD434*BS434</f>
        <v>1613.1110115555557</v>
      </c>
      <c r="V434" s="216">
        <v>42215</v>
      </c>
      <c r="W434" s="215">
        <v>13.5</v>
      </c>
      <c r="X434" s="215" t="s">
        <v>8294</v>
      </c>
      <c r="Y434" s="215" t="s">
        <v>8294</v>
      </c>
      <c r="Z434" s="209">
        <f>AD434*BU434</f>
        <v>527.09109807407413</v>
      </c>
      <c r="AA434" s="216">
        <v>42215</v>
      </c>
      <c r="AB434" s="208">
        <f>(AD434/AH434)*10000</f>
        <v>66745.738644304685</v>
      </c>
      <c r="AC434" s="216">
        <v>42215</v>
      </c>
      <c r="AD434" s="485">
        <f>(O434/W434)*(((100-CC434)/100)*((100-2)/100))*100</f>
        <v>35.375241481481481</v>
      </c>
      <c r="AE434" s="216">
        <v>42212</v>
      </c>
      <c r="AF434" s="235">
        <v>39.667236467236464</v>
      </c>
      <c r="AG434" s="216">
        <v>42212</v>
      </c>
      <c r="AH434" s="212">
        <v>5.3</v>
      </c>
      <c r="AI434" s="216" t="s">
        <v>8299</v>
      </c>
      <c r="AJ434" s="212">
        <v>160</v>
      </c>
      <c r="AK434" s="216">
        <v>42145</v>
      </c>
      <c r="AL434" s="215" t="s">
        <v>8294</v>
      </c>
      <c r="AM434" s="215"/>
      <c r="AN434" s="212">
        <v>107</v>
      </c>
      <c r="AO434" s="212"/>
      <c r="AP434" s="215" t="s">
        <v>8294</v>
      </c>
      <c r="AQ434" s="215"/>
      <c r="AR434" s="215" t="s">
        <v>8294</v>
      </c>
      <c r="AS434" s="215"/>
      <c r="AT434" s="215" t="s">
        <v>8294</v>
      </c>
      <c r="AU434" s="215" t="s">
        <v>8294</v>
      </c>
      <c r="AV434" s="215"/>
      <c r="AW434" s="215" t="s">
        <v>8294</v>
      </c>
      <c r="AX434" s="215"/>
      <c r="AY434" s="215" t="s">
        <v>8294</v>
      </c>
      <c r="AZ434" s="215"/>
      <c r="BA434" s="215" t="s">
        <v>8294</v>
      </c>
      <c r="BB434" s="215"/>
      <c r="BC434" s="215" t="s">
        <v>8294</v>
      </c>
      <c r="BD434" s="215"/>
      <c r="BE434" s="212">
        <v>3</v>
      </c>
      <c r="BF434" s="217">
        <v>42279</v>
      </c>
      <c r="BG434" s="212">
        <v>-14.9</v>
      </c>
      <c r="BH434" s="212" t="s">
        <v>8299</v>
      </c>
      <c r="BI434" s="211" t="s">
        <v>8294</v>
      </c>
      <c r="BJ434" s="211"/>
      <c r="BK434" s="211" t="s">
        <v>8294</v>
      </c>
      <c r="BL434" s="211"/>
      <c r="BM434" s="212">
        <v>59.5</v>
      </c>
      <c r="BN434" s="212" t="s">
        <v>8299</v>
      </c>
      <c r="BO434" s="211" t="s">
        <v>8294</v>
      </c>
      <c r="BP434" s="211"/>
      <c r="BQ434" s="212">
        <v>11.2</v>
      </c>
      <c r="BR434" s="212" t="s">
        <v>8299</v>
      </c>
      <c r="BS434" s="212">
        <v>45.6</v>
      </c>
      <c r="BT434" s="212" t="s">
        <v>8299</v>
      </c>
      <c r="BU434" s="212">
        <v>14.9</v>
      </c>
      <c r="BV434" s="212" t="s">
        <v>8299</v>
      </c>
      <c r="BW434" s="212">
        <v>11.5</v>
      </c>
      <c r="BX434" s="212" t="s">
        <v>8299</v>
      </c>
      <c r="BY434" s="234">
        <v>7.4774951934814453</v>
      </c>
      <c r="BZ434" s="214">
        <v>42215</v>
      </c>
      <c r="CA434" s="212">
        <v>32.9</v>
      </c>
      <c r="CB434" s="208" t="s">
        <v>8299</v>
      </c>
      <c r="CC434" s="212">
        <v>8.4</v>
      </c>
      <c r="CD434" s="214">
        <v>42215</v>
      </c>
      <c r="CE434" s="208">
        <v>0</v>
      </c>
      <c r="CG434" s="215" t="s">
        <v>8294</v>
      </c>
      <c r="CH434" s="215" t="s">
        <v>8294</v>
      </c>
      <c r="CI434" s="215" t="s">
        <v>8294</v>
      </c>
      <c r="CJ434" s="215" t="s">
        <v>8294</v>
      </c>
    </row>
    <row r="435" spans="1:88">
      <c r="A435" s="210" t="s">
        <v>7624</v>
      </c>
      <c r="B435" s="211" t="s">
        <v>8049</v>
      </c>
      <c r="C435" s="212" t="s">
        <v>7737</v>
      </c>
      <c r="D435" s="211" t="s">
        <v>8276</v>
      </c>
      <c r="E435" s="212">
        <v>112</v>
      </c>
      <c r="F435" s="212">
        <v>2</v>
      </c>
      <c r="G435" s="213">
        <v>297</v>
      </c>
      <c r="H435" s="213">
        <v>12</v>
      </c>
      <c r="I435" s="213"/>
      <c r="J435" s="213"/>
      <c r="K435" s="211" t="s">
        <v>8294</v>
      </c>
      <c r="M435" s="212">
        <v>7</v>
      </c>
      <c r="N435" s="214">
        <v>41915</v>
      </c>
      <c r="O435" s="212">
        <v>4.12</v>
      </c>
      <c r="P435" s="214">
        <v>42215</v>
      </c>
      <c r="Q435" s="215" t="s">
        <v>8294</v>
      </c>
      <c r="R435" s="215" t="s">
        <v>8294</v>
      </c>
      <c r="S435" s="215" t="s">
        <v>8294</v>
      </c>
      <c r="T435" s="215" t="s">
        <v>8294</v>
      </c>
      <c r="U435" s="209">
        <f>AD435*BS435</f>
        <v>1207.0808959999999</v>
      </c>
      <c r="V435" s="216">
        <v>42215</v>
      </c>
      <c r="W435" s="215">
        <v>13.5</v>
      </c>
      <c r="X435" s="215" t="s">
        <v>8294</v>
      </c>
      <c r="Y435" s="215" t="s">
        <v>8294</v>
      </c>
      <c r="Z435" s="209">
        <f>AD435*BU435</f>
        <v>440.42140799999999</v>
      </c>
      <c r="AA435" s="216">
        <v>42215</v>
      </c>
      <c r="AB435" s="208">
        <f>(AD435/AH435)*10000</f>
        <v>60414.45925925926</v>
      </c>
      <c r="AC435" s="216">
        <v>42215</v>
      </c>
      <c r="AD435" s="485">
        <f>(O435/W435)*(((100-CC435)/100)*((100-2)/100))*100</f>
        <v>27.186506666666666</v>
      </c>
      <c r="AE435" s="216">
        <v>42212</v>
      </c>
      <c r="AF435" s="235">
        <v>30.484981684981687</v>
      </c>
      <c r="AG435" s="216">
        <v>42212</v>
      </c>
      <c r="AH435" s="212">
        <v>4.5</v>
      </c>
      <c r="AI435" s="216" t="s">
        <v>8299</v>
      </c>
      <c r="AJ435" s="212">
        <v>155</v>
      </c>
      <c r="AK435" s="216">
        <v>42145</v>
      </c>
      <c r="AL435" s="215" t="s">
        <v>8294</v>
      </c>
      <c r="AM435" s="215"/>
      <c r="AN435" s="212">
        <v>106</v>
      </c>
      <c r="AO435" s="212"/>
      <c r="AP435" s="215" t="s">
        <v>8294</v>
      </c>
      <c r="AQ435" s="215"/>
      <c r="AR435" s="215" t="s">
        <v>8294</v>
      </c>
      <c r="AS435" s="215"/>
      <c r="AT435" s="215" t="s">
        <v>8294</v>
      </c>
      <c r="AU435" s="215" t="s">
        <v>8294</v>
      </c>
      <c r="AV435" s="215"/>
      <c r="AW435" s="215" t="s">
        <v>8294</v>
      </c>
      <c r="AX435" s="215"/>
      <c r="AY435" s="215" t="s">
        <v>8294</v>
      </c>
      <c r="AZ435" s="215"/>
      <c r="BA435" s="215" t="s">
        <v>8294</v>
      </c>
      <c r="BB435" s="215"/>
      <c r="BC435" s="215" t="s">
        <v>8294</v>
      </c>
      <c r="BD435" s="215"/>
      <c r="BE435" s="212">
        <v>3</v>
      </c>
      <c r="BF435" s="217">
        <v>42279</v>
      </c>
      <c r="BG435" s="212">
        <v>-13.8</v>
      </c>
      <c r="BH435" s="212" t="s">
        <v>8299</v>
      </c>
      <c r="BI435" s="211" t="s">
        <v>8294</v>
      </c>
      <c r="BJ435" s="211"/>
      <c r="BK435" s="211" t="s">
        <v>8294</v>
      </c>
      <c r="BL435" s="211"/>
      <c r="BM435" s="212">
        <v>59</v>
      </c>
      <c r="BN435" s="212" t="s">
        <v>8299</v>
      </c>
      <c r="BO435" s="211" t="s">
        <v>8294</v>
      </c>
      <c r="BP435" s="211"/>
      <c r="BQ435" s="212">
        <v>11.4</v>
      </c>
      <c r="BR435" s="212" t="s">
        <v>8299</v>
      </c>
      <c r="BS435" s="212">
        <v>44.4</v>
      </c>
      <c r="BT435" s="212" t="s">
        <v>8299</v>
      </c>
      <c r="BU435" s="212">
        <v>16.2</v>
      </c>
      <c r="BV435" s="212" t="s">
        <v>8299</v>
      </c>
      <c r="BW435" s="212">
        <v>11.2</v>
      </c>
      <c r="BX435" s="212" t="s">
        <v>8299</v>
      </c>
      <c r="BY435" s="234">
        <v>8.3386898040771484</v>
      </c>
      <c r="BZ435" s="214">
        <v>42215</v>
      </c>
      <c r="CA435" s="212">
        <v>34.6</v>
      </c>
      <c r="CB435" s="208" t="s">
        <v>8299</v>
      </c>
      <c r="CC435" s="212">
        <v>9.1</v>
      </c>
      <c r="CD435" s="214">
        <v>42215</v>
      </c>
      <c r="CE435" s="208">
        <v>0</v>
      </c>
      <c r="CG435" s="215" t="s">
        <v>8294</v>
      </c>
      <c r="CH435" s="215" t="s">
        <v>8294</v>
      </c>
      <c r="CI435" s="215" t="s">
        <v>8294</v>
      </c>
      <c r="CJ435" s="215" t="s">
        <v>8294</v>
      </c>
    </row>
    <row r="436" spans="1:88">
      <c r="A436" s="210" t="s">
        <v>7624</v>
      </c>
      <c r="B436" s="211" t="s">
        <v>7975</v>
      </c>
      <c r="C436" s="212" t="s">
        <v>7703</v>
      </c>
      <c r="D436" s="211" t="s">
        <v>8276</v>
      </c>
      <c r="E436" s="212">
        <v>75</v>
      </c>
      <c r="F436" s="212">
        <v>2</v>
      </c>
      <c r="G436" s="213">
        <v>297</v>
      </c>
      <c r="H436" s="213">
        <v>13</v>
      </c>
      <c r="I436" s="213"/>
      <c r="J436" s="213"/>
      <c r="K436" s="211" t="s">
        <v>8294</v>
      </c>
      <c r="M436" s="212">
        <v>7</v>
      </c>
      <c r="N436" s="214">
        <v>41915</v>
      </c>
      <c r="O436" s="212">
        <v>4.21</v>
      </c>
      <c r="P436" s="214">
        <v>42215</v>
      </c>
      <c r="Q436" s="215" t="s">
        <v>8294</v>
      </c>
      <c r="R436" s="215" t="s">
        <v>8294</v>
      </c>
      <c r="S436" s="215" t="s">
        <v>8294</v>
      </c>
      <c r="T436" s="215" t="s">
        <v>8294</v>
      </c>
      <c r="U436" s="209">
        <f>AD436*BS436</f>
        <v>1263.9617511111112</v>
      </c>
      <c r="V436" s="216">
        <v>42215</v>
      </c>
      <c r="W436" s="215">
        <v>13.5</v>
      </c>
      <c r="X436" s="215" t="s">
        <v>8294</v>
      </c>
      <c r="Y436" s="215" t="s">
        <v>8294</v>
      </c>
      <c r="Z436" s="209">
        <f>AD436*BU436</f>
        <v>458.60559111111104</v>
      </c>
      <c r="AA436" s="216">
        <v>42215</v>
      </c>
      <c r="AB436" s="208">
        <f>(AD436/AH436)*10000</f>
        <v>60790.772946859899</v>
      </c>
      <c r="AC436" s="216">
        <v>42215</v>
      </c>
      <c r="AD436" s="485">
        <f>(O436/W436)*(((100-CC436)/100)*((100-2)/100))*100</f>
        <v>27.963755555555554</v>
      </c>
      <c r="AE436" s="216">
        <v>42212</v>
      </c>
      <c r="AF436" s="235">
        <v>31.356532356532352</v>
      </c>
      <c r="AG436" s="216">
        <v>42212</v>
      </c>
      <c r="AH436" s="212">
        <v>4.5999999999999996</v>
      </c>
      <c r="AI436" s="216" t="s">
        <v>8299</v>
      </c>
      <c r="AJ436" s="212">
        <v>135</v>
      </c>
      <c r="AK436" s="216">
        <v>42145</v>
      </c>
      <c r="AL436" s="215" t="s">
        <v>8294</v>
      </c>
      <c r="AM436" s="215"/>
      <c r="AN436" s="212">
        <v>104</v>
      </c>
      <c r="AO436" s="212"/>
      <c r="AP436" s="215" t="s">
        <v>8294</v>
      </c>
      <c r="AQ436" s="215"/>
      <c r="AR436" s="215" t="s">
        <v>8294</v>
      </c>
      <c r="AS436" s="215"/>
      <c r="AT436" s="215" t="s">
        <v>8294</v>
      </c>
      <c r="AU436" s="215" t="s">
        <v>8294</v>
      </c>
      <c r="AV436" s="215"/>
      <c r="AW436" s="215" t="s">
        <v>8294</v>
      </c>
      <c r="AX436" s="215"/>
      <c r="AY436" s="215" t="s">
        <v>8294</v>
      </c>
      <c r="AZ436" s="215"/>
      <c r="BA436" s="215" t="s">
        <v>8294</v>
      </c>
      <c r="BB436" s="215"/>
      <c r="BC436" s="215" t="s">
        <v>8294</v>
      </c>
      <c r="BD436" s="215"/>
      <c r="BE436" s="212">
        <v>3</v>
      </c>
      <c r="BF436" s="217">
        <v>42279</v>
      </c>
      <c r="BG436" s="212">
        <v>-9.1</v>
      </c>
      <c r="BH436" s="212" t="s">
        <v>8299</v>
      </c>
      <c r="BI436" s="211" t="s">
        <v>8294</v>
      </c>
      <c r="BJ436" s="211"/>
      <c r="BK436" s="211" t="s">
        <v>8294</v>
      </c>
      <c r="BL436" s="211"/>
      <c r="BM436" s="212">
        <v>58.6</v>
      </c>
      <c r="BN436" s="212" t="s">
        <v>8299</v>
      </c>
      <c r="BO436" s="211" t="s">
        <v>8294</v>
      </c>
      <c r="BP436" s="211"/>
      <c r="BQ436" s="212">
        <v>11.8</v>
      </c>
      <c r="BR436" s="212" t="s">
        <v>8299</v>
      </c>
      <c r="BS436" s="212">
        <v>45.2</v>
      </c>
      <c r="BT436" s="212" t="s">
        <v>8299</v>
      </c>
      <c r="BU436" s="212">
        <v>16.399999999999999</v>
      </c>
      <c r="BV436" s="212" t="s">
        <v>8299</v>
      </c>
      <c r="BW436" s="212">
        <v>12.2</v>
      </c>
      <c r="BX436" s="212" t="s">
        <v>8299</v>
      </c>
      <c r="BY436" s="234">
        <v>7.9521498680114746</v>
      </c>
      <c r="BZ436" s="214">
        <v>42215</v>
      </c>
      <c r="CA436" s="212">
        <v>35.9</v>
      </c>
      <c r="CB436" s="208" t="s">
        <v>8299</v>
      </c>
      <c r="CC436" s="212">
        <v>8.5</v>
      </c>
      <c r="CD436" s="214">
        <v>42215</v>
      </c>
      <c r="CE436" s="208">
        <v>0</v>
      </c>
      <c r="CG436" s="215" t="s">
        <v>8294</v>
      </c>
      <c r="CH436" s="215" t="s">
        <v>8294</v>
      </c>
      <c r="CI436" s="215" t="s">
        <v>8294</v>
      </c>
      <c r="CJ436" s="215" t="s">
        <v>8294</v>
      </c>
    </row>
    <row r="437" spans="1:88">
      <c r="A437" s="210" t="s">
        <v>7624</v>
      </c>
      <c r="B437" s="211" t="s">
        <v>7881</v>
      </c>
      <c r="C437" s="212" t="s">
        <v>7658</v>
      </c>
      <c r="D437" s="211" t="s">
        <v>8276</v>
      </c>
      <c r="E437" s="212">
        <v>28</v>
      </c>
      <c r="F437" s="212">
        <v>2</v>
      </c>
      <c r="G437" s="213">
        <v>297</v>
      </c>
      <c r="H437" s="213">
        <v>14</v>
      </c>
      <c r="I437" s="213"/>
      <c r="J437" s="213"/>
      <c r="K437" s="211" t="s">
        <v>8294</v>
      </c>
      <c r="M437" s="212">
        <v>7</v>
      </c>
      <c r="N437" s="214">
        <v>41915</v>
      </c>
      <c r="O437" s="212">
        <v>2.96</v>
      </c>
      <c r="P437" s="214">
        <v>42215</v>
      </c>
      <c r="Q437" s="215" t="s">
        <v>8294</v>
      </c>
      <c r="R437" s="215" t="s">
        <v>8294</v>
      </c>
      <c r="S437" s="215" t="s">
        <v>8294</v>
      </c>
      <c r="T437" s="215" t="s">
        <v>8294</v>
      </c>
      <c r="U437" s="209">
        <f>AD437*BS437</f>
        <v>876.92473244444443</v>
      </c>
      <c r="V437" s="216">
        <v>42215</v>
      </c>
      <c r="W437" s="215">
        <v>13.5</v>
      </c>
      <c r="X437" s="215" t="s">
        <v>8294</v>
      </c>
      <c r="Y437" s="215" t="s">
        <v>8294</v>
      </c>
      <c r="Z437" s="209">
        <f>AD437*BU437</f>
        <v>298.19364503703702</v>
      </c>
      <c r="AA437" s="216">
        <v>42215</v>
      </c>
      <c r="AB437" s="208">
        <f>(AD437/AH437)*10000</f>
        <v>42647.832528180355</v>
      </c>
      <c r="AC437" s="216">
        <v>42215</v>
      </c>
      <c r="AD437" s="485">
        <f>(O437/W437)*(((100-CC437)/100)*((100-2)/100))*100</f>
        <v>19.618002962962962</v>
      </c>
      <c r="AE437" s="216">
        <v>42212</v>
      </c>
      <c r="AF437" s="235">
        <v>21.998209198209199</v>
      </c>
      <c r="AG437" s="216">
        <v>42212</v>
      </c>
      <c r="AH437" s="212">
        <v>4.5999999999999996</v>
      </c>
      <c r="AI437" s="216" t="s">
        <v>8299</v>
      </c>
      <c r="AJ437" s="212">
        <v>150</v>
      </c>
      <c r="AK437" s="216">
        <v>42145</v>
      </c>
      <c r="AL437" s="215" t="s">
        <v>8294</v>
      </c>
      <c r="AM437" s="215"/>
      <c r="AN437" s="212">
        <v>103</v>
      </c>
      <c r="AO437" s="212"/>
      <c r="AP437" s="215" t="s">
        <v>8294</v>
      </c>
      <c r="AQ437" s="215"/>
      <c r="AR437" s="215" t="s">
        <v>8294</v>
      </c>
      <c r="AS437" s="215"/>
      <c r="AT437" s="215" t="s">
        <v>8294</v>
      </c>
      <c r="AU437" s="215" t="s">
        <v>8294</v>
      </c>
      <c r="AV437" s="215"/>
      <c r="AW437" s="215" t="s">
        <v>8294</v>
      </c>
      <c r="AX437" s="215"/>
      <c r="AY437" s="215" t="s">
        <v>8294</v>
      </c>
      <c r="AZ437" s="215"/>
      <c r="BA437" s="215" t="s">
        <v>8294</v>
      </c>
      <c r="BB437" s="215"/>
      <c r="BC437" s="215" t="s">
        <v>8294</v>
      </c>
      <c r="BD437" s="215"/>
      <c r="BE437" s="212">
        <v>3</v>
      </c>
      <c r="BF437" s="217">
        <v>42279</v>
      </c>
      <c r="BG437" s="212">
        <v>-12.4</v>
      </c>
      <c r="BH437" s="212" t="s">
        <v>8299</v>
      </c>
      <c r="BI437" s="211" t="s">
        <v>8294</v>
      </c>
      <c r="BJ437" s="211"/>
      <c r="BK437" s="211" t="s">
        <v>8294</v>
      </c>
      <c r="BL437" s="211"/>
      <c r="BM437" s="212">
        <v>58.1</v>
      </c>
      <c r="BN437" s="212" t="s">
        <v>8299</v>
      </c>
      <c r="BO437" s="211" t="s">
        <v>8294</v>
      </c>
      <c r="BP437" s="211"/>
      <c r="BQ437" s="212">
        <v>11</v>
      </c>
      <c r="BR437" s="212" t="s">
        <v>8299</v>
      </c>
      <c r="BS437" s="212">
        <v>44.7</v>
      </c>
      <c r="BT437" s="212" t="s">
        <v>8299</v>
      </c>
      <c r="BU437" s="212">
        <v>15.2</v>
      </c>
      <c r="BV437" s="212" t="s">
        <v>8299</v>
      </c>
      <c r="BW437" s="212">
        <v>38.200000000000003</v>
      </c>
      <c r="BX437" s="212" t="s">
        <v>8299</v>
      </c>
      <c r="BY437" s="234">
        <v>8.1788482666015625</v>
      </c>
      <c r="BZ437" s="214">
        <v>42215</v>
      </c>
      <c r="CA437" s="212">
        <v>32.799999999999997</v>
      </c>
      <c r="CB437" s="208" t="s">
        <v>8299</v>
      </c>
      <c r="CC437" s="212">
        <v>8.6999999999999993</v>
      </c>
      <c r="CD437" s="214">
        <v>42215</v>
      </c>
      <c r="CE437" s="208">
        <v>0</v>
      </c>
      <c r="CG437" s="215" t="s">
        <v>8294</v>
      </c>
      <c r="CH437" s="215" t="s">
        <v>8294</v>
      </c>
      <c r="CI437" s="215" t="s">
        <v>8294</v>
      </c>
      <c r="CJ437" s="215" t="s">
        <v>8294</v>
      </c>
    </row>
    <row r="438" spans="1:88">
      <c r="A438" s="210" t="s">
        <v>7624</v>
      </c>
      <c r="B438" s="211" t="s">
        <v>7967</v>
      </c>
      <c r="C438" s="212" t="s">
        <v>7650</v>
      </c>
      <c r="D438" s="211" t="s">
        <v>8276</v>
      </c>
      <c r="E438" s="212">
        <v>71</v>
      </c>
      <c r="F438" s="212">
        <v>2</v>
      </c>
      <c r="G438" s="213">
        <v>297</v>
      </c>
      <c r="H438" s="213">
        <v>15</v>
      </c>
      <c r="I438" s="213"/>
      <c r="J438" s="213"/>
      <c r="K438" s="211" t="s">
        <v>8294</v>
      </c>
      <c r="M438" s="212">
        <v>7</v>
      </c>
      <c r="N438" s="214">
        <v>41915</v>
      </c>
      <c r="O438" s="212">
        <v>4.72</v>
      </c>
      <c r="P438" s="214">
        <v>42215</v>
      </c>
      <c r="Q438" s="215" t="s">
        <v>8294</v>
      </c>
      <c r="R438" s="215" t="s">
        <v>8294</v>
      </c>
      <c r="S438" s="215" t="s">
        <v>8294</v>
      </c>
      <c r="T438" s="215" t="s">
        <v>8294</v>
      </c>
      <c r="U438" s="209">
        <f>AD438*BS438</f>
        <v>1396.8078506666668</v>
      </c>
      <c r="V438" s="216">
        <v>42215</v>
      </c>
      <c r="W438" s="215">
        <v>13.5</v>
      </c>
      <c r="X438" s="215" t="s">
        <v>8294</v>
      </c>
      <c r="Y438" s="215" t="s">
        <v>8294</v>
      </c>
      <c r="Z438" s="209">
        <f>AD438*BU438</f>
        <v>474.97716622222219</v>
      </c>
      <c r="AA438" s="216">
        <v>42215</v>
      </c>
      <c r="AB438" s="208">
        <f>(AD438/AH438)*10000</f>
        <v>69441.1061728395</v>
      </c>
      <c r="AC438" s="216">
        <v>42215</v>
      </c>
      <c r="AD438" s="485">
        <f>(O438/W438)*(((100-CC438)/100)*((100-2)/100))*100</f>
        <v>31.248497777777779</v>
      </c>
      <c r="AE438" s="216">
        <v>42212</v>
      </c>
      <c r="AF438" s="235">
        <v>35.039804639804636</v>
      </c>
      <c r="AG438" s="216">
        <v>42212</v>
      </c>
      <c r="AH438" s="212">
        <v>4.5</v>
      </c>
      <c r="AI438" s="216" t="s">
        <v>8299</v>
      </c>
      <c r="AJ438" s="212">
        <v>155</v>
      </c>
      <c r="AK438" s="216">
        <v>42145</v>
      </c>
      <c r="AL438" s="215" t="s">
        <v>8294</v>
      </c>
      <c r="AM438" s="215"/>
      <c r="AN438" s="212">
        <v>108</v>
      </c>
      <c r="AO438" s="212"/>
      <c r="AP438" s="215" t="s">
        <v>8294</v>
      </c>
      <c r="AQ438" s="215"/>
      <c r="AR438" s="215" t="s">
        <v>8294</v>
      </c>
      <c r="AS438" s="215"/>
      <c r="AT438" s="215" t="s">
        <v>8294</v>
      </c>
      <c r="AU438" s="215" t="s">
        <v>8294</v>
      </c>
      <c r="AV438" s="215"/>
      <c r="AW438" s="215" t="s">
        <v>8294</v>
      </c>
      <c r="AX438" s="215"/>
      <c r="AY438" s="215" t="s">
        <v>8294</v>
      </c>
      <c r="AZ438" s="215"/>
      <c r="BA438" s="215" t="s">
        <v>8294</v>
      </c>
      <c r="BB438" s="215"/>
      <c r="BC438" s="215" t="s">
        <v>8294</v>
      </c>
      <c r="BD438" s="215"/>
      <c r="BE438" s="212">
        <v>3</v>
      </c>
      <c r="BF438" s="217">
        <v>42279</v>
      </c>
      <c r="BG438" s="212">
        <v>-13.6</v>
      </c>
      <c r="BH438" s="212" t="s">
        <v>8299</v>
      </c>
      <c r="BI438" s="211" t="s">
        <v>8294</v>
      </c>
      <c r="BJ438" s="211"/>
      <c r="BK438" s="211" t="s">
        <v>8294</v>
      </c>
      <c r="BL438" s="211"/>
      <c r="BM438" s="212">
        <v>60.1</v>
      </c>
      <c r="BN438" s="212" t="s">
        <v>8299</v>
      </c>
      <c r="BO438" s="211" t="s">
        <v>8294</v>
      </c>
      <c r="BP438" s="211"/>
      <c r="BQ438" s="212">
        <v>10.4</v>
      </c>
      <c r="BR438" s="212" t="s">
        <v>8299</v>
      </c>
      <c r="BS438" s="212">
        <v>44.7</v>
      </c>
      <c r="BT438" s="212" t="s">
        <v>8299</v>
      </c>
      <c r="BU438" s="212">
        <v>15.2</v>
      </c>
      <c r="BV438" s="212" t="s">
        <v>8299</v>
      </c>
      <c r="BW438" s="212">
        <v>26.9</v>
      </c>
      <c r="BX438" s="212" t="s">
        <v>8299</v>
      </c>
      <c r="BY438" s="234">
        <v>7.8750810623168945</v>
      </c>
      <c r="BZ438" s="214">
        <v>42215</v>
      </c>
      <c r="CA438" s="212">
        <v>32.799999999999997</v>
      </c>
      <c r="CB438" s="208" t="s">
        <v>8299</v>
      </c>
      <c r="CC438" s="212">
        <v>8.8000000000000007</v>
      </c>
      <c r="CD438" s="214">
        <v>42215</v>
      </c>
      <c r="CE438" s="208">
        <v>0</v>
      </c>
      <c r="CG438" s="215" t="s">
        <v>8294</v>
      </c>
      <c r="CH438" s="215" t="s">
        <v>8294</v>
      </c>
      <c r="CI438" s="215" t="s">
        <v>8294</v>
      </c>
      <c r="CJ438" s="215" t="s">
        <v>8294</v>
      </c>
    </row>
    <row r="439" spans="1:88">
      <c r="A439" s="210" t="s">
        <v>7624</v>
      </c>
      <c r="B439" s="211" t="s">
        <v>8147</v>
      </c>
      <c r="C439" s="212" t="s">
        <v>7779</v>
      </c>
      <c r="D439" s="211" t="s">
        <v>8276</v>
      </c>
      <c r="E439" s="212">
        <v>156</v>
      </c>
      <c r="F439" s="212">
        <v>2</v>
      </c>
      <c r="G439" s="213">
        <v>297</v>
      </c>
      <c r="H439" s="213">
        <v>16</v>
      </c>
      <c r="I439" s="213"/>
      <c r="J439" s="213"/>
      <c r="K439" s="211" t="s">
        <v>8294</v>
      </c>
      <c r="M439" s="212">
        <v>7</v>
      </c>
      <c r="N439" s="214">
        <v>41915</v>
      </c>
      <c r="O439" s="212">
        <v>4.7699999999999996</v>
      </c>
      <c r="P439" s="214">
        <v>42215</v>
      </c>
      <c r="Q439" s="215" t="s">
        <v>8294</v>
      </c>
      <c r="R439" s="215" t="s">
        <v>8294</v>
      </c>
      <c r="S439" s="215" t="s">
        <v>8294</v>
      </c>
      <c r="T439" s="215" t="s">
        <v>8294</v>
      </c>
      <c r="U439" s="209">
        <f>AD439*BS439</f>
        <v>1414.7624959999996</v>
      </c>
      <c r="V439" s="216">
        <v>42215</v>
      </c>
      <c r="W439" s="215">
        <v>13.5</v>
      </c>
      <c r="X439" s="215" t="s">
        <v>8294</v>
      </c>
      <c r="Y439" s="215" t="s">
        <v>8294</v>
      </c>
      <c r="Z439" s="209">
        <f>AD439*BU439</f>
        <v>508.43027199999995</v>
      </c>
      <c r="AA439" s="216">
        <v>42215</v>
      </c>
      <c r="AB439" s="208">
        <f>(AD439/AH439)*10000</f>
        <v>56392</v>
      </c>
      <c r="AC439" s="216">
        <v>42215</v>
      </c>
      <c r="AD439" s="485">
        <f>(O439/W439)*(((100-CC439)/100)*((100-2)/100))*100</f>
        <v>31.579519999999995</v>
      </c>
      <c r="AE439" s="216">
        <v>42212</v>
      </c>
      <c r="AF439" s="235">
        <v>35.410989010988999</v>
      </c>
      <c r="AG439" s="216">
        <v>42212</v>
      </c>
      <c r="AH439" s="212">
        <v>5.6</v>
      </c>
      <c r="AI439" s="216" t="s">
        <v>8299</v>
      </c>
      <c r="AJ439" s="212">
        <v>160</v>
      </c>
      <c r="AK439" s="216">
        <v>42145</v>
      </c>
      <c r="AL439" s="215" t="s">
        <v>8294</v>
      </c>
      <c r="AM439" s="215"/>
      <c r="AN439" s="212">
        <v>101</v>
      </c>
      <c r="AO439" s="212"/>
      <c r="AP439" s="215" t="s">
        <v>8294</v>
      </c>
      <c r="AQ439" s="215"/>
      <c r="AR439" s="215" t="s">
        <v>8294</v>
      </c>
      <c r="AS439" s="215"/>
      <c r="AT439" s="215" t="s">
        <v>8294</v>
      </c>
      <c r="AU439" s="215" t="s">
        <v>8294</v>
      </c>
      <c r="AV439" s="215"/>
      <c r="AW439" s="215" t="s">
        <v>8294</v>
      </c>
      <c r="AX439" s="215"/>
      <c r="AY439" s="215" t="s">
        <v>8294</v>
      </c>
      <c r="AZ439" s="215"/>
      <c r="BA439" s="215" t="s">
        <v>8294</v>
      </c>
      <c r="BB439" s="215"/>
      <c r="BC439" s="215" t="s">
        <v>8294</v>
      </c>
      <c r="BD439" s="215"/>
      <c r="BE439" s="212">
        <v>3</v>
      </c>
      <c r="BF439" s="217">
        <v>42279</v>
      </c>
      <c r="BG439" s="212">
        <v>-14.4</v>
      </c>
      <c r="BH439" s="212" t="s">
        <v>8299</v>
      </c>
      <c r="BI439" s="211" t="s">
        <v>8294</v>
      </c>
      <c r="BJ439" s="211"/>
      <c r="BK439" s="211" t="s">
        <v>8294</v>
      </c>
      <c r="BL439" s="211"/>
      <c r="BM439" s="212">
        <v>60.3</v>
      </c>
      <c r="BN439" s="212" t="s">
        <v>8299</v>
      </c>
      <c r="BO439" s="211" t="s">
        <v>8294</v>
      </c>
      <c r="BP439" s="211"/>
      <c r="BQ439" s="212">
        <v>10.9</v>
      </c>
      <c r="BR439" s="212" t="s">
        <v>8299</v>
      </c>
      <c r="BS439" s="212">
        <v>44.8</v>
      </c>
      <c r="BT439" s="212" t="s">
        <v>8299</v>
      </c>
      <c r="BU439" s="212">
        <v>16.100000000000001</v>
      </c>
      <c r="BV439" s="212" t="s">
        <v>8299</v>
      </c>
      <c r="BW439" s="212">
        <v>15.6</v>
      </c>
      <c r="BX439" s="212" t="s">
        <v>8299</v>
      </c>
      <c r="BY439" s="234">
        <v>8.1625213623046875</v>
      </c>
      <c r="BZ439" s="214">
        <v>42215</v>
      </c>
      <c r="CA439" s="212">
        <v>34.799999999999997</v>
      </c>
      <c r="CB439" s="208" t="s">
        <v>8299</v>
      </c>
      <c r="CC439" s="212">
        <v>8.8000000000000007</v>
      </c>
      <c r="CD439" s="214">
        <v>42215</v>
      </c>
      <c r="CE439" s="208">
        <v>0</v>
      </c>
      <c r="CG439" s="215" t="s">
        <v>8294</v>
      </c>
      <c r="CH439" s="215" t="s">
        <v>8294</v>
      </c>
      <c r="CI439" s="215" t="s">
        <v>8294</v>
      </c>
      <c r="CJ439" s="215" t="s">
        <v>8294</v>
      </c>
    </row>
    <row r="440" spans="1:88">
      <c r="A440" s="210" t="s">
        <v>7624</v>
      </c>
      <c r="B440" s="211" t="s">
        <v>8196</v>
      </c>
      <c r="C440" s="212" t="s">
        <v>7394</v>
      </c>
      <c r="D440" s="211" t="s">
        <v>8274</v>
      </c>
      <c r="E440" s="212">
        <v>185</v>
      </c>
      <c r="F440" s="212">
        <v>2</v>
      </c>
      <c r="G440" s="213">
        <v>297</v>
      </c>
      <c r="H440" s="213">
        <v>17</v>
      </c>
      <c r="I440" s="213"/>
      <c r="J440" s="213"/>
      <c r="K440" s="212">
        <v>26</v>
      </c>
      <c r="L440" s="223">
        <v>42278</v>
      </c>
      <c r="M440" s="212">
        <v>7</v>
      </c>
      <c r="N440" s="214">
        <v>41915</v>
      </c>
      <c r="O440" s="212">
        <v>4</v>
      </c>
      <c r="P440" s="214">
        <v>42215</v>
      </c>
      <c r="Q440" s="215" t="s">
        <v>8294</v>
      </c>
      <c r="R440" s="215" t="s">
        <v>8294</v>
      </c>
      <c r="S440" s="215" t="s">
        <v>8294</v>
      </c>
      <c r="T440" s="215" t="s">
        <v>8294</v>
      </c>
      <c r="U440" s="209">
        <f>AD440*BS440</f>
        <v>1250.0270222222223</v>
      </c>
      <c r="V440" s="216">
        <v>42215</v>
      </c>
      <c r="W440" s="215">
        <v>13.5</v>
      </c>
      <c r="X440" s="215" t="s">
        <v>8294</v>
      </c>
      <c r="Y440" s="215" t="s">
        <v>8294</v>
      </c>
      <c r="Z440" s="209">
        <f>AD440*BU440</f>
        <v>382.1738666666667</v>
      </c>
      <c r="AA440" s="216">
        <v>42215</v>
      </c>
      <c r="AB440" s="208">
        <f>(AD440/AH440)*10000</f>
        <v>60317.845117845114</v>
      </c>
      <c r="AC440" s="216">
        <v>42215</v>
      </c>
      <c r="AD440" s="485">
        <f>(O440/W440)*(((100-CC440)/100)*((100-2)/100))*100</f>
        <v>26.539851851851854</v>
      </c>
      <c r="AE440" s="216">
        <v>42212</v>
      </c>
      <c r="AF440" s="235">
        <v>29.759869759869755</v>
      </c>
      <c r="AG440" s="216">
        <v>42212</v>
      </c>
      <c r="AH440" s="212">
        <v>4.4000000000000004</v>
      </c>
      <c r="AI440" s="216" t="s">
        <v>8299</v>
      </c>
      <c r="AJ440" s="212">
        <v>145</v>
      </c>
      <c r="AK440" s="216">
        <v>42145</v>
      </c>
      <c r="AL440" s="215" t="s">
        <v>8294</v>
      </c>
      <c r="AM440" s="215"/>
      <c r="AN440" s="212">
        <v>103</v>
      </c>
      <c r="AO440" s="212"/>
      <c r="AP440" s="215" t="s">
        <v>8294</v>
      </c>
      <c r="AQ440" s="215"/>
      <c r="AR440" s="215" t="s">
        <v>8294</v>
      </c>
      <c r="AS440" s="215"/>
      <c r="AT440" s="215" t="s">
        <v>8294</v>
      </c>
      <c r="AU440" s="215" t="s">
        <v>8294</v>
      </c>
      <c r="AV440" s="215"/>
      <c r="AW440" s="215" t="s">
        <v>8294</v>
      </c>
      <c r="AX440" s="215"/>
      <c r="AY440" s="215" t="s">
        <v>8294</v>
      </c>
      <c r="AZ440" s="215"/>
      <c r="BA440" s="215" t="s">
        <v>8294</v>
      </c>
      <c r="BB440" s="215"/>
      <c r="BC440" s="215" t="s">
        <v>8294</v>
      </c>
      <c r="BD440" s="215"/>
      <c r="BE440" s="212">
        <v>3</v>
      </c>
      <c r="BF440" s="217">
        <v>42279</v>
      </c>
      <c r="BG440" s="212">
        <v>-13.4</v>
      </c>
      <c r="BH440" s="212" t="s">
        <v>8299</v>
      </c>
      <c r="BI440" s="211" t="s">
        <v>8294</v>
      </c>
      <c r="BJ440" s="211"/>
      <c r="BK440" s="211" t="s">
        <v>8294</v>
      </c>
      <c r="BL440" s="211"/>
      <c r="BM440" s="212">
        <v>61.6</v>
      </c>
      <c r="BN440" s="212" t="s">
        <v>8299</v>
      </c>
      <c r="BO440" s="211" t="s">
        <v>8294</v>
      </c>
      <c r="BP440" s="211"/>
      <c r="BQ440" s="212">
        <v>10.4</v>
      </c>
      <c r="BR440" s="212" t="s">
        <v>8299</v>
      </c>
      <c r="BS440" s="212">
        <v>47.1</v>
      </c>
      <c r="BT440" s="212" t="s">
        <v>8299</v>
      </c>
      <c r="BU440" s="212">
        <v>14.4</v>
      </c>
      <c r="BV440" s="212" t="s">
        <v>8299</v>
      </c>
      <c r="BW440" s="212">
        <v>11.1</v>
      </c>
      <c r="BX440" s="212" t="s">
        <v>8299</v>
      </c>
      <c r="BY440" s="234">
        <v>7.8305840492248535</v>
      </c>
      <c r="BZ440" s="214">
        <v>42215</v>
      </c>
      <c r="CA440" s="212">
        <v>32.799999999999997</v>
      </c>
      <c r="CB440" s="208" t="s">
        <v>8299</v>
      </c>
      <c r="CC440" s="212">
        <v>8.6</v>
      </c>
      <c r="CD440" s="214">
        <v>42215</v>
      </c>
      <c r="CE440" s="208">
        <v>0</v>
      </c>
      <c r="CG440" s="215" t="s">
        <v>8294</v>
      </c>
      <c r="CH440" s="215" t="s">
        <v>8294</v>
      </c>
      <c r="CI440" s="215" t="s">
        <v>8294</v>
      </c>
      <c r="CJ440" s="215" t="s">
        <v>8294</v>
      </c>
    </row>
    <row r="441" spans="1:88">
      <c r="A441" s="210" t="s">
        <v>7624</v>
      </c>
      <c r="B441" s="211" t="s">
        <v>7895</v>
      </c>
      <c r="C441" s="212" t="s">
        <v>7665</v>
      </c>
      <c r="D441" s="211" t="s">
        <v>8274</v>
      </c>
      <c r="E441" s="212">
        <v>35</v>
      </c>
      <c r="F441" s="212">
        <v>2</v>
      </c>
      <c r="G441" s="213">
        <v>297</v>
      </c>
      <c r="H441" s="213">
        <v>18</v>
      </c>
      <c r="I441" s="213"/>
      <c r="J441" s="213"/>
      <c r="K441" s="211" t="s">
        <v>8294</v>
      </c>
      <c r="M441" s="212">
        <v>7</v>
      </c>
      <c r="N441" s="214">
        <v>41915</v>
      </c>
      <c r="O441" s="212">
        <v>2.85</v>
      </c>
      <c r="P441" s="214">
        <v>42215</v>
      </c>
      <c r="Q441" s="215" t="s">
        <v>8294</v>
      </c>
      <c r="R441" s="215" t="s">
        <v>8294</v>
      </c>
      <c r="S441" s="215" t="s">
        <v>8294</v>
      </c>
      <c r="T441" s="215" t="s">
        <v>8294</v>
      </c>
      <c r="U441" s="209">
        <f>AD441*BS441</f>
        <v>925.04160000000013</v>
      </c>
      <c r="V441" s="216">
        <v>42215</v>
      </c>
      <c r="W441" s="215">
        <v>13.5</v>
      </c>
      <c r="X441" s="215" t="s">
        <v>8294</v>
      </c>
      <c r="Y441" s="215" t="s">
        <v>8294</v>
      </c>
      <c r="Z441" s="209">
        <f>AD441*BU441</f>
        <v>258.85937777777781</v>
      </c>
      <c r="AA441" s="216">
        <v>42215</v>
      </c>
      <c r="AB441" s="208">
        <f>(AD441/AH441)*10000</f>
        <v>48804.558404558404</v>
      </c>
      <c r="AC441" s="216">
        <v>42215</v>
      </c>
      <c r="AD441" s="485">
        <f>(O441/W441)*(((100-CC441)/100)*((100-2)/100))*100</f>
        <v>19.033777777777779</v>
      </c>
      <c r="AE441" s="216">
        <v>42212</v>
      </c>
      <c r="AF441" s="235">
        <v>21.343101343101342</v>
      </c>
      <c r="AG441" s="216">
        <v>42212</v>
      </c>
      <c r="AH441" s="212">
        <v>3.9</v>
      </c>
      <c r="AI441" s="216" t="s">
        <v>8299</v>
      </c>
      <c r="AJ441" s="212">
        <v>145</v>
      </c>
      <c r="AK441" s="216">
        <v>42145</v>
      </c>
      <c r="AL441" s="215" t="s">
        <v>8294</v>
      </c>
      <c r="AM441" s="215"/>
      <c r="AN441" s="212">
        <v>104</v>
      </c>
      <c r="AO441" s="212"/>
      <c r="AP441" s="215" t="s">
        <v>8294</v>
      </c>
      <c r="AQ441" s="215"/>
      <c r="AR441" s="215" t="s">
        <v>8294</v>
      </c>
      <c r="AS441" s="215"/>
      <c r="AT441" s="215" t="s">
        <v>8294</v>
      </c>
      <c r="AU441" s="215" t="s">
        <v>8294</v>
      </c>
      <c r="AV441" s="215"/>
      <c r="AW441" s="215" t="s">
        <v>8294</v>
      </c>
      <c r="AX441" s="215"/>
      <c r="AY441" s="215" t="s">
        <v>8294</v>
      </c>
      <c r="AZ441" s="215"/>
      <c r="BA441" s="215" t="s">
        <v>8294</v>
      </c>
      <c r="BB441" s="215"/>
      <c r="BC441" s="215" t="s">
        <v>8294</v>
      </c>
      <c r="BD441" s="215"/>
      <c r="BE441" s="212">
        <v>3</v>
      </c>
      <c r="BF441" s="217">
        <v>42279</v>
      </c>
      <c r="BG441" s="212">
        <v>-10.7</v>
      </c>
      <c r="BH441" s="212" t="s">
        <v>8299</v>
      </c>
      <c r="BI441" s="211" t="s">
        <v>8294</v>
      </c>
      <c r="BJ441" s="211"/>
      <c r="BK441" s="211" t="s">
        <v>8294</v>
      </c>
      <c r="BL441" s="211"/>
      <c r="BM441" s="212">
        <v>62.1</v>
      </c>
      <c r="BN441" s="212" t="s">
        <v>8299</v>
      </c>
      <c r="BO441" s="211" t="s">
        <v>8294</v>
      </c>
      <c r="BP441" s="211"/>
      <c r="BQ441" s="212">
        <v>10.1</v>
      </c>
      <c r="BR441" s="212" t="s">
        <v>8299</v>
      </c>
      <c r="BS441" s="212">
        <v>48.6</v>
      </c>
      <c r="BT441" s="212" t="s">
        <v>8299</v>
      </c>
      <c r="BU441" s="212">
        <v>13.6</v>
      </c>
      <c r="BV441" s="212" t="s">
        <v>8299</v>
      </c>
      <c r="BW441" s="212">
        <v>35.6</v>
      </c>
      <c r="BX441" s="212" t="s">
        <v>8299</v>
      </c>
      <c r="BY441" s="234">
        <v>7.683556079864502</v>
      </c>
      <c r="BZ441" s="214">
        <v>42215</v>
      </c>
      <c r="CA441" s="212">
        <v>32</v>
      </c>
      <c r="CB441" s="208" t="s">
        <v>8299</v>
      </c>
      <c r="CC441" s="212">
        <v>8</v>
      </c>
      <c r="CD441" s="214">
        <v>42215</v>
      </c>
      <c r="CE441" s="208">
        <v>0</v>
      </c>
      <c r="CG441" s="215" t="s">
        <v>8294</v>
      </c>
      <c r="CH441" s="215" t="s">
        <v>8294</v>
      </c>
      <c r="CI441" s="215" t="s">
        <v>8294</v>
      </c>
      <c r="CJ441" s="215" t="s">
        <v>8294</v>
      </c>
    </row>
    <row r="442" spans="1:88">
      <c r="A442" s="210" t="s">
        <v>7624</v>
      </c>
      <c r="B442" s="211" t="s">
        <v>8100</v>
      </c>
      <c r="C442" s="212" t="s">
        <v>7757</v>
      </c>
      <c r="D442" s="211" t="s">
        <v>8274</v>
      </c>
      <c r="E442" s="212">
        <v>134</v>
      </c>
      <c r="F442" s="212">
        <v>2</v>
      </c>
      <c r="G442" s="213">
        <v>297</v>
      </c>
      <c r="H442" s="213">
        <v>19</v>
      </c>
      <c r="I442" s="213"/>
      <c r="J442" s="213"/>
      <c r="K442" s="211" t="s">
        <v>8294</v>
      </c>
      <c r="M442" s="212">
        <v>7</v>
      </c>
      <c r="N442" s="214">
        <v>41915</v>
      </c>
      <c r="O442" s="212">
        <v>4.53</v>
      </c>
      <c r="P442" s="214">
        <v>42215</v>
      </c>
      <c r="Q442" s="215" t="s">
        <v>8294</v>
      </c>
      <c r="R442" s="215" t="s">
        <v>8294</v>
      </c>
      <c r="S442" s="215" t="s">
        <v>8294</v>
      </c>
      <c r="T442" s="215" t="s">
        <v>8294</v>
      </c>
      <c r="U442" s="209">
        <f>AD442*BS442</f>
        <v>1474.5812386666664</v>
      </c>
      <c r="V442" s="216">
        <v>42215</v>
      </c>
      <c r="W442" s="215">
        <v>13.5</v>
      </c>
      <c r="X442" s="215" t="s">
        <v>8294</v>
      </c>
      <c r="Y442" s="215" t="s">
        <v>8294</v>
      </c>
      <c r="Z442" s="209">
        <f>AD442*BU442</f>
        <v>388.99995866666666</v>
      </c>
      <c r="AA442" s="216">
        <v>42215</v>
      </c>
      <c r="AB442" s="208">
        <f>(AD442/AH442)*10000</f>
        <v>62822.990740740737</v>
      </c>
      <c r="AC442" s="216">
        <v>42215</v>
      </c>
      <c r="AD442" s="485">
        <f>(O442/W442)*(((100-CC442)/100)*((100-2)/100))*100</f>
        <v>30.155035555555553</v>
      </c>
      <c r="AE442" s="216">
        <v>42212</v>
      </c>
      <c r="AF442" s="235">
        <v>33.813675213675218</v>
      </c>
      <c r="AG442" s="216">
        <v>42212</v>
      </c>
      <c r="AH442" s="212">
        <v>4.8</v>
      </c>
      <c r="AI442" s="216" t="s">
        <v>8299</v>
      </c>
      <c r="AJ442" s="212">
        <v>145</v>
      </c>
      <c r="AK442" s="216">
        <v>42145</v>
      </c>
      <c r="AL442" s="215" t="s">
        <v>8294</v>
      </c>
      <c r="AM442" s="215"/>
      <c r="AN442" s="212">
        <v>102</v>
      </c>
      <c r="AO442" s="212"/>
      <c r="AP442" s="215" t="s">
        <v>8294</v>
      </c>
      <c r="AQ442" s="215"/>
      <c r="AR442" s="215" t="s">
        <v>8294</v>
      </c>
      <c r="AS442" s="215"/>
      <c r="AT442" s="215" t="s">
        <v>8294</v>
      </c>
      <c r="AU442" s="215" t="s">
        <v>8294</v>
      </c>
      <c r="AV442" s="215"/>
      <c r="AW442" s="215" t="s">
        <v>8294</v>
      </c>
      <c r="AX442" s="215"/>
      <c r="AY442" s="215" t="s">
        <v>8294</v>
      </c>
      <c r="AZ442" s="215"/>
      <c r="BA442" s="215" t="s">
        <v>8294</v>
      </c>
      <c r="BB442" s="215"/>
      <c r="BC442" s="215" t="s">
        <v>8294</v>
      </c>
      <c r="BD442" s="215"/>
      <c r="BE442" s="212">
        <v>3</v>
      </c>
      <c r="BF442" s="217">
        <v>42279</v>
      </c>
      <c r="BG442" s="212">
        <v>-11.3</v>
      </c>
      <c r="BH442" s="212" t="s">
        <v>8299</v>
      </c>
      <c r="BI442" s="211" t="s">
        <v>8294</v>
      </c>
      <c r="BJ442" s="211"/>
      <c r="BK442" s="211" t="s">
        <v>8294</v>
      </c>
      <c r="BL442" s="211"/>
      <c r="BM442" s="212">
        <v>64.599999999999994</v>
      </c>
      <c r="BN442" s="212" t="s">
        <v>8299</v>
      </c>
      <c r="BO442" s="211" t="s">
        <v>8294</v>
      </c>
      <c r="BP442" s="211"/>
      <c r="BQ442" s="212">
        <v>9</v>
      </c>
      <c r="BR442" s="212" t="s">
        <v>8299</v>
      </c>
      <c r="BS442" s="212">
        <v>48.9</v>
      </c>
      <c r="BT442" s="212" t="s">
        <v>8299</v>
      </c>
      <c r="BU442" s="212">
        <v>12.9</v>
      </c>
      <c r="BV442" s="212" t="s">
        <v>8299</v>
      </c>
      <c r="BW442" s="212">
        <v>24.3</v>
      </c>
      <c r="BX442" s="212" t="s">
        <v>8299</v>
      </c>
      <c r="BY442" s="234">
        <v>7.826998233795166</v>
      </c>
      <c r="BZ442" s="214">
        <v>42215</v>
      </c>
      <c r="CA442" s="212">
        <v>30.7</v>
      </c>
      <c r="CB442" s="208" t="s">
        <v>8299</v>
      </c>
      <c r="CC442" s="212">
        <v>8.3000000000000007</v>
      </c>
      <c r="CD442" s="214">
        <v>42215</v>
      </c>
      <c r="CE442" s="208">
        <v>0</v>
      </c>
      <c r="CG442" s="215" t="s">
        <v>8294</v>
      </c>
      <c r="CH442" s="215" t="s">
        <v>8294</v>
      </c>
      <c r="CI442" s="215" t="s">
        <v>8294</v>
      </c>
      <c r="CJ442" s="215" t="s">
        <v>8294</v>
      </c>
    </row>
    <row r="443" spans="1:88">
      <c r="A443" s="210" t="s">
        <v>7624</v>
      </c>
      <c r="B443" s="211" t="s">
        <v>8025</v>
      </c>
      <c r="C443" s="212" t="s">
        <v>7726</v>
      </c>
      <c r="D443" s="211" t="s">
        <v>8274</v>
      </c>
      <c r="E443" s="212">
        <v>100</v>
      </c>
      <c r="F443" s="212">
        <v>2</v>
      </c>
      <c r="G443" s="213">
        <v>297</v>
      </c>
      <c r="H443" s="213">
        <v>20</v>
      </c>
      <c r="I443" s="213"/>
      <c r="J443" s="213"/>
      <c r="K443" s="211" t="s">
        <v>8294</v>
      </c>
      <c r="M443" s="212">
        <v>7</v>
      </c>
      <c r="N443" s="214">
        <v>41915</v>
      </c>
      <c r="O443" s="212">
        <v>4.21</v>
      </c>
      <c r="P443" s="214">
        <v>42215</v>
      </c>
      <c r="Q443" s="215" t="s">
        <v>8294</v>
      </c>
      <c r="R443" s="215" t="s">
        <v>8294</v>
      </c>
      <c r="S443" s="215" t="s">
        <v>8294</v>
      </c>
      <c r="T443" s="215" t="s">
        <v>8294</v>
      </c>
      <c r="U443" s="209">
        <f>AD443*BS443</f>
        <v>1321.4112239999997</v>
      </c>
      <c r="V443" s="216">
        <v>42215</v>
      </c>
      <c r="W443" s="215">
        <v>13.5</v>
      </c>
      <c r="X443" s="215" t="s">
        <v>8294</v>
      </c>
      <c r="Y443" s="215" t="s">
        <v>8294</v>
      </c>
      <c r="Z443" s="209">
        <f>AD443*BU443</f>
        <v>353.49854399999992</v>
      </c>
      <c r="AA443" s="216">
        <v>42215</v>
      </c>
      <c r="AB443" s="208">
        <f>(AD443/AH443)*10000</f>
        <v>58448.833333333321</v>
      </c>
      <c r="AC443" s="216">
        <v>42215</v>
      </c>
      <c r="AD443" s="485">
        <f>(O443/W443)*(((100-CC443)/100)*((100-2)/100))*100</f>
        <v>28.055439999999994</v>
      </c>
      <c r="AE443" s="216">
        <v>42212</v>
      </c>
      <c r="AF443" s="235">
        <v>31.459340659340658</v>
      </c>
      <c r="AG443" s="216">
        <v>42212</v>
      </c>
      <c r="AH443" s="212">
        <v>4.8</v>
      </c>
      <c r="AI443" s="216" t="s">
        <v>8299</v>
      </c>
      <c r="AJ443" s="212">
        <v>160</v>
      </c>
      <c r="AK443" s="216">
        <v>42145</v>
      </c>
      <c r="AL443" s="215" t="s">
        <v>8294</v>
      </c>
      <c r="AM443" s="215"/>
      <c r="AN443" s="212">
        <v>103</v>
      </c>
      <c r="AO443" s="212"/>
      <c r="AP443" s="215" t="s">
        <v>8294</v>
      </c>
      <c r="AQ443" s="215"/>
      <c r="AR443" s="215" t="s">
        <v>8294</v>
      </c>
      <c r="AS443" s="215"/>
      <c r="AT443" s="215" t="s">
        <v>8294</v>
      </c>
      <c r="AU443" s="215" t="s">
        <v>8294</v>
      </c>
      <c r="AV443" s="215"/>
      <c r="AW443" s="215" t="s">
        <v>8294</v>
      </c>
      <c r="AX443" s="215"/>
      <c r="AY443" s="215" t="s">
        <v>8294</v>
      </c>
      <c r="AZ443" s="215"/>
      <c r="BA443" s="215" t="s">
        <v>8294</v>
      </c>
      <c r="BB443" s="215"/>
      <c r="BC443" s="215" t="s">
        <v>8294</v>
      </c>
      <c r="BD443" s="215"/>
      <c r="BE443" s="212">
        <v>3</v>
      </c>
      <c r="BF443" s="217">
        <v>42279</v>
      </c>
      <c r="BG443" s="212">
        <v>-14.1</v>
      </c>
      <c r="BH443" s="212" t="s">
        <v>8299</v>
      </c>
      <c r="BI443" s="211" t="s">
        <v>8294</v>
      </c>
      <c r="BJ443" s="211"/>
      <c r="BK443" s="211" t="s">
        <v>8294</v>
      </c>
      <c r="BL443" s="211"/>
      <c r="BM443" s="212">
        <v>64.400000000000006</v>
      </c>
      <c r="BN443" s="212" t="s">
        <v>8299</v>
      </c>
      <c r="BO443" s="211" t="s">
        <v>8294</v>
      </c>
      <c r="BP443" s="211"/>
      <c r="BQ443" s="212">
        <v>8.6</v>
      </c>
      <c r="BR443" s="212" t="s">
        <v>8299</v>
      </c>
      <c r="BS443" s="212">
        <v>47.1</v>
      </c>
      <c r="BT443" s="212" t="s">
        <v>8299</v>
      </c>
      <c r="BU443" s="212">
        <v>12.6</v>
      </c>
      <c r="BV443" s="212" t="s">
        <v>8299</v>
      </c>
      <c r="BW443" s="212">
        <v>10.199999999999999</v>
      </c>
      <c r="BX443" s="212" t="s">
        <v>8299</v>
      </c>
      <c r="BY443" s="234">
        <v>7.9356560707092285</v>
      </c>
      <c r="BZ443" s="214">
        <v>42215</v>
      </c>
      <c r="CA443" s="212">
        <v>28.6</v>
      </c>
      <c r="CB443" s="208" t="s">
        <v>8299</v>
      </c>
      <c r="CC443" s="212">
        <v>8.1999999999999993</v>
      </c>
      <c r="CD443" s="214">
        <v>42215</v>
      </c>
      <c r="CE443" s="208">
        <v>0</v>
      </c>
      <c r="CG443" s="215" t="s">
        <v>8294</v>
      </c>
      <c r="CH443" s="215" t="s">
        <v>8294</v>
      </c>
      <c r="CI443" s="215" t="s">
        <v>8294</v>
      </c>
      <c r="CJ443" s="215" t="s">
        <v>8294</v>
      </c>
    </row>
    <row r="444" spans="1:88">
      <c r="A444" s="210" t="s">
        <v>7624</v>
      </c>
      <c r="B444" s="211" t="s">
        <v>8067</v>
      </c>
      <c r="C444" s="212" t="s">
        <v>7744</v>
      </c>
      <c r="D444" s="211" t="s">
        <v>8274</v>
      </c>
      <c r="E444" s="212">
        <v>119</v>
      </c>
      <c r="F444" s="212">
        <v>2</v>
      </c>
      <c r="G444" s="213">
        <v>297</v>
      </c>
      <c r="H444" s="213">
        <v>21</v>
      </c>
      <c r="I444" s="213"/>
      <c r="J444" s="213"/>
      <c r="K444" s="211" t="s">
        <v>8294</v>
      </c>
      <c r="M444" s="212">
        <v>7</v>
      </c>
      <c r="N444" s="214">
        <v>41915</v>
      </c>
      <c r="O444" s="212">
        <v>1.34</v>
      </c>
      <c r="P444" s="214">
        <v>42215</v>
      </c>
      <c r="Q444" s="215" t="s">
        <v>8294</v>
      </c>
      <c r="R444" s="215" t="s">
        <v>8294</v>
      </c>
      <c r="S444" s="215" t="s">
        <v>8294</v>
      </c>
      <c r="T444" s="215" t="s">
        <v>8294</v>
      </c>
      <c r="U444" s="209">
        <f>AD444*BS444</f>
        <v>439.99495555555558</v>
      </c>
      <c r="V444" s="216">
        <v>42215</v>
      </c>
      <c r="W444" s="215">
        <v>13.5</v>
      </c>
      <c r="X444" s="215" t="s">
        <v>8294</v>
      </c>
      <c r="Y444" s="215" t="s">
        <v>8294</v>
      </c>
      <c r="Z444" s="209">
        <f>AD444*BU444</f>
        <v>130.46885185185187</v>
      </c>
      <c r="AA444" s="216">
        <v>42215</v>
      </c>
      <c r="AB444" s="208">
        <f>(AD444/AH444)*10000</f>
        <v>20449.663299663298</v>
      </c>
      <c r="AC444" s="216">
        <v>42215</v>
      </c>
      <c r="AD444" s="485">
        <f>(O444/W444)*(((100-CC444)/100)*((100-2)/100))*100</f>
        <v>8.997851851851852</v>
      </c>
      <c r="AE444" s="216">
        <v>42212</v>
      </c>
      <c r="AF444" s="235">
        <v>10.08954008954009</v>
      </c>
      <c r="AG444" s="216">
        <v>42212</v>
      </c>
      <c r="AH444" s="212">
        <v>4.4000000000000004</v>
      </c>
      <c r="AI444" s="216" t="s">
        <v>8299</v>
      </c>
      <c r="AJ444" s="212">
        <v>195</v>
      </c>
      <c r="AK444" s="216">
        <v>42145</v>
      </c>
      <c r="AL444" s="215" t="s">
        <v>8294</v>
      </c>
      <c r="AM444" s="215"/>
      <c r="AN444" s="212">
        <v>108</v>
      </c>
      <c r="AO444" s="212"/>
      <c r="AP444" s="215" t="s">
        <v>8294</v>
      </c>
      <c r="AQ444" s="215"/>
      <c r="AR444" s="215" t="s">
        <v>8294</v>
      </c>
      <c r="AS444" s="215"/>
      <c r="AT444" s="215" t="s">
        <v>8294</v>
      </c>
      <c r="AU444" s="215" t="s">
        <v>8294</v>
      </c>
      <c r="AV444" s="215"/>
      <c r="AW444" s="215" t="s">
        <v>8294</v>
      </c>
      <c r="AX444" s="215"/>
      <c r="AY444" s="215" t="s">
        <v>8294</v>
      </c>
      <c r="AZ444" s="215"/>
      <c r="BA444" s="215" t="s">
        <v>8294</v>
      </c>
      <c r="BB444" s="215"/>
      <c r="BC444" s="215" t="s">
        <v>8294</v>
      </c>
      <c r="BD444" s="215"/>
      <c r="BE444" s="212">
        <v>3</v>
      </c>
      <c r="BF444" s="217">
        <v>42279</v>
      </c>
      <c r="BG444" s="212">
        <v>23.2</v>
      </c>
      <c r="BH444" s="212" t="s">
        <v>8299</v>
      </c>
      <c r="BI444" s="211" t="s">
        <v>8294</v>
      </c>
      <c r="BJ444" s="211"/>
      <c r="BK444" s="211" t="s">
        <v>8294</v>
      </c>
      <c r="BL444" s="211"/>
      <c r="BM444" s="212">
        <v>67.8</v>
      </c>
      <c r="BN444" s="212" t="s">
        <v>8299</v>
      </c>
      <c r="BO444" s="211" t="s">
        <v>8294</v>
      </c>
      <c r="BP444" s="211"/>
      <c r="BQ444" s="212">
        <v>3.8</v>
      </c>
      <c r="BR444" s="212" t="s">
        <v>8299</v>
      </c>
      <c r="BS444" s="212">
        <v>48.9</v>
      </c>
      <c r="BT444" s="212" t="s">
        <v>8299</v>
      </c>
      <c r="BU444" s="212">
        <v>14.5</v>
      </c>
      <c r="BV444" s="212" t="s">
        <v>8299</v>
      </c>
      <c r="BW444" s="212">
        <v>52.5</v>
      </c>
      <c r="BX444" s="212" t="s">
        <v>8299</v>
      </c>
      <c r="BY444" s="234">
        <v>7.8001651763916016</v>
      </c>
      <c r="BZ444" s="214">
        <v>42215</v>
      </c>
      <c r="CA444" s="212">
        <v>34.5</v>
      </c>
      <c r="CB444" s="208" t="s">
        <v>8299</v>
      </c>
      <c r="CC444" s="212">
        <v>7.5</v>
      </c>
      <c r="CD444" s="214">
        <v>42215</v>
      </c>
      <c r="CE444" s="208">
        <v>0</v>
      </c>
      <c r="CG444" s="215" t="s">
        <v>8294</v>
      </c>
      <c r="CH444" s="215" t="s">
        <v>8294</v>
      </c>
      <c r="CI444" s="215" t="s">
        <v>8294</v>
      </c>
      <c r="CJ444" s="215" t="s">
        <v>8294</v>
      </c>
    </row>
    <row r="445" spans="1:88">
      <c r="A445" s="210" t="s">
        <v>7624</v>
      </c>
      <c r="B445" s="211" t="s">
        <v>8041</v>
      </c>
      <c r="C445" s="212" t="s">
        <v>7395</v>
      </c>
      <c r="D445" s="211" t="s">
        <v>8274</v>
      </c>
      <c r="E445" s="212">
        <v>108</v>
      </c>
      <c r="F445" s="212">
        <v>2</v>
      </c>
      <c r="G445" s="213">
        <v>297</v>
      </c>
      <c r="H445" s="213">
        <v>22</v>
      </c>
      <c r="I445" s="213"/>
      <c r="J445" s="213"/>
      <c r="K445" s="211" t="s">
        <v>8294</v>
      </c>
      <c r="M445" s="212">
        <v>7</v>
      </c>
      <c r="N445" s="214">
        <v>41915</v>
      </c>
      <c r="O445" s="212">
        <v>3.16</v>
      </c>
      <c r="P445" s="214">
        <v>42215</v>
      </c>
      <c r="Q445" s="215" t="s">
        <v>8294</v>
      </c>
      <c r="R445" s="215" t="s">
        <v>8294</v>
      </c>
      <c r="S445" s="215" t="s">
        <v>8294</v>
      </c>
      <c r="T445" s="215" t="s">
        <v>8294</v>
      </c>
      <c r="U445" s="209">
        <f>AD445*BS445</f>
        <v>1053.0955140740741</v>
      </c>
      <c r="V445" s="216">
        <v>42215</v>
      </c>
      <c r="W445" s="215">
        <v>13.5</v>
      </c>
      <c r="X445" s="215" t="s">
        <v>8294</v>
      </c>
      <c r="Y445" s="215" t="s">
        <v>8294</v>
      </c>
      <c r="Z445" s="209">
        <f>AD445*BU445</f>
        <v>278.57436444444443</v>
      </c>
      <c r="AA445" s="216">
        <v>42215</v>
      </c>
      <c r="AB445" s="208">
        <f>(AD445/AH445)*10000</f>
        <v>46898.041152263373</v>
      </c>
      <c r="AC445" s="216">
        <v>42215</v>
      </c>
      <c r="AD445" s="485">
        <f>(O445/W445)*(((100-CC445)/100)*((100-2)/100))*100</f>
        <v>21.104118518518518</v>
      </c>
      <c r="AE445" s="216">
        <v>42212</v>
      </c>
      <c r="AF445" s="235">
        <v>23.664631664631663</v>
      </c>
      <c r="AG445" s="216">
        <v>42212</v>
      </c>
      <c r="AH445" s="212">
        <v>4.5</v>
      </c>
      <c r="AI445" s="216" t="s">
        <v>8299</v>
      </c>
      <c r="AJ445" s="212">
        <v>160</v>
      </c>
      <c r="AK445" s="216">
        <v>42145</v>
      </c>
      <c r="AL445" s="215" t="s">
        <v>8294</v>
      </c>
      <c r="AM445" s="215"/>
      <c r="AN445" s="212">
        <v>103</v>
      </c>
      <c r="AO445" s="212"/>
      <c r="AP445" s="215" t="s">
        <v>8294</v>
      </c>
      <c r="AQ445" s="215"/>
      <c r="AR445" s="215" t="s">
        <v>8294</v>
      </c>
      <c r="AS445" s="215"/>
      <c r="AT445" s="215" t="s">
        <v>8294</v>
      </c>
      <c r="AU445" s="215" t="s">
        <v>8294</v>
      </c>
      <c r="AV445" s="215"/>
      <c r="AW445" s="215" t="s">
        <v>8294</v>
      </c>
      <c r="AX445" s="215"/>
      <c r="AY445" s="215" t="s">
        <v>8294</v>
      </c>
      <c r="AZ445" s="215"/>
      <c r="BA445" s="215" t="s">
        <v>8294</v>
      </c>
      <c r="BB445" s="215"/>
      <c r="BC445" s="215" t="s">
        <v>8294</v>
      </c>
      <c r="BD445" s="215"/>
      <c r="BE445" s="212">
        <v>3</v>
      </c>
      <c r="BF445" s="217">
        <v>42279</v>
      </c>
      <c r="BG445" s="212">
        <v>5.0999999999999996</v>
      </c>
      <c r="BH445" s="212" t="s">
        <v>8299</v>
      </c>
      <c r="BI445" s="211" t="s">
        <v>8294</v>
      </c>
      <c r="BJ445" s="211"/>
      <c r="BK445" s="211" t="s">
        <v>8294</v>
      </c>
      <c r="BL445" s="211"/>
      <c r="BM445" s="212">
        <v>65.3</v>
      </c>
      <c r="BN445" s="212" t="s">
        <v>8299</v>
      </c>
      <c r="BO445" s="211" t="s">
        <v>8294</v>
      </c>
      <c r="BP445" s="211"/>
      <c r="BQ445" s="212">
        <v>6.2</v>
      </c>
      <c r="BR445" s="212" t="s">
        <v>8299</v>
      </c>
      <c r="BS445" s="212">
        <v>49.9</v>
      </c>
      <c r="BT445" s="212" t="s">
        <v>8299</v>
      </c>
      <c r="BU445" s="212">
        <v>13.2</v>
      </c>
      <c r="BV445" s="212" t="s">
        <v>8299</v>
      </c>
      <c r="BW445" s="212">
        <v>35.4</v>
      </c>
      <c r="BX445" s="212" t="s">
        <v>8299</v>
      </c>
      <c r="BY445" s="234">
        <v>7.7011470794677734</v>
      </c>
      <c r="BZ445" s="214">
        <v>42215</v>
      </c>
      <c r="CA445" s="212">
        <v>32.1</v>
      </c>
      <c r="CB445" s="208" t="s">
        <v>8299</v>
      </c>
      <c r="CC445" s="212">
        <v>8</v>
      </c>
      <c r="CD445" s="214">
        <v>42215</v>
      </c>
      <c r="CE445" s="208">
        <v>0</v>
      </c>
      <c r="CG445" s="215" t="s">
        <v>8294</v>
      </c>
      <c r="CH445" s="215" t="s">
        <v>8294</v>
      </c>
      <c r="CI445" s="215" t="s">
        <v>8294</v>
      </c>
      <c r="CJ445" s="215" t="s">
        <v>8294</v>
      </c>
    </row>
    <row r="446" spans="1:88">
      <c r="A446" s="210" t="s">
        <v>7624</v>
      </c>
      <c r="B446" s="211" t="s">
        <v>7879</v>
      </c>
      <c r="C446" s="212" t="s">
        <v>7657</v>
      </c>
      <c r="D446" s="211" t="s">
        <v>8276</v>
      </c>
      <c r="E446" s="212">
        <v>27</v>
      </c>
      <c r="F446" s="212">
        <v>2</v>
      </c>
      <c r="G446" s="213">
        <v>298</v>
      </c>
      <c r="H446" s="213">
        <v>11</v>
      </c>
      <c r="I446" s="213"/>
      <c r="J446" s="213"/>
      <c r="K446" s="211" t="s">
        <v>8294</v>
      </c>
      <c r="M446" s="212">
        <v>7</v>
      </c>
      <c r="N446" s="214">
        <v>41915</v>
      </c>
      <c r="O446" s="212">
        <v>3.58</v>
      </c>
      <c r="P446" s="214">
        <v>42215</v>
      </c>
      <c r="Q446" s="215" t="s">
        <v>8294</v>
      </c>
      <c r="R446" s="215" t="s">
        <v>8294</v>
      </c>
      <c r="S446" s="215" t="s">
        <v>8294</v>
      </c>
      <c r="T446" s="215" t="s">
        <v>8294</v>
      </c>
      <c r="U446" s="209">
        <f>AD446*BS446</f>
        <v>1068.8509522962961</v>
      </c>
      <c r="V446" s="216">
        <v>42215</v>
      </c>
      <c r="W446" s="215">
        <v>13.5</v>
      </c>
      <c r="X446" s="215" t="s">
        <v>8294</v>
      </c>
      <c r="Y446" s="215" t="s">
        <v>8294</v>
      </c>
      <c r="Z446" s="209">
        <f>AD446*BU446</f>
        <v>390.4043567407407</v>
      </c>
      <c r="AA446" s="216">
        <v>42215</v>
      </c>
      <c r="AB446" s="208">
        <f>(AD446/AH446)*10000</f>
        <v>54102.599326599324</v>
      </c>
      <c r="AC446" s="216">
        <v>42215</v>
      </c>
      <c r="AD446" s="485">
        <f>(O446/W446)*(((100-CC446)/100)*((100-2)/100))*100</f>
        <v>23.805143703703703</v>
      </c>
      <c r="AE446" s="216">
        <v>42212</v>
      </c>
      <c r="AF446" s="235">
        <v>26.693365893365893</v>
      </c>
      <c r="AG446" s="216">
        <v>42212</v>
      </c>
      <c r="AH446" s="212">
        <v>4.4000000000000004</v>
      </c>
      <c r="AI446" s="216" t="s">
        <v>8299</v>
      </c>
      <c r="AJ446" s="212">
        <v>160</v>
      </c>
      <c r="AK446" s="216">
        <v>42145</v>
      </c>
      <c r="AL446" s="215" t="s">
        <v>8294</v>
      </c>
      <c r="AM446" s="215"/>
      <c r="AN446" s="212">
        <v>103</v>
      </c>
      <c r="AO446" s="212"/>
      <c r="AP446" s="215" t="s">
        <v>8294</v>
      </c>
      <c r="AQ446" s="215"/>
      <c r="AR446" s="215" t="s">
        <v>8294</v>
      </c>
      <c r="AS446" s="215"/>
      <c r="AT446" s="215" t="s">
        <v>8294</v>
      </c>
      <c r="AU446" s="215" t="s">
        <v>8294</v>
      </c>
      <c r="AV446" s="215"/>
      <c r="AW446" s="215" t="s">
        <v>8294</v>
      </c>
      <c r="AX446" s="215"/>
      <c r="AY446" s="215" t="s">
        <v>8294</v>
      </c>
      <c r="AZ446" s="215"/>
      <c r="BA446" s="215" t="s">
        <v>8294</v>
      </c>
      <c r="BB446" s="215"/>
      <c r="BC446" s="215" t="s">
        <v>8294</v>
      </c>
      <c r="BD446" s="215"/>
      <c r="BE446" s="212">
        <v>3</v>
      </c>
      <c r="BF446" s="217">
        <v>42279</v>
      </c>
      <c r="BG446" s="212">
        <v>-2.1</v>
      </c>
      <c r="BH446" s="212" t="s">
        <v>8299</v>
      </c>
      <c r="BI446" s="211" t="s">
        <v>8294</v>
      </c>
      <c r="BJ446" s="211"/>
      <c r="BK446" s="211" t="s">
        <v>8294</v>
      </c>
      <c r="BL446" s="211"/>
      <c r="BM446" s="212">
        <v>61.2</v>
      </c>
      <c r="BN446" s="212" t="s">
        <v>8299</v>
      </c>
      <c r="BO446" s="211" t="s">
        <v>8294</v>
      </c>
      <c r="BP446" s="211"/>
      <c r="BQ446" s="212">
        <v>9.1999999999999993</v>
      </c>
      <c r="BR446" s="212" t="s">
        <v>8299</v>
      </c>
      <c r="BS446" s="212">
        <v>44.9</v>
      </c>
      <c r="BT446" s="212" t="s">
        <v>8299</v>
      </c>
      <c r="BU446" s="212">
        <v>16.399999999999999</v>
      </c>
      <c r="BV446" s="212" t="s">
        <v>8299</v>
      </c>
      <c r="BW446" s="212">
        <v>43.9</v>
      </c>
      <c r="BX446" s="212" t="s">
        <v>8299</v>
      </c>
      <c r="BY446" s="234">
        <v>8.2135066986083984</v>
      </c>
      <c r="BZ446" s="214">
        <v>42215</v>
      </c>
      <c r="CA446" s="212">
        <v>35.5</v>
      </c>
      <c r="CB446" s="208" t="s">
        <v>8299</v>
      </c>
      <c r="CC446" s="212">
        <v>8.4</v>
      </c>
      <c r="CD446" s="214">
        <v>42215</v>
      </c>
      <c r="CE446" s="208">
        <v>0</v>
      </c>
      <c r="CG446" s="215" t="s">
        <v>8294</v>
      </c>
      <c r="CH446" s="215" t="s">
        <v>8294</v>
      </c>
      <c r="CI446" s="215" t="s">
        <v>8294</v>
      </c>
      <c r="CJ446" s="215" t="s">
        <v>8294</v>
      </c>
    </row>
    <row r="447" spans="1:88">
      <c r="A447" s="210" t="s">
        <v>7624</v>
      </c>
      <c r="B447" s="211" t="s">
        <v>7844</v>
      </c>
      <c r="C447" s="212" t="s">
        <v>7843</v>
      </c>
      <c r="D447" s="211" t="s">
        <v>8276</v>
      </c>
      <c r="E447" s="212">
        <v>13</v>
      </c>
      <c r="F447" s="212">
        <v>2</v>
      </c>
      <c r="G447" s="213">
        <v>298</v>
      </c>
      <c r="H447" s="213">
        <v>12</v>
      </c>
      <c r="I447" s="213"/>
      <c r="J447" s="213"/>
      <c r="K447" s="211" t="s">
        <v>8294</v>
      </c>
      <c r="M447" s="212">
        <v>7</v>
      </c>
      <c r="N447" s="214">
        <v>41915</v>
      </c>
      <c r="O447" s="212">
        <v>2.99</v>
      </c>
      <c r="P447" s="214">
        <v>42215</v>
      </c>
      <c r="Q447" s="215" t="s">
        <v>8294</v>
      </c>
      <c r="R447" s="215" t="s">
        <v>8294</v>
      </c>
      <c r="S447" s="215" t="s">
        <v>8294</v>
      </c>
      <c r="T447" s="215" t="s">
        <v>8294</v>
      </c>
      <c r="U447" s="209">
        <f>AD447*BS447</f>
        <v>888.72314844444452</v>
      </c>
      <c r="V447" s="216">
        <v>42215</v>
      </c>
      <c r="W447" s="215">
        <v>13.5</v>
      </c>
      <c r="X447" s="215" t="s">
        <v>8294</v>
      </c>
      <c r="Y447" s="215" t="s">
        <v>8294</v>
      </c>
      <c r="Z447" s="209">
        <f>AD447*BU447</f>
        <v>337.99314370370371</v>
      </c>
      <c r="AA447" s="216">
        <v>42215</v>
      </c>
      <c r="AB447" s="208">
        <f>(AD447/AH447)*10000</f>
        <v>43221.629629629635</v>
      </c>
      <c r="AC447" s="216">
        <v>42215</v>
      </c>
      <c r="AD447" s="485">
        <f>(O447/W447)*(((100-CC447)/100)*((100-2)/100))*100</f>
        <v>19.881949629629631</v>
      </c>
      <c r="AE447" s="216">
        <v>42212</v>
      </c>
      <c r="AF447" s="235">
        <v>22.294179894179898</v>
      </c>
      <c r="AG447" s="216">
        <v>42212</v>
      </c>
      <c r="AH447" s="212">
        <v>4.5999999999999996</v>
      </c>
      <c r="AI447" s="216" t="s">
        <v>8299</v>
      </c>
      <c r="AJ447" s="212">
        <v>170</v>
      </c>
      <c r="AK447" s="216">
        <v>42145</v>
      </c>
      <c r="AL447" s="215" t="s">
        <v>8294</v>
      </c>
      <c r="AM447" s="215"/>
      <c r="AN447" s="212">
        <v>105</v>
      </c>
      <c r="AO447" s="212"/>
      <c r="AP447" s="215" t="s">
        <v>8294</v>
      </c>
      <c r="AQ447" s="215"/>
      <c r="AR447" s="215" t="s">
        <v>8294</v>
      </c>
      <c r="AS447" s="215"/>
      <c r="AT447" s="215" t="s">
        <v>8294</v>
      </c>
      <c r="AU447" s="215" t="s">
        <v>8294</v>
      </c>
      <c r="AV447" s="215"/>
      <c r="AW447" s="215" t="s">
        <v>8294</v>
      </c>
      <c r="AX447" s="215"/>
      <c r="AY447" s="215" t="s">
        <v>8294</v>
      </c>
      <c r="AZ447" s="215"/>
      <c r="BA447" s="215" t="s">
        <v>8294</v>
      </c>
      <c r="BB447" s="215"/>
      <c r="BC447" s="215" t="s">
        <v>8294</v>
      </c>
      <c r="BD447" s="215"/>
      <c r="BE447" s="212">
        <v>3</v>
      </c>
      <c r="BF447" s="217">
        <v>42279</v>
      </c>
      <c r="BG447" s="212">
        <v>6.7</v>
      </c>
      <c r="BH447" s="212" t="s">
        <v>8299</v>
      </c>
      <c r="BI447" s="211" t="s">
        <v>8294</v>
      </c>
      <c r="BJ447" s="211"/>
      <c r="BK447" s="211" t="s">
        <v>8294</v>
      </c>
      <c r="BL447" s="211"/>
      <c r="BM447" s="212">
        <v>63.3</v>
      </c>
      <c r="BN447" s="212" t="s">
        <v>8299</v>
      </c>
      <c r="BO447" s="211" t="s">
        <v>8294</v>
      </c>
      <c r="BP447" s="211"/>
      <c r="BQ447" s="212">
        <v>8.6</v>
      </c>
      <c r="BR447" s="212" t="s">
        <v>8299</v>
      </c>
      <c r="BS447" s="212">
        <v>44.7</v>
      </c>
      <c r="BT447" s="212" t="s">
        <v>8299</v>
      </c>
      <c r="BU447" s="212">
        <v>17</v>
      </c>
      <c r="BV447" s="212" t="s">
        <v>8299</v>
      </c>
      <c r="BW447" s="212">
        <v>46.9</v>
      </c>
      <c r="BX447" s="212" t="s">
        <v>8299</v>
      </c>
      <c r="BY447" s="234">
        <v>7.6412601470947266</v>
      </c>
      <c r="BZ447" s="214">
        <v>42215</v>
      </c>
      <c r="CA447" s="212">
        <v>36.6</v>
      </c>
      <c r="CB447" s="208" t="s">
        <v>8299</v>
      </c>
      <c r="CC447" s="212">
        <v>8.4</v>
      </c>
      <c r="CD447" s="214">
        <v>42215</v>
      </c>
      <c r="CE447" s="208">
        <v>0</v>
      </c>
      <c r="CG447" s="215" t="s">
        <v>8294</v>
      </c>
      <c r="CH447" s="215" t="s">
        <v>8294</v>
      </c>
      <c r="CI447" s="215" t="s">
        <v>8294</v>
      </c>
      <c r="CJ447" s="215" t="s">
        <v>8294</v>
      </c>
    </row>
    <row r="448" spans="1:88">
      <c r="A448" s="210" t="s">
        <v>7624</v>
      </c>
      <c r="B448" s="211" t="s">
        <v>8019</v>
      </c>
      <c r="C448" s="212" t="s">
        <v>7723</v>
      </c>
      <c r="D448" s="211" t="s">
        <v>8276</v>
      </c>
      <c r="E448" s="212">
        <v>97</v>
      </c>
      <c r="F448" s="212">
        <v>2</v>
      </c>
      <c r="G448" s="213">
        <v>298</v>
      </c>
      <c r="H448" s="213">
        <v>13</v>
      </c>
      <c r="I448" s="213"/>
      <c r="J448" s="213"/>
      <c r="K448" s="211" t="s">
        <v>8294</v>
      </c>
      <c r="M448" s="212">
        <v>7</v>
      </c>
      <c r="N448" s="214">
        <v>41915</v>
      </c>
      <c r="O448" s="212">
        <v>4.38</v>
      </c>
      <c r="P448" s="214">
        <v>42215</v>
      </c>
      <c r="Q448" s="215" t="s">
        <v>8294</v>
      </c>
      <c r="R448" s="215" t="s">
        <v>8294</v>
      </c>
      <c r="S448" s="215" t="s">
        <v>8294</v>
      </c>
      <c r="T448" s="215" t="s">
        <v>8294</v>
      </c>
      <c r="U448" s="209">
        <f>AD448*BS448</f>
        <v>1298.9629084444443</v>
      </c>
      <c r="V448" s="216">
        <v>42215</v>
      </c>
      <c r="W448" s="215">
        <v>13.5</v>
      </c>
      <c r="X448" s="215" t="s">
        <v>8294</v>
      </c>
      <c r="Y448" s="215" t="s">
        <v>8294</v>
      </c>
      <c r="Z448" s="209">
        <f>AD448*BU448</f>
        <v>428.1335146666666</v>
      </c>
      <c r="AA448" s="216">
        <v>42215</v>
      </c>
      <c r="AB448" s="208">
        <f>(AD448/AH448)*10000</f>
        <v>58249.457777777767</v>
      </c>
      <c r="AC448" s="216">
        <v>42215</v>
      </c>
      <c r="AD448" s="485">
        <f>(O448/W448)*(((100-CC448)/100)*((100-2)/100))*100</f>
        <v>29.124728888888885</v>
      </c>
      <c r="AE448" s="216">
        <v>42212</v>
      </c>
      <c r="AF448" s="235">
        <v>32.658363858363856</v>
      </c>
      <c r="AG448" s="216">
        <v>42212</v>
      </c>
      <c r="AH448" s="212">
        <v>5</v>
      </c>
      <c r="AI448" s="216" t="s">
        <v>8299</v>
      </c>
      <c r="AJ448" s="212">
        <v>155</v>
      </c>
      <c r="AK448" s="216">
        <v>42145</v>
      </c>
      <c r="AL448" s="215" t="s">
        <v>8294</v>
      </c>
      <c r="AM448" s="215"/>
      <c r="AN448" s="212">
        <v>103</v>
      </c>
      <c r="AO448" s="212"/>
      <c r="AP448" s="215" t="s">
        <v>8294</v>
      </c>
      <c r="AQ448" s="215"/>
      <c r="AR448" s="215" t="s">
        <v>8294</v>
      </c>
      <c r="AS448" s="215"/>
      <c r="AT448" s="215" t="s">
        <v>8294</v>
      </c>
      <c r="AU448" s="215" t="s">
        <v>8294</v>
      </c>
      <c r="AV448" s="215"/>
      <c r="AW448" s="215" t="s">
        <v>8294</v>
      </c>
      <c r="AX448" s="215"/>
      <c r="AY448" s="215" t="s">
        <v>8294</v>
      </c>
      <c r="AZ448" s="215"/>
      <c r="BA448" s="215" t="s">
        <v>8294</v>
      </c>
      <c r="BB448" s="215"/>
      <c r="BC448" s="215" t="s">
        <v>8294</v>
      </c>
      <c r="BD448" s="215"/>
      <c r="BE448" s="212">
        <v>3</v>
      </c>
      <c r="BF448" s="217">
        <v>42279</v>
      </c>
      <c r="BG448" s="212">
        <v>-11.1</v>
      </c>
      <c r="BH448" s="212" t="s">
        <v>8299</v>
      </c>
      <c r="BI448" s="211" t="s">
        <v>8294</v>
      </c>
      <c r="BJ448" s="211"/>
      <c r="BK448" s="211" t="s">
        <v>8294</v>
      </c>
      <c r="BL448" s="211"/>
      <c r="BM448" s="212">
        <v>56.8</v>
      </c>
      <c r="BN448" s="212" t="s">
        <v>8299</v>
      </c>
      <c r="BO448" s="211" t="s">
        <v>8294</v>
      </c>
      <c r="BP448" s="211"/>
      <c r="BQ448" s="212">
        <v>11.5</v>
      </c>
      <c r="BR448" s="212" t="s">
        <v>8299</v>
      </c>
      <c r="BS448" s="212">
        <v>44.6</v>
      </c>
      <c r="BT448" s="212" t="s">
        <v>8299</v>
      </c>
      <c r="BU448" s="212">
        <v>14.7</v>
      </c>
      <c r="BV448" s="212" t="s">
        <v>8299</v>
      </c>
      <c r="BW448" s="212">
        <v>14.5</v>
      </c>
      <c r="BX448" s="212" t="s">
        <v>8299</v>
      </c>
      <c r="BY448" s="234">
        <v>7.5735278129577637</v>
      </c>
      <c r="BZ448" s="214">
        <v>42215</v>
      </c>
      <c r="CA448" s="212">
        <v>31.6</v>
      </c>
      <c r="CB448" s="208" t="s">
        <v>8299</v>
      </c>
      <c r="CC448" s="212">
        <v>8.4</v>
      </c>
      <c r="CD448" s="214">
        <v>42215</v>
      </c>
      <c r="CE448" s="208">
        <v>0</v>
      </c>
      <c r="CG448" s="215" t="s">
        <v>8294</v>
      </c>
      <c r="CH448" s="215" t="s">
        <v>8294</v>
      </c>
      <c r="CI448" s="215" t="s">
        <v>8294</v>
      </c>
      <c r="CJ448" s="215" t="s">
        <v>8294</v>
      </c>
    </row>
    <row r="449" spans="1:92">
      <c r="A449" s="210" t="s">
        <v>7624</v>
      </c>
      <c r="B449" s="211" t="s">
        <v>8165</v>
      </c>
      <c r="C449" s="212" t="s">
        <v>7789</v>
      </c>
      <c r="D449" s="211" t="s">
        <v>8276</v>
      </c>
      <c r="E449" s="212">
        <v>166</v>
      </c>
      <c r="F449" s="212">
        <v>2</v>
      </c>
      <c r="G449" s="213">
        <v>298</v>
      </c>
      <c r="H449" s="213">
        <v>14</v>
      </c>
      <c r="I449" s="213"/>
      <c r="J449" s="213"/>
      <c r="K449" s="211" t="s">
        <v>8294</v>
      </c>
      <c r="M449" s="212">
        <v>5</v>
      </c>
      <c r="N449" s="214">
        <v>41915</v>
      </c>
      <c r="O449" s="212">
        <v>4.43</v>
      </c>
      <c r="P449" s="214">
        <v>42215</v>
      </c>
      <c r="Q449" s="215" t="s">
        <v>8294</v>
      </c>
      <c r="R449" s="215" t="s">
        <v>8294</v>
      </c>
      <c r="S449" s="215" t="s">
        <v>8294</v>
      </c>
      <c r="T449" s="215" t="s">
        <v>8294</v>
      </c>
      <c r="U449" s="209">
        <f>AD449*BS449</f>
        <v>1325.5741333333333</v>
      </c>
      <c r="V449" s="216">
        <v>42215</v>
      </c>
      <c r="W449" s="215">
        <v>13.5</v>
      </c>
      <c r="X449" s="215" t="s">
        <v>8294</v>
      </c>
      <c r="Y449" s="215" t="s">
        <v>8294</v>
      </c>
      <c r="Z449" s="209">
        <f>AD449*BU449</f>
        <v>424.18372266666665</v>
      </c>
      <c r="AA449" s="216">
        <v>42215</v>
      </c>
      <c r="AB449" s="208">
        <f>(AD449/AH449)*10000</f>
        <v>66948.188552188542</v>
      </c>
      <c r="AC449" s="216">
        <v>42215</v>
      </c>
      <c r="AD449" s="485">
        <f>(O449/W449)*(((100-CC449)/100)*((100-2)/100))*100</f>
        <v>29.45720296296296</v>
      </c>
      <c r="AE449" s="216">
        <v>42212</v>
      </c>
      <c r="AF449" s="235">
        <v>33.031176231176232</v>
      </c>
      <c r="AG449" s="216">
        <v>42212</v>
      </c>
      <c r="AH449" s="212">
        <v>4.4000000000000004</v>
      </c>
      <c r="AI449" s="216" t="s">
        <v>8299</v>
      </c>
      <c r="AJ449" s="212">
        <v>150</v>
      </c>
      <c r="AK449" s="216">
        <v>42145</v>
      </c>
      <c r="AL449" s="215" t="s">
        <v>8294</v>
      </c>
      <c r="AM449" s="215"/>
      <c r="AN449" s="212">
        <v>101</v>
      </c>
      <c r="AO449" s="212"/>
      <c r="AP449" s="215" t="s">
        <v>8294</v>
      </c>
      <c r="AQ449" s="215"/>
      <c r="AR449" s="215" t="s">
        <v>8294</v>
      </c>
      <c r="AS449" s="215"/>
      <c r="AT449" s="215" t="s">
        <v>8294</v>
      </c>
      <c r="AU449" s="215" t="s">
        <v>8294</v>
      </c>
      <c r="AV449" s="215"/>
      <c r="AW449" s="215" t="s">
        <v>8294</v>
      </c>
      <c r="AX449" s="215"/>
      <c r="AY449" s="215" t="s">
        <v>8294</v>
      </c>
      <c r="AZ449" s="215"/>
      <c r="BA449" s="215" t="s">
        <v>8294</v>
      </c>
      <c r="BB449" s="215"/>
      <c r="BC449" s="215" t="s">
        <v>8294</v>
      </c>
      <c r="BD449" s="215"/>
      <c r="BE449" s="212">
        <v>5</v>
      </c>
      <c r="BF449" s="217">
        <v>42279</v>
      </c>
      <c r="BG449" s="212">
        <v>-12.9</v>
      </c>
      <c r="BH449" s="212" t="s">
        <v>8299</v>
      </c>
      <c r="BI449" s="211" t="s">
        <v>8294</v>
      </c>
      <c r="BJ449" s="211"/>
      <c r="BK449" s="211" t="s">
        <v>8294</v>
      </c>
      <c r="BL449" s="211"/>
      <c r="BM449" s="212">
        <v>60.3</v>
      </c>
      <c r="BN449" s="212" t="s">
        <v>8299</v>
      </c>
      <c r="BO449" s="211" t="s">
        <v>8294</v>
      </c>
      <c r="BP449" s="211"/>
      <c r="BQ449" s="212">
        <v>10.4</v>
      </c>
      <c r="BR449" s="212" t="s">
        <v>8299</v>
      </c>
      <c r="BS449" s="212">
        <v>45</v>
      </c>
      <c r="BT449" s="212" t="s">
        <v>8299</v>
      </c>
      <c r="BU449" s="212">
        <v>14.4</v>
      </c>
      <c r="BV449" s="212" t="s">
        <v>8299</v>
      </c>
      <c r="BW449" s="212">
        <v>9.8000000000000007</v>
      </c>
      <c r="BX449" s="212" t="s">
        <v>8299</v>
      </c>
      <c r="BY449" s="234">
        <v>7.6466588973999023</v>
      </c>
      <c r="BZ449" s="214">
        <v>42215</v>
      </c>
      <c r="CA449" s="212">
        <v>31.3</v>
      </c>
      <c r="CB449" s="208" t="s">
        <v>8299</v>
      </c>
      <c r="CC449" s="212">
        <v>8.4</v>
      </c>
      <c r="CD449" s="214">
        <v>42215</v>
      </c>
      <c r="CE449" s="208">
        <v>0</v>
      </c>
      <c r="CG449" s="215" t="s">
        <v>8294</v>
      </c>
      <c r="CH449" s="215" t="s">
        <v>8294</v>
      </c>
      <c r="CI449" s="215" t="s">
        <v>8294</v>
      </c>
      <c r="CJ449" s="215" t="s">
        <v>8294</v>
      </c>
    </row>
    <row r="450" spans="1:92">
      <c r="A450" s="210" t="s">
        <v>7624</v>
      </c>
      <c r="B450" s="211" t="s">
        <v>8169</v>
      </c>
      <c r="C450" s="212" t="s">
        <v>7791</v>
      </c>
      <c r="D450" s="211" t="s">
        <v>8276</v>
      </c>
      <c r="E450" s="212">
        <v>168</v>
      </c>
      <c r="F450" s="212">
        <v>2</v>
      </c>
      <c r="G450" s="213">
        <v>298</v>
      </c>
      <c r="H450" s="213">
        <v>15</v>
      </c>
      <c r="I450" s="213"/>
      <c r="J450" s="213"/>
      <c r="K450" s="211" t="s">
        <v>8294</v>
      </c>
      <c r="M450" s="212">
        <v>7</v>
      </c>
      <c r="N450" s="214">
        <v>41915</v>
      </c>
      <c r="O450" s="212">
        <v>4.8600000000000003</v>
      </c>
      <c r="P450" s="214">
        <v>42215</v>
      </c>
      <c r="Q450" s="215" t="s">
        <v>8294</v>
      </c>
      <c r="R450" s="215" t="s">
        <v>8294</v>
      </c>
      <c r="S450" s="215" t="s">
        <v>8294</v>
      </c>
      <c r="T450" s="215" t="s">
        <v>8294</v>
      </c>
      <c r="U450" s="209">
        <f>AD450*BS450</f>
        <v>1538.3843999999999</v>
      </c>
      <c r="V450" s="216">
        <v>42215</v>
      </c>
      <c r="W450" s="215">
        <v>13.5</v>
      </c>
      <c r="X450" s="215" t="s">
        <v>8294</v>
      </c>
      <c r="Y450" s="215" t="s">
        <v>8294</v>
      </c>
      <c r="Z450" s="209">
        <f>AD450*BU450</f>
        <v>421.03152</v>
      </c>
      <c r="AA450" s="216">
        <v>42215</v>
      </c>
      <c r="AB450" s="208">
        <f>(AD450/AH450)*10000</f>
        <v>70406.608695652176</v>
      </c>
      <c r="AC450" s="216">
        <v>42215</v>
      </c>
      <c r="AD450" s="485">
        <f>(O450/W450)*(((100-CC450)/100)*((100-2)/100))*100</f>
        <v>32.387039999999999</v>
      </c>
      <c r="AE450" s="216">
        <v>42212</v>
      </c>
      <c r="AF450" s="235">
        <v>36.316483516483522</v>
      </c>
      <c r="AG450" s="216">
        <v>42212</v>
      </c>
      <c r="AH450" s="212">
        <v>4.5999999999999996</v>
      </c>
      <c r="AI450" s="216" t="s">
        <v>8299</v>
      </c>
      <c r="AJ450" s="212">
        <v>165</v>
      </c>
      <c r="AK450" s="216">
        <v>42145</v>
      </c>
      <c r="AL450" s="215" t="s">
        <v>8294</v>
      </c>
      <c r="AM450" s="215"/>
      <c r="AN450" s="212">
        <v>103</v>
      </c>
      <c r="AO450" s="212"/>
      <c r="AP450" s="215" t="s">
        <v>8294</v>
      </c>
      <c r="AQ450" s="215"/>
      <c r="AR450" s="215" t="s">
        <v>8294</v>
      </c>
      <c r="AS450" s="215"/>
      <c r="AT450" s="215" t="s">
        <v>8294</v>
      </c>
      <c r="AU450" s="215" t="s">
        <v>8294</v>
      </c>
      <c r="AV450" s="215"/>
      <c r="AW450" s="215" t="s">
        <v>8294</v>
      </c>
      <c r="AX450" s="215"/>
      <c r="AY450" s="215" t="s">
        <v>8294</v>
      </c>
      <c r="AZ450" s="215"/>
      <c r="BA450" s="215" t="s">
        <v>8294</v>
      </c>
      <c r="BB450" s="215"/>
      <c r="BC450" s="215" t="s">
        <v>8294</v>
      </c>
      <c r="BD450" s="215"/>
      <c r="BE450" s="212">
        <v>3</v>
      </c>
      <c r="BF450" s="217">
        <v>42279</v>
      </c>
      <c r="BG450" s="212">
        <v>-15.3</v>
      </c>
      <c r="BH450" s="212" t="s">
        <v>8299</v>
      </c>
      <c r="BI450" s="211" t="s">
        <v>8294</v>
      </c>
      <c r="BJ450" s="211"/>
      <c r="BK450" s="211" t="s">
        <v>8294</v>
      </c>
      <c r="BL450" s="211"/>
      <c r="BM450" s="212">
        <v>63.1</v>
      </c>
      <c r="BN450" s="212" t="s">
        <v>8299</v>
      </c>
      <c r="BO450" s="211" t="s">
        <v>8294</v>
      </c>
      <c r="BP450" s="211"/>
      <c r="BQ450" s="212">
        <v>9.1</v>
      </c>
      <c r="BR450" s="212" t="s">
        <v>8299</v>
      </c>
      <c r="BS450" s="212">
        <v>47.5</v>
      </c>
      <c r="BT450" s="212" t="s">
        <v>8299</v>
      </c>
      <c r="BU450" s="212">
        <v>13</v>
      </c>
      <c r="BV450" s="212" t="s">
        <v>8299</v>
      </c>
      <c r="BW450" s="212">
        <v>9.1999999999999993</v>
      </c>
      <c r="BX450" s="212" t="s">
        <v>8299</v>
      </c>
      <c r="BY450" s="234">
        <v>7.4791507720947266</v>
      </c>
      <c r="BZ450" s="214">
        <v>42215</v>
      </c>
      <c r="CA450" s="212">
        <v>29.9</v>
      </c>
      <c r="CB450" s="208" t="s">
        <v>8299</v>
      </c>
      <c r="CC450" s="212">
        <v>8.1999999999999993</v>
      </c>
      <c r="CD450" s="214">
        <v>42215</v>
      </c>
      <c r="CE450" s="208">
        <v>0</v>
      </c>
      <c r="CG450" s="215" t="s">
        <v>8294</v>
      </c>
      <c r="CH450" s="215" t="s">
        <v>8294</v>
      </c>
      <c r="CI450" s="215" t="s">
        <v>8294</v>
      </c>
      <c r="CJ450" s="215" t="s">
        <v>8294</v>
      </c>
    </row>
    <row r="451" spans="1:92">
      <c r="A451" s="210" t="s">
        <v>7624</v>
      </c>
      <c r="B451" s="211" t="s">
        <v>8141</v>
      </c>
      <c r="C451" s="212" t="s">
        <v>7776</v>
      </c>
      <c r="D451" s="211" t="s">
        <v>8276</v>
      </c>
      <c r="E451" s="212">
        <v>153</v>
      </c>
      <c r="F451" s="212">
        <v>2</v>
      </c>
      <c r="G451" s="213">
        <v>298</v>
      </c>
      <c r="H451" s="213">
        <v>16</v>
      </c>
      <c r="I451" s="213"/>
      <c r="J451" s="213"/>
      <c r="K451" s="211" t="s">
        <v>8294</v>
      </c>
      <c r="M451" s="212">
        <v>7</v>
      </c>
      <c r="N451" s="214">
        <v>41915</v>
      </c>
      <c r="O451" s="212">
        <v>5.98</v>
      </c>
      <c r="P451" s="214">
        <v>42215</v>
      </c>
      <c r="Q451" s="215" t="s">
        <v>8294</v>
      </c>
      <c r="R451" s="215" t="s">
        <v>8294</v>
      </c>
      <c r="S451" s="215" t="s">
        <v>8294</v>
      </c>
      <c r="T451" s="215" t="s">
        <v>8294</v>
      </c>
      <c r="U451" s="209">
        <f>AD451*BS451</f>
        <v>1888.7852148148149</v>
      </c>
      <c r="V451" s="216">
        <v>42215</v>
      </c>
      <c r="W451" s="215">
        <v>13.5</v>
      </c>
      <c r="X451" s="215" t="s">
        <v>8294</v>
      </c>
      <c r="Y451" s="215" t="s">
        <v>8294</v>
      </c>
      <c r="Z451" s="209">
        <f>AD451*BU451</f>
        <v>528.85986014814819</v>
      </c>
      <c r="AA451" s="216">
        <v>42215</v>
      </c>
      <c r="AB451" s="208">
        <f>(AD451/AH451)*10000</f>
        <v>90372.498316498313</v>
      </c>
      <c r="AC451" s="216">
        <v>42215</v>
      </c>
      <c r="AD451" s="485">
        <f>(O451/W451)*(((100-CC451)/100)*((100-2)/100))*100</f>
        <v>39.763899259259261</v>
      </c>
      <c r="AE451" s="216">
        <v>42212</v>
      </c>
      <c r="AF451" s="235">
        <v>44.588359788359796</v>
      </c>
      <c r="AG451" s="216">
        <v>42212</v>
      </c>
      <c r="AH451" s="212">
        <v>4.4000000000000004</v>
      </c>
      <c r="AI451" s="216" t="s">
        <v>8299</v>
      </c>
      <c r="AJ451" s="212">
        <v>170</v>
      </c>
      <c r="AK451" s="216">
        <v>42145</v>
      </c>
      <c r="AL451" s="215" t="s">
        <v>8294</v>
      </c>
      <c r="AM451" s="215"/>
      <c r="AN451" s="212">
        <v>103</v>
      </c>
      <c r="AO451" s="212"/>
      <c r="AP451" s="215" t="s">
        <v>8294</v>
      </c>
      <c r="AQ451" s="215"/>
      <c r="AR451" s="215" t="s">
        <v>8294</v>
      </c>
      <c r="AS451" s="215"/>
      <c r="AT451" s="215" t="s">
        <v>8294</v>
      </c>
      <c r="AU451" s="215" t="s">
        <v>8294</v>
      </c>
      <c r="AV451" s="215"/>
      <c r="AW451" s="215" t="s">
        <v>8294</v>
      </c>
      <c r="AX451" s="215"/>
      <c r="AY451" s="215" t="s">
        <v>8294</v>
      </c>
      <c r="AZ451" s="215"/>
      <c r="BA451" s="215" t="s">
        <v>8294</v>
      </c>
      <c r="BB451" s="215"/>
      <c r="BC451" s="215" t="s">
        <v>8294</v>
      </c>
      <c r="BD451" s="215"/>
      <c r="BE451" s="212">
        <v>3</v>
      </c>
      <c r="BF451" s="217">
        <v>42279</v>
      </c>
      <c r="BG451" s="212">
        <v>-12</v>
      </c>
      <c r="BH451" s="212" t="s">
        <v>8299</v>
      </c>
      <c r="BI451" s="211" t="s">
        <v>8294</v>
      </c>
      <c r="BJ451" s="211"/>
      <c r="BK451" s="211" t="s">
        <v>8294</v>
      </c>
      <c r="BL451" s="211"/>
      <c r="BM451" s="212">
        <v>61.4</v>
      </c>
      <c r="BN451" s="212" t="s">
        <v>8299</v>
      </c>
      <c r="BO451" s="211" t="s">
        <v>8294</v>
      </c>
      <c r="BP451" s="211"/>
      <c r="BQ451" s="212">
        <v>9.6999999999999993</v>
      </c>
      <c r="BR451" s="212" t="s">
        <v>8299</v>
      </c>
      <c r="BS451" s="212">
        <v>47.5</v>
      </c>
      <c r="BT451" s="212" t="s">
        <v>8299</v>
      </c>
      <c r="BU451" s="212">
        <v>13.3</v>
      </c>
      <c r="BV451" s="212" t="s">
        <v>8299</v>
      </c>
      <c r="BW451" s="212">
        <v>11.3</v>
      </c>
      <c r="BX451" s="212" t="s">
        <v>8299</v>
      </c>
      <c r="BY451" s="234">
        <v>7.5771827697753906</v>
      </c>
      <c r="BZ451" s="214">
        <v>42215</v>
      </c>
      <c r="CA451" s="212">
        <v>30.5</v>
      </c>
      <c r="CB451" s="208" t="s">
        <v>8299</v>
      </c>
      <c r="CC451" s="212">
        <v>8.4</v>
      </c>
      <c r="CD451" s="214">
        <v>42215</v>
      </c>
      <c r="CE451" s="208">
        <v>0</v>
      </c>
      <c r="CG451" s="215" t="s">
        <v>8294</v>
      </c>
      <c r="CH451" s="215" t="s">
        <v>8294</v>
      </c>
      <c r="CI451" s="215" t="s">
        <v>8294</v>
      </c>
      <c r="CJ451" s="215" t="s">
        <v>8294</v>
      </c>
    </row>
    <row r="452" spans="1:92">
      <c r="A452" s="210" t="s">
        <v>7624</v>
      </c>
      <c r="B452" s="211" t="s">
        <v>7945</v>
      </c>
      <c r="C452" s="212" t="s">
        <v>7690</v>
      </c>
      <c r="D452" s="211" t="s">
        <v>8274</v>
      </c>
      <c r="E452" s="212">
        <v>60</v>
      </c>
      <c r="F452" s="212">
        <v>2</v>
      </c>
      <c r="G452" s="213">
        <v>298</v>
      </c>
      <c r="H452" s="213">
        <v>17</v>
      </c>
      <c r="I452" s="213"/>
      <c r="J452" s="213"/>
      <c r="K452" s="211" t="s">
        <v>8294</v>
      </c>
      <c r="M452" s="212">
        <v>7</v>
      </c>
      <c r="N452" s="214">
        <v>41915</v>
      </c>
      <c r="O452" s="212">
        <v>2.63</v>
      </c>
      <c r="P452" s="214">
        <v>42215</v>
      </c>
      <c r="Q452" s="215" t="s">
        <v>8294</v>
      </c>
      <c r="R452" s="215" t="s">
        <v>8294</v>
      </c>
      <c r="S452" s="215" t="s">
        <v>8294</v>
      </c>
      <c r="T452" s="215" t="s">
        <v>8294</v>
      </c>
      <c r="U452" s="209">
        <f>AD452*BS452</f>
        <v>828.87274814814828</v>
      </c>
      <c r="V452" s="216">
        <v>42215</v>
      </c>
      <c r="W452" s="215">
        <v>13.5</v>
      </c>
      <c r="X452" s="215" t="s">
        <v>8294</v>
      </c>
      <c r="Y452" s="215" t="s">
        <v>8294</v>
      </c>
      <c r="Z452" s="209">
        <f>AD452*BU452</f>
        <v>226.84938370370372</v>
      </c>
      <c r="AA452" s="216">
        <v>42215</v>
      </c>
      <c r="AB452" s="208">
        <f>(AD452/AH452)*10000</f>
        <v>36354.067901234572</v>
      </c>
      <c r="AC452" s="216">
        <v>42215</v>
      </c>
      <c r="AD452" s="485">
        <f>(O452/W452)*(((100-CC452)/100)*((100-2)/100))*100</f>
        <v>17.449952592592595</v>
      </c>
      <c r="AE452" s="216">
        <v>42212</v>
      </c>
      <c r="AF452" s="235">
        <v>19.567114367114367</v>
      </c>
      <c r="AG452" s="216">
        <v>42212</v>
      </c>
      <c r="AH452" s="212">
        <v>4.8</v>
      </c>
      <c r="AI452" s="216" t="s">
        <v>8299</v>
      </c>
      <c r="AJ452" s="212">
        <v>160</v>
      </c>
      <c r="AK452" s="216">
        <v>42145</v>
      </c>
      <c r="AL452" s="215" t="s">
        <v>8294</v>
      </c>
      <c r="AM452" s="215"/>
      <c r="AN452" s="212">
        <v>108</v>
      </c>
      <c r="AO452" s="212"/>
      <c r="AP452" s="215" t="s">
        <v>8294</v>
      </c>
      <c r="AQ452" s="215"/>
      <c r="AR452" s="215" t="s">
        <v>8294</v>
      </c>
      <c r="AS452" s="215"/>
      <c r="AT452" s="215" t="s">
        <v>8294</v>
      </c>
      <c r="AU452" s="215" t="s">
        <v>8294</v>
      </c>
      <c r="AV452" s="215"/>
      <c r="AW452" s="215" t="s">
        <v>8294</v>
      </c>
      <c r="AX452" s="215"/>
      <c r="AY452" s="215" t="s">
        <v>8294</v>
      </c>
      <c r="AZ452" s="215"/>
      <c r="BA452" s="215" t="s">
        <v>8294</v>
      </c>
      <c r="BB452" s="215"/>
      <c r="BC452" s="215" t="s">
        <v>8294</v>
      </c>
      <c r="BD452" s="215"/>
      <c r="BE452" s="212">
        <v>3</v>
      </c>
      <c r="BF452" s="217">
        <v>42279</v>
      </c>
      <c r="BG452" s="212">
        <v>-15.9</v>
      </c>
      <c r="BH452" s="212" t="s">
        <v>8299</v>
      </c>
      <c r="BI452" s="211" t="s">
        <v>8294</v>
      </c>
      <c r="BJ452" s="211"/>
      <c r="BK452" s="211" t="s">
        <v>8294</v>
      </c>
      <c r="BL452" s="211"/>
      <c r="BM452" s="212">
        <v>61.6</v>
      </c>
      <c r="BN452" s="212" t="s">
        <v>8299</v>
      </c>
      <c r="BO452" s="211" t="s">
        <v>8294</v>
      </c>
      <c r="BP452" s="211"/>
      <c r="BQ452" s="212">
        <v>10</v>
      </c>
      <c r="BR452" s="212" t="s">
        <v>8299</v>
      </c>
      <c r="BS452" s="212">
        <v>47.5</v>
      </c>
      <c r="BT452" s="212" t="s">
        <v>8299</v>
      </c>
      <c r="BU452" s="212">
        <v>13</v>
      </c>
      <c r="BV452" s="212" t="s">
        <v>8299</v>
      </c>
      <c r="BW452" s="212">
        <v>10.5</v>
      </c>
      <c r="BX452" s="212" t="s">
        <v>8299</v>
      </c>
      <c r="BY452" s="234">
        <v>7.8941679000854492</v>
      </c>
      <c r="BZ452" s="214">
        <v>42215</v>
      </c>
      <c r="CA452" s="212">
        <v>29.9</v>
      </c>
      <c r="CB452" s="208" t="s">
        <v>8299</v>
      </c>
      <c r="CC452" s="212">
        <v>8.6</v>
      </c>
      <c r="CD452" s="214">
        <v>42215</v>
      </c>
      <c r="CE452" s="208">
        <v>0</v>
      </c>
      <c r="CG452" s="215" t="s">
        <v>8294</v>
      </c>
      <c r="CH452" s="215" t="s">
        <v>8294</v>
      </c>
      <c r="CI452" s="215" t="s">
        <v>8294</v>
      </c>
      <c r="CJ452" s="215" t="s">
        <v>8294</v>
      </c>
    </row>
    <row r="453" spans="1:92">
      <c r="A453" s="210" t="s">
        <v>7624</v>
      </c>
      <c r="B453" s="211" t="s">
        <v>8197</v>
      </c>
      <c r="C453" s="212" t="s">
        <v>7804</v>
      </c>
      <c r="D453" s="211" t="s">
        <v>8274</v>
      </c>
      <c r="E453" s="212">
        <v>191</v>
      </c>
      <c r="F453" s="212">
        <v>2</v>
      </c>
      <c r="G453" s="213">
        <v>298</v>
      </c>
      <c r="H453" s="213">
        <v>18</v>
      </c>
      <c r="I453" s="213"/>
      <c r="J453" s="213"/>
      <c r="K453" s="211" t="s">
        <v>8294</v>
      </c>
      <c r="M453" s="212">
        <v>7</v>
      </c>
      <c r="N453" s="214">
        <v>41915</v>
      </c>
      <c r="O453" s="212">
        <v>4.12</v>
      </c>
      <c r="P453" s="214">
        <v>42215</v>
      </c>
      <c r="Q453" s="215" t="s">
        <v>8294</v>
      </c>
      <c r="R453" s="215" t="s">
        <v>8294</v>
      </c>
      <c r="S453" s="215" t="s">
        <v>8294</v>
      </c>
      <c r="T453" s="215" t="s">
        <v>8294</v>
      </c>
      <c r="U453" s="209">
        <f>AD453*BS453</f>
        <v>1348.0738879999997</v>
      </c>
      <c r="V453" s="216">
        <v>42215</v>
      </c>
      <c r="W453" s="215">
        <v>13.5</v>
      </c>
      <c r="X453" s="215" t="s">
        <v>8294</v>
      </c>
      <c r="Y453" s="215" t="s">
        <v>8294</v>
      </c>
      <c r="Z453" s="209">
        <f>AD453*BU453</f>
        <v>326.72259199999996</v>
      </c>
      <c r="AA453" s="216">
        <v>42215</v>
      </c>
      <c r="AB453" s="208">
        <f>(AD453/AH453)*10000</f>
        <v>58416.340425531904</v>
      </c>
      <c r="AC453" s="216">
        <v>42215</v>
      </c>
      <c r="AD453" s="485">
        <f>(O453/W453)*(((100-CC453)/100)*((100-2)/100))*100</f>
        <v>27.455679999999994</v>
      </c>
      <c r="AE453" s="216">
        <v>42212</v>
      </c>
      <c r="AF453" s="235">
        <v>30.786813186813184</v>
      </c>
      <c r="AG453" s="216">
        <v>42212</v>
      </c>
      <c r="AH453" s="212">
        <v>4.7</v>
      </c>
      <c r="AI453" s="216" t="s">
        <v>8299</v>
      </c>
      <c r="AJ453" s="212">
        <v>175</v>
      </c>
      <c r="AK453" s="216">
        <v>42145</v>
      </c>
      <c r="AL453" s="215" t="s">
        <v>8294</v>
      </c>
      <c r="AM453" s="215"/>
      <c r="AN453" s="212">
        <v>103</v>
      </c>
      <c r="AO453" s="212"/>
      <c r="AP453" s="215" t="s">
        <v>8294</v>
      </c>
      <c r="AQ453" s="215"/>
      <c r="AR453" s="215" t="s">
        <v>8294</v>
      </c>
      <c r="AS453" s="215"/>
      <c r="AT453" s="215" t="s">
        <v>8294</v>
      </c>
      <c r="AU453" s="215" t="s">
        <v>8294</v>
      </c>
      <c r="AV453" s="215"/>
      <c r="AW453" s="215" t="s">
        <v>8294</v>
      </c>
      <c r="AX453" s="215"/>
      <c r="AY453" s="215" t="s">
        <v>8294</v>
      </c>
      <c r="AZ453" s="215"/>
      <c r="BA453" s="215" t="s">
        <v>8294</v>
      </c>
      <c r="BB453" s="215"/>
      <c r="BC453" s="215" t="s">
        <v>8294</v>
      </c>
      <c r="BD453" s="215"/>
      <c r="BE453" s="212">
        <v>3</v>
      </c>
      <c r="BF453" s="217">
        <v>42279</v>
      </c>
      <c r="BG453" s="212">
        <v>-11.6</v>
      </c>
      <c r="BH453" s="212" t="s">
        <v>8299</v>
      </c>
      <c r="BI453" s="211" t="s">
        <v>8294</v>
      </c>
      <c r="BJ453" s="211"/>
      <c r="BK453" s="211" t="s">
        <v>8294</v>
      </c>
      <c r="BL453" s="211"/>
      <c r="BM453" s="212">
        <v>64.8</v>
      </c>
      <c r="BN453" s="212" t="s">
        <v>8299</v>
      </c>
      <c r="BO453" s="211" t="s">
        <v>8294</v>
      </c>
      <c r="BP453" s="211"/>
      <c r="BQ453" s="212">
        <v>8.1999999999999993</v>
      </c>
      <c r="BR453" s="212" t="s">
        <v>8299</v>
      </c>
      <c r="BS453" s="212">
        <v>49.1</v>
      </c>
      <c r="BT453" s="212" t="s">
        <v>8299</v>
      </c>
      <c r="BU453" s="212">
        <v>11.9</v>
      </c>
      <c r="BV453" s="212" t="s">
        <v>8299</v>
      </c>
      <c r="BW453" s="212">
        <v>14.1</v>
      </c>
      <c r="BX453" s="212" t="s">
        <v>8299</v>
      </c>
      <c r="BY453" s="234">
        <v>7.2197079658508301</v>
      </c>
      <c r="BZ453" s="214">
        <v>42215</v>
      </c>
      <c r="CA453" s="212">
        <v>28.4</v>
      </c>
      <c r="CB453" s="208" t="s">
        <v>8299</v>
      </c>
      <c r="CC453" s="212">
        <v>8.1999999999999993</v>
      </c>
      <c r="CD453" s="214">
        <v>42215</v>
      </c>
      <c r="CE453" s="208">
        <v>0</v>
      </c>
      <c r="CG453" s="215" t="s">
        <v>8294</v>
      </c>
      <c r="CH453" s="215" t="s">
        <v>8294</v>
      </c>
      <c r="CI453" s="215" t="s">
        <v>8294</v>
      </c>
      <c r="CJ453" s="215" t="s">
        <v>8294</v>
      </c>
      <c r="CM453" s="210" t="s">
        <v>8863</v>
      </c>
      <c r="CN453" s="210" t="s">
        <v>8862</v>
      </c>
    </row>
    <row r="454" spans="1:92">
      <c r="A454" s="210" t="s">
        <v>7624</v>
      </c>
      <c r="B454" s="211" t="s">
        <v>8110</v>
      </c>
      <c r="C454" s="212" t="s">
        <v>7762</v>
      </c>
      <c r="D454" s="211" t="s">
        <v>8274</v>
      </c>
      <c r="E454" s="212">
        <v>139</v>
      </c>
      <c r="F454" s="212">
        <v>2</v>
      </c>
      <c r="G454" s="213">
        <v>298</v>
      </c>
      <c r="H454" s="213">
        <v>19</v>
      </c>
      <c r="I454" s="213"/>
      <c r="J454" s="213"/>
      <c r="K454" s="211" t="s">
        <v>8294</v>
      </c>
      <c r="M454" s="212">
        <v>7</v>
      </c>
      <c r="N454" s="214">
        <v>41915</v>
      </c>
      <c r="O454" s="212">
        <v>3.81</v>
      </c>
      <c r="P454" s="214">
        <v>42215</v>
      </c>
      <c r="Q454" s="215" t="s">
        <v>8294</v>
      </c>
      <c r="R454" s="215" t="s">
        <v>8294</v>
      </c>
      <c r="S454" s="215" t="s">
        <v>8294</v>
      </c>
      <c r="T454" s="215" t="s">
        <v>8294</v>
      </c>
      <c r="U454" s="209">
        <f>AD454*BS454</f>
        <v>1232.6020560000002</v>
      </c>
      <c r="V454" s="216">
        <v>42215</v>
      </c>
      <c r="W454" s="215">
        <v>13.5</v>
      </c>
      <c r="X454" s="215" t="s">
        <v>8294</v>
      </c>
      <c r="Y454" s="215" t="s">
        <v>8294</v>
      </c>
      <c r="Z454" s="209">
        <f>AD454*BU454</f>
        <v>311.95484133333338</v>
      </c>
      <c r="AA454" s="216">
        <v>42215</v>
      </c>
      <c r="AB454" s="208">
        <f>(AD454/AH454)*10000</f>
        <v>51759.555555555555</v>
      </c>
      <c r="AC454" s="216">
        <v>42215</v>
      </c>
      <c r="AD454" s="485">
        <f>(O454/W454)*(((100-CC454)/100)*((100-2)/100))*100</f>
        <v>25.362182222222224</v>
      </c>
      <c r="AE454" s="216">
        <v>42212</v>
      </c>
      <c r="AF454" s="235">
        <v>28.439316239316238</v>
      </c>
      <c r="AG454" s="216">
        <v>42212</v>
      </c>
      <c r="AH454" s="212">
        <v>4.9000000000000004</v>
      </c>
      <c r="AI454" s="216" t="s">
        <v>8299</v>
      </c>
      <c r="AJ454" s="212">
        <v>145</v>
      </c>
      <c r="AK454" s="216">
        <v>42145</v>
      </c>
      <c r="AL454" s="215" t="s">
        <v>8294</v>
      </c>
      <c r="AM454" s="215"/>
      <c r="AN454" s="212">
        <v>106</v>
      </c>
      <c r="AO454" s="212"/>
      <c r="AP454" s="215" t="s">
        <v>8294</v>
      </c>
      <c r="AQ454" s="215"/>
      <c r="AR454" s="215" t="s">
        <v>8294</v>
      </c>
      <c r="AS454" s="215"/>
      <c r="AT454" s="215" t="s">
        <v>8294</v>
      </c>
      <c r="AU454" s="215" t="s">
        <v>8294</v>
      </c>
      <c r="AV454" s="215"/>
      <c r="AW454" s="215" t="s">
        <v>8294</v>
      </c>
      <c r="AX454" s="215"/>
      <c r="AY454" s="215" t="s">
        <v>8294</v>
      </c>
      <c r="AZ454" s="215"/>
      <c r="BA454" s="215" t="s">
        <v>8294</v>
      </c>
      <c r="BB454" s="215"/>
      <c r="BC454" s="215" t="s">
        <v>8294</v>
      </c>
      <c r="BD454" s="215"/>
      <c r="BE454" s="212">
        <v>3</v>
      </c>
      <c r="BF454" s="217">
        <v>42279</v>
      </c>
      <c r="BG454" s="212">
        <v>-14.7</v>
      </c>
      <c r="BH454" s="212" t="s">
        <v>8299</v>
      </c>
      <c r="BI454" s="211" t="s">
        <v>8294</v>
      </c>
      <c r="BJ454" s="211"/>
      <c r="BK454" s="211" t="s">
        <v>8294</v>
      </c>
      <c r="BL454" s="211"/>
      <c r="BM454" s="212">
        <v>63.3</v>
      </c>
      <c r="BN454" s="212" t="s">
        <v>8299</v>
      </c>
      <c r="BO454" s="211" t="s">
        <v>8294</v>
      </c>
      <c r="BP454" s="211"/>
      <c r="BQ454" s="212">
        <v>9.1</v>
      </c>
      <c r="BR454" s="212" t="s">
        <v>8299</v>
      </c>
      <c r="BS454" s="212">
        <v>48.6</v>
      </c>
      <c r="BT454" s="212" t="s">
        <v>8299</v>
      </c>
      <c r="BU454" s="212">
        <v>12.3</v>
      </c>
      <c r="BV454" s="212" t="s">
        <v>8299</v>
      </c>
      <c r="BW454" s="212">
        <v>13.7</v>
      </c>
      <c r="BX454" s="212" t="s">
        <v>8299</v>
      </c>
      <c r="BY454" s="234">
        <v>7.9072232246398926</v>
      </c>
      <c r="BZ454" s="214">
        <v>42215</v>
      </c>
      <c r="CA454" s="212">
        <v>28.9</v>
      </c>
      <c r="CB454" s="208" t="s">
        <v>8299</v>
      </c>
      <c r="CC454" s="212">
        <v>8.3000000000000007</v>
      </c>
      <c r="CD454" s="214">
        <v>42215</v>
      </c>
      <c r="CE454" s="208">
        <v>0</v>
      </c>
      <c r="CG454" s="215" t="s">
        <v>8294</v>
      </c>
      <c r="CH454" s="215" t="s">
        <v>8294</v>
      </c>
      <c r="CI454" s="215" t="s">
        <v>8294</v>
      </c>
      <c r="CJ454" s="215" t="s">
        <v>8294</v>
      </c>
    </row>
    <row r="455" spans="1:92">
      <c r="A455" s="210" t="s">
        <v>7624</v>
      </c>
      <c r="B455" s="211" t="s">
        <v>8151</v>
      </c>
      <c r="C455" s="212" t="s">
        <v>7781</v>
      </c>
      <c r="D455" s="211" t="s">
        <v>8274</v>
      </c>
      <c r="E455" s="212">
        <v>158</v>
      </c>
      <c r="F455" s="212">
        <v>2</v>
      </c>
      <c r="G455" s="213">
        <v>298</v>
      </c>
      <c r="H455" s="213">
        <v>20</v>
      </c>
      <c r="I455" s="213"/>
      <c r="J455" s="213"/>
      <c r="K455" s="211" t="s">
        <v>8294</v>
      </c>
      <c r="M455" s="212">
        <v>7</v>
      </c>
      <c r="N455" s="214">
        <v>41915</v>
      </c>
      <c r="O455" s="212">
        <v>3.89</v>
      </c>
      <c r="P455" s="214">
        <v>42215</v>
      </c>
      <c r="Q455" s="215" t="s">
        <v>8294</v>
      </c>
      <c r="R455" s="215" t="s">
        <v>8294</v>
      </c>
      <c r="S455" s="215" t="s">
        <v>8294</v>
      </c>
      <c r="T455" s="215" t="s">
        <v>8294</v>
      </c>
      <c r="U455" s="209">
        <f>AD455*BS455</f>
        <v>1233.8312373333333</v>
      </c>
      <c r="V455" s="216">
        <v>42215</v>
      </c>
      <c r="W455" s="215">
        <v>13.5</v>
      </c>
      <c r="X455" s="215" t="s">
        <v>8294</v>
      </c>
      <c r="Y455" s="215" t="s">
        <v>8294</v>
      </c>
      <c r="Z455" s="209">
        <f>AD455*BU455</f>
        <v>331.09098192592592</v>
      </c>
      <c r="AA455" s="216">
        <v>42215</v>
      </c>
      <c r="AB455" s="208">
        <f>(AD455/AH455)*10000</f>
        <v>51732.965925925928</v>
      </c>
      <c r="AC455" s="216">
        <v>42215</v>
      </c>
      <c r="AD455" s="485">
        <f>(O455/W455)*(((100-CC455)/100)*((100-2)/100))*100</f>
        <v>25.866482962962962</v>
      </c>
      <c r="AE455" s="216">
        <v>42212</v>
      </c>
      <c r="AF455" s="235">
        <v>29.004802604802606</v>
      </c>
      <c r="AG455" s="216">
        <v>42212</v>
      </c>
      <c r="AH455" s="212">
        <v>5</v>
      </c>
      <c r="AI455" s="216" t="s">
        <v>8299</v>
      </c>
      <c r="AJ455" s="212">
        <v>160</v>
      </c>
      <c r="AK455" s="216">
        <v>42145</v>
      </c>
      <c r="AL455" s="215" t="s">
        <v>8294</v>
      </c>
      <c r="AM455" s="215"/>
      <c r="AN455" s="212">
        <v>103</v>
      </c>
      <c r="AO455" s="212"/>
      <c r="AP455" s="215" t="s">
        <v>8294</v>
      </c>
      <c r="AQ455" s="215"/>
      <c r="AR455" s="215" t="s">
        <v>8294</v>
      </c>
      <c r="AS455" s="215"/>
      <c r="AT455" s="215" t="s">
        <v>8294</v>
      </c>
      <c r="AU455" s="215" t="s">
        <v>8294</v>
      </c>
      <c r="AV455" s="215"/>
      <c r="AW455" s="215" t="s">
        <v>8294</v>
      </c>
      <c r="AX455" s="215"/>
      <c r="AY455" s="215" t="s">
        <v>8294</v>
      </c>
      <c r="AZ455" s="215"/>
      <c r="BA455" s="215" t="s">
        <v>8294</v>
      </c>
      <c r="BB455" s="215"/>
      <c r="BC455" s="215" t="s">
        <v>8294</v>
      </c>
      <c r="BD455" s="215"/>
      <c r="BE455" s="212">
        <v>3</v>
      </c>
      <c r="BF455" s="217">
        <v>42279</v>
      </c>
      <c r="BG455" s="212">
        <v>-14.7</v>
      </c>
      <c r="BH455" s="212" t="s">
        <v>8299</v>
      </c>
      <c r="BI455" s="211" t="s">
        <v>8294</v>
      </c>
      <c r="BJ455" s="211"/>
      <c r="BK455" s="211" t="s">
        <v>8294</v>
      </c>
      <c r="BL455" s="211"/>
      <c r="BM455" s="212">
        <v>61.5</v>
      </c>
      <c r="BN455" s="212" t="s">
        <v>8299</v>
      </c>
      <c r="BO455" s="211" t="s">
        <v>8294</v>
      </c>
      <c r="BP455" s="211"/>
      <c r="BQ455" s="212">
        <v>9.4</v>
      </c>
      <c r="BR455" s="212" t="s">
        <v>8299</v>
      </c>
      <c r="BS455" s="212">
        <v>47.7</v>
      </c>
      <c r="BT455" s="212" t="s">
        <v>8299</v>
      </c>
      <c r="BU455" s="212">
        <v>12.8</v>
      </c>
      <c r="BV455" s="212" t="s">
        <v>8299</v>
      </c>
      <c r="BW455" s="212">
        <v>12.3</v>
      </c>
      <c r="BX455" s="212" t="s">
        <v>8299</v>
      </c>
      <c r="BY455" s="234">
        <v>7.7430300712585449</v>
      </c>
      <c r="BZ455" s="214">
        <v>42215</v>
      </c>
      <c r="CA455" s="212">
        <v>29.6</v>
      </c>
      <c r="CB455" s="208" t="s">
        <v>8299</v>
      </c>
      <c r="CC455" s="212">
        <v>8.4</v>
      </c>
      <c r="CD455" s="214">
        <v>42215</v>
      </c>
      <c r="CE455" s="208">
        <v>0</v>
      </c>
      <c r="CG455" s="215" t="s">
        <v>8294</v>
      </c>
      <c r="CH455" s="215" t="s">
        <v>8294</v>
      </c>
      <c r="CI455" s="215" t="s">
        <v>8294</v>
      </c>
      <c r="CJ455" s="215" t="s">
        <v>8294</v>
      </c>
    </row>
    <row r="456" spans="1:92">
      <c r="A456" s="210" t="s">
        <v>7624</v>
      </c>
      <c r="B456" s="211" t="s">
        <v>8082</v>
      </c>
      <c r="C456" s="212" t="s">
        <v>7750</v>
      </c>
      <c r="D456" s="211" t="s">
        <v>8274</v>
      </c>
      <c r="E456" s="212">
        <v>125</v>
      </c>
      <c r="F456" s="212">
        <v>2</v>
      </c>
      <c r="G456" s="213">
        <v>298</v>
      </c>
      <c r="H456" s="213">
        <v>21</v>
      </c>
      <c r="I456" s="213"/>
      <c r="J456" s="213"/>
      <c r="K456" s="211" t="s">
        <v>8294</v>
      </c>
      <c r="M456" s="212">
        <v>7</v>
      </c>
      <c r="N456" s="214">
        <v>41915</v>
      </c>
      <c r="O456" s="212">
        <v>2.1</v>
      </c>
      <c r="P456" s="214">
        <v>42215</v>
      </c>
      <c r="Q456" s="215" t="s">
        <v>8294</v>
      </c>
      <c r="R456" s="215" t="s">
        <v>8294</v>
      </c>
      <c r="S456" s="215" t="s">
        <v>8294</v>
      </c>
      <c r="T456" s="215" t="s">
        <v>8294</v>
      </c>
      <c r="U456" s="209">
        <f>AD456*BS456</f>
        <v>666.13343999999995</v>
      </c>
      <c r="V456" s="216">
        <v>42215</v>
      </c>
      <c r="W456" s="215">
        <v>13.5</v>
      </c>
      <c r="X456" s="215" t="s">
        <v>8294</v>
      </c>
      <c r="Y456" s="215" t="s">
        <v>8294</v>
      </c>
      <c r="Z456" s="209">
        <f>AD456*BU456</f>
        <v>186.12551999999999</v>
      </c>
      <c r="AA456" s="216">
        <v>42215</v>
      </c>
      <c r="AB456" s="208">
        <f>(AD456/AH456)*10000</f>
        <v>28559.999999999993</v>
      </c>
      <c r="AC456" s="216">
        <v>42215</v>
      </c>
      <c r="AD456" s="485">
        <f>(O456/W456)*(((100-CC456)/100)*((100-2)/100))*100</f>
        <v>13.994399999999999</v>
      </c>
      <c r="AE456" s="216">
        <v>42212</v>
      </c>
      <c r="AF456" s="235">
        <v>15.692307692307692</v>
      </c>
      <c r="AG456" s="216">
        <v>42212</v>
      </c>
      <c r="AH456" s="212">
        <v>4.9000000000000004</v>
      </c>
      <c r="AI456" s="216" t="s">
        <v>8299</v>
      </c>
      <c r="AJ456" s="212">
        <v>145</v>
      </c>
      <c r="AK456" s="216">
        <v>42145</v>
      </c>
      <c r="AL456" s="215" t="s">
        <v>8294</v>
      </c>
      <c r="AM456" s="215"/>
      <c r="AN456" s="212">
        <v>108</v>
      </c>
      <c r="AO456" s="212"/>
      <c r="AP456" s="215" t="s">
        <v>8294</v>
      </c>
      <c r="AQ456" s="215"/>
      <c r="AR456" s="215" t="s">
        <v>8294</v>
      </c>
      <c r="AS456" s="215"/>
      <c r="AT456" s="215" t="s">
        <v>8294</v>
      </c>
      <c r="AU456" s="215" t="s">
        <v>8294</v>
      </c>
      <c r="AV456" s="215"/>
      <c r="AW456" s="215" t="s">
        <v>8294</v>
      </c>
      <c r="AX456" s="215"/>
      <c r="AY456" s="215" t="s">
        <v>8294</v>
      </c>
      <c r="AZ456" s="215"/>
      <c r="BA456" s="215" t="s">
        <v>8294</v>
      </c>
      <c r="BB456" s="215"/>
      <c r="BC456" s="215" t="s">
        <v>8294</v>
      </c>
      <c r="BD456" s="215"/>
      <c r="BE456" s="212">
        <v>3</v>
      </c>
      <c r="BF456" s="217">
        <v>42279</v>
      </c>
      <c r="BG456" s="212">
        <v>-16.399999999999999</v>
      </c>
      <c r="BH456" s="212" t="s">
        <v>8299</v>
      </c>
      <c r="BI456" s="211" t="s">
        <v>8294</v>
      </c>
      <c r="BJ456" s="211"/>
      <c r="BK456" s="211" t="s">
        <v>8294</v>
      </c>
      <c r="BL456" s="211"/>
      <c r="BM456" s="212">
        <v>61.1</v>
      </c>
      <c r="BN456" s="212" t="s">
        <v>8299</v>
      </c>
      <c r="BO456" s="211" t="s">
        <v>8294</v>
      </c>
      <c r="BP456" s="211"/>
      <c r="BQ456" s="212">
        <v>10.3</v>
      </c>
      <c r="BR456" s="212" t="s">
        <v>8299</v>
      </c>
      <c r="BS456" s="212">
        <v>47.6</v>
      </c>
      <c r="BT456" s="212" t="s">
        <v>8299</v>
      </c>
      <c r="BU456" s="212">
        <v>13.3</v>
      </c>
      <c r="BV456" s="212" t="s">
        <v>8299</v>
      </c>
      <c r="BW456" s="212">
        <v>9</v>
      </c>
      <c r="BX456" s="212" t="s">
        <v>8299</v>
      </c>
      <c r="BY456" s="234">
        <v>7.7704448699951172</v>
      </c>
      <c r="BZ456" s="214">
        <v>42215</v>
      </c>
      <c r="CA456" s="212">
        <v>30.5</v>
      </c>
      <c r="CB456" s="208" t="s">
        <v>8299</v>
      </c>
      <c r="CC456" s="212">
        <v>8.1999999999999993</v>
      </c>
      <c r="CD456" s="214">
        <v>42215</v>
      </c>
      <c r="CE456" s="208">
        <v>0</v>
      </c>
      <c r="CG456" s="215" t="s">
        <v>8294</v>
      </c>
      <c r="CH456" s="215" t="s">
        <v>8294</v>
      </c>
      <c r="CI456" s="215" t="s">
        <v>8294</v>
      </c>
      <c r="CJ456" s="215" t="s">
        <v>8294</v>
      </c>
    </row>
    <row r="457" spans="1:92">
      <c r="A457" s="210" t="s">
        <v>7624</v>
      </c>
      <c r="B457" s="211" t="s">
        <v>8159</v>
      </c>
      <c r="C457" s="212" t="s">
        <v>7786</v>
      </c>
      <c r="D457" s="211" t="s">
        <v>8274</v>
      </c>
      <c r="E457" s="212">
        <v>163</v>
      </c>
      <c r="F457" s="212">
        <v>2</v>
      </c>
      <c r="G457" s="213">
        <v>298</v>
      </c>
      <c r="H457" s="213">
        <v>22</v>
      </c>
      <c r="I457" s="213"/>
      <c r="J457" s="213"/>
      <c r="K457" s="211" t="s">
        <v>8294</v>
      </c>
      <c r="M457" s="212">
        <v>7</v>
      </c>
      <c r="N457" s="214">
        <v>41915</v>
      </c>
      <c r="O457" s="212">
        <v>3.43</v>
      </c>
      <c r="P457" s="214">
        <v>42215</v>
      </c>
      <c r="Q457" s="215" t="s">
        <v>8294</v>
      </c>
      <c r="R457" s="215" t="s">
        <v>8294</v>
      </c>
      <c r="S457" s="215" t="s">
        <v>8294</v>
      </c>
      <c r="T457" s="215" t="s">
        <v>8294</v>
      </c>
      <c r="U457" s="209">
        <f>AD457*BS457</f>
        <v>1098.3561244444445</v>
      </c>
      <c r="V457" s="216">
        <v>42215</v>
      </c>
      <c r="W457" s="215">
        <v>13.5</v>
      </c>
      <c r="X457" s="215" t="s">
        <v>8294</v>
      </c>
      <c r="Y457" s="215" t="s">
        <v>8294</v>
      </c>
      <c r="Z457" s="209">
        <f>AD457*BU457</f>
        <v>290.60672459259257</v>
      </c>
      <c r="AA457" s="216">
        <v>42215</v>
      </c>
      <c r="AB457" s="208">
        <f>(AD457/AH457)*10000</f>
        <v>54481.950617283946</v>
      </c>
      <c r="AC457" s="216">
        <v>42215</v>
      </c>
      <c r="AD457" s="485">
        <f>(O457/W457)*(((100-CC457)/100)*((100-2)/100))*100</f>
        <v>22.882419259259258</v>
      </c>
      <c r="AE457" s="216">
        <v>42212</v>
      </c>
      <c r="AF457" s="235">
        <v>25.658689458689455</v>
      </c>
      <c r="AG457" s="216">
        <v>42212</v>
      </c>
      <c r="AH457" s="212">
        <v>4.2</v>
      </c>
      <c r="AI457" s="216" t="s">
        <v>8299</v>
      </c>
      <c r="AJ457" s="212">
        <v>150</v>
      </c>
      <c r="AK457" s="216">
        <v>42145</v>
      </c>
      <c r="AL457" s="215" t="s">
        <v>8294</v>
      </c>
      <c r="AM457" s="215"/>
      <c r="AN457" s="212">
        <v>101</v>
      </c>
      <c r="AO457" s="212"/>
      <c r="AP457" s="215" t="s">
        <v>8294</v>
      </c>
      <c r="AQ457" s="215"/>
      <c r="AR457" s="215" t="s">
        <v>8294</v>
      </c>
      <c r="AS457" s="215"/>
      <c r="AT457" s="215" t="s">
        <v>8294</v>
      </c>
      <c r="AU457" s="215" t="s">
        <v>8294</v>
      </c>
      <c r="AV457" s="215"/>
      <c r="AW457" s="215" t="s">
        <v>8294</v>
      </c>
      <c r="AX457" s="215"/>
      <c r="AY457" s="215" t="s">
        <v>8294</v>
      </c>
      <c r="AZ457" s="215"/>
      <c r="BA457" s="215" t="s">
        <v>8294</v>
      </c>
      <c r="BB457" s="215"/>
      <c r="BC457" s="215" t="s">
        <v>8294</v>
      </c>
      <c r="BD457" s="215"/>
      <c r="BE457" s="212">
        <v>3</v>
      </c>
      <c r="BF457" s="217">
        <v>42279</v>
      </c>
      <c r="BG457" s="212">
        <v>-18.3</v>
      </c>
      <c r="BH457" s="212" t="s">
        <v>8299</v>
      </c>
      <c r="BI457" s="211" t="s">
        <v>8294</v>
      </c>
      <c r="BJ457" s="211"/>
      <c r="BK457" s="211" t="s">
        <v>8294</v>
      </c>
      <c r="BL457" s="211"/>
      <c r="BM457" s="212">
        <v>60.9</v>
      </c>
      <c r="BN457" s="212" t="s">
        <v>8299</v>
      </c>
      <c r="BO457" s="211" t="s">
        <v>8294</v>
      </c>
      <c r="BP457" s="211"/>
      <c r="BQ457" s="212">
        <v>10.1</v>
      </c>
      <c r="BR457" s="212" t="s">
        <v>8299</v>
      </c>
      <c r="BS457" s="212">
        <v>48</v>
      </c>
      <c r="BT457" s="212" t="s">
        <v>8299</v>
      </c>
      <c r="BU457" s="212">
        <v>12.7</v>
      </c>
      <c r="BV457" s="212" t="s">
        <v>8299</v>
      </c>
      <c r="BW457" s="212">
        <v>10.7</v>
      </c>
      <c r="BX457" s="212" t="s">
        <v>8299</v>
      </c>
      <c r="BY457" s="234">
        <v>7.733126163482666</v>
      </c>
      <c r="BZ457" s="214">
        <v>42215</v>
      </c>
      <c r="CA457" s="212">
        <v>29.5</v>
      </c>
      <c r="CB457" s="208" t="s">
        <v>8299</v>
      </c>
      <c r="CC457" s="212">
        <v>8.1</v>
      </c>
      <c r="CD457" s="214">
        <v>42215</v>
      </c>
      <c r="CE457" s="208">
        <v>0</v>
      </c>
      <c r="CG457" s="215" t="s">
        <v>8294</v>
      </c>
      <c r="CH457" s="215" t="s">
        <v>8294</v>
      </c>
      <c r="CI457" s="215" t="s">
        <v>8294</v>
      </c>
      <c r="CJ457" s="215" t="s">
        <v>8294</v>
      </c>
    </row>
    <row r="458" spans="1:92">
      <c r="A458" s="210" t="s">
        <v>7624</v>
      </c>
      <c r="B458" s="211" t="s">
        <v>7951</v>
      </c>
      <c r="C458" s="212" t="s">
        <v>7693</v>
      </c>
      <c r="D458" s="211" t="s">
        <v>8276</v>
      </c>
      <c r="E458" s="212">
        <v>63</v>
      </c>
      <c r="F458" s="212">
        <v>2</v>
      </c>
      <c r="G458" s="213">
        <v>299</v>
      </c>
      <c r="H458" s="213">
        <v>11</v>
      </c>
      <c r="I458" s="213"/>
      <c r="J458" s="213"/>
      <c r="K458" s="211" t="s">
        <v>8294</v>
      </c>
      <c r="M458" s="212">
        <v>7</v>
      </c>
      <c r="N458" s="214">
        <v>41915</v>
      </c>
      <c r="O458" s="212">
        <v>4.83</v>
      </c>
      <c r="P458" s="214">
        <v>42215</v>
      </c>
      <c r="Q458" s="215" t="s">
        <v>8294</v>
      </c>
      <c r="R458" s="215" t="s">
        <v>8294</v>
      </c>
      <c r="S458" s="215" t="s">
        <v>8294</v>
      </c>
      <c r="T458" s="215" t="s">
        <v>8294</v>
      </c>
      <c r="U458" s="209">
        <f>AD458*BS458</f>
        <v>1504.775909777778</v>
      </c>
      <c r="V458" s="216">
        <v>42215</v>
      </c>
      <c r="W458" s="215">
        <v>13.5</v>
      </c>
      <c r="X458" s="215" t="s">
        <v>8294</v>
      </c>
      <c r="Y458" s="215" t="s">
        <v>8294</v>
      </c>
      <c r="Z458" s="209">
        <f>AD458*BU458</f>
        <v>473.66607866666664</v>
      </c>
      <c r="AA458" s="216">
        <v>42215</v>
      </c>
      <c r="AB458" s="208">
        <f>(AD458/AH458)*10000</f>
        <v>70048.222222222234</v>
      </c>
      <c r="AC458" s="216">
        <v>42215</v>
      </c>
      <c r="AD458" s="485">
        <f>(O458/W458)*(((100-CC458)/100)*((100-2)/100))*100</f>
        <v>32.222182222222223</v>
      </c>
      <c r="AE458" s="216">
        <v>42212</v>
      </c>
      <c r="AF458" s="235">
        <v>36.131623931623935</v>
      </c>
      <c r="AG458" s="216">
        <v>42212</v>
      </c>
      <c r="AH458" s="212">
        <v>4.5999999999999996</v>
      </c>
      <c r="AI458" s="216" t="s">
        <v>8299</v>
      </c>
      <c r="AJ458" s="212">
        <v>160</v>
      </c>
      <c r="AK458" s="216">
        <v>42145</v>
      </c>
      <c r="AL458" s="215" t="s">
        <v>8294</v>
      </c>
      <c r="AM458" s="215"/>
      <c r="AN458" s="212">
        <v>105</v>
      </c>
      <c r="AO458" s="212"/>
      <c r="AP458" s="215" t="s">
        <v>8294</v>
      </c>
      <c r="AQ458" s="215"/>
      <c r="AR458" s="215" t="s">
        <v>8294</v>
      </c>
      <c r="AS458" s="215"/>
      <c r="AT458" s="215" t="s">
        <v>8294</v>
      </c>
      <c r="AU458" s="215" t="s">
        <v>8294</v>
      </c>
      <c r="AV458" s="215"/>
      <c r="AW458" s="215" t="s">
        <v>8294</v>
      </c>
      <c r="AX458" s="215"/>
      <c r="AY458" s="215" t="s">
        <v>8294</v>
      </c>
      <c r="AZ458" s="215"/>
      <c r="BA458" s="215" t="s">
        <v>8294</v>
      </c>
      <c r="BB458" s="215"/>
      <c r="BC458" s="215" t="s">
        <v>8294</v>
      </c>
      <c r="BD458" s="215"/>
      <c r="BE458" s="212">
        <v>3</v>
      </c>
      <c r="BF458" s="217">
        <v>42279</v>
      </c>
      <c r="BG458" s="212">
        <v>-11.1</v>
      </c>
      <c r="BH458" s="212" t="s">
        <v>8299</v>
      </c>
      <c r="BI458" s="211" t="s">
        <v>8294</v>
      </c>
      <c r="BJ458" s="211"/>
      <c r="BK458" s="211" t="s">
        <v>8294</v>
      </c>
      <c r="BL458" s="211"/>
      <c r="BM458" s="212">
        <v>58.8</v>
      </c>
      <c r="BN458" s="212" t="s">
        <v>8299</v>
      </c>
      <c r="BO458" s="211" t="s">
        <v>8294</v>
      </c>
      <c r="BP458" s="211"/>
      <c r="BQ458" s="212">
        <v>11.1</v>
      </c>
      <c r="BR458" s="212" t="s">
        <v>8299</v>
      </c>
      <c r="BS458" s="212">
        <v>46.7</v>
      </c>
      <c r="BT458" s="212" t="s">
        <v>8299</v>
      </c>
      <c r="BU458" s="212">
        <v>14.7</v>
      </c>
      <c r="BV458" s="212" t="s">
        <v>8299</v>
      </c>
      <c r="BW458" s="212">
        <v>9</v>
      </c>
      <c r="BX458" s="212" t="s">
        <v>8299</v>
      </c>
      <c r="BY458" s="234">
        <v>7.5686941146850586</v>
      </c>
      <c r="BZ458" s="214">
        <v>42215</v>
      </c>
      <c r="CA458" s="212">
        <v>33.200000000000003</v>
      </c>
      <c r="CB458" s="208" t="s">
        <v>8299</v>
      </c>
      <c r="CC458" s="212">
        <v>8.1</v>
      </c>
      <c r="CD458" s="214">
        <v>42215</v>
      </c>
      <c r="CE458" s="208">
        <v>0</v>
      </c>
      <c r="CG458" s="215" t="s">
        <v>8294</v>
      </c>
      <c r="CH458" s="215" t="s">
        <v>8294</v>
      </c>
      <c r="CI458" s="215" t="s">
        <v>8294</v>
      </c>
      <c r="CJ458" s="215" t="s">
        <v>8294</v>
      </c>
    </row>
    <row r="459" spans="1:92">
      <c r="A459" s="210" t="s">
        <v>7624</v>
      </c>
      <c r="B459" s="211" t="s">
        <v>7949</v>
      </c>
      <c r="C459" s="212" t="s">
        <v>7692</v>
      </c>
      <c r="D459" s="211" t="s">
        <v>8276</v>
      </c>
      <c r="E459" s="212">
        <v>62</v>
      </c>
      <c r="F459" s="212">
        <v>2</v>
      </c>
      <c r="G459" s="213">
        <v>299</v>
      </c>
      <c r="H459" s="213">
        <v>12</v>
      </c>
      <c r="I459" s="213"/>
      <c r="J459" s="213"/>
      <c r="K459" s="211" t="s">
        <v>8294</v>
      </c>
      <c r="M459" s="212">
        <v>7</v>
      </c>
      <c r="N459" s="214">
        <v>41915</v>
      </c>
      <c r="O459" s="212">
        <v>3.54</v>
      </c>
      <c r="P459" s="214">
        <v>42215</v>
      </c>
      <c r="Q459" s="215" t="s">
        <v>8294</v>
      </c>
      <c r="R459" s="215" t="s">
        <v>8294</v>
      </c>
      <c r="S459" s="215" t="s">
        <v>8294</v>
      </c>
      <c r="T459" s="215" t="s">
        <v>8294</v>
      </c>
      <c r="U459" s="209">
        <f>AD459*BS459</f>
        <v>1071.0422613333335</v>
      </c>
      <c r="V459" s="216">
        <v>42215</v>
      </c>
      <c r="W459" s="215">
        <v>13.5</v>
      </c>
      <c r="X459" s="215" t="s">
        <v>8294</v>
      </c>
      <c r="Y459" s="215" t="s">
        <v>8294</v>
      </c>
      <c r="Z459" s="209">
        <f>AD459*BU459</f>
        <v>352.31653333333338</v>
      </c>
      <c r="AA459" s="216">
        <v>42215</v>
      </c>
      <c r="AB459" s="208">
        <f>(AD459/AH459)*10000</f>
        <v>45168.786324786335</v>
      </c>
      <c r="AC459" s="216">
        <v>42215</v>
      </c>
      <c r="AD459" s="485">
        <f>(O459/W459)*(((100-CC459)/100)*((100-2)/100))*100</f>
        <v>23.487768888888894</v>
      </c>
      <c r="AE459" s="216">
        <v>42212</v>
      </c>
      <c r="AF459" s="235">
        <v>26.33748473748474</v>
      </c>
      <c r="AG459" s="216">
        <v>42212</v>
      </c>
      <c r="AH459" s="212">
        <v>5.2</v>
      </c>
      <c r="AI459" s="216" t="s">
        <v>8299</v>
      </c>
      <c r="AJ459" s="212">
        <v>145</v>
      </c>
      <c r="AK459" s="216">
        <v>42145</v>
      </c>
      <c r="AL459" s="215" t="s">
        <v>8294</v>
      </c>
      <c r="AM459" s="215"/>
      <c r="AN459" s="215" t="s">
        <v>8294</v>
      </c>
      <c r="AO459" s="215"/>
      <c r="AP459" s="215" t="s">
        <v>8294</v>
      </c>
      <c r="AQ459" s="215"/>
      <c r="AR459" s="215" t="s">
        <v>8294</v>
      </c>
      <c r="AS459" s="215"/>
      <c r="AT459" s="215" t="s">
        <v>8294</v>
      </c>
      <c r="AU459" s="215" t="s">
        <v>8294</v>
      </c>
      <c r="AV459" s="215"/>
      <c r="AW459" s="215" t="s">
        <v>8294</v>
      </c>
      <c r="AX459" s="215"/>
      <c r="AY459" s="215" t="s">
        <v>8294</v>
      </c>
      <c r="AZ459" s="215"/>
      <c r="BA459" s="215" t="s">
        <v>8294</v>
      </c>
      <c r="BB459" s="215"/>
      <c r="BC459" s="215" t="s">
        <v>8294</v>
      </c>
      <c r="BD459" s="215"/>
      <c r="BE459" s="212">
        <v>3</v>
      </c>
      <c r="BF459" s="217">
        <v>42279</v>
      </c>
      <c r="BG459" s="212">
        <v>-11</v>
      </c>
      <c r="BH459" s="212" t="s">
        <v>8299</v>
      </c>
      <c r="BI459" s="211" t="s">
        <v>8294</v>
      </c>
      <c r="BJ459" s="211"/>
      <c r="BK459" s="211" t="s">
        <v>8294</v>
      </c>
      <c r="BL459" s="211"/>
      <c r="BM459" s="212">
        <v>58.9</v>
      </c>
      <c r="BN459" s="212" t="s">
        <v>8299</v>
      </c>
      <c r="BO459" s="211" t="s">
        <v>8294</v>
      </c>
      <c r="BP459" s="211"/>
      <c r="BQ459" s="212">
        <v>11.2</v>
      </c>
      <c r="BR459" s="212" t="s">
        <v>8299</v>
      </c>
      <c r="BS459" s="212">
        <v>45.6</v>
      </c>
      <c r="BT459" s="212" t="s">
        <v>8299</v>
      </c>
      <c r="BU459" s="212">
        <v>15</v>
      </c>
      <c r="BV459" s="212" t="s">
        <v>8299</v>
      </c>
      <c r="BW459" s="212">
        <v>19.8</v>
      </c>
      <c r="BX459" s="212" t="s">
        <v>8299</v>
      </c>
      <c r="BY459" s="234">
        <v>7.6754269599914551</v>
      </c>
      <c r="BZ459" s="214">
        <v>42215</v>
      </c>
      <c r="CA459" s="212">
        <v>33</v>
      </c>
      <c r="CB459" s="208" t="s">
        <v>8299</v>
      </c>
      <c r="CC459" s="212">
        <v>8.6</v>
      </c>
      <c r="CD459" s="214">
        <v>42215</v>
      </c>
      <c r="CE459" s="208">
        <v>0</v>
      </c>
      <c r="CG459" s="215" t="s">
        <v>8294</v>
      </c>
      <c r="CH459" s="215" t="s">
        <v>8294</v>
      </c>
      <c r="CI459" s="215" t="s">
        <v>8294</v>
      </c>
      <c r="CJ459" s="215" t="s">
        <v>8294</v>
      </c>
    </row>
    <row r="460" spans="1:92">
      <c r="A460" s="210" t="s">
        <v>7624</v>
      </c>
      <c r="B460" s="211" t="s">
        <v>8055</v>
      </c>
      <c r="C460" s="212" t="s">
        <v>7740</v>
      </c>
      <c r="D460" s="211" t="s">
        <v>8276</v>
      </c>
      <c r="E460" s="212">
        <v>115</v>
      </c>
      <c r="F460" s="212">
        <v>2</v>
      </c>
      <c r="G460" s="213">
        <v>299</v>
      </c>
      <c r="H460" s="213">
        <v>13</v>
      </c>
      <c r="I460" s="213"/>
      <c r="J460" s="213"/>
      <c r="K460" s="211" t="s">
        <v>8294</v>
      </c>
      <c r="M460" s="212">
        <v>7</v>
      </c>
      <c r="N460" s="214">
        <v>41915</v>
      </c>
      <c r="O460" s="212">
        <v>3.18</v>
      </c>
      <c r="P460" s="214">
        <v>42215</v>
      </c>
      <c r="Q460" s="215" t="s">
        <v>8294</v>
      </c>
      <c r="R460" s="215" t="s">
        <v>8294</v>
      </c>
      <c r="S460" s="215" t="s">
        <v>8294</v>
      </c>
      <c r="T460" s="215" t="s">
        <v>8294</v>
      </c>
      <c r="U460" s="209">
        <f>AD460*BS460</f>
        <v>983.28652799999998</v>
      </c>
      <c r="V460" s="216">
        <v>42215</v>
      </c>
      <c r="W460" s="215">
        <v>13.5</v>
      </c>
      <c r="X460" s="215" t="s">
        <v>8294</v>
      </c>
      <c r="Y460" s="215" t="s">
        <v>8294</v>
      </c>
      <c r="Z460" s="209">
        <f>AD460*BU460</f>
        <v>345.42177600000002</v>
      </c>
      <c r="AA460" s="216">
        <v>42215</v>
      </c>
      <c r="AB460" s="208">
        <f>(AD460/AH460)*10000</f>
        <v>44149</v>
      </c>
      <c r="AC460" s="216">
        <v>42215</v>
      </c>
      <c r="AD460" s="485">
        <f>(O460/W460)*(((100-CC460)/100)*((100-2)/100))*100</f>
        <v>21.191520000000001</v>
      </c>
      <c r="AE460" s="216">
        <v>42212</v>
      </c>
      <c r="AF460" s="235">
        <v>23.762637362637363</v>
      </c>
      <c r="AG460" s="216">
        <v>42212</v>
      </c>
      <c r="AH460" s="212">
        <v>4.8</v>
      </c>
      <c r="AI460" s="216" t="s">
        <v>8299</v>
      </c>
      <c r="AJ460" s="212">
        <v>160</v>
      </c>
      <c r="AK460" s="216">
        <v>42145</v>
      </c>
      <c r="AL460" s="215" t="s">
        <v>8294</v>
      </c>
      <c r="AM460" s="215"/>
      <c r="AN460" s="212">
        <v>105</v>
      </c>
      <c r="AO460" s="212"/>
      <c r="AP460" s="215" t="s">
        <v>8294</v>
      </c>
      <c r="AQ460" s="215"/>
      <c r="AR460" s="215" t="s">
        <v>8294</v>
      </c>
      <c r="AS460" s="215"/>
      <c r="AT460" s="215" t="s">
        <v>8294</v>
      </c>
      <c r="AU460" s="215" t="s">
        <v>8294</v>
      </c>
      <c r="AV460" s="215"/>
      <c r="AW460" s="215" t="s">
        <v>8294</v>
      </c>
      <c r="AX460" s="215"/>
      <c r="AY460" s="215" t="s">
        <v>8294</v>
      </c>
      <c r="AZ460" s="215"/>
      <c r="BA460" s="215" t="s">
        <v>8294</v>
      </c>
      <c r="BB460" s="215"/>
      <c r="BC460" s="215" t="s">
        <v>8294</v>
      </c>
      <c r="BD460" s="215"/>
      <c r="BE460" s="212">
        <v>3</v>
      </c>
      <c r="BF460" s="217">
        <v>42279</v>
      </c>
      <c r="BG460" s="212">
        <v>9.5</v>
      </c>
      <c r="BH460" s="212" t="s">
        <v>8299</v>
      </c>
      <c r="BI460" s="211" t="s">
        <v>8294</v>
      </c>
      <c r="BJ460" s="211"/>
      <c r="BK460" s="211" t="s">
        <v>8294</v>
      </c>
      <c r="BL460" s="211"/>
      <c r="BM460" s="212">
        <v>64.099999999999994</v>
      </c>
      <c r="BN460" s="212" t="s">
        <v>8299</v>
      </c>
      <c r="BO460" s="211" t="s">
        <v>8294</v>
      </c>
      <c r="BP460" s="211"/>
      <c r="BQ460" s="212">
        <v>7.3</v>
      </c>
      <c r="BR460" s="212" t="s">
        <v>8299</v>
      </c>
      <c r="BS460" s="212">
        <v>46.4</v>
      </c>
      <c r="BT460" s="212" t="s">
        <v>8299</v>
      </c>
      <c r="BU460" s="212">
        <v>16.3</v>
      </c>
      <c r="BV460" s="212" t="s">
        <v>8299</v>
      </c>
      <c r="BW460" s="212">
        <v>41.3</v>
      </c>
      <c r="BX460" s="212" t="s">
        <v>8299</v>
      </c>
      <c r="BY460" s="234">
        <v>7.7478170394897461</v>
      </c>
      <c r="BZ460" s="214">
        <v>42215</v>
      </c>
      <c r="CA460" s="212">
        <v>36.5</v>
      </c>
      <c r="CB460" s="208" t="s">
        <v>8299</v>
      </c>
      <c r="CC460" s="212">
        <v>8.1999999999999993</v>
      </c>
      <c r="CD460" s="214">
        <v>42215</v>
      </c>
      <c r="CE460" s="208">
        <v>0</v>
      </c>
      <c r="CG460" s="215" t="s">
        <v>8294</v>
      </c>
      <c r="CH460" s="215" t="s">
        <v>8294</v>
      </c>
      <c r="CI460" s="215" t="s">
        <v>8294</v>
      </c>
      <c r="CJ460" s="215" t="s">
        <v>8294</v>
      </c>
    </row>
    <row r="461" spans="1:92">
      <c r="A461" s="210" t="s">
        <v>7624</v>
      </c>
      <c r="B461" s="211" t="s">
        <v>8073</v>
      </c>
      <c r="C461" s="212" t="s">
        <v>7746</v>
      </c>
      <c r="D461" s="211" t="s">
        <v>8276</v>
      </c>
      <c r="E461" s="212">
        <v>121</v>
      </c>
      <c r="F461" s="212">
        <v>2</v>
      </c>
      <c r="G461" s="213">
        <v>299</v>
      </c>
      <c r="H461" s="213">
        <v>14</v>
      </c>
      <c r="I461" s="213"/>
      <c r="J461" s="213"/>
      <c r="K461" s="211" t="s">
        <v>8294</v>
      </c>
      <c r="M461" s="212">
        <v>7</v>
      </c>
      <c r="N461" s="214">
        <v>41915</v>
      </c>
      <c r="O461" s="212">
        <v>2.42</v>
      </c>
      <c r="P461" s="214">
        <v>42215</v>
      </c>
      <c r="Q461" s="215" t="s">
        <v>8294</v>
      </c>
      <c r="R461" s="215" t="s">
        <v>8294</v>
      </c>
      <c r="S461" s="215" t="s">
        <v>8294</v>
      </c>
      <c r="T461" s="215" t="s">
        <v>8294</v>
      </c>
      <c r="U461" s="209">
        <f>AD461*BS461</f>
        <v>795.05518399999994</v>
      </c>
      <c r="V461" s="216">
        <v>42215</v>
      </c>
      <c r="W461" s="215">
        <v>13.5</v>
      </c>
      <c r="X461" s="215" t="s">
        <v>8294</v>
      </c>
      <c r="Y461" s="215" t="s">
        <v>8294</v>
      </c>
      <c r="Z461" s="209">
        <f>AD461*BU461</f>
        <v>249.96663999999998</v>
      </c>
      <c r="AA461" s="216">
        <v>42215</v>
      </c>
      <c r="AB461" s="208">
        <f>(AD461/AH461)*10000</f>
        <v>36651.999999999993</v>
      </c>
      <c r="AC461" s="216">
        <v>42215</v>
      </c>
      <c r="AD461" s="485">
        <f>(O461/W461)*(((100-CC461)/100)*((100-2)/100))*100</f>
        <v>16.12688</v>
      </c>
      <c r="AE461" s="216">
        <v>42212</v>
      </c>
      <c r="AF461" s="235">
        <v>18.083516483516483</v>
      </c>
      <c r="AG461" s="216">
        <v>42212</v>
      </c>
      <c r="AH461" s="212">
        <v>4.4000000000000004</v>
      </c>
      <c r="AI461" s="216" t="s">
        <v>8299</v>
      </c>
      <c r="AJ461" s="212">
        <v>155</v>
      </c>
      <c r="AK461" s="216">
        <v>42145</v>
      </c>
      <c r="AL461" s="215" t="s">
        <v>8294</v>
      </c>
      <c r="AM461" s="215"/>
      <c r="AN461" s="212">
        <v>111</v>
      </c>
      <c r="AO461" s="212"/>
      <c r="AP461" s="215" t="s">
        <v>8294</v>
      </c>
      <c r="AQ461" s="215"/>
      <c r="AR461" s="215" t="s">
        <v>8294</v>
      </c>
      <c r="AS461" s="215"/>
      <c r="AT461" s="215" t="s">
        <v>8294</v>
      </c>
      <c r="AU461" s="215" t="s">
        <v>8294</v>
      </c>
      <c r="AV461" s="215"/>
      <c r="AW461" s="215" t="s">
        <v>8294</v>
      </c>
      <c r="AX461" s="215"/>
      <c r="AY461" s="215" t="s">
        <v>8294</v>
      </c>
      <c r="AZ461" s="215"/>
      <c r="BA461" s="215" t="s">
        <v>8294</v>
      </c>
      <c r="BB461" s="215"/>
      <c r="BC461" s="215" t="s">
        <v>8294</v>
      </c>
      <c r="BD461" s="215"/>
      <c r="BE461" s="212">
        <v>3</v>
      </c>
      <c r="BF461" s="217">
        <v>42279</v>
      </c>
      <c r="BG461" s="212">
        <v>29.6</v>
      </c>
      <c r="BH461" s="212" t="s">
        <v>8299</v>
      </c>
      <c r="BI461" s="211" t="s">
        <v>8294</v>
      </c>
      <c r="BJ461" s="211"/>
      <c r="BK461" s="211" t="s">
        <v>8294</v>
      </c>
      <c r="BL461" s="211"/>
      <c r="BM461" s="212">
        <v>67.7</v>
      </c>
      <c r="BN461" s="212" t="s">
        <v>8299</v>
      </c>
      <c r="BO461" s="211" t="s">
        <v>8294</v>
      </c>
      <c r="BP461" s="211"/>
      <c r="BQ461" s="212">
        <v>3.8</v>
      </c>
      <c r="BR461" s="212" t="s">
        <v>8299</v>
      </c>
      <c r="BS461" s="212">
        <v>49.3</v>
      </c>
      <c r="BT461" s="212" t="s">
        <v>8299</v>
      </c>
      <c r="BU461" s="212">
        <v>15.5</v>
      </c>
      <c r="BV461" s="212" t="s">
        <v>8299</v>
      </c>
      <c r="BW461" s="212">
        <v>62</v>
      </c>
      <c r="BX461" s="212" t="s">
        <v>8299</v>
      </c>
      <c r="BY461" s="234">
        <v>7.5515251159667969</v>
      </c>
      <c r="BZ461" s="214">
        <v>42215</v>
      </c>
      <c r="CA461" s="212">
        <v>37.200000000000003</v>
      </c>
      <c r="CB461" s="208" t="s">
        <v>8299</v>
      </c>
      <c r="CC461" s="212">
        <v>8.1999999999999993</v>
      </c>
      <c r="CD461" s="214">
        <v>42215</v>
      </c>
      <c r="CE461" s="208">
        <v>0</v>
      </c>
      <c r="CG461" s="215" t="s">
        <v>8294</v>
      </c>
      <c r="CH461" s="215" t="s">
        <v>8294</v>
      </c>
      <c r="CI461" s="215" t="s">
        <v>8294</v>
      </c>
      <c r="CJ461" s="215" t="s">
        <v>8294</v>
      </c>
    </row>
    <row r="462" spans="1:92">
      <c r="A462" s="210" t="s">
        <v>7624</v>
      </c>
      <c r="B462" s="211" t="s">
        <v>7927</v>
      </c>
      <c r="C462" s="212" t="s">
        <v>7681</v>
      </c>
      <c r="D462" s="211" t="s">
        <v>8276</v>
      </c>
      <c r="E462" s="212">
        <v>51</v>
      </c>
      <c r="F462" s="212">
        <v>2</v>
      </c>
      <c r="G462" s="213">
        <v>299</v>
      </c>
      <c r="H462" s="213">
        <v>15</v>
      </c>
      <c r="I462" s="213"/>
      <c r="J462" s="213"/>
      <c r="K462" s="211" t="s">
        <v>8294</v>
      </c>
      <c r="M462" s="212">
        <v>7</v>
      </c>
      <c r="N462" s="214">
        <v>41915</v>
      </c>
      <c r="O462" s="212">
        <v>3.91</v>
      </c>
      <c r="P462" s="214">
        <v>42215</v>
      </c>
      <c r="Q462" s="215" t="s">
        <v>8294</v>
      </c>
      <c r="R462" s="215" t="s">
        <v>8294</v>
      </c>
      <c r="S462" s="215" t="s">
        <v>8294</v>
      </c>
      <c r="T462" s="215" t="s">
        <v>8294</v>
      </c>
      <c r="U462" s="209">
        <f>AD462*BS462</f>
        <v>1246.8450130370368</v>
      </c>
      <c r="V462" s="216">
        <v>42215</v>
      </c>
      <c r="W462" s="215">
        <v>13.5</v>
      </c>
      <c r="X462" s="215" t="s">
        <v>8294</v>
      </c>
      <c r="Y462" s="215" t="s">
        <v>8294</v>
      </c>
      <c r="Z462" s="209">
        <f>AD462*BU462</f>
        <v>370.40165659259253</v>
      </c>
      <c r="AA462" s="216">
        <v>42215</v>
      </c>
      <c r="AB462" s="208">
        <f>(AD462/AH462)*10000</f>
        <v>56705.703703703708</v>
      </c>
      <c r="AC462" s="216">
        <v>42215</v>
      </c>
      <c r="AD462" s="485">
        <f>(O462/W462)*(((100-CC462)/100)*((100-2)/100))*100</f>
        <v>26.084623703703702</v>
      </c>
      <c r="AE462" s="216">
        <v>42212</v>
      </c>
      <c r="AF462" s="235">
        <v>29.249409849409847</v>
      </c>
      <c r="AG462" s="216">
        <v>42212</v>
      </c>
      <c r="AH462" s="212">
        <v>4.5999999999999996</v>
      </c>
      <c r="AI462" s="216" t="s">
        <v>8299</v>
      </c>
      <c r="AJ462" s="212">
        <v>150</v>
      </c>
      <c r="AK462" s="216">
        <v>42145</v>
      </c>
      <c r="AL462" s="215" t="s">
        <v>8294</v>
      </c>
      <c r="AM462" s="215"/>
      <c r="AN462" s="212">
        <v>103</v>
      </c>
      <c r="AO462" s="212"/>
      <c r="AP462" s="215" t="s">
        <v>8294</v>
      </c>
      <c r="AQ462" s="215"/>
      <c r="AR462" s="215" t="s">
        <v>8294</v>
      </c>
      <c r="AS462" s="215"/>
      <c r="AT462" s="215" t="s">
        <v>8294</v>
      </c>
      <c r="AU462" s="215" t="s">
        <v>8294</v>
      </c>
      <c r="AV462" s="215"/>
      <c r="AW462" s="215" t="s">
        <v>8294</v>
      </c>
      <c r="AX462" s="215"/>
      <c r="AY462" s="215" t="s">
        <v>8294</v>
      </c>
      <c r="AZ462" s="215"/>
      <c r="BA462" s="215" t="s">
        <v>8294</v>
      </c>
      <c r="BB462" s="215"/>
      <c r="BC462" s="215" t="s">
        <v>8294</v>
      </c>
      <c r="BD462" s="215"/>
      <c r="BE462" s="212">
        <v>3</v>
      </c>
      <c r="BF462" s="217">
        <v>42279</v>
      </c>
      <c r="BG462" s="212">
        <v>-1.8</v>
      </c>
      <c r="BH462" s="212" t="s">
        <v>8299</v>
      </c>
      <c r="BI462" s="211" t="s">
        <v>8294</v>
      </c>
      <c r="BJ462" s="211"/>
      <c r="BK462" s="211" t="s">
        <v>8294</v>
      </c>
      <c r="BL462" s="211"/>
      <c r="BM462" s="212">
        <v>64.2</v>
      </c>
      <c r="BN462" s="212" t="s">
        <v>8299</v>
      </c>
      <c r="BO462" s="211" t="s">
        <v>8294</v>
      </c>
      <c r="BP462" s="211"/>
      <c r="BQ462" s="212">
        <v>7.9</v>
      </c>
      <c r="BR462" s="212" t="s">
        <v>8299</v>
      </c>
      <c r="BS462" s="212">
        <v>47.8</v>
      </c>
      <c r="BT462" s="212" t="s">
        <v>8299</v>
      </c>
      <c r="BU462" s="212">
        <v>14.2</v>
      </c>
      <c r="BV462" s="212" t="s">
        <v>8299</v>
      </c>
      <c r="BW462" s="212">
        <v>21.8</v>
      </c>
      <c r="BX462" s="212" t="s">
        <v>8299</v>
      </c>
      <c r="BY462" s="234">
        <v>7.9750871658325195</v>
      </c>
      <c r="BZ462" s="214">
        <v>42215</v>
      </c>
      <c r="CA462" s="212">
        <v>32.9</v>
      </c>
      <c r="CB462" s="208" t="s">
        <v>8299</v>
      </c>
      <c r="CC462" s="212">
        <v>8.1</v>
      </c>
      <c r="CD462" s="214">
        <v>42215</v>
      </c>
      <c r="CE462" s="208">
        <v>0</v>
      </c>
      <c r="CG462" s="215" t="s">
        <v>8294</v>
      </c>
      <c r="CH462" s="215" t="s">
        <v>8294</v>
      </c>
      <c r="CI462" s="215" t="s">
        <v>8294</v>
      </c>
      <c r="CJ462" s="215" t="s">
        <v>8294</v>
      </c>
    </row>
    <row r="463" spans="1:92">
      <c r="A463" s="210" t="s">
        <v>7624</v>
      </c>
      <c r="B463" s="211" t="s">
        <v>8196</v>
      </c>
      <c r="C463" s="212" t="s">
        <v>7394</v>
      </c>
      <c r="D463" s="211" t="s">
        <v>8276</v>
      </c>
      <c r="E463" s="212">
        <v>186</v>
      </c>
      <c r="F463" s="212">
        <v>2</v>
      </c>
      <c r="G463" s="213">
        <v>299</v>
      </c>
      <c r="H463" s="213">
        <v>16</v>
      </c>
      <c r="I463" s="213"/>
      <c r="J463" s="213"/>
      <c r="K463" s="212">
        <v>18</v>
      </c>
      <c r="L463" s="223">
        <v>42278</v>
      </c>
      <c r="M463" s="212">
        <v>7</v>
      </c>
      <c r="N463" s="214">
        <v>41915</v>
      </c>
      <c r="O463" s="212">
        <v>4.99</v>
      </c>
      <c r="P463" s="214">
        <v>42215</v>
      </c>
      <c r="Q463" s="215" t="s">
        <v>8294</v>
      </c>
      <c r="R463" s="215" t="s">
        <v>8294</v>
      </c>
      <c r="S463" s="215" t="s">
        <v>8294</v>
      </c>
      <c r="T463" s="215" t="s">
        <v>8294</v>
      </c>
      <c r="U463" s="209">
        <f>AD463*BS463</f>
        <v>1513.0568589629631</v>
      </c>
      <c r="V463" s="216">
        <v>42215</v>
      </c>
      <c r="W463" s="215">
        <v>13.5</v>
      </c>
      <c r="X463" s="215" t="s">
        <v>8294</v>
      </c>
      <c r="Y463" s="215" t="s">
        <v>8294</v>
      </c>
      <c r="Z463" s="209">
        <f>AD463*BU463</f>
        <v>536.35713600000008</v>
      </c>
      <c r="AA463" s="216">
        <v>42215</v>
      </c>
      <c r="AB463" s="208">
        <f>(AD463/AH463)*10000</f>
        <v>82771.162962962975</v>
      </c>
      <c r="AC463" s="216">
        <v>42215</v>
      </c>
      <c r="AD463" s="485">
        <f>(O463/W463)*(((100-CC463)/100)*((100-2)/100))*100</f>
        <v>33.108465185185189</v>
      </c>
      <c r="AE463" s="216">
        <v>42212</v>
      </c>
      <c r="AF463" s="235">
        <v>37.125437525437526</v>
      </c>
      <c r="AG463" s="216">
        <v>42212</v>
      </c>
      <c r="AH463" s="212">
        <v>4</v>
      </c>
      <c r="AI463" s="216" t="s">
        <v>8299</v>
      </c>
      <c r="AJ463" s="212">
        <v>155</v>
      </c>
      <c r="AK463" s="216">
        <v>42145</v>
      </c>
      <c r="AL463" s="215" t="s">
        <v>8294</v>
      </c>
      <c r="AM463" s="215"/>
      <c r="AN463" s="212">
        <v>102</v>
      </c>
      <c r="AO463" s="212"/>
      <c r="AP463" s="215" t="s">
        <v>8294</v>
      </c>
      <c r="AQ463" s="215"/>
      <c r="AR463" s="215" t="s">
        <v>8294</v>
      </c>
      <c r="AS463" s="215"/>
      <c r="AT463" s="215" t="s">
        <v>8294</v>
      </c>
      <c r="AU463" s="215" t="s">
        <v>8294</v>
      </c>
      <c r="AV463" s="215"/>
      <c r="AW463" s="215" t="s">
        <v>8294</v>
      </c>
      <c r="AX463" s="215"/>
      <c r="AY463" s="215" t="s">
        <v>8294</v>
      </c>
      <c r="AZ463" s="215"/>
      <c r="BA463" s="215" t="s">
        <v>8294</v>
      </c>
      <c r="BB463" s="215"/>
      <c r="BC463" s="215" t="s">
        <v>8294</v>
      </c>
      <c r="BD463" s="215"/>
      <c r="BE463" s="212">
        <v>3</v>
      </c>
      <c r="BF463" s="217">
        <v>42279</v>
      </c>
      <c r="BG463" s="212">
        <v>-8.1999999999999993</v>
      </c>
      <c r="BH463" s="212" t="s">
        <v>8299</v>
      </c>
      <c r="BI463" s="211" t="s">
        <v>8294</v>
      </c>
      <c r="BJ463" s="211"/>
      <c r="BK463" s="211" t="s">
        <v>8294</v>
      </c>
      <c r="BL463" s="211"/>
      <c r="BM463" s="212">
        <v>61.7</v>
      </c>
      <c r="BN463" s="212" t="s">
        <v>8299</v>
      </c>
      <c r="BO463" s="211" t="s">
        <v>8294</v>
      </c>
      <c r="BP463" s="211"/>
      <c r="BQ463" s="212">
        <v>9.8000000000000007</v>
      </c>
      <c r="BR463" s="212" t="s">
        <v>8299</v>
      </c>
      <c r="BS463" s="212">
        <v>45.7</v>
      </c>
      <c r="BT463" s="212" t="s">
        <v>8299</v>
      </c>
      <c r="BU463" s="212">
        <v>16.2</v>
      </c>
      <c r="BV463" s="212" t="s">
        <v>8299</v>
      </c>
      <c r="BW463" s="212">
        <v>15.3</v>
      </c>
      <c r="BX463" s="212" t="s">
        <v>8299</v>
      </c>
      <c r="BY463" s="234">
        <v>8.0426244735717773</v>
      </c>
      <c r="BZ463" s="214">
        <v>42215</v>
      </c>
      <c r="CA463" s="212">
        <v>35.700000000000003</v>
      </c>
      <c r="CB463" s="208" t="s">
        <v>8299</v>
      </c>
      <c r="CC463" s="212">
        <v>8.6</v>
      </c>
      <c r="CD463" s="214">
        <v>42215</v>
      </c>
      <c r="CE463" s="208">
        <v>0</v>
      </c>
      <c r="CG463" s="215" t="s">
        <v>8294</v>
      </c>
      <c r="CH463" s="215" t="s">
        <v>8294</v>
      </c>
      <c r="CI463" s="215" t="s">
        <v>8294</v>
      </c>
      <c r="CJ463" s="215" t="s">
        <v>8294</v>
      </c>
    </row>
    <row r="464" spans="1:92">
      <c r="A464" s="210" t="s">
        <v>7624</v>
      </c>
      <c r="B464" s="211" t="s">
        <v>7981</v>
      </c>
      <c r="C464" s="212" t="s">
        <v>7706</v>
      </c>
      <c r="D464" s="211" t="s">
        <v>8274</v>
      </c>
      <c r="E464" s="212">
        <v>78</v>
      </c>
      <c r="F464" s="212">
        <v>2</v>
      </c>
      <c r="G464" s="213">
        <v>299</v>
      </c>
      <c r="H464" s="213">
        <v>17</v>
      </c>
      <c r="I464" s="213"/>
      <c r="J464" s="213"/>
      <c r="K464" s="211" t="s">
        <v>8294</v>
      </c>
      <c r="M464" s="212">
        <v>7</v>
      </c>
      <c r="N464" s="214">
        <v>41915</v>
      </c>
      <c r="O464" s="212">
        <v>4.43</v>
      </c>
      <c r="P464" s="214">
        <v>42215</v>
      </c>
      <c r="Q464" s="215" t="s">
        <v>8294</v>
      </c>
      <c r="R464" s="215" t="s">
        <v>8294</v>
      </c>
      <c r="S464" s="215" t="s">
        <v>8294</v>
      </c>
      <c r="T464" s="215" t="s">
        <v>8294</v>
      </c>
      <c r="U464" s="209">
        <f>AD464*BS464</f>
        <v>1338.8395222222221</v>
      </c>
      <c r="V464" s="216">
        <v>42215</v>
      </c>
      <c r="W464" s="215">
        <v>13.5</v>
      </c>
      <c r="X464" s="215" t="s">
        <v>8294</v>
      </c>
      <c r="Y464" s="215" t="s">
        <v>8294</v>
      </c>
      <c r="Z464" s="209">
        <f>AD464*BU464</f>
        <v>382.52557777777776</v>
      </c>
      <c r="AA464" s="216">
        <v>42215</v>
      </c>
      <c r="AB464" s="208">
        <f>(AD464/AH464)*10000</f>
        <v>65388.987654320976</v>
      </c>
      <c r="AC464" s="216">
        <v>42215</v>
      </c>
      <c r="AD464" s="485">
        <f>(O464/W464)*(((100-CC464)/100)*((100-2)/100))*100</f>
        <v>29.425044444444442</v>
      </c>
      <c r="AE464" s="216">
        <v>42212</v>
      </c>
      <c r="AF464" s="235">
        <v>32.995115995115995</v>
      </c>
      <c r="AG464" s="216">
        <v>42212</v>
      </c>
      <c r="AH464" s="212">
        <v>4.5</v>
      </c>
      <c r="AI464" s="216" t="s">
        <v>8299</v>
      </c>
      <c r="AJ464" s="212">
        <v>165</v>
      </c>
      <c r="AK464" s="216">
        <v>42145</v>
      </c>
      <c r="AL464" s="215" t="s">
        <v>8294</v>
      </c>
      <c r="AM464" s="215"/>
      <c r="AN464" s="212">
        <v>100</v>
      </c>
      <c r="AO464" s="212"/>
      <c r="AP464" s="215" t="s">
        <v>8294</v>
      </c>
      <c r="AQ464" s="215"/>
      <c r="AR464" s="215" t="s">
        <v>8294</v>
      </c>
      <c r="AS464" s="215"/>
      <c r="AT464" s="215" t="s">
        <v>8294</v>
      </c>
      <c r="AU464" s="215" t="s">
        <v>8294</v>
      </c>
      <c r="AV464" s="215"/>
      <c r="AW464" s="215" t="s">
        <v>8294</v>
      </c>
      <c r="AX464" s="215"/>
      <c r="AY464" s="215" t="s">
        <v>8294</v>
      </c>
      <c r="AZ464" s="215"/>
      <c r="BA464" s="215" t="s">
        <v>8294</v>
      </c>
      <c r="BB464" s="215"/>
      <c r="BC464" s="215" t="s">
        <v>8294</v>
      </c>
      <c r="BD464" s="215"/>
      <c r="BE464" s="212">
        <v>3</v>
      </c>
      <c r="BF464" s="217">
        <v>42279</v>
      </c>
      <c r="BG464" s="212">
        <v>-9.1999999999999993</v>
      </c>
      <c r="BH464" s="212" t="s">
        <v>8299</v>
      </c>
      <c r="BI464" s="211" t="s">
        <v>8294</v>
      </c>
      <c r="BJ464" s="211"/>
      <c r="BK464" s="211" t="s">
        <v>8294</v>
      </c>
      <c r="BL464" s="211"/>
      <c r="BM464" s="212">
        <v>60.9</v>
      </c>
      <c r="BN464" s="212" t="s">
        <v>8299</v>
      </c>
      <c r="BO464" s="211" t="s">
        <v>8294</v>
      </c>
      <c r="BP464" s="211"/>
      <c r="BQ464" s="212">
        <v>9.6</v>
      </c>
      <c r="BR464" s="212" t="s">
        <v>8299</v>
      </c>
      <c r="BS464" s="212">
        <v>45.5</v>
      </c>
      <c r="BT464" s="212" t="s">
        <v>8299</v>
      </c>
      <c r="BU464" s="212">
        <v>13</v>
      </c>
      <c r="BV464" s="212" t="s">
        <v>8299</v>
      </c>
      <c r="BW464" s="212">
        <v>13.5</v>
      </c>
      <c r="BX464" s="212" t="s">
        <v>8299</v>
      </c>
      <c r="BY464" s="234">
        <v>8.2550144195556641</v>
      </c>
      <c r="BZ464" s="214">
        <v>42215</v>
      </c>
      <c r="CA464" s="212">
        <v>28.5</v>
      </c>
      <c r="CB464" s="208" t="s">
        <v>8299</v>
      </c>
      <c r="CC464" s="212">
        <v>8.5</v>
      </c>
      <c r="CD464" s="214">
        <v>42215</v>
      </c>
      <c r="CE464" s="208">
        <v>0</v>
      </c>
      <c r="CG464" s="215" t="s">
        <v>8294</v>
      </c>
      <c r="CH464" s="215" t="s">
        <v>8294</v>
      </c>
      <c r="CI464" s="215" t="s">
        <v>8294</v>
      </c>
      <c r="CJ464" s="215" t="s">
        <v>8294</v>
      </c>
    </row>
    <row r="465" spans="1:92">
      <c r="A465" s="210" t="s">
        <v>7624</v>
      </c>
      <c r="B465" s="211" t="s">
        <v>8173</v>
      </c>
      <c r="C465" s="212" t="s">
        <v>7793</v>
      </c>
      <c r="D465" s="211" t="s">
        <v>8274</v>
      </c>
      <c r="E465" s="212">
        <v>170</v>
      </c>
      <c r="F465" s="212">
        <v>2</v>
      </c>
      <c r="G465" s="213">
        <v>299</v>
      </c>
      <c r="H465" s="213">
        <v>18</v>
      </c>
      <c r="I465" s="213"/>
      <c r="J465" s="213"/>
      <c r="K465" s="211" t="s">
        <v>8294</v>
      </c>
      <c r="M465" s="212">
        <v>7</v>
      </c>
      <c r="N465" s="214">
        <v>41915</v>
      </c>
      <c r="O465" s="212">
        <v>3.29</v>
      </c>
      <c r="P465" s="214">
        <v>42215</v>
      </c>
      <c r="Q465" s="215" t="s">
        <v>8294</v>
      </c>
      <c r="R465" s="215" t="s">
        <v>8294</v>
      </c>
      <c r="S465" s="215" t="s">
        <v>8294</v>
      </c>
      <c r="T465" s="215" t="s">
        <v>8294</v>
      </c>
      <c r="U465" s="209">
        <f>AD465*BS465</f>
        <v>1037.0937837037038</v>
      </c>
      <c r="V465" s="216">
        <v>42215</v>
      </c>
      <c r="W465" s="215">
        <v>13.5</v>
      </c>
      <c r="X465" s="215" t="s">
        <v>8294</v>
      </c>
      <c r="Y465" s="215" t="s">
        <v>8294</v>
      </c>
      <c r="Z465" s="209">
        <f>AD465*BU465</f>
        <v>274.65407407407412</v>
      </c>
      <c r="AA465" s="216">
        <v>42215</v>
      </c>
      <c r="AB465" s="208">
        <f>(AD465/AH465)*10000</f>
        <v>45775.679012345689</v>
      </c>
      <c r="AC465" s="216">
        <v>42215</v>
      </c>
      <c r="AD465" s="485">
        <f>(O465/W465)*(((100-CC465)/100)*((100-2)/100))*100</f>
        <v>21.972325925925929</v>
      </c>
      <c r="AE465" s="216">
        <v>42212</v>
      </c>
      <c r="AF465" s="235">
        <v>24.638176638176638</v>
      </c>
      <c r="AG465" s="216">
        <v>42212</v>
      </c>
      <c r="AH465" s="212">
        <v>4.8</v>
      </c>
      <c r="AI465" s="216" t="s">
        <v>8299</v>
      </c>
      <c r="AJ465" s="212">
        <v>160</v>
      </c>
      <c r="AK465" s="216">
        <v>42145</v>
      </c>
      <c r="AL465" s="215" t="s">
        <v>8294</v>
      </c>
      <c r="AM465" s="215"/>
      <c r="AN465" s="212">
        <v>100</v>
      </c>
      <c r="AO465" s="212"/>
      <c r="AP465" s="215" t="s">
        <v>8294</v>
      </c>
      <c r="AQ465" s="215"/>
      <c r="AR465" s="215" t="s">
        <v>8294</v>
      </c>
      <c r="AS465" s="215"/>
      <c r="AT465" s="215" t="s">
        <v>8294</v>
      </c>
      <c r="AU465" s="215" t="s">
        <v>8294</v>
      </c>
      <c r="AV465" s="215"/>
      <c r="AW465" s="215" t="s">
        <v>8294</v>
      </c>
      <c r="AX465" s="215"/>
      <c r="AY465" s="215" t="s">
        <v>8294</v>
      </c>
      <c r="AZ465" s="215"/>
      <c r="BA465" s="215" t="s">
        <v>8294</v>
      </c>
      <c r="BB465" s="215"/>
      <c r="BC465" s="215" t="s">
        <v>8294</v>
      </c>
      <c r="BD465" s="215"/>
      <c r="BE465" s="212">
        <v>3</v>
      </c>
      <c r="BF465" s="217">
        <v>42279</v>
      </c>
      <c r="BG465" s="212">
        <v>-10.8</v>
      </c>
      <c r="BH465" s="212" t="s">
        <v>8299</v>
      </c>
      <c r="BI465" s="211" t="s">
        <v>8294</v>
      </c>
      <c r="BJ465" s="211"/>
      <c r="BK465" s="211" t="s">
        <v>8294</v>
      </c>
      <c r="BL465" s="211"/>
      <c r="BM465" s="212">
        <v>63.8</v>
      </c>
      <c r="BN465" s="212" t="s">
        <v>8299</v>
      </c>
      <c r="BO465" s="211" t="s">
        <v>8294</v>
      </c>
      <c r="BP465" s="211"/>
      <c r="BQ465" s="212">
        <v>9.9</v>
      </c>
      <c r="BR465" s="212" t="s">
        <v>8299</v>
      </c>
      <c r="BS465" s="212">
        <v>47.2</v>
      </c>
      <c r="BT465" s="212" t="s">
        <v>8299</v>
      </c>
      <c r="BU465" s="212">
        <v>12.5</v>
      </c>
      <c r="BV465" s="212" t="s">
        <v>8299</v>
      </c>
      <c r="BW465" s="212">
        <v>7</v>
      </c>
      <c r="BX465" s="212" t="s">
        <v>8299</v>
      </c>
      <c r="BY465" s="234">
        <v>7.6600728034973145</v>
      </c>
      <c r="BZ465" s="214">
        <v>42215</v>
      </c>
      <c r="CA465" s="212">
        <v>28.5</v>
      </c>
      <c r="CB465" s="208" t="s">
        <v>8299</v>
      </c>
      <c r="CC465" s="212">
        <v>8</v>
      </c>
      <c r="CD465" s="214">
        <v>42215</v>
      </c>
      <c r="CE465" s="208">
        <v>0</v>
      </c>
      <c r="CG465" s="215" t="s">
        <v>8294</v>
      </c>
      <c r="CH465" s="215" t="s">
        <v>8294</v>
      </c>
      <c r="CI465" s="215" t="s">
        <v>8294</v>
      </c>
      <c r="CJ465" s="215" t="s">
        <v>8294</v>
      </c>
    </row>
    <row r="466" spans="1:92">
      <c r="A466" s="210" t="s">
        <v>7624</v>
      </c>
      <c r="B466" s="211" t="s">
        <v>8145</v>
      </c>
      <c r="C466" s="212" t="s">
        <v>7778</v>
      </c>
      <c r="D466" s="211" t="s">
        <v>8274</v>
      </c>
      <c r="E466" s="212">
        <v>155</v>
      </c>
      <c r="F466" s="212">
        <v>2</v>
      </c>
      <c r="G466" s="213">
        <v>299</v>
      </c>
      <c r="H466" s="213">
        <v>19</v>
      </c>
      <c r="I466" s="213"/>
      <c r="J466" s="213"/>
      <c r="K466" s="211" t="s">
        <v>8294</v>
      </c>
      <c r="M466" s="212">
        <v>7</v>
      </c>
      <c r="N466" s="214">
        <v>41915</v>
      </c>
      <c r="O466" s="212">
        <v>4.32</v>
      </c>
      <c r="P466" s="214">
        <v>42215</v>
      </c>
      <c r="Q466" s="215" t="s">
        <v>8294</v>
      </c>
      <c r="R466" s="215" t="s">
        <v>8294</v>
      </c>
      <c r="S466" s="215" t="s">
        <v>8294</v>
      </c>
      <c r="T466" s="215" t="s">
        <v>8294</v>
      </c>
      <c r="U466" s="209">
        <f>AD466*BS466</f>
        <v>1416.3932160000002</v>
      </c>
      <c r="V466" s="216">
        <v>42215</v>
      </c>
      <c r="W466" s="215">
        <v>13.5</v>
      </c>
      <c r="X466" s="215" t="s">
        <v>8294</v>
      </c>
      <c r="Y466" s="215" t="s">
        <v>8294</v>
      </c>
      <c r="Z466" s="209">
        <f>AD466*BU466</f>
        <v>342.58291200000002</v>
      </c>
      <c r="AA466" s="216">
        <v>42215</v>
      </c>
      <c r="AB466" s="208">
        <f>(AD466/AH466)*10000</f>
        <v>62583.652173913048</v>
      </c>
      <c r="AC466" s="216">
        <v>42215</v>
      </c>
      <c r="AD466" s="485">
        <f>(O466/W466)*(((100-CC466)/100)*((100-2)/100))*100</f>
        <v>28.78848</v>
      </c>
      <c r="AE466" s="216">
        <v>42212</v>
      </c>
      <c r="AF466" s="235">
        <v>32.28131868131868</v>
      </c>
      <c r="AG466" s="216">
        <v>42212</v>
      </c>
      <c r="AH466" s="212">
        <v>4.5999999999999996</v>
      </c>
      <c r="AI466" s="216" t="s">
        <v>8299</v>
      </c>
      <c r="AJ466" s="212">
        <v>150</v>
      </c>
      <c r="AK466" s="216">
        <v>42145</v>
      </c>
      <c r="AL466" s="215" t="s">
        <v>8294</v>
      </c>
      <c r="AM466" s="215"/>
      <c r="AN466" s="212">
        <v>104</v>
      </c>
      <c r="AO466" s="212"/>
      <c r="AP466" s="215" t="s">
        <v>8294</v>
      </c>
      <c r="AQ466" s="215"/>
      <c r="AR466" s="215" t="s">
        <v>8294</v>
      </c>
      <c r="AS466" s="215"/>
      <c r="AT466" s="215" t="s">
        <v>8294</v>
      </c>
      <c r="AU466" s="215" t="s">
        <v>8294</v>
      </c>
      <c r="AV466" s="215"/>
      <c r="AW466" s="215" t="s">
        <v>8294</v>
      </c>
      <c r="AX466" s="215"/>
      <c r="AY466" s="215" t="s">
        <v>8294</v>
      </c>
      <c r="AZ466" s="215"/>
      <c r="BA466" s="215" t="s">
        <v>8294</v>
      </c>
      <c r="BB466" s="215"/>
      <c r="BC466" s="215" t="s">
        <v>8294</v>
      </c>
      <c r="BD466" s="215"/>
      <c r="BE466" s="212">
        <v>3</v>
      </c>
      <c r="BF466" s="217">
        <v>42279</v>
      </c>
      <c r="BG466" s="212">
        <v>-12.4</v>
      </c>
      <c r="BH466" s="212" t="s">
        <v>8299</v>
      </c>
      <c r="BI466" s="211" t="s">
        <v>8294</v>
      </c>
      <c r="BJ466" s="211"/>
      <c r="BK466" s="211" t="s">
        <v>8294</v>
      </c>
      <c r="BL466" s="211"/>
      <c r="BM466" s="212">
        <v>63.6</v>
      </c>
      <c r="BN466" s="212" t="s">
        <v>8299</v>
      </c>
      <c r="BO466" s="211" t="s">
        <v>8294</v>
      </c>
      <c r="BP466" s="211"/>
      <c r="BQ466" s="212">
        <v>8.5</v>
      </c>
      <c r="BR466" s="212" t="s">
        <v>8299</v>
      </c>
      <c r="BS466" s="212">
        <v>49.2</v>
      </c>
      <c r="BT466" s="212" t="s">
        <v>8299</v>
      </c>
      <c r="BU466" s="212">
        <v>11.9</v>
      </c>
      <c r="BV466" s="212" t="s">
        <v>8299</v>
      </c>
      <c r="BW466" s="212">
        <v>9.4</v>
      </c>
      <c r="BX466" s="212" t="s">
        <v>8299</v>
      </c>
      <c r="BY466" s="234">
        <v>7.3818387985229492</v>
      </c>
      <c r="BZ466" s="214">
        <v>42215</v>
      </c>
      <c r="CA466" s="212">
        <v>28.5</v>
      </c>
      <c r="CB466" s="208" t="s">
        <v>8299</v>
      </c>
      <c r="CC466" s="212">
        <v>8.1999999999999993</v>
      </c>
      <c r="CD466" s="214">
        <v>42215</v>
      </c>
      <c r="CE466" s="208">
        <v>0</v>
      </c>
      <c r="CG466" s="215" t="s">
        <v>8294</v>
      </c>
      <c r="CH466" s="215" t="s">
        <v>8294</v>
      </c>
      <c r="CI466" s="215" t="s">
        <v>8294</v>
      </c>
      <c r="CJ466" s="215" t="s">
        <v>8294</v>
      </c>
    </row>
    <row r="467" spans="1:92">
      <c r="A467" s="210" t="s">
        <v>7624</v>
      </c>
      <c r="B467" s="211" t="s">
        <v>8115</v>
      </c>
      <c r="C467" s="212" t="s">
        <v>7765</v>
      </c>
      <c r="D467" s="211" t="s">
        <v>8274</v>
      </c>
      <c r="E467" s="212">
        <v>142</v>
      </c>
      <c r="F467" s="212">
        <v>2</v>
      </c>
      <c r="G467" s="213">
        <v>299</v>
      </c>
      <c r="H467" s="213">
        <v>20</v>
      </c>
      <c r="I467" s="213"/>
      <c r="J467" s="213"/>
      <c r="K467" s="211" t="s">
        <v>8294</v>
      </c>
      <c r="M467" s="212">
        <v>7</v>
      </c>
      <c r="N467" s="214">
        <v>41915</v>
      </c>
      <c r="O467" s="212">
        <v>3.95</v>
      </c>
      <c r="P467" s="214">
        <v>42215</v>
      </c>
      <c r="Q467" s="215" t="s">
        <v>8294</v>
      </c>
      <c r="R467" s="215" t="s">
        <v>8294</v>
      </c>
      <c r="S467" s="215" t="s">
        <v>8294</v>
      </c>
      <c r="T467" s="215" t="s">
        <v>8294</v>
      </c>
      <c r="U467" s="209">
        <f>AD467*BS467</f>
        <v>1300.5413037037038</v>
      </c>
      <c r="V467" s="216">
        <v>42215</v>
      </c>
      <c r="W467" s="215">
        <v>13.5</v>
      </c>
      <c r="X467" s="215" t="s">
        <v>8294</v>
      </c>
      <c r="Y467" s="215" t="s">
        <v>8294</v>
      </c>
      <c r="Z467" s="209">
        <f>AD467*BU467</f>
        <v>313.923762962963</v>
      </c>
      <c r="AA467" s="216">
        <v>42215</v>
      </c>
      <c r="AB467" s="208">
        <f>(AD467/AH467)*10000</f>
        <v>62809.876543209881</v>
      </c>
      <c r="AC467" s="216">
        <v>42215</v>
      </c>
      <c r="AD467" s="485">
        <f>(O467/W467)*(((100-CC467)/100)*((100-2)/100))*100</f>
        <v>26.380148148148152</v>
      </c>
      <c r="AE467" s="216">
        <v>42212</v>
      </c>
      <c r="AF467" s="235">
        <v>29.580789580789585</v>
      </c>
      <c r="AG467" s="216">
        <v>42212</v>
      </c>
      <c r="AH467" s="212">
        <v>4.2</v>
      </c>
      <c r="AI467" s="216" t="s">
        <v>8299</v>
      </c>
      <c r="AJ467" s="212">
        <v>160</v>
      </c>
      <c r="AK467" s="216">
        <v>42145</v>
      </c>
      <c r="AL467" s="215" t="s">
        <v>8294</v>
      </c>
      <c r="AM467" s="215"/>
      <c r="AN467" s="212">
        <v>100</v>
      </c>
      <c r="AO467" s="212"/>
      <c r="AP467" s="215" t="s">
        <v>8294</v>
      </c>
      <c r="AQ467" s="215"/>
      <c r="AR467" s="215" t="s">
        <v>8294</v>
      </c>
      <c r="AS467" s="215"/>
      <c r="AT467" s="215" t="s">
        <v>8294</v>
      </c>
      <c r="AU467" s="215" t="s">
        <v>8294</v>
      </c>
      <c r="AV467" s="215"/>
      <c r="AW467" s="215" t="s">
        <v>8294</v>
      </c>
      <c r="AX467" s="215"/>
      <c r="AY467" s="215" t="s">
        <v>8294</v>
      </c>
      <c r="AZ467" s="215"/>
      <c r="BA467" s="215" t="s">
        <v>8294</v>
      </c>
      <c r="BB467" s="215"/>
      <c r="BC467" s="215" t="s">
        <v>8294</v>
      </c>
      <c r="BD467" s="215"/>
      <c r="BE467" s="212">
        <v>3</v>
      </c>
      <c r="BF467" s="217">
        <v>42279</v>
      </c>
      <c r="BG467" s="212">
        <v>-16.7</v>
      </c>
      <c r="BH467" s="212" t="s">
        <v>8299</v>
      </c>
      <c r="BI467" s="211" t="s">
        <v>8294</v>
      </c>
      <c r="BJ467" s="211"/>
      <c r="BK467" s="211" t="s">
        <v>8294</v>
      </c>
      <c r="BL467" s="211"/>
      <c r="BM467" s="212">
        <v>62.6</v>
      </c>
      <c r="BN467" s="212" t="s">
        <v>8299</v>
      </c>
      <c r="BO467" s="211" t="s">
        <v>8294</v>
      </c>
      <c r="BP467" s="211"/>
      <c r="BQ467" s="212">
        <v>9.5</v>
      </c>
      <c r="BR467" s="212" t="s">
        <v>8299</v>
      </c>
      <c r="BS467" s="212">
        <v>49.3</v>
      </c>
      <c r="BT467" s="212" t="s">
        <v>8299</v>
      </c>
      <c r="BU467" s="212">
        <v>11.9</v>
      </c>
      <c r="BV467" s="212" t="s">
        <v>8299</v>
      </c>
      <c r="BW467" s="212">
        <v>9</v>
      </c>
      <c r="BX467" s="212" t="s">
        <v>8299</v>
      </c>
      <c r="BY467" s="234">
        <v>7.8990449905395508</v>
      </c>
      <c r="BZ467" s="214">
        <v>42215</v>
      </c>
      <c r="CA467" s="212">
        <v>28.5</v>
      </c>
      <c r="CB467" s="208" t="s">
        <v>8299</v>
      </c>
      <c r="CC467" s="212">
        <v>8</v>
      </c>
      <c r="CD467" s="214">
        <v>42215</v>
      </c>
      <c r="CE467" s="208">
        <v>0</v>
      </c>
      <c r="CG467" s="215" t="s">
        <v>8294</v>
      </c>
      <c r="CH467" s="215" t="s">
        <v>8294</v>
      </c>
      <c r="CI467" s="215" t="s">
        <v>8294</v>
      </c>
      <c r="CJ467" s="215" t="s">
        <v>8294</v>
      </c>
    </row>
    <row r="468" spans="1:92">
      <c r="A468" s="210" t="s">
        <v>7624</v>
      </c>
      <c r="B468" s="211" t="s">
        <v>8193</v>
      </c>
      <c r="C468" s="212" t="s">
        <v>7803</v>
      </c>
      <c r="D468" s="211" t="s">
        <v>8274</v>
      </c>
      <c r="E468" s="212">
        <v>180</v>
      </c>
      <c r="F468" s="212">
        <v>2</v>
      </c>
      <c r="G468" s="213">
        <v>299</v>
      </c>
      <c r="H468" s="213">
        <v>21</v>
      </c>
      <c r="I468" s="213"/>
      <c r="J468" s="213"/>
      <c r="K468" s="211" t="s">
        <v>8294</v>
      </c>
      <c r="M468" s="212">
        <v>7</v>
      </c>
      <c r="N468" s="214">
        <v>41915</v>
      </c>
      <c r="O468" s="212">
        <v>3.91</v>
      </c>
      <c r="P468" s="214">
        <v>42215</v>
      </c>
      <c r="Q468" s="215" t="s">
        <v>8294</v>
      </c>
      <c r="R468" s="215" t="s">
        <v>8294</v>
      </c>
      <c r="S468" s="215" t="s">
        <v>8294</v>
      </c>
      <c r="T468" s="215" t="s">
        <v>8294</v>
      </c>
      <c r="U468" s="209">
        <f>AD468*BS468</f>
        <v>1244.0151577777779</v>
      </c>
      <c r="V468" s="216">
        <v>42215</v>
      </c>
      <c r="W468" s="215">
        <v>13.5</v>
      </c>
      <c r="X468" s="215" t="s">
        <v>8294</v>
      </c>
      <c r="Y468" s="215" t="s">
        <v>8294</v>
      </c>
      <c r="Z468" s="209">
        <f>AD468*BU468</f>
        <v>319.44439333333338</v>
      </c>
      <c r="AA468" s="216">
        <v>42215</v>
      </c>
      <c r="AB468" s="208">
        <f>(AD468/AH468)*10000</f>
        <v>55257.635933806145</v>
      </c>
      <c r="AC468" s="216">
        <v>42215</v>
      </c>
      <c r="AD468" s="485">
        <f>(O468/W468)*(((100-CC468)/100)*((100-2)/100))*100</f>
        <v>25.97108888888889</v>
      </c>
      <c r="AE468" s="216">
        <v>42212</v>
      </c>
      <c r="AF468" s="235">
        <v>29.122100122100118</v>
      </c>
      <c r="AG468" s="216">
        <v>42212</v>
      </c>
      <c r="AH468" s="212">
        <v>4.7</v>
      </c>
      <c r="AI468" s="216" t="s">
        <v>8299</v>
      </c>
      <c r="AJ468" s="212">
        <v>145</v>
      </c>
      <c r="AK468" s="216">
        <v>42145</v>
      </c>
      <c r="AL468" s="215" t="s">
        <v>8294</v>
      </c>
      <c r="AM468" s="215"/>
      <c r="AN468" s="212">
        <v>103</v>
      </c>
      <c r="AO468" s="212"/>
      <c r="AP468" s="215" t="s">
        <v>8294</v>
      </c>
      <c r="AQ468" s="215"/>
      <c r="AR468" s="215" t="s">
        <v>8294</v>
      </c>
      <c r="AS468" s="215"/>
      <c r="AT468" s="215" t="s">
        <v>8294</v>
      </c>
      <c r="AU468" s="215" t="s">
        <v>8294</v>
      </c>
      <c r="AV468" s="215"/>
      <c r="AW468" s="215" t="s">
        <v>8294</v>
      </c>
      <c r="AX468" s="215"/>
      <c r="AY468" s="215" t="s">
        <v>8294</v>
      </c>
      <c r="AZ468" s="215"/>
      <c r="BA468" s="215" t="s">
        <v>8294</v>
      </c>
      <c r="BB468" s="215"/>
      <c r="BC468" s="215" t="s">
        <v>8294</v>
      </c>
      <c r="BD468" s="215"/>
      <c r="BE468" s="212">
        <v>3</v>
      </c>
      <c r="BF468" s="217">
        <v>42279</v>
      </c>
      <c r="BG468" s="212">
        <v>-15.4</v>
      </c>
      <c r="BH468" s="212" t="s">
        <v>8299</v>
      </c>
      <c r="BI468" s="211" t="s">
        <v>8294</v>
      </c>
      <c r="BJ468" s="211"/>
      <c r="BK468" s="211" t="s">
        <v>8294</v>
      </c>
      <c r="BL468" s="211"/>
      <c r="BM468" s="212">
        <v>62.9</v>
      </c>
      <c r="BN468" s="212" t="s">
        <v>8299</v>
      </c>
      <c r="BO468" s="211" t="s">
        <v>8294</v>
      </c>
      <c r="BP468" s="211"/>
      <c r="BQ468" s="212">
        <v>9.5</v>
      </c>
      <c r="BR468" s="212" t="s">
        <v>8299</v>
      </c>
      <c r="BS468" s="212">
        <v>47.9</v>
      </c>
      <c r="BT468" s="212" t="s">
        <v>8299</v>
      </c>
      <c r="BU468" s="212">
        <v>12.3</v>
      </c>
      <c r="BV468" s="212" t="s">
        <v>8299</v>
      </c>
      <c r="BW468" s="212">
        <v>12.3</v>
      </c>
      <c r="BX468" s="212" t="s">
        <v>8299</v>
      </c>
      <c r="BY468" s="234">
        <v>7.4938869476318359</v>
      </c>
      <c r="BZ468" s="214">
        <v>42215</v>
      </c>
      <c r="CA468" s="212">
        <v>28.6</v>
      </c>
      <c r="CB468" s="208" t="s">
        <v>8299</v>
      </c>
      <c r="CC468" s="212">
        <v>8.5</v>
      </c>
      <c r="CD468" s="214">
        <v>42215</v>
      </c>
      <c r="CE468" s="208">
        <v>0</v>
      </c>
      <c r="CG468" s="215" t="s">
        <v>8294</v>
      </c>
      <c r="CH468" s="215" t="s">
        <v>8294</v>
      </c>
      <c r="CI468" s="215" t="s">
        <v>8294</v>
      </c>
      <c r="CJ468" s="215" t="s">
        <v>8294</v>
      </c>
    </row>
    <row r="469" spans="1:92">
      <c r="A469" s="210" t="s">
        <v>7624</v>
      </c>
      <c r="B469" s="211" t="s">
        <v>7897</v>
      </c>
      <c r="C469" s="212" t="s">
        <v>7666</v>
      </c>
      <c r="D469" s="211" t="s">
        <v>8274</v>
      </c>
      <c r="E469" s="212">
        <v>36</v>
      </c>
      <c r="F469" s="212">
        <v>2</v>
      </c>
      <c r="G469" s="213">
        <v>299</v>
      </c>
      <c r="H469" s="213">
        <v>22</v>
      </c>
      <c r="I469" s="213"/>
      <c r="J469" s="213"/>
      <c r="K469" s="211" t="s">
        <v>8294</v>
      </c>
      <c r="M469" s="212">
        <v>7</v>
      </c>
      <c r="N469" s="214">
        <v>41915</v>
      </c>
      <c r="O469" s="212">
        <v>2.35</v>
      </c>
      <c r="P469" s="214">
        <v>42215</v>
      </c>
      <c r="Q469" s="215" t="s">
        <v>8294</v>
      </c>
      <c r="R469" s="215" t="s">
        <v>8294</v>
      </c>
      <c r="S469" s="215" t="s">
        <v>8294</v>
      </c>
      <c r="T469" s="215" t="s">
        <v>8294</v>
      </c>
      <c r="U469" s="209">
        <f>AD469*BS469</f>
        <v>716.4633</v>
      </c>
      <c r="V469" s="216">
        <v>42215</v>
      </c>
      <c r="W469" s="215">
        <v>13.5</v>
      </c>
      <c r="X469" s="215" t="s">
        <v>8294</v>
      </c>
      <c r="Y469" s="215" t="s">
        <v>8294</v>
      </c>
      <c r="Z469" s="209">
        <f>AD469*BU469</f>
        <v>204.48081111111114</v>
      </c>
      <c r="AA469" s="216">
        <v>42215</v>
      </c>
      <c r="AB469" s="208">
        <f>(AD469/AH469)*10000</f>
        <v>31855.555555555558</v>
      </c>
      <c r="AC469" s="216">
        <v>42215</v>
      </c>
      <c r="AD469" s="485">
        <f>(O469/W469)*(((100-CC469)/100)*((100-2)/100))*100</f>
        <v>15.609222222222224</v>
      </c>
      <c r="AE469" s="216">
        <v>42212</v>
      </c>
      <c r="AF469" s="235">
        <v>17.503052503052501</v>
      </c>
      <c r="AG469" s="216">
        <v>42212</v>
      </c>
      <c r="AH469" s="212">
        <v>4.9000000000000004</v>
      </c>
      <c r="AI469" s="216" t="s">
        <v>8299</v>
      </c>
      <c r="AJ469" s="212">
        <v>150</v>
      </c>
      <c r="AK469" s="216">
        <v>42145</v>
      </c>
      <c r="AL469" s="215" t="s">
        <v>8294</v>
      </c>
      <c r="AM469" s="215"/>
      <c r="AN469" s="212">
        <v>105</v>
      </c>
      <c r="AO469" s="212"/>
      <c r="AP469" s="215" t="s">
        <v>8294</v>
      </c>
      <c r="AQ469" s="215"/>
      <c r="AR469" s="215" t="s">
        <v>8294</v>
      </c>
      <c r="AS469" s="215"/>
      <c r="AT469" s="215" t="s">
        <v>8294</v>
      </c>
      <c r="AU469" s="215" t="s">
        <v>8294</v>
      </c>
      <c r="AV469" s="215"/>
      <c r="AW469" s="215" t="s">
        <v>8294</v>
      </c>
      <c r="AX469" s="215"/>
      <c r="AY469" s="215" t="s">
        <v>8294</v>
      </c>
      <c r="AZ469" s="215"/>
      <c r="BA469" s="215" t="s">
        <v>8294</v>
      </c>
      <c r="BB469" s="215"/>
      <c r="BC469" s="215" t="s">
        <v>8294</v>
      </c>
      <c r="BD469" s="215"/>
      <c r="BE469" s="212">
        <v>3</v>
      </c>
      <c r="BF469" s="217">
        <v>42279</v>
      </c>
      <c r="BG469" s="212">
        <v>-14</v>
      </c>
      <c r="BH469" s="212" t="s">
        <v>8299</v>
      </c>
      <c r="BI469" s="211" t="s">
        <v>8294</v>
      </c>
      <c r="BJ469" s="211"/>
      <c r="BK469" s="211" t="s">
        <v>8294</v>
      </c>
      <c r="BL469" s="211"/>
      <c r="BM469" s="212">
        <v>62.5</v>
      </c>
      <c r="BN469" s="212" t="s">
        <v>8299</v>
      </c>
      <c r="BO469" s="211" t="s">
        <v>8294</v>
      </c>
      <c r="BP469" s="211"/>
      <c r="BQ469" s="212">
        <v>9.1</v>
      </c>
      <c r="BR469" s="212" t="s">
        <v>8299</v>
      </c>
      <c r="BS469" s="212">
        <v>45.9</v>
      </c>
      <c r="BT469" s="212" t="s">
        <v>8299</v>
      </c>
      <c r="BU469" s="212">
        <v>13.1</v>
      </c>
      <c r="BV469" s="212" t="s">
        <v>8299</v>
      </c>
      <c r="BW469" s="212">
        <v>32.700000000000003</v>
      </c>
      <c r="BX469" s="212" t="s">
        <v>8299</v>
      </c>
      <c r="BY469" s="234">
        <v>7.7014880180358887</v>
      </c>
      <c r="BZ469" s="214">
        <v>42215</v>
      </c>
      <c r="CA469" s="212">
        <v>29</v>
      </c>
      <c r="CB469" s="208" t="s">
        <v>8299</v>
      </c>
      <c r="CC469" s="212">
        <v>8.5</v>
      </c>
      <c r="CD469" s="214">
        <v>42215</v>
      </c>
      <c r="CE469" s="208">
        <v>0</v>
      </c>
      <c r="CG469" s="215" t="s">
        <v>8294</v>
      </c>
      <c r="CH469" s="215" t="s">
        <v>8294</v>
      </c>
      <c r="CI469" s="215" t="s">
        <v>8294</v>
      </c>
      <c r="CJ469" s="215" t="s">
        <v>8294</v>
      </c>
    </row>
    <row r="470" spans="1:92">
      <c r="A470" s="210" t="s">
        <v>7624</v>
      </c>
      <c r="B470" s="211" t="s">
        <v>8035</v>
      </c>
      <c r="C470" s="212" t="s">
        <v>7731</v>
      </c>
      <c r="D470" s="211" t="s">
        <v>8276</v>
      </c>
      <c r="E470" s="212">
        <v>105</v>
      </c>
      <c r="F470" s="212">
        <v>2</v>
      </c>
      <c r="G470" s="213">
        <v>300</v>
      </c>
      <c r="H470" s="213">
        <v>11</v>
      </c>
      <c r="I470" s="213"/>
      <c r="J470" s="213"/>
      <c r="K470" s="211" t="s">
        <v>8294</v>
      </c>
      <c r="M470" s="212">
        <v>7</v>
      </c>
      <c r="N470" s="214">
        <v>41915</v>
      </c>
      <c r="O470" s="212">
        <v>4.03</v>
      </c>
      <c r="P470" s="214">
        <v>42215</v>
      </c>
      <c r="Q470" s="215" t="s">
        <v>8294</v>
      </c>
      <c r="R470" s="215" t="s">
        <v>8294</v>
      </c>
      <c r="S470" s="215" t="s">
        <v>8294</v>
      </c>
      <c r="T470" s="215" t="s">
        <v>8294</v>
      </c>
      <c r="U470" s="209">
        <f>AD470*BS470</f>
        <v>1161.4395520000003</v>
      </c>
      <c r="V470" s="216">
        <v>42215</v>
      </c>
      <c r="W470" s="215">
        <v>13.5</v>
      </c>
      <c r="X470" s="215" t="s">
        <v>8294</v>
      </c>
      <c r="Y470" s="215" t="s">
        <v>8294</v>
      </c>
      <c r="Z470" s="209">
        <f>AD470*BU470</f>
        <v>475.86759422222224</v>
      </c>
      <c r="AA470" s="216">
        <v>42215</v>
      </c>
      <c r="AB470" s="208">
        <f>(AD470/AH470)*10000</f>
        <v>53770.349629629636</v>
      </c>
      <c r="AC470" s="216">
        <v>42215</v>
      </c>
      <c r="AD470" s="485">
        <f>(O470/W470)*(((100-CC470)/100)*((100-2)/100))*100</f>
        <v>26.885174814814818</v>
      </c>
      <c r="AE470" s="216">
        <v>42212</v>
      </c>
      <c r="AF470" s="235">
        <v>30.147089947089945</v>
      </c>
      <c r="AG470" s="216">
        <v>42212</v>
      </c>
      <c r="AH470" s="212">
        <v>5</v>
      </c>
      <c r="AI470" s="216" t="s">
        <v>8299</v>
      </c>
      <c r="AJ470" s="212">
        <v>160</v>
      </c>
      <c r="AK470" s="216">
        <v>42145</v>
      </c>
      <c r="AL470" s="215" t="s">
        <v>8294</v>
      </c>
      <c r="AM470" s="215"/>
      <c r="AN470" s="212">
        <v>107</v>
      </c>
      <c r="AO470" s="212"/>
      <c r="AP470" s="215" t="s">
        <v>8294</v>
      </c>
      <c r="AQ470" s="215"/>
      <c r="AR470" s="215" t="s">
        <v>8294</v>
      </c>
      <c r="AS470" s="215"/>
      <c r="AT470" s="215" t="s">
        <v>8294</v>
      </c>
      <c r="AU470" s="215" t="s">
        <v>8294</v>
      </c>
      <c r="AV470" s="215"/>
      <c r="AW470" s="215" t="s">
        <v>8294</v>
      </c>
      <c r="AX470" s="215"/>
      <c r="AY470" s="215" t="s">
        <v>8294</v>
      </c>
      <c r="AZ470" s="215"/>
      <c r="BA470" s="215" t="s">
        <v>8294</v>
      </c>
      <c r="BB470" s="215"/>
      <c r="BC470" s="215" t="s">
        <v>8294</v>
      </c>
      <c r="BD470" s="215"/>
      <c r="BE470" s="212">
        <v>3</v>
      </c>
      <c r="BF470" s="217">
        <v>42279</v>
      </c>
      <c r="BG470" s="212">
        <v>-7</v>
      </c>
      <c r="BH470" s="212" t="s">
        <v>8299</v>
      </c>
      <c r="BI470" s="211" t="s">
        <v>8294</v>
      </c>
      <c r="BJ470" s="211"/>
      <c r="BK470" s="211" t="s">
        <v>8294</v>
      </c>
      <c r="BL470" s="211"/>
      <c r="BM470" s="212">
        <v>56.9</v>
      </c>
      <c r="BN470" s="212" t="s">
        <v>8299</v>
      </c>
      <c r="BO470" s="211" t="s">
        <v>8294</v>
      </c>
      <c r="BP470" s="211"/>
      <c r="BQ470" s="212">
        <v>11.3</v>
      </c>
      <c r="BR470" s="212" t="s">
        <v>8299</v>
      </c>
      <c r="BS470" s="212">
        <v>43.2</v>
      </c>
      <c r="BT470" s="212" t="s">
        <v>8299</v>
      </c>
      <c r="BU470" s="212">
        <v>17.7</v>
      </c>
      <c r="BV470" s="212" t="s">
        <v>8299</v>
      </c>
      <c r="BW470" s="212">
        <v>21.6</v>
      </c>
      <c r="BX470" s="212" t="s">
        <v>8299</v>
      </c>
      <c r="BY470" s="234">
        <v>8.3827133178710937</v>
      </c>
      <c r="BZ470" s="214">
        <v>42215</v>
      </c>
      <c r="CA470" s="212">
        <v>36.9</v>
      </c>
      <c r="CB470" s="208" t="s">
        <v>8299</v>
      </c>
      <c r="CC470" s="212">
        <v>8.1</v>
      </c>
      <c r="CD470" s="214">
        <v>42215</v>
      </c>
      <c r="CE470" s="208">
        <v>0</v>
      </c>
      <c r="CG470" s="215" t="s">
        <v>8294</v>
      </c>
      <c r="CH470" s="215" t="s">
        <v>8294</v>
      </c>
      <c r="CI470" s="215" t="s">
        <v>8294</v>
      </c>
      <c r="CJ470" s="215" t="s">
        <v>8294</v>
      </c>
    </row>
    <row r="471" spans="1:92">
      <c r="A471" s="210" t="s">
        <v>7624</v>
      </c>
      <c r="B471" s="211" t="s">
        <v>7911</v>
      </c>
      <c r="C471" s="212" t="s">
        <v>7673</v>
      </c>
      <c r="D471" s="211" t="s">
        <v>8276</v>
      </c>
      <c r="E471" s="212">
        <v>43</v>
      </c>
      <c r="F471" s="212">
        <v>2</v>
      </c>
      <c r="G471" s="213">
        <v>300</v>
      </c>
      <c r="H471" s="213">
        <v>12</v>
      </c>
      <c r="I471" s="213"/>
      <c r="J471" s="213"/>
      <c r="K471" s="211" t="s">
        <v>8294</v>
      </c>
      <c r="M471" s="212">
        <v>7</v>
      </c>
      <c r="N471" s="214">
        <v>41915</v>
      </c>
      <c r="O471" s="212">
        <v>3.36</v>
      </c>
      <c r="P471" s="214">
        <v>42215</v>
      </c>
      <c r="Q471" s="215" t="s">
        <v>8294</v>
      </c>
      <c r="R471" s="215" t="s">
        <v>8294</v>
      </c>
      <c r="S471" s="215" t="s">
        <v>8294</v>
      </c>
      <c r="T471" s="215" t="s">
        <v>8294</v>
      </c>
      <c r="U471" s="209">
        <f>AD471*BS471</f>
        <v>1003.1673742222221</v>
      </c>
      <c r="V471" s="216">
        <v>42215</v>
      </c>
      <c r="W471" s="215">
        <v>13.5</v>
      </c>
      <c r="X471" s="215" t="s">
        <v>8294</v>
      </c>
      <c r="Y471" s="215" t="s">
        <v>8294</v>
      </c>
      <c r="Z471" s="209">
        <f>AD471*BU471</f>
        <v>348.53922133333327</v>
      </c>
      <c r="AA471" s="216">
        <v>42215</v>
      </c>
      <c r="AB471" s="208">
        <f>(AD471/AH471)*10000</f>
        <v>46546.370370370365</v>
      </c>
      <c r="AC471" s="216">
        <v>42215</v>
      </c>
      <c r="AD471" s="485">
        <f>(O471/W471)*(((100-CC471)/100)*((100-2)/100))*100</f>
        <v>22.342257777777775</v>
      </c>
      <c r="AE471" s="216">
        <v>42212</v>
      </c>
      <c r="AF471" s="235">
        <v>25.052991452991453</v>
      </c>
      <c r="AG471" s="216">
        <v>42212</v>
      </c>
      <c r="AH471" s="212">
        <v>4.8</v>
      </c>
      <c r="AI471" s="216" t="s">
        <v>8299</v>
      </c>
      <c r="AJ471" s="212">
        <v>165</v>
      </c>
      <c r="AK471" s="216">
        <v>42145</v>
      </c>
      <c r="AL471" s="215" t="s">
        <v>8294</v>
      </c>
      <c r="AM471" s="215"/>
      <c r="AN471" s="212">
        <v>107</v>
      </c>
      <c r="AO471" s="212"/>
      <c r="AP471" s="215" t="s">
        <v>8294</v>
      </c>
      <c r="AQ471" s="215"/>
      <c r="AR471" s="215" t="s">
        <v>8294</v>
      </c>
      <c r="AS471" s="215"/>
      <c r="AT471" s="215" t="s">
        <v>8294</v>
      </c>
      <c r="AU471" s="215" t="s">
        <v>8294</v>
      </c>
      <c r="AV471" s="215"/>
      <c r="AW471" s="215" t="s">
        <v>8294</v>
      </c>
      <c r="AX471" s="215"/>
      <c r="AY471" s="215" t="s">
        <v>8294</v>
      </c>
      <c r="AZ471" s="215"/>
      <c r="BA471" s="215" t="s">
        <v>8294</v>
      </c>
      <c r="BB471" s="215"/>
      <c r="BC471" s="215" t="s">
        <v>8294</v>
      </c>
      <c r="BD471" s="215"/>
      <c r="BE471" s="212">
        <v>3</v>
      </c>
      <c r="BF471" s="217">
        <v>42279</v>
      </c>
      <c r="BG471" s="212">
        <v>-11.1</v>
      </c>
      <c r="BH471" s="212" t="s">
        <v>8299</v>
      </c>
      <c r="BI471" s="211" t="s">
        <v>8294</v>
      </c>
      <c r="BJ471" s="211"/>
      <c r="BK471" s="211" t="s">
        <v>8294</v>
      </c>
      <c r="BL471" s="211"/>
      <c r="BM471" s="212">
        <v>57.1</v>
      </c>
      <c r="BN471" s="212" t="s">
        <v>8299</v>
      </c>
      <c r="BO471" s="211" t="s">
        <v>8294</v>
      </c>
      <c r="BP471" s="211"/>
      <c r="BQ471" s="212">
        <v>11.6</v>
      </c>
      <c r="BR471" s="212" t="s">
        <v>8299</v>
      </c>
      <c r="BS471" s="212">
        <v>44.9</v>
      </c>
      <c r="BT471" s="212" t="s">
        <v>8299</v>
      </c>
      <c r="BU471" s="212">
        <v>15.6</v>
      </c>
      <c r="BV471" s="212" t="s">
        <v>8299</v>
      </c>
      <c r="BW471" s="212">
        <v>12.2</v>
      </c>
      <c r="BX471" s="212" t="s">
        <v>8299</v>
      </c>
      <c r="BY471" s="234">
        <v>8.3595285415649414</v>
      </c>
      <c r="BZ471" s="214">
        <v>42215</v>
      </c>
      <c r="CA471" s="212">
        <v>33.700000000000003</v>
      </c>
      <c r="CB471" s="208" t="s">
        <v>8299</v>
      </c>
      <c r="CC471" s="212">
        <v>8.4</v>
      </c>
      <c r="CD471" s="214">
        <v>42215</v>
      </c>
      <c r="CE471" s="208">
        <v>0</v>
      </c>
      <c r="CG471" s="215" t="s">
        <v>8294</v>
      </c>
      <c r="CH471" s="215" t="s">
        <v>8294</v>
      </c>
      <c r="CI471" s="215" t="s">
        <v>8294</v>
      </c>
      <c r="CJ471" s="215" t="s">
        <v>8294</v>
      </c>
    </row>
    <row r="472" spans="1:92">
      <c r="A472" s="210" t="s">
        <v>7624</v>
      </c>
      <c r="B472" s="211" t="s">
        <v>8033</v>
      </c>
      <c r="C472" s="212" t="s">
        <v>7730</v>
      </c>
      <c r="D472" s="211" t="s">
        <v>8276</v>
      </c>
      <c r="E472" s="212">
        <v>104</v>
      </c>
      <c r="F472" s="212">
        <v>2</v>
      </c>
      <c r="G472" s="213">
        <v>300</v>
      </c>
      <c r="H472" s="213">
        <v>13</v>
      </c>
      <c r="I472" s="213"/>
      <c r="J472" s="213"/>
      <c r="K472" s="211" t="s">
        <v>8294</v>
      </c>
      <c r="M472" s="212">
        <v>7</v>
      </c>
      <c r="N472" s="214">
        <v>41915</v>
      </c>
      <c r="O472" s="212">
        <v>5.1100000000000003</v>
      </c>
      <c r="P472" s="214">
        <v>42215</v>
      </c>
      <c r="Q472" s="215" t="s">
        <v>8294</v>
      </c>
      <c r="R472" s="215" t="s">
        <v>8294</v>
      </c>
      <c r="S472" s="215" t="s">
        <v>8294</v>
      </c>
      <c r="T472" s="215" t="s">
        <v>8294</v>
      </c>
      <c r="U472" s="209">
        <f>AD472*BS472</f>
        <v>1561.3318840000002</v>
      </c>
      <c r="V472" s="216">
        <v>42215</v>
      </c>
      <c r="W472" s="215">
        <v>13.5</v>
      </c>
      <c r="X472" s="215" t="s">
        <v>8294</v>
      </c>
      <c r="Y472" s="215" t="s">
        <v>8294</v>
      </c>
      <c r="Z472" s="209">
        <f>AD472*BU472</f>
        <v>472.82163807407414</v>
      </c>
      <c r="AA472" s="216">
        <v>42215</v>
      </c>
      <c r="AB472" s="208">
        <f>(AD472/AH472)*10000</f>
        <v>77308.966329966337</v>
      </c>
      <c r="AC472" s="216">
        <v>42215</v>
      </c>
      <c r="AD472" s="485">
        <f>(O472/W472)*(((100-CC472)/100)*((100-2)/100))*100</f>
        <v>34.015945185185188</v>
      </c>
      <c r="AE472" s="216">
        <v>42212</v>
      </c>
      <c r="AF472" s="235">
        <v>38.143019943019944</v>
      </c>
      <c r="AG472" s="216">
        <v>42212</v>
      </c>
      <c r="AH472" s="212">
        <v>4.4000000000000004</v>
      </c>
      <c r="AI472" s="216" t="s">
        <v>8299</v>
      </c>
      <c r="AJ472" s="212">
        <v>160</v>
      </c>
      <c r="AK472" s="216">
        <v>42145</v>
      </c>
      <c r="AL472" s="215" t="s">
        <v>8294</v>
      </c>
      <c r="AM472" s="215"/>
      <c r="AN472" s="212">
        <v>106</v>
      </c>
      <c r="AO472" s="212"/>
      <c r="AP472" s="215" t="s">
        <v>8294</v>
      </c>
      <c r="AQ472" s="215"/>
      <c r="AR472" s="215" t="s">
        <v>8294</v>
      </c>
      <c r="AS472" s="215"/>
      <c r="AT472" s="215" t="s">
        <v>8294</v>
      </c>
      <c r="AU472" s="215" t="s">
        <v>8294</v>
      </c>
      <c r="AV472" s="215"/>
      <c r="AW472" s="215" t="s">
        <v>8294</v>
      </c>
      <c r="AX472" s="215"/>
      <c r="AY472" s="215" t="s">
        <v>8294</v>
      </c>
      <c r="AZ472" s="215"/>
      <c r="BA472" s="215" t="s">
        <v>8294</v>
      </c>
      <c r="BB472" s="215"/>
      <c r="BC472" s="215" t="s">
        <v>8294</v>
      </c>
      <c r="BD472" s="215"/>
      <c r="BE472" s="212">
        <v>3</v>
      </c>
      <c r="BF472" s="217">
        <v>42279</v>
      </c>
      <c r="BG472" s="212">
        <v>-13.4</v>
      </c>
      <c r="BH472" s="212" t="s">
        <v>8299</v>
      </c>
      <c r="BI472" s="211" t="s">
        <v>8294</v>
      </c>
      <c r="BJ472" s="211"/>
      <c r="BK472" s="211" t="s">
        <v>8294</v>
      </c>
      <c r="BL472" s="211"/>
      <c r="BM472" s="212">
        <v>59.9</v>
      </c>
      <c r="BN472" s="212" t="s">
        <v>8299</v>
      </c>
      <c r="BO472" s="211" t="s">
        <v>8294</v>
      </c>
      <c r="BP472" s="211"/>
      <c r="BQ472" s="212">
        <v>11</v>
      </c>
      <c r="BR472" s="212" t="s">
        <v>8299</v>
      </c>
      <c r="BS472" s="212">
        <v>45.9</v>
      </c>
      <c r="BT472" s="212" t="s">
        <v>8299</v>
      </c>
      <c r="BU472" s="212">
        <v>13.9</v>
      </c>
      <c r="BV472" s="212" t="s">
        <v>8299</v>
      </c>
      <c r="BW472" s="212">
        <v>12.2</v>
      </c>
      <c r="BX472" s="212" t="s">
        <v>8299</v>
      </c>
      <c r="BY472" s="234">
        <v>8.0920696258544922</v>
      </c>
      <c r="BZ472" s="214">
        <v>42215</v>
      </c>
      <c r="CA472" s="212">
        <v>30.7</v>
      </c>
      <c r="CB472" s="208" t="s">
        <v>8299</v>
      </c>
      <c r="CC472" s="212">
        <v>8.3000000000000007</v>
      </c>
      <c r="CD472" s="214">
        <v>42215</v>
      </c>
      <c r="CE472" s="208">
        <v>0</v>
      </c>
      <c r="CG472" s="215" t="s">
        <v>8294</v>
      </c>
      <c r="CH472" s="215" t="s">
        <v>8294</v>
      </c>
      <c r="CI472" s="215" t="s">
        <v>8294</v>
      </c>
      <c r="CJ472" s="215" t="s">
        <v>8294</v>
      </c>
    </row>
    <row r="473" spans="1:92">
      <c r="A473" s="210" t="s">
        <v>7624</v>
      </c>
      <c r="B473" s="211" t="s">
        <v>8171</v>
      </c>
      <c r="C473" s="212" t="s">
        <v>7792</v>
      </c>
      <c r="D473" s="211" t="s">
        <v>8276</v>
      </c>
      <c r="E473" s="212">
        <v>169</v>
      </c>
      <c r="F473" s="212">
        <v>2</v>
      </c>
      <c r="G473" s="213">
        <v>300</v>
      </c>
      <c r="H473" s="213">
        <v>14</v>
      </c>
      <c r="I473" s="213"/>
      <c r="J473" s="213"/>
      <c r="K473" s="211" t="s">
        <v>8294</v>
      </c>
      <c r="M473" s="212">
        <v>7</v>
      </c>
      <c r="N473" s="214">
        <v>41915</v>
      </c>
      <c r="O473" s="212">
        <v>4.54</v>
      </c>
      <c r="P473" s="214">
        <v>42215</v>
      </c>
      <c r="Q473" s="215" t="s">
        <v>8294</v>
      </c>
      <c r="R473" s="215" t="s">
        <v>8294</v>
      </c>
      <c r="S473" s="215" t="s">
        <v>8294</v>
      </c>
      <c r="T473" s="215" t="s">
        <v>8294</v>
      </c>
      <c r="U473" s="209">
        <f>AD473*BS473</f>
        <v>1394.6824847407411</v>
      </c>
      <c r="V473" s="216">
        <v>42215</v>
      </c>
      <c r="W473" s="215">
        <v>13.5</v>
      </c>
      <c r="X473" s="215" t="s">
        <v>8294</v>
      </c>
      <c r="Y473" s="215" t="s">
        <v>8294</v>
      </c>
      <c r="Z473" s="209">
        <f>AD473*BU473</f>
        <v>397.6200604444445</v>
      </c>
      <c r="AA473" s="216">
        <v>42215</v>
      </c>
      <c r="AB473" s="208">
        <f>(AD473/AH473)*10000</f>
        <v>64090.918833727359</v>
      </c>
      <c r="AC473" s="216">
        <v>42215</v>
      </c>
      <c r="AD473" s="485">
        <f>(O473/W473)*(((100-CC473)/100)*((100-2)/100))*100</f>
        <v>30.12273185185186</v>
      </c>
      <c r="AE473" s="216">
        <v>42212</v>
      </c>
      <c r="AF473" s="235">
        <v>33.777452177452176</v>
      </c>
      <c r="AG473" s="216">
        <v>42212</v>
      </c>
      <c r="AH473" s="212">
        <v>4.7</v>
      </c>
      <c r="AI473" s="216" t="s">
        <v>8299</v>
      </c>
      <c r="AJ473" s="212">
        <v>175</v>
      </c>
      <c r="AK473" s="216">
        <v>42145</v>
      </c>
      <c r="AL473" s="215" t="s">
        <v>8294</v>
      </c>
      <c r="AM473" s="215"/>
      <c r="AN473" s="212">
        <v>106</v>
      </c>
      <c r="AO473" s="212"/>
      <c r="AP473" s="215" t="s">
        <v>8294</v>
      </c>
      <c r="AQ473" s="215"/>
      <c r="AR473" s="215" t="s">
        <v>8294</v>
      </c>
      <c r="AS473" s="215"/>
      <c r="AT473" s="215" t="s">
        <v>8294</v>
      </c>
      <c r="AU473" s="215" t="s">
        <v>8294</v>
      </c>
      <c r="AV473" s="215"/>
      <c r="AW473" s="215" t="s">
        <v>8294</v>
      </c>
      <c r="AX473" s="215"/>
      <c r="AY473" s="215" t="s">
        <v>8294</v>
      </c>
      <c r="AZ473" s="215"/>
      <c r="BA473" s="215" t="s">
        <v>8294</v>
      </c>
      <c r="BB473" s="215"/>
      <c r="BC473" s="215" t="s">
        <v>8294</v>
      </c>
      <c r="BD473" s="215"/>
      <c r="BE473" s="212">
        <v>3</v>
      </c>
      <c r="BF473" s="217">
        <v>42279</v>
      </c>
      <c r="BG473" s="212">
        <v>-13.1</v>
      </c>
      <c r="BH473" s="212" t="s">
        <v>8299</v>
      </c>
      <c r="BI473" s="211" t="s">
        <v>8294</v>
      </c>
      <c r="BJ473" s="211"/>
      <c r="BK473" s="211" t="s">
        <v>8294</v>
      </c>
      <c r="BL473" s="211"/>
      <c r="BM473" s="212">
        <v>61.5</v>
      </c>
      <c r="BN473" s="212" t="s">
        <v>8299</v>
      </c>
      <c r="BO473" s="211" t="s">
        <v>8294</v>
      </c>
      <c r="BP473" s="211"/>
      <c r="BQ473" s="212">
        <v>9.6</v>
      </c>
      <c r="BR473" s="212" t="s">
        <v>8299</v>
      </c>
      <c r="BS473" s="212">
        <v>46.3</v>
      </c>
      <c r="BT473" s="212" t="s">
        <v>8299</v>
      </c>
      <c r="BU473" s="212">
        <v>13.2</v>
      </c>
      <c r="BV473" s="212" t="s">
        <v>8299</v>
      </c>
      <c r="BW473" s="212">
        <v>10.199999999999999</v>
      </c>
      <c r="BX473" s="212" t="s">
        <v>8299</v>
      </c>
      <c r="BY473" s="234">
        <v>7.7493281364440918</v>
      </c>
      <c r="BZ473" s="214">
        <v>42215</v>
      </c>
      <c r="CA473" s="212">
        <v>29.5</v>
      </c>
      <c r="CB473" s="208" t="s">
        <v>8299</v>
      </c>
      <c r="CC473" s="212">
        <v>8.6</v>
      </c>
      <c r="CD473" s="214">
        <v>42215</v>
      </c>
      <c r="CE473" s="208">
        <v>0</v>
      </c>
      <c r="CG473" s="215" t="s">
        <v>8294</v>
      </c>
      <c r="CH473" s="215" t="s">
        <v>8294</v>
      </c>
      <c r="CI473" s="215" t="s">
        <v>8294</v>
      </c>
      <c r="CJ473" s="215" t="s">
        <v>8294</v>
      </c>
    </row>
    <row r="474" spans="1:92">
      <c r="A474" s="210" t="s">
        <v>7624</v>
      </c>
      <c r="B474" s="211" t="s">
        <v>7959</v>
      </c>
      <c r="C474" s="212" t="s">
        <v>7697</v>
      </c>
      <c r="D474" s="211" t="s">
        <v>8276</v>
      </c>
      <c r="E474" s="212">
        <v>67</v>
      </c>
      <c r="F474" s="212">
        <v>2</v>
      </c>
      <c r="G474" s="213">
        <v>300</v>
      </c>
      <c r="H474" s="213">
        <v>15</v>
      </c>
      <c r="I474" s="213"/>
      <c r="J474" s="213"/>
      <c r="K474" s="211" t="s">
        <v>8294</v>
      </c>
      <c r="M474" s="212">
        <v>7</v>
      </c>
      <c r="N474" s="214">
        <v>41915</v>
      </c>
      <c r="O474" s="212">
        <v>4.18</v>
      </c>
      <c r="P474" s="214">
        <v>42215</v>
      </c>
      <c r="Q474" s="215" t="s">
        <v>8294</v>
      </c>
      <c r="R474" s="215" t="s">
        <v>8294</v>
      </c>
      <c r="S474" s="215" t="s">
        <v>8294</v>
      </c>
      <c r="T474" s="215" t="s">
        <v>8294</v>
      </c>
      <c r="U474" s="209">
        <f>AD474*BS474</f>
        <v>1270.1874370370369</v>
      </c>
      <c r="V474" s="216">
        <v>42215</v>
      </c>
      <c r="W474" s="215">
        <v>13.5</v>
      </c>
      <c r="X474" s="215" t="s">
        <v>8294</v>
      </c>
      <c r="Y474" s="215" t="s">
        <v>8294</v>
      </c>
      <c r="Z474" s="209">
        <f>AD474*BU474</f>
        <v>407.57662814814813</v>
      </c>
      <c r="AA474" s="216">
        <v>42215</v>
      </c>
      <c r="AB474" s="208">
        <f>(AD474/AH474)*10000</f>
        <v>59396.185973207248</v>
      </c>
      <c r="AC474" s="216">
        <v>42215</v>
      </c>
      <c r="AD474" s="485">
        <f>(O474/W474)*(((100-CC474)/100)*((100-2)/100))*100</f>
        <v>27.916207407407406</v>
      </c>
      <c r="AE474" s="216">
        <v>42212</v>
      </c>
      <c r="AF474" s="235">
        <v>31.3032153032153</v>
      </c>
      <c r="AG474" s="216">
        <v>42212</v>
      </c>
      <c r="AH474" s="212">
        <v>4.7</v>
      </c>
      <c r="AI474" s="216" t="s">
        <v>8299</v>
      </c>
      <c r="AJ474" s="212">
        <v>160</v>
      </c>
      <c r="AK474" s="216">
        <v>42145</v>
      </c>
      <c r="AL474" s="215" t="s">
        <v>8294</v>
      </c>
      <c r="AM474" s="215"/>
      <c r="AN474" s="212">
        <v>102</v>
      </c>
      <c r="AO474" s="212"/>
      <c r="AP474" s="215" t="s">
        <v>8294</v>
      </c>
      <c r="AQ474" s="215"/>
      <c r="AR474" s="215" t="s">
        <v>8294</v>
      </c>
      <c r="AS474" s="215"/>
      <c r="AT474" s="215" t="s">
        <v>8294</v>
      </c>
      <c r="AU474" s="215" t="s">
        <v>8294</v>
      </c>
      <c r="AV474" s="215"/>
      <c r="AW474" s="215" t="s">
        <v>8294</v>
      </c>
      <c r="AX474" s="215"/>
      <c r="AY474" s="215" t="s">
        <v>8294</v>
      </c>
      <c r="AZ474" s="215"/>
      <c r="BA474" s="215" t="s">
        <v>8294</v>
      </c>
      <c r="BB474" s="215"/>
      <c r="BC474" s="215" t="s">
        <v>8294</v>
      </c>
      <c r="BD474" s="215"/>
      <c r="BE474" s="212">
        <v>3</v>
      </c>
      <c r="BF474" s="217">
        <v>42279</v>
      </c>
      <c r="BG474" s="212">
        <v>-11.3</v>
      </c>
      <c r="BH474" s="212" t="s">
        <v>8299</v>
      </c>
      <c r="BI474" s="211" t="s">
        <v>8294</v>
      </c>
      <c r="BJ474" s="211"/>
      <c r="BK474" s="211" t="s">
        <v>8294</v>
      </c>
      <c r="BL474" s="211"/>
      <c r="BM474" s="212">
        <v>62.5</v>
      </c>
      <c r="BN474" s="212" t="s">
        <v>8299</v>
      </c>
      <c r="BO474" s="211" t="s">
        <v>8294</v>
      </c>
      <c r="BP474" s="211"/>
      <c r="BQ474" s="212">
        <v>10</v>
      </c>
      <c r="BR474" s="212" t="s">
        <v>8299</v>
      </c>
      <c r="BS474" s="212">
        <v>45.5</v>
      </c>
      <c r="BT474" s="212" t="s">
        <v>8299</v>
      </c>
      <c r="BU474" s="212">
        <v>14.6</v>
      </c>
      <c r="BV474" s="212" t="s">
        <v>8299</v>
      </c>
      <c r="BW474" s="212">
        <v>14.6</v>
      </c>
      <c r="BX474" s="212" t="s">
        <v>8299</v>
      </c>
      <c r="BY474" s="234">
        <v>8.015289306640625</v>
      </c>
      <c r="BZ474" s="214">
        <v>42215</v>
      </c>
      <c r="CA474" s="212">
        <v>32.1</v>
      </c>
      <c r="CB474" s="208" t="s">
        <v>8299</v>
      </c>
      <c r="CC474" s="212">
        <v>8</v>
      </c>
      <c r="CD474" s="214">
        <v>42215</v>
      </c>
      <c r="CE474" s="208">
        <v>0</v>
      </c>
      <c r="CG474" s="215" t="s">
        <v>8294</v>
      </c>
      <c r="CH474" s="215" t="s">
        <v>8294</v>
      </c>
      <c r="CI474" s="215" t="s">
        <v>8294</v>
      </c>
      <c r="CJ474" s="215" t="s">
        <v>8294</v>
      </c>
    </row>
    <row r="475" spans="1:92">
      <c r="A475" s="210" t="s">
        <v>7624</v>
      </c>
      <c r="B475" s="211" t="s">
        <v>7923</v>
      </c>
      <c r="C475" s="212" t="s">
        <v>7679</v>
      </c>
      <c r="D475" s="211" t="s">
        <v>8276</v>
      </c>
      <c r="E475" s="212">
        <v>49</v>
      </c>
      <c r="F475" s="212">
        <v>2</v>
      </c>
      <c r="G475" s="213">
        <v>300</v>
      </c>
      <c r="H475" s="213">
        <v>16</v>
      </c>
      <c r="I475" s="213"/>
      <c r="J475" s="213"/>
      <c r="K475" s="211" t="s">
        <v>8294</v>
      </c>
      <c r="M475" s="212">
        <v>7</v>
      </c>
      <c r="N475" s="214">
        <v>41915</v>
      </c>
      <c r="O475" s="212">
        <v>4.3499999999999996</v>
      </c>
      <c r="P475" s="214">
        <v>42215</v>
      </c>
      <c r="Q475" s="215" t="s">
        <v>8294</v>
      </c>
      <c r="R475" s="215" t="s">
        <v>8294</v>
      </c>
      <c r="S475" s="215" t="s">
        <v>8294</v>
      </c>
      <c r="T475" s="215" t="s">
        <v>8294</v>
      </c>
      <c r="U475" s="209">
        <f>AD475*BS475</f>
        <v>1352.3309644444441</v>
      </c>
      <c r="V475" s="216">
        <v>42215</v>
      </c>
      <c r="W475" s="215">
        <v>13.5</v>
      </c>
      <c r="X475" s="215" t="s">
        <v>8294</v>
      </c>
      <c r="Y475" s="215" t="s">
        <v>8294</v>
      </c>
      <c r="Z475" s="209">
        <f>AD475*BU475</f>
        <v>426.59367333333324</v>
      </c>
      <c r="AA475" s="216">
        <v>42215</v>
      </c>
      <c r="AB475" s="208">
        <f>(AD475/AH475)*10000</f>
        <v>59224.444444444423</v>
      </c>
      <c r="AC475" s="216">
        <v>42215</v>
      </c>
      <c r="AD475" s="485">
        <f>(O475/W475)*(((100-CC475)/100)*((100-2)/100))*100</f>
        <v>29.019977777777772</v>
      </c>
      <c r="AE475" s="216">
        <v>42212</v>
      </c>
      <c r="AF475" s="235">
        <v>32.540903540903535</v>
      </c>
      <c r="AG475" s="216">
        <v>42212</v>
      </c>
      <c r="AH475" s="212">
        <v>4.9000000000000004</v>
      </c>
      <c r="AI475" s="216" t="s">
        <v>8299</v>
      </c>
      <c r="AJ475" s="212">
        <v>170</v>
      </c>
      <c r="AK475" s="216">
        <v>42145</v>
      </c>
      <c r="AL475" s="215" t="s">
        <v>8294</v>
      </c>
      <c r="AM475" s="215"/>
      <c r="AN475" s="212">
        <v>106</v>
      </c>
      <c r="AO475" s="212"/>
      <c r="AP475" s="215" t="s">
        <v>8294</v>
      </c>
      <c r="AQ475" s="215"/>
      <c r="AR475" s="215" t="s">
        <v>8294</v>
      </c>
      <c r="AS475" s="215"/>
      <c r="AT475" s="215" t="s">
        <v>8294</v>
      </c>
      <c r="AU475" s="215" t="s">
        <v>8294</v>
      </c>
      <c r="AV475" s="215"/>
      <c r="AW475" s="215" t="s">
        <v>8294</v>
      </c>
      <c r="AX475" s="215"/>
      <c r="AY475" s="215" t="s">
        <v>8294</v>
      </c>
      <c r="AZ475" s="215"/>
      <c r="BA475" s="215" t="s">
        <v>8294</v>
      </c>
      <c r="BB475" s="215"/>
      <c r="BC475" s="215" t="s">
        <v>8294</v>
      </c>
      <c r="BD475" s="215"/>
      <c r="BE475" s="212">
        <v>3</v>
      </c>
      <c r="BF475" s="217">
        <v>42279</v>
      </c>
      <c r="BG475" s="212">
        <v>-10.9</v>
      </c>
      <c r="BH475" s="212" t="s">
        <v>8299</v>
      </c>
      <c r="BI475" s="211" t="s">
        <v>8294</v>
      </c>
      <c r="BJ475" s="211"/>
      <c r="BK475" s="211" t="s">
        <v>8294</v>
      </c>
      <c r="BL475" s="211"/>
      <c r="BM475" s="212">
        <v>62.1</v>
      </c>
      <c r="BN475" s="212" t="s">
        <v>8299</v>
      </c>
      <c r="BO475" s="211" t="s">
        <v>8294</v>
      </c>
      <c r="BP475" s="211"/>
      <c r="BQ475" s="212">
        <v>9.6999999999999993</v>
      </c>
      <c r="BR475" s="212" t="s">
        <v>8299</v>
      </c>
      <c r="BS475" s="212">
        <v>46.6</v>
      </c>
      <c r="BT475" s="212" t="s">
        <v>8299</v>
      </c>
      <c r="BU475" s="212">
        <v>14.7</v>
      </c>
      <c r="BV475" s="212" t="s">
        <v>8299</v>
      </c>
      <c r="BW475" s="212">
        <v>12.3</v>
      </c>
      <c r="BX475" s="212" t="s">
        <v>8299</v>
      </c>
      <c r="BY475" s="234">
        <v>7.8779220581054687</v>
      </c>
      <c r="BZ475" s="214">
        <v>42215</v>
      </c>
      <c r="CA475" s="212">
        <v>33</v>
      </c>
      <c r="CB475" s="208" t="s">
        <v>8299</v>
      </c>
      <c r="CC475" s="212">
        <v>8.1</v>
      </c>
      <c r="CD475" s="214">
        <v>42215</v>
      </c>
      <c r="CE475" s="208">
        <v>0</v>
      </c>
      <c r="CG475" s="215" t="s">
        <v>8294</v>
      </c>
      <c r="CH475" s="215" t="s">
        <v>8294</v>
      </c>
      <c r="CI475" s="215" t="s">
        <v>8294</v>
      </c>
      <c r="CJ475" s="215" t="s">
        <v>8294</v>
      </c>
    </row>
    <row r="476" spans="1:92">
      <c r="A476" s="210" t="s">
        <v>7624</v>
      </c>
      <c r="B476" s="211" t="s">
        <v>8113</v>
      </c>
      <c r="C476" s="212" t="s">
        <v>7764</v>
      </c>
      <c r="D476" s="211" t="s">
        <v>8274</v>
      </c>
      <c r="E476" s="212">
        <v>141</v>
      </c>
      <c r="F476" s="212">
        <v>2</v>
      </c>
      <c r="G476" s="213">
        <v>300</v>
      </c>
      <c r="H476" s="213">
        <v>17</v>
      </c>
      <c r="I476" s="213"/>
      <c r="J476" s="213"/>
      <c r="K476" s="211" t="s">
        <v>8294</v>
      </c>
      <c r="M476" s="212">
        <v>7</v>
      </c>
      <c r="N476" s="214">
        <v>41915</v>
      </c>
      <c r="O476" s="212">
        <v>3.89</v>
      </c>
      <c r="P476" s="214">
        <v>42215</v>
      </c>
      <c r="Q476" s="215" t="s">
        <v>8294</v>
      </c>
      <c r="R476" s="215" t="s">
        <v>8294</v>
      </c>
      <c r="S476" s="215" t="s">
        <v>8294</v>
      </c>
      <c r="T476" s="215" t="s">
        <v>8294</v>
      </c>
      <c r="U476" s="209">
        <f>AD476*BS476</f>
        <v>1271.6087274074075</v>
      </c>
      <c r="V476" s="216">
        <v>42215</v>
      </c>
      <c r="W476" s="215">
        <v>13.5</v>
      </c>
      <c r="X476" s="215" t="s">
        <v>8294</v>
      </c>
      <c r="Y476" s="215" t="s">
        <v>8294</v>
      </c>
      <c r="Z476" s="209">
        <f>AD476*BU476</f>
        <v>319.19974177777783</v>
      </c>
      <c r="AA476" s="216">
        <v>42215</v>
      </c>
      <c r="AB476" s="208">
        <f>(AD476/AH476)*10000</f>
        <v>51902.397037037044</v>
      </c>
      <c r="AC476" s="216">
        <v>42215</v>
      </c>
      <c r="AD476" s="485">
        <f>(O476/W476)*(((100-CC476)/100)*((100-2)/100))*100</f>
        <v>25.95119851851852</v>
      </c>
      <c r="AE476" s="216">
        <v>42212</v>
      </c>
      <c r="AF476" s="235">
        <v>29.099796499796497</v>
      </c>
      <c r="AG476" s="216">
        <v>42212</v>
      </c>
      <c r="AH476" s="212">
        <v>5</v>
      </c>
      <c r="AI476" s="216" t="s">
        <v>8299</v>
      </c>
      <c r="AJ476" s="212">
        <v>160</v>
      </c>
      <c r="AK476" s="216">
        <v>42145</v>
      </c>
      <c r="AL476" s="215" t="s">
        <v>8294</v>
      </c>
      <c r="AM476" s="215"/>
      <c r="AN476" s="212">
        <v>103</v>
      </c>
      <c r="AO476" s="212"/>
      <c r="AP476" s="215" t="s">
        <v>8294</v>
      </c>
      <c r="AQ476" s="215"/>
      <c r="AR476" s="215" t="s">
        <v>8294</v>
      </c>
      <c r="AS476" s="215"/>
      <c r="AT476" s="215" t="s">
        <v>8294</v>
      </c>
      <c r="AU476" s="215" t="s">
        <v>8294</v>
      </c>
      <c r="AV476" s="215"/>
      <c r="AW476" s="215" t="s">
        <v>8294</v>
      </c>
      <c r="AX476" s="215"/>
      <c r="AY476" s="215" t="s">
        <v>8294</v>
      </c>
      <c r="AZ476" s="215"/>
      <c r="BA476" s="215" t="s">
        <v>8294</v>
      </c>
      <c r="BB476" s="215"/>
      <c r="BC476" s="215" t="s">
        <v>8294</v>
      </c>
      <c r="BD476" s="215"/>
      <c r="BE476" s="212">
        <v>3</v>
      </c>
      <c r="BF476" s="217">
        <v>42279</v>
      </c>
      <c r="BG476" s="212">
        <v>-17.2</v>
      </c>
      <c r="BH476" s="212" t="s">
        <v>8299</v>
      </c>
      <c r="BI476" s="211" t="s">
        <v>8294</v>
      </c>
      <c r="BJ476" s="211"/>
      <c r="BK476" s="211" t="s">
        <v>8294</v>
      </c>
      <c r="BL476" s="211"/>
      <c r="BM476" s="212">
        <v>65</v>
      </c>
      <c r="BN476" s="212" t="s">
        <v>8299</v>
      </c>
      <c r="BO476" s="211" t="s">
        <v>8294</v>
      </c>
      <c r="BP476" s="211"/>
      <c r="BQ476" s="212">
        <v>8.1</v>
      </c>
      <c r="BR476" s="212" t="s">
        <v>8299</v>
      </c>
      <c r="BS476" s="212">
        <v>49</v>
      </c>
      <c r="BT476" s="212" t="s">
        <v>8299</v>
      </c>
      <c r="BU476" s="212">
        <v>12.3</v>
      </c>
      <c r="BV476" s="212" t="s">
        <v>8299</v>
      </c>
      <c r="BW476" s="212">
        <v>9.6999999999999993</v>
      </c>
      <c r="BX476" s="212" t="s">
        <v>8299</v>
      </c>
      <c r="BY476" s="234">
        <v>7.1377348899841309</v>
      </c>
      <c r="BZ476" s="214">
        <v>42215</v>
      </c>
      <c r="CA476" s="212">
        <v>29.1</v>
      </c>
      <c r="CB476" s="208" t="s">
        <v>8299</v>
      </c>
      <c r="CC476" s="212">
        <v>8.1</v>
      </c>
      <c r="CD476" s="214">
        <v>42215</v>
      </c>
      <c r="CE476" s="208">
        <v>0</v>
      </c>
      <c r="CG476" s="215" t="s">
        <v>8294</v>
      </c>
      <c r="CH476" s="215" t="s">
        <v>8294</v>
      </c>
      <c r="CI476" s="215" t="s">
        <v>8294</v>
      </c>
      <c r="CJ476" s="215" t="s">
        <v>8294</v>
      </c>
    </row>
    <row r="477" spans="1:92">
      <c r="A477" s="210" t="s">
        <v>7624</v>
      </c>
      <c r="B477" s="211" t="s">
        <v>8196</v>
      </c>
      <c r="C477" s="212" t="s">
        <v>7394</v>
      </c>
      <c r="D477" s="211" t="s">
        <v>8274</v>
      </c>
      <c r="E477" s="212">
        <v>188</v>
      </c>
      <c r="F477" s="212">
        <v>2</v>
      </c>
      <c r="G477" s="213">
        <v>300</v>
      </c>
      <c r="H477" s="213">
        <v>18</v>
      </c>
      <c r="I477" s="213"/>
      <c r="J477" s="213"/>
      <c r="K477" s="212">
        <v>18</v>
      </c>
      <c r="L477" s="223">
        <v>42278</v>
      </c>
      <c r="M477" s="212">
        <v>7</v>
      </c>
      <c r="N477" s="214">
        <v>41915</v>
      </c>
      <c r="O477" s="212">
        <v>3.71</v>
      </c>
      <c r="P477" s="214">
        <v>42215</v>
      </c>
      <c r="Q477" s="215" t="s">
        <v>8294</v>
      </c>
      <c r="R477" s="215" t="s">
        <v>8294</v>
      </c>
      <c r="S477" s="215" t="s">
        <v>8294</v>
      </c>
      <c r="T477" s="215" t="s">
        <v>8294</v>
      </c>
      <c r="U477" s="209">
        <f>AD477*BS477</f>
        <v>1185.432391111111</v>
      </c>
      <c r="V477" s="216">
        <v>42215</v>
      </c>
      <c r="W477" s="215">
        <v>13.5</v>
      </c>
      <c r="X477" s="215" t="s">
        <v>8294</v>
      </c>
      <c r="Y477" s="215" t="s">
        <v>8294</v>
      </c>
      <c r="Z477" s="209">
        <f>AD477*BU477</f>
        <v>328.46355837037038</v>
      </c>
      <c r="AA477" s="216">
        <v>42215</v>
      </c>
      <c r="AB477" s="208">
        <f>(AD477/AH477)*10000</f>
        <v>56128.427609427599</v>
      </c>
      <c r="AC477" s="216">
        <v>42215</v>
      </c>
      <c r="AD477" s="485">
        <f>(O477/W477)*(((100-CC477)/100)*((100-2)/100))*100</f>
        <v>24.696508148148148</v>
      </c>
      <c r="AE477" s="216">
        <v>42212</v>
      </c>
      <c r="AF477" s="235">
        <v>27.692877492877489</v>
      </c>
      <c r="AG477" s="216">
        <v>42212</v>
      </c>
      <c r="AH477" s="212">
        <v>4.4000000000000004</v>
      </c>
      <c r="AI477" s="216" t="s">
        <v>8299</v>
      </c>
      <c r="AJ477" s="212">
        <v>150</v>
      </c>
      <c r="AK477" s="216">
        <v>42145</v>
      </c>
      <c r="AL477" s="215" t="s">
        <v>8294</v>
      </c>
      <c r="AM477" s="215"/>
      <c r="AN477" s="212">
        <v>101</v>
      </c>
      <c r="AO477" s="212"/>
      <c r="AP477" s="215" t="s">
        <v>8294</v>
      </c>
      <c r="AQ477" s="215"/>
      <c r="AR477" s="215" t="s">
        <v>8294</v>
      </c>
      <c r="AS477" s="215"/>
      <c r="AT477" s="215" t="s">
        <v>8294</v>
      </c>
      <c r="AU477" s="215" t="s">
        <v>8294</v>
      </c>
      <c r="AV477" s="215"/>
      <c r="AW477" s="215" t="s">
        <v>8294</v>
      </c>
      <c r="AX477" s="215"/>
      <c r="AY477" s="215" t="s">
        <v>8294</v>
      </c>
      <c r="AZ477" s="215"/>
      <c r="BA477" s="215" t="s">
        <v>8294</v>
      </c>
      <c r="BB477" s="215"/>
      <c r="BC477" s="215" t="s">
        <v>8294</v>
      </c>
      <c r="BD477" s="215"/>
      <c r="BE477" s="212">
        <v>3</v>
      </c>
      <c r="BF477" s="217">
        <v>42279</v>
      </c>
      <c r="BG477" s="212">
        <v>-14.1</v>
      </c>
      <c r="BH477" s="212" t="s">
        <v>8299</v>
      </c>
      <c r="BI477" s="211" t="s">
        <v>8294</v>
      </c>
      <c r="BJ477" s="211"/>
      <c r="BK477" s="211" t="s">
        <v>8294</v>
      </c>
      <c r="BL477" s="211"/>
      <c r="BM477" s="212">
        <v>62.6</v>
      </c>
      <c r="BN477" s="212" t="s">
        <v>8299</v>
      </c>
      <c r="BO477" s="211" t="s">
        <v>8294</v>
      </c>
      <c r="BP477" s="211"/>
      <c r="BQ477" s="212">
        <v>9.5</v>
      </c>
      <c r="BR477" s="212" t="s">
        <v>8299</v>
      </c>
      <c r="BS477" s="212">
        <v>48</v>
      </c>
      <c r="BT477" s="212" t="s">
        <v>8299</v>
      </c>
      <c r="BU477" s="212">
        <v>13.3</v>
      </c>
      <c r="BV477" s="212" t="s">
        <v>8299</v>
      </c>
      <c r="BW477" s="212">
        <v>9</v>
      </c>
      <c r="BX477" s="212" t="s">
        <v>8299</v>
      </c>
      <c r="BY477" s="234">
        <v>7.8469891548156738</v>
      </c>
      <c r="BZ477" s="214">
        <v>42215</v>
      </c>
      <c r="CA477" s="212">
        <v>30.8</v>
      </c>
      <c r="CB477" s="208" t="s">
        <v>8299</v>
      </c>
      <c r="CC477" s="212">
        <v>8.3000000000000007</v>
      </c>
      <c r="CD477" s="214">
        <v>42215</v>
      </c>
      <c r="CE477" s="208">
        <v>0</v>
      </c>
      <c r="CG477" s="215" t="s">
        <v>8294</v>
      </c>
      <c r="CH477" s="215" t="s">
        <v>8294</v>
      </c>
      <c r="CI477" s="215" t="s">
        <v>8294</v>
      </c>
      <c r="CJ477" s="215" t="s">
        <v>8294</v>
      </c>
    </row>
    <row r="478" spans="1:92">
      <c r="A478" s="210" t="s">
        <v>7624</v>
      </c>
      <c r="B478" s="211" t="s">
        <v>8112</v>
      </c>
      <c r="C478" s="212" t="s">
        <v>7763</v>
      </c>
      <c r="D478" s="211" t="s">
        <v>8274</v>
      </c>
      <c r="E478" s="212">
        <v>140</v>
      </c>
      <c r="F478" s="212">
        <v>2</v>
      </c>
      <c r="G478" s="213">
        <v>300</v>
      </c>
      <c r="H478" s="213">
        <v>19</v>
      </c>
      <c r="I478" s="213"/>
      <c r="J478" s="213"/>
      <c r="K478" s="211" t="s">
        <v>8294</v>
      </c>
      <c r="M478" s="212">
        <v>7</v>
      </c>
      <c r="N478" s="214">
        <v>41915</v>
      </c>
      <c r="O478" s="212">
        <v>3.41</v>
      </c>
      <c r="P478" s="214">
        <v>42215</v>
      </c>
      <c r="Q478" s="215" t="s">
        <v>8294</v>
      </c>
      <c r="R478" s="215" t="s">
        <v>8294</v>
      </c>
      <c r="S478" s="215" t="s">
        <v>8294</v>
      </c>
      <c r="T478" s="215" t="s">
        <v>8294</v>
      </c>
      <c r="U478" s="209">
        <f>AD478*BS478</f>
        <v>1074.8565519999997</v>
      </c>
      <c r="V478" s="216">
        <v>42215</v>
      </c>
      <c r="W478" s="215">
        <v>13.5</v>
      </c>
      <c r="X478" s="215" t="s">
        <v>8294</v>
      </c>
      <c r="Y478" s="215" t="s">
        <v>8294</v>
      </c>
      <c r="Z478" s="209">
        <f>AD478*BU478</f>
        <v>293.14269599999994</v>
      </c>
      <c r="AA478" s="216">
        <v>42215</v>
      </c>
      <c r="AB478" s="208">
        <f>(AD478/AH478)*10000</f>
        <v>48349.446808510627</v>
      </c>
      <c r="AC478" s="216">
        <v>42215</v>
      </c>
      <c r="AD478" s="485">
        <f>(O478/W478)*(((100-CC478)/100)*((100-2)/100))*100</f>
        <v>22.724239999999995</v>
      </c>
      <c r="AE478" s="216">
        <v>42212</v>
      </c>
      <c r="AF478" s="235">
        <v>25.481318681318683</v>
      </c>
      <c r="AG478" s="216">
        <v>42212</v>
      </c>
      <c r="AH478" s="212">
        <v>4.7</v>
      </c>
      <c r="AI478" s="216" t="s">
        <v>8299</v>
      </c>
      <c r="AJ478" s="212">
        <v>140</v>
      </c>
      <c r="AK478" s="216">
        <v>42145</v>
      </c>
      <c r="AL478" s="215" t="s">
        <v>8294</v>
      </c>
      <c r="AM478" s="215"/>
      <c r="AN478" s="212">
        <v>104</v>
      </c>
      <c r="AO478" s="212"/>
      <c r="AP478" s="215" t="s">
        <v>8294</v>
      </c>
      <c r="AQ478" s="215"/>
      <c r="AR478" s="215" t="s">
        <v>8294</v>
      </c>
      <c r="AS478" s="215"/>
      <c r="AT478" s="215" t="s">
        <v>8294</v>
      </c>
      <c r="AU478" s="215" t="s">
        <v>8294</v>
      </c>
      <c r="AV478" s="215"/>
      <c r="AW478" s="215" t="s">
        <v>8294</v>
      </c>
      <c r="AX478" s="215"/>
      <c r="AY478" s="215" t="s">
        <v>8294</v>
      </c>
      <c r="AZ478" s="215"/>
      <c r="BA478" s="215" t="s">
        <v>8294</v>
      </c>
      <c r="BB478" s="215"/>
      <c r="BC478" s="215" t="s">
        <v>8294</v>
      </c>
      <c r="BD478" s="215"/>
      <c r="BE478" s="212">
        <v>3</v>
      </c>
      <c r="BF478" s="217">
        <v>42279</v>
      </c>
      <c r="BG478" s="212">
        <v>-14.4</v>
      </c>
      <c r="BH478" s="212" t="s">
        <v>8299</v>
      </c>
      <c r="BI478" s="211" t="s">
        <v>8294</v>
      </c>
      <c r="BJ478" s="211"/>
      <c r="BK478" s="211" t="s">
        <v>8294</v>
      </c>
      <c r="BL478" s="211"/>
      <c r="BM478" s="212">
        <v>60.7</v>
      </c>
      <c r="BN478" s="212" t="s">
        <v>8299</v>
      </c>
      <c r="BO478" s="211" t="s">
        <v>8294</v>
      </c>
      <c r="BP478" s="211"/>
      <c r="BQ478" s="212">
        <v>10.4</v>
      </c>
      <c r="BR478" s="212" t="s">
        <v>8299</v>
      </c>
      <c r="BS478" s="212">
        <v>47.3</v>
      </c>
      <c r="BT478" s="212" t="s">
        <v>8299</v>
      </c>
      <c r="BU478" s="212">
        <v>12.9</v>
      </c>
      <c r="BV478" s="212" t="s">
        <v>8299</v>
      </c>
      <c r="BW478" s="212">
        <v>8.1</v>
      </c>
      <c r="BX478" s="212" t="s">
        <v>8299</v>
      </c>
      <c r="BY478" s="234">
        <v>7.7433538436889648</v>
      </c>
      <c r="BZ478" s="214">
        <v>42215</v>
      </c>
      <c r="CA478" s="212">
        <v>29.5</v>
      </c>
      <c r="CB478" s="208" t="s">
        <v>8299</v>
      </c>
      <c r="CC478" s="212">
        <v>8.1999999999999993</v>
      </c>
      <c r="CD478" s="214">
        <v>42215</v>
      </c>
      <c r="CE478" s="208">
        <v>0</v>
      </c>
      <c r="CG478" s="215" t="s">
        <v>8294</v>
      </c>
      <c r="CH478" s="215" t="s">
        <v>8294</v>
      </c>
      <c r="CI478" s="215" t="s">
        <v>8294</v>
      </c>
      <c r="CJ478" s="215" t="s">
        <v>8294</v>
      </c>
    </row>
    <row r="479" spans="1:92">
      <c r="A479" s="210" t="s">
        <v>7624</v>
      </c>
      <c r="B479" s="211" t="s">
        <v>7812</v>
      </c>
      <c r="C479" s="212" t="s">
        <v>7811</v>
      </c>
      <c r="D479" s="211" t="s">
        <v>8274</v>
      </c>
      <c r="E479" s="212">
        <v>2</v>
      </c>
      <c r="F479" s="212">
        <v>2</v>
      </c>
      <c r="G479" s="213">
        <v>300</v>
      </c>
      <c r="H479" s="213">
        <v>20</v>
      </c>
      <c r="I479" s="213"/>
      <c r="J479" s="213"/>
      <c r="K479" s="211" t="s">
        <v>8294</v>
      </c>
      <c r="M479" s="212">
        <v>7</v>
      </c>
      <c r="N479" s="214">
        <v>41915</v>
      </c>
      <c r="O479" s="212">
        <v>1.21</v>
      </c>
      <c r="P479" s="214">
        <v>42215</v>
      </c>
      <c r="Q479" s="215" t="s">
        <v>8294</v>
      </c>
      <c r="R479" s="215" t="s">
        <v>8294</v>
      </c>
      <c r="S479" s="215" t="s">
        <v>8294</v>
      </c>
      <c r="T479" s="215" t="s">
        <v>8294</v>
      </c>
      <c r="U479" s="209">
        <f>AD479*BS479</f>
        <v>388.39693200000005</v>
      </c>
      <c r="V479" s="216">
        <v>42215</v>
      </c>
      <c r="W479" s="215">
        <v>13.5</v>
      </c>
      <c r="X479" s="215" t="s">
        <v>8294</v>
      </c>
      <c r="Y479" s="215" t="s">
        <v>8294</v>
      </c>
      <c r="Z479" s="209">
        <f>AD479*BU479</f>
        <v>115.62340533333334</v>
      </c>
      <c r="AA479" s="216">
        <v>42215</v>
      </c>
      <c r="AB479" s="208">
        <f>(AD479/AH479)*10000</f>
        <v>17324.453900709221</v>
      </c>
      <c r="AC479" s="216">
        <v>42215</v>
      </c>
      <c r="AD479" s="485">
        <f>(O479/W479)*(((100-CC479)/100)*((100-2)/100))*100</f>
        <v>8.1424933333333342</v>
      </c>
      <c r="AE479" s="216">
        <v>42212</v>
      </c>
      <c r="AF479" s="235">
        <v>9.1304029304029299</v>
      </c>
      <c r="AG479" s="216">
        <v>42212</v>
      </c>
      <c r="AH479" s="212">
        <v>4.7</v>
      </c>
      <c r="AI479" s="216" t="s">
        <v>8299</v>
      </c>
      <c r="AJ479" s="212">
        <v>180</v>
      </c>
      <c r="AK479" s="216">
        <v>42145</v>
      </c>
      <c r="AL479" s="215" t="s">
        <v>8294</v>
      </c>
      <c r="AM479" s="215"/>
      <c r="AN479" s="212">
        <v>108</v>
      </c>
      <c r="AO479" s="212"/>
      <c r="AP479" s="215" t="s">
        <v>8294</v>
      </c>
      <c r="AQ479" s="215"/>
      <c r="AR479" s="215" t="s">
        <v>8294</v>
      </c>
      <c r="AS479" s="215"/>
      <c r="AT479" s="215" t="s">
        <v>8294</v>
      </c>
      <c r="AU479" s="215" t="s">
        <v>8294</v>
      </c>
      <c r="AV479" s="215"/>
      <c r="AW479" s="215" t="s">
        <v>8294</v>
      </c>
      <c r="AX479" s="215"/>
      <c r="AY479" s="215" t="s">
        <v>8294</v>
      </c>
      <c r="AZ479" s="215"/>
      <c r="BA479" s="215" t="s">
        <v>8294</v>
      </c>
      <c r="BB479" s="215"/>
      <c r="BC479" s="215" t="s">
        <v>8294</v>
      </c>
      <c r="BD479" s="215"/>
      <c r="BE479" s="212">
        <v>3</v>
      </c>
      <c r="BF479" s="217">
        <v>42279</v>
      </c>
      <c r="BG479" s="212">
        <v>9.1</v>
      </c>
      <c r="BH479" s="212" t="s">
        <v>8299</v>
      </c>
      <c r="BI479" s="211" t="s">
        <v>8294</v>
      </c>
      <c r="BJ479" s="211"/>
      <c r="BK479" s="211" t="s">
        <v>8294</v>
      </c>
      <c r="BL479" s="211"/>
      <c r="BM479" s="212">
        <v>63.7</v>
      </c>
      <c r="BN479" s="212" t="s">
        <v>8299</v>
      </c>
      <c r="BO479" s="211" t="s">
        <v>8294</v>
      </c>
      <c r="BP479" s="211"/>
      <c r="BQ479" s="212">
        <v>8.5</v>
      </c>
      <c r="BR479" s="212" t="s">
        <v>8299</v>
      </c>
      <c r="BS479" s="212">
        <v>47.7</v>
      </c>
      <c r="BT479" s="212" t="s">
        <v>8299</v>
      </c>
      <c r="BU479" s="212">
        <v>14.2</v>
      </c>
      <c r="BV479" s="212" t="s">
        <v>8299</v>
      </c>
      <c r="BW479" s="212">
        <v>35.6</v>
      </c>
      <c r="BX479" s="212" t="s">
        <v>8299</v>
      </c>
      <c r="BY479" s="234">
        <v>7.6195998191833496</v>
      </c>
      <c r="BZ479" s="214">
        <v>42215</v>
      </c>
      <c r="CA479" s="212">
        <v>32.799999999999997</v>
      </c>
      <c r="CB479" s="208" t="s">
        <v>8299</v>
      </c>
      <c r="CC479" s="212">
        <v>7.3</v>
      </c>
      <c r="CD479" s="214">
        <v>42215</v>
      </c>
      <c r="CE479" s="208">
        <v>0</v>
      </c>
      <c r="CG479" s="215" t="s">
        <v>8294</v>
      </c>
      <c r="CH479" s="215" t="s">
        <v>8294</v>
      </c>
      <c r="CI479" s="215" t="s">
        <v>8294</v>
      </c>
      <c r="CJ479" s="215" t="s">
        <v>8294</v>
      </c>
    </row>
    <row r="480" spans="1:92">
      <c r="A480" s="210" t="s">
        <v>7624</v>
      </c>
      <c r="B480" s="211" t="s">
        <v>8197</v>
      </c>
      <c r="C480" s="212" t="s">
        <v>7804</v>
      </c>
      <c r="D480" s="211" t="s">
        <v>8274</v>
      </c>
      <c r="E480" s="212">
        <v>190</v>
      </c>
      <c r="F480" s="212">
        <v>2</v>
      </c>
      <c r="G480" s="213">
        <v>300</v>
      </c>
      <c r="H480" s="213">
        <v>21</v>
      </c>
      <c r="I480" s="213"/>
      <c r="J480" s="213"/>
      <c r="K480" s="211" t="s">
        <v>8294</v>
      </c>
      <c r="M480" s="212">
        <v>7</v>
      </c>
      <c r="N480" s="214">
        <v>41915</v>
      </c>
      <c r="O480" s="212">
        <v>3.55</v>
      </c>
      <c r="P480" s="214">
        <v>42215</v>
      </c>
      <c r="Q480" s="215" t="s">
        <v>8294</v>
      </c>
      <c r="R480" s="215" t="s">
        <v>8294</v>
      </c>
      <c r="S480" s="215" t="s">
        <v>8294</v>
      </c>
      <c r="T480" s="215" t="s">
        <v>8294</v>
      </c>
      <c r="U480" s="209">
        <f>AD480*BS480</f>
        <v>1141.5191718518518</v>
      </c>
      <c r="V480" s="216">
        <v>42215</v>
      </c>
      <c r="W480" s="215">
        <v>13.5</v>
      </c>
      <c r="X480" s="215" t="s">
        <v>8294</v>
      </c>
      <c r="Y480" s="215" t="s">
        <v>8294</v>
      </c>
      <c r="Z480" s="209">
        <f>AD480*BU480</f>
        <v>303.14202074074069</v>
      </c>
      <c r="AA480" s="216">
        <v>42215</v>
      </c>
      <c r="AB480" s="208">
        <f>(AD480/AH480)*10000</f>
        <v>52628.823045267483</v>
      </c>
      <c r="AC480" s="216">
        <v>42215</v>
      </c>
      <c r="AD480" s="485">
        <f>(O480/W480)*(((100-CC480)/100)*((100-2)/100))*100</f>
        <v>23.682970370370366</v>
      </c>
      <c r="AE480" s="216">
        <v>42212</v>
      </c>
      <c r="AF480" s="235">
        <v>26.556369556369553</v>
      </c>
      <c r="AG480" s="216">
        <v>42212</v>
      </c>
      <c r="AH480" s="212">
        <v>4.5</v>
      </c>
      <c r="AI480" s="216" t="s">
        <v>8299</v>
      </c>
      <c r="AJ480" s="212">
        <v>150</v>
      </c>
      <c r="AK480" s="216">
        <v>42145</v>
      </c>
      <c r="AL480" s="215" t="s">
        <v>8294</v>
      </c>
      <c r="AM480" s="215"/>
      <c r="AN480" s="212">
        <v>102</v>
      </c>
      <c r="AO480" s="212"/>
      <c r="AP480" s="215" t="s">
        <v>8294</v>
      </c>
      <c r="AQ480" s="215"/>
      <c r="AR480" s="215" t="s">
        <v>8294</v>
      </c>
      <c r="AS480" s="215"/>
      <c r="AT480" s="215" t="s">
        <v>8294</v>
      </c>
      <c r="AU480" s="215" t="s">
        <v>8294</v>
      </c>
      <c r="AV480" s="215"/>
      <c r="AW480" s="215" t="s">
        <v>8294</v>
      </c>
      <c r="AX480" s="215"/>
      <c r="AY480" s="215" t="s">
        <v>8294</v>
      </c>
      <c r="AZ480" s="215"/>
      <c r="BA480" s="215" t="s">
        <v>8294</v>
      </c>
      <c r="BB480" s="215"/>
      <c r="BC480" s="215" t="s">
        <v>8294</v>
      </c>
      <c r="BD480" s="215"/>
      <c r="BE480" s="212">
        <v>3</v>
      </c>
      <c r="BF480" s="217">
        <v>42279</v>
      </c>
      <c r="BG480" s="212">
        <v>0.5</v>
      </c>
      <c r="BH480" s="212" t="s">
        <v>8299</v>
      </c>
      <c r="BI480" s="211" t="s">
        <v>8294</v>
      </c>
      <c r="BJ480" s="211"/>
      <c r="BK480" s="211" t="s">
        <v>8294</v>
      </c>
      <c r="BL480" s="211"/>
      <c r="BM480" s="212">
        <v>63.8</v>
      </c>
      <c r="BN480" s="212" t="s">
        <v>8299</v>
      </c>
      <c r="BO480" s="211" t="s">
        <v>8294</v>
      </c>
      <c r="BP480" s="211"/>
      <c r="BQ480" s="212">
        <v>7.8</v>
      </c>
      <c r="BR480" s="212" t="s">
        <v>8299</v>
      </c>
      <c r="BS480" s="212">
        <v>48.2</v>
      </c>
      <c r="BT480" s="212" t="s">
        <v>8299</v>
      </c>
      <c r="BU480" s="212">
        <v>12.8</v>
      </c>
      <c r="BV480" s="212" t="s">
        <v>8299</v>
      </c>
      <c r="BW480" s="212">
        <v>28.3</v>
      </c>
      <c r="BX480" s="212" t="s">
        <v>8299</v>
      </c>
      <c r="BY480" s="234">
        <v>7.4914312362670898</v>
      </c>
      <c r="BZ480" s="214">
        <v>42215</v>
      </c>
      <c r="CA480" s="212">
        <v>29.8</v>
      </c>
      <c r="CB480" s="208" t="s">
        <v>8299</v>
      </c>
      <c r="CC480" s="212">
        <v>8.1</v>
      </c>
      <c r="CD480" s="214">
        <v>42215</v>
      </c>
      <c r="CE480" s="208">
        <v>0</v>
      </c>
      <c r="CG480" s="215" t="s">
        <v>8294</v>
      </c>
      <c r="CH480" s="215" t="s">
        <v>8294</v>
      </c>
      <c r="CI480" s="215" t="s">
        <v>8294</v>
      </c>
      <c r="CJ480" s="215" t="s">
        <v>8294</v>
      </c>
      <c r="CM480" s="210" t="s">
        <v>8863</v>
      </c>
      <c r="CN480" s="210" t="s">
        <v>8862</v>
      </c>
    </row>
    <row r="481" spans="1:88">
      <c r="A481" s="210" t="s">
        <v>7624</v>
      </c>
      <c r="B481" s="211" t="s">
        <v>8009</v>
      </c>
      <c r="C481" s="212" t="s">
        <v>7649</v>
      </c>
      <c r="D481" s="211" t="s">
        <v>8274</v>
      </c>
      <c r="E481" s="212">
        <v>92</v>
      </c>
      <c r="F481" s="212">
        <v>2</v>
      </c>
      <c r="G481" s="213">
        <v>300</v>
      </c>
      <c r="H481" s="213">
        <v>22</v>
      </c>
      <c r="I481" s="213"/>
      <c r="J481" s="213"/>
      <c r="K481" s="211" t="s">
        <v>8294</v>
      </c>
      <c r="M481" s="212">
        <v>7</v>
      </c>
      <c r="N481" s="214">
        <v>41915</v>
      </c>
      <c r="O481" s="212">
        <v>3.05</v>
      </c>
      <c r="P481" s="214">
        <v>42215</v>
      </c>
      <c r="Q481" s="215" t="s">
        <v>8294</v>
      </c>
      <c r="R481" s="215" t="s">
        <v>8294</v>
      </c>
      <c r="S481" s="215" t="s">
        <v>8294</v>
      </c>
      <c r="T481" s="215" t="s">
        <v>8294</v>
      </c>
      <c r="U481" s="209">
        <f>AD481*BS481</f>
        <v>1024.7709007407409</v>
      </c>
      <c r="V481" s="216">
        <v>42215</v>
      </c>
      <c r="W481" s="215">
        <v>13.5</v>
      </c>
      <c r="X481" s="215" t="s">
        <v>8294</v>
      </c>
      <c r="Y481" s="215" t="s">
        <v>8294</v>
      </c>
      <c r="Z481" s="209">
        <f>AD481*BU481</f>
        <v>242.92377925925928</v>
      </c>
      <c r="AA481" s="216">
        <v>42215</v>
      </c>
      <c r="AB481" s="208">
        <f>(AD481/AH481)*10000</f>
        <v>44377.745571658619</v>
      </c>
      <c r="AC481" s="216">
        <v>42215</v>
      </c>
      <c r="AD481" s="485">
        <f>(O481/W481)*(((100-CC481)/100)*((100-2)/100))*100</f>
        <v>20.413762962962963</v>
      </c>
      <c r="AE481" s="216">
        <v>42212</v>
      </c>
      <c r="AF481" s="235">
        <v>22.890516890516889</v>
      </c>
      <c r="AG481" s="216">
        <v>42212</v>
      </c>
      <c r="AH481" s="212">
        <v>4.5999999999999996</v>
      </c>
      <c r="AI481" s="216" t="s">
        <v>8299</v>
      </c>
      <c r="AJ481" s="212">
        <v>145</v>
      </c>
      <c r="AK481" s="216">
        <v>42145</v>
      </c>
      <c r="AL481" s="215" t="s">
        <v>8294</v>
      </c>
      <c r="AM481" s="215"/>
      <c r="AN481" s="212">
        <v>102</v>
      </c>
      <c r="AO481" s="212"/>
      <c r="AP481" s="215" t="s">
        <v>8294</v>
      </c>
      <c r="AQ481" s="215"/>
      <c r="AR481" s="215" t="s">
        <v>8294</v>
      </c>
      <c r="AS481" s="215"/>
      <c r="AT481" s="215" t="s">
        <v>8294</v>
      </c>
      <c r="AU481" s="215" t="s">
        <v>8294</v>
      </c>
      <c r="AV481" s="215"/>
      <c r="AW481" s="215" t="s">
        <v>8294</v>
      </c>
      <c r="AX481" s="215"/>
      <c r="AY481" s="215" t="s">
        <v>8294</v>
      </c>
      <c r="AZ481" s="215"/>
      <c r="BA481" s="215" t="s">
        <v>8294</v>
      </c>
      <c r="BB481" s="215"/>
      <c r="BC481" s="215" t="s">
        <v>8294</v>
      </c>
      <c r="BD481" s="215"/>
      <c r="BE481" s="212">
        <v>3</v>
      </c>
      <c r="BF481" s="217">
        <v>42279</v>
      </c>
      <c r="BG481" s="212">
        <v>-8.3000000000000007</v>
      </c>
      <c r="BH481" s="212" t="s">
        <v>8299</v>
      </c>
      <c r="BI481" s="211" t="s">
        <v>8294</v>
      </c>
      <c r="BJ481" s="211"/>
      <c r="BK481" s="211" t="s">
        <v>8294</v>
      </c>
      <c r="BL481" s="211"/>
      <c r="BM481" s="212">
        <v>63.9</v>
      </c>
      <c r="BN481" s="212" t="s">
        <v>8299</v>
      </c>
      <c r="BO481" s="211" t="s">
        <v>8294</v>
      </c>
      <c r="BP481" s="211"/>
      <c r="BQ481" s="212">
        <v>8.6999999999999993</v>
      </c>
      <c r="BR481" s="212" t="s">
        <v>8299</v>
      </c>
      <c r="BS481" s="212">
        <v>50.2</v>
      </c>
      <c r="BT481" s="212" t="s">
        <v>8299</v>
      </c>
      <c r="BU481" s="212">
        <v>11.9</v>
      </c>
      <c r="BV481" s="212" t="s">
        <v>8299</v>
      </c>
      <c r="BW481" s="212">
        <v>14.2</v>
      </c>
      <c r="BX481" s="212" t="s">
        <v>8299</v>
      </c>
      <c r="BY481" s="234">
        <v>7.3646621704101563</v>
      </c>
      <c r="BZ481" s="214">
        <v>42215</v>
      </c>
      <c r="CA481" s="212">
        <v>29.2</v>
      </c>
      <c r="CB481" s="208" t="s">
        <v>8299</v>
      </c>
      <c r="CC481" s="212">
        <v>7.8</v>
      </c>
      <c r="CD481" s="214">
        <v>42215</v>
      </c>
      <c r="CE481" s="208">
        <v>0</v>
      </c>
      <c r="CG481" s="215" t="s">
        <v>8294</v>
      </c>
      <c r="CH481" s="215" t="s">
        <v>8294</v>
      </c>
      <c r="CI481" s="215" t="s">
        <v>8294</v>
      </c>
      <c r="CJ481" s="215" t="s">
        <v>8294</v>
      </c>
    </row>
    <row r="482" spans="1:88">
      <c r="A482" s="210" t="s">
        <v>7624</v>
      </c>
      <c r="B482" s="211" t="s">
        <v>8064</v>
      </c>
      <c r="C482" s="212" t="s">
        <v>7743</v>
      </c>
      <c r="D482" s="211" t="s">
        <v>8276</v>
      </c>
      <c r="E482" s="212">
        <v>118</v>
      </c>
      <c r="F482" s="212">
        <v>2</v>
      </c>
      <c r="G482" s="213">
        <v>301</v>
      </c>
      <c r="H482" s="213">
        <v>11</v>
      </c>
      <c r="I482" s="213"/>
      <c r="J482" s="213"/>
      <c r="K482" s="211" t="s">
        <v>8294</v>
      </c>
      <c r="M482" s="212">
        <v>7</v>
      </c>
      <c r="N482" s="214">
        <v>41915</v>
      </c>
      <c r="O482" s="212">
        <v>2.61</v>
      </c>
      <c r="P482" s="214">
        <v>42215</v>
      </c>
      <c r="Q482" s="215" t="s">
        <v>8294</v>
      </c>
      <c r="R482" s="215" t="s">
        <v>8294</v>
      </c>
      <c r="S482" s="215" t="s">
        <v>8294</v>
      </c>
      <c r="T482" s="215" t="s">
        <v>8294</v>
      </c>
      <c r="U482" s="209">
        <f>AD482*BS482</f>
        <v>781.86262000000011</v>
      </c>
      <c r="V482" s="216">
        <v>42215</v>
      </c>
      <c r="W482" s="215">
        <v>13.5</v>
      </c>
      <c r="X482" s="215" t="s">
        <v>8294</v>
      </c>
      <c r="Y482" s="215" t="s">
        <v>8294</v>
      </c>
      <c r="Z482" s="209">
        <f>AD482*BU482</f>
        <v>284.31367999999998</v>
      </c>
      <c r="AA482" s="216">
        <v>42215</v>
      </c>
      <c r="AB482" s="208">
        <f>(AD482/AH482)*10000</f>
        <v>38524.888888888891</v>
      </c>
      <c r="AC482" s="216">
        <v>42215</v>
      </c>
      <c r="AD482" s="485">
        <f>(O482/W482)*(((100-CC482)/100)*((100-2)/100))*100</f>
        <v>17.336200000000002</v>
      </c>
      <c r="AE482" s="216">
        <v>42212</v>
      </c>
      <c r="AF482" s="235">
        <v>19.439560439560438</v>
      </c>
      <c r="AG482" s="216">
        <v>42212</v>
      </c>
      <c r="AH482" s="212">
        <v>4.5</v>
      </c>
      <c r="AI482" s="216" t="s">
        <v>8299</v>
      </c>
      <c r="AJ482" s="212">
        <v>160</v>
      </c>
      <c r="AK482" s="216">
        <v>42145</v>
      </c>
      <c r="AL482" s="215" t="s">
        <v>8294</v>
      </c>
      <c r="AM482" s="215"/>
      <c r="AN482" s="212">
        <v>108</v>
      </c>
      <c r="AO482" s="212"/>
      <c r="AP482" s="215" t="s">
        <v>8294</v>
      </c>
      <c r="AQ482" s="215"/>
      <c r="AR482" s="215" t="s">
        <v>8294</v>
      </c>
      <c r="AS482" s="215"/>
      <c r="AT482" s="215" t="s">
        <v>8294</v>
      </c>
      <c r="AU482" s="215" t="s">
        <v>8294</v>
      </c>
      <c r="AV482" s="215"/>
      <c r="AW482" s="215" t="s">
        <v>8294</v>
      </c>
      <c r="AX482" s="215"/>
      <c r="AY482" s="215" t="s">
        <v>8294</v>
      </c>
      <c r="AZ482" s="215"/>
      <c r="BA482" s="215" t="s">
        <v>8294</v>
      </c>
      <c r="BB482" s="215"/>
      <c r="BC482" s="215" t="s">
        <v>8294</v>
      </c>
      <c r="BD482" s="215"/>
      <c r="BE482" s="212">
        <v>3</v>
      </c>
      <c r="BF482" s="217">
        <v>42279</v>
      </c>
      <c r="BG482" s="212">
        <v>7.9</v>
      </c>
      <c r="BH482" s="212" t="s">
        <v>8299</v>
      </c>
      <c r="BI482" s="211" t="s">
        <v>8294</v>
      </c>
      <c r="BJ482" s="211"/>
      <c r="BK482" s="211" t="s">
        <v>8294</v>
      </c>
      <c r="BL482" s="211"/>
      <c r="BM482" s="212">
        <v>64.400000000000006</v>
      </c>
      <c r="BN482" s="212" t="s">
        <v>8299</v>
      </c>
      <c r="BO482" s="211" t="s">
        <v>8294</v>
      </c>
      <c r="BP482" s="211"/>
      <c r="BQ482" s="212">
        <v>8.1999999999999993</v>
      </c>
      <c r="BR482" s="212" t="s">
        <v>8299</v>
      </c>
      <c r="BS482" s="212">
        <v>45.1</v>
      </c>
      <c r="BT482" s="212" t="s">
        <v>8299</v>
      </c>
      <c r="BU482" s="212">
        <v>16.399999999999999</v>
      </c>
      <c r="BV482" s="212" t="s">
        <v>8299</v>
      </c>
      <c r="BW482" s="212">
        <v>38.4</v>
      </c>
      <c r="BX482" s="212" t="s">
        <v>8299</v>
      </c>
      <c r="BY482" s="234">
        <v>8.2030296325683594</v>
      </c>
      <c r="BZ482" s="214">
        <v>42215</v>
      </c>
      <c r="CA482" s="212">
        <v>35.6</v>
      </c>
      <c r="CB482" s="208" t="s">
        <v>8299</v>
      </c>
      <c r="CC482" s="212">
        <v>8.5</v>
      </c>
      <c r="CD482" s="214">
        <v>42215</v>
      </c>
      <c r="CE482" s="208">
        <v>0</v>
      </c>
      <c r="CG482" s="215" t="s">
        <v>8294</v>
      </c>
      <c r="CH482" s="215" t="s">
        <v>8294</v>
      </c>
      <c r="CI482" s="215" t="s">
        <v>8294</v>
      </c>
      <c r="CJ482" s="215" t="s">
        <v>8294</v>
      </c>
    </row>
    <row r="483" spans="1:88">
      <c r="A483" s="210" t="s">
        <v>7624</v>
      </c>
      <c r="B483" s="211" t="s">
        <v>7943</v>
      </c>
      <c r="C483" s="212" t="s">
        <v>7689</v>
      </c>
      <c r="D483" s="211" t="s">
        <v>8276</v>
      </c>
      <c r="E483" s="212">
        <v>59</v>
      </c>
      <c r="F483" s="212">
        <v>2</v>
      </c>
      <c r="G483" s="213">
        <v>301</v>
      </c>
      <c r="H483" s="213">
        <v>12</v>
      </c>
      <c r="I483" s="213"/>
      <c r="J483" s="213"/>
      <c r="K483" s="211" t="s">
        <v>8294</v>
      </c>
      <c r="M483" s="212">
        <v>7</v>
      </c>
      <c r="N483" s="214">
        <v>41915</v>
      </c>
      <c r="O483" s="212">
        <v>3.66</v>
      </c>
      <c r="P483" s="214">
        <v>42215</v>
      </c>
      <c r="Q483" s="215" t="s">
        <v>8294</v>
      </c>
      <c r="R483" s="215" t="s">
        <v>8294</v>
      </c>
      <c r="S483" s="215" t="s">
        <v>8294</v>
      </c>
      <c r="T483" s="215" t="s">
        <v>8294</v>
      </c>
      <c r="U483" s="209">
        <f>AD483*BS483</f>
        <v>1083.0648142222224</v>
      </c>
      <c r="V483" s="216">
        <v>42215</v>
      </c>
      <c r="W483" s="215">
        <v>13.5</v>
      </c>
      <c r="X483" s="215" t="s">
        <v>8294</v>
      </c>
      <c r="Y483" s="215" t="s">
        <v>8294</v>
      </c>
      <c r="Z483" s="209">
        <f>AD483*BU483</f>
        <v>405.54220622222226</v>
      </c>
      <c r="AA483" s="216">
        <v>42215</v>
      </c>
      <c r="AB483" s="208">
        <f>(AD483/AH483)*10000</f>
        <v>50591.592592592599</v>
      </c>
      <c r="AC483" s="216">
        <v>42215</v>
      </c>
      <c r="AD483" s="485">
        <f>(O483/W483)*(((100-CC483)/100)*((100-2)/100))*100</f>
        <v>24.283964444444447</v>
      </c>
      <c r="AE483" s="216">
        <v>42212</v>
      </c>
      <c r="AF483" s="235">
        <v>27.230280830280833</v>
      </c>
      <c r="AG483" s="216">
        <v>42212</v>
      </c>
      <c r="AH483" s="212">
        <v>4.8</v>
      </c>
      <c r="AI483" s="216" t="s">
        <v>8299</v>
      </c>
      <c r="AJ483" s="212">
        <v>175</v>
      </c>
      <c r="AK483" s="216">
        <v>42145</v>
      </c>
      <c r="AL483" s="215" t="s">
        <v>8294</v>
      </c>
      <c r="AM483" s="215"/>
      <c r="AN483" s="212">
        <v>105</v>
      </c>
      <c r="AO483" s="212"/>
      <c r="AP483" s="215" t="s">
        <v>8294</v>
      </c>
      <c r="AQ483" s="215"/>
      <c r="AR483" s="215" t="s">
        <v>8294</v>
      </c>
      <c r="AS483" s="215"/>
      <c r="AT483" s="215" t="s">
        <v>8294</v>
      </c>
      <c r="AU483" s="215" t="s">
        <v>8294</v>
      </c>
      <c r="AV483" s="215"/>
      <c r="AW483" s="215" t="s">
        <v>8294</v>
      </c>
      <c r="AX483" s="215"/>
      <c r="AY483" s="215" t="s">
        <v>8294</v>
      </c>
      <c r="AZ483" s="215"/>
      <c r="BA483" s="215" t="s">
        <v>8294</v>
      </c>
      <c r="BB483" s="215"/>
      <c r="BC483" s="215" t="s">
        <v>8294</v>
      </c>
      <c r="BD483" s="215"/>
      <c r="BE483" s="212">
        <v>3</v>
      </c>
      <c r="BF483" s="217">
        <v>42279</v>
      </c>
      <c r="BG483" s="212">
        <v>-4.4000000000000004</v>
      </c>
      <c r="BH483" s="212" t="s">
        <v>8299</v>
      </c>
      <c r="BI483" s="211" t="s">
        <v>8294</v>
      </c>
      <c r="BJ483" s="211"/>
      <c r="BK483" s="211" t="s">
        <v>8294</v>
      </c>
      <c r="BL483" s="211"/>
      <c r="BM483" s="212">
        <v>61.6</v>
      </c>
      <c r="BN483" s="212" t="s">
        <v>8299</v>
      </c>
      <c r="BO483" s="211" t="s">
        <v>8294</v>
      </c>
      <c r="BP483" s="211"/>
      <c r="BQ483" s="212">
        <v>9.8000000000000007</v>
      </c>
      <c r="BR483" s="212" t="s">
        <v>8299</v>
      </c>
      <c r="BS483" s="212">
        <v>44.6</v>
      </c>
      <c r="BT483" s="212" t="s">
        <v>8299</v>
      </c>
      <c r="BU483" s="212">
        <v>16.7</v>
      </c>
      <c r="BV483" s="212" t="s">
        <v>8299</v>
      </c>
      <c r="BW483" s="212">
        <v>26</v>
      </c>
      <c r="BX483" s="212" t="s">
        <v>8299</v>
      </c>
      <c r="BY483" s="234">
        <v>7.9988842010498047</v>
      </c>
      <c r="BZ483" s="214">
        <v>42215</v>
      </c>
      <c r="CA483" s="212">
        <v>36.1</v>
      </c>
      <c r="CB483" s="208" t="s">
        <v>8299</v>
      </c>
      <c r="CC483" s="212">
        <v>8.6</v>
      </c>
      <c r="CD483" s="214">
        <v>42215</v>
      </c>
      <c r="CE483" s="208">
        <v>0</v>
      </c>
      <c r="CG483" s="215" t="s">
        <v>8294</v>
      </c>
      <c r="CH483" s="215" t="s">
        <v>8294</v>
      </c>
      <c r="CI483" s="215" t="s">
        <v>8294</v>
      </c>
      <c r="CJ483" s="215" t="s">
        <v>8294</v>
      </c>
    </row>
    <row r="484" spans="1:88">
      <c r="A484" s="210" t="s">
        <v>7624</v>
      </c>
      <c r="B484" s="211" t="s">
        <v>7907</v>
      </c>
      <c r="C484" s="212" t="s">
        <v>7671</v>
      </c>
      <c r="D484" s="211" t="s">
        <v>8276</v>
      </c>
      <c r="E484" s="212">
        <v>41</v>
      </c>
      <c r="F484" s="212">
        <v>2</v>
      </c>
      <c r="G484" s="213">
        <v>301</v>
      </c>
      <c r="H484" s="213">
        <v>13</v>
      </c>
      <c r="I484" s="213"/>
      <c r="J484" s="213"/>
      <c r="K484" s="211" t="s">
        <v>8294</v>
      </c>
      <c r="M484" s="212">
        <v>7</v>
      </c>
      <c r="N484" s="214">
        <v>41915</v>
      </c>
      <c r="O484" s="212">
        <v>4.6500000000000004</v>
      </c>
      <c r="P484" s="214">
        <v>42215</v>
      </c>
      <c r="Q484" s="215" t="s">
        <v>8294</v>
      </c>
      <c r="R484" s="215" t="s">
        <v>8294</v>
      </c>
      <c r="S484" s="215" t="s">
        <v>8294</v>
      </c>
      <c r="T484" s="215" t="s">
        <v>8294</v>
      </c>
      <c r="U484" s="209">
        <f>AD484*BS484</f>
        <v>1409.9628044444448</v>
      </c>
      <c r="V484" s="216">
        <v>42215</v>
      </c>
      <c r="W484" s="215">
        <v>13.5</v>
      </c>
      <c r="X484" s="215" t="s">
        <v>8294</v>
      </c>
      <c r="Y484" s="215" t="s">
        <v>8294</v>
      </c>
      <c r="Z484" s="209">
        <f>AD484*BU484</f>
        <v>447.36237777777791</v>
      </c>
      <c r="AA484" s="216">
        <v>42215</v>
      </c>
      <c r="AB484" s="208">
        <f>(AD484/AH484)*10000</f>
        <v>68561.283950617304</v>
      </c>
      <c r="AC484" s="216">
        <v>42215</v>
      </c>
      <c r="AD484" s="485">
        <f>(O484/W484)*(((100-CC484)/100)*((100-2)/100))*100</f>
        <v>30.852577777777785</v>
      </c>
      <c r="AE484" s="216">
        <v>42212</v>
      </c>
      <c r="AF484" s="235">
        <v>34.595848595848601</v>
      </c>
      <c r="AG484" s="216">
        <v>42212</v>
      </c>
      <c r="AH484" s="212">
        <v>4.5</v>
      </c>
      <c r="AI484" s="216" t="s">
        <v>8299</v>
      </c>
      <c r="AJ484" s="212">
        <v>155</v>
      </c>
      <c r="AK484" s="216">
        <v>42145</v>
      </c>
      <c r="AL484" s="215" t="s">
        <v>8294</v>
      </c>
      <c r="AM484" s="215"/>
      <c r="AN484" s="212">
        <v>107</v>
      </c>
      <c r="AO484" s="212"/>
      <c r="AP484" s="215" t="s">
        <v>8294</v>
      </c>
      <c r="AQ484" s="215"/>
      <c r="AR484" s="215" t="s">
        <v>8294</v>
      </c>
      <c r="AS484" s="215"/>
      <c r="AT484" s="215" t="s">
        <v>8294</v>
      </c>
      <c r="AU484" s="215" t="s">
        <v>8294</v>
      </c>
      <c r="AV484" s="215"/>
      <c r="AW484" s="215" t="s">
        <v>8294</v>
      </c>
      <c r="AX484" s="215"/>
      <c r="AY484" s="215" t="s">
        <v>8294</v>
      </c>
      <c r="AZ484" s="215"/>
      <c r="BA484" s="215" t="s">
        <v>8294</v>
      </c>
      <c r="BB484" s="215"/>
      <c r="BC484" s="215" t="s">
        <v>8294</v>
      </c>
      <c r="BD484" s="215"/>
      <c r="BE484" s="212">
        <v>3</v>
      </c>
      <c r="BF484" s="217">
        <v>42279</v>
      </c>
      <c r="BG484" s="212">
        <v>-13.5</v>
      </c>
      <c r="BH484" s="212" t="s">
        <v>8299</v>
      </c>
      <c r="BI484" s="211" t="s">
        <v>8294</v>
      </c>
      <c r="BJ484" s="211"/>
      <c r="BK484" s="211" t="s">
        <v>8294</v>
      </c>
      <c r="BL484" s="211"/>
      <c r="BM484" s="212">
        <v>63</v>
      </c>
      <c r="BN484" s="212" t="s">
        <v>8299</v>
      </c>
      <c r="BO484" s="211" t="s">
        <v>8294</v>
      </c>
      <c r="BP484" s="211"/>
      <c r="BQ484" s="212">
        <v>8.8000000000000007</v>
      </c>
      <c r="BR484" s="212" t="s">
        <v>8299</v>
      </c>
      <c r="BS484" s="212">
        <v>45.7</v>
      </c>
      <c r="BT484" s="212" t="s">
        <v>8299</v>
      </c>
      <c r="BU484" s="212">
        <v>14.5</v>
      </c>
      <c r="BV484" s="212" t="s">
        <v>8299</v>
      </c>
      <c r="BW484" s="212">
        <v>8.3000000000000007</v>
      </c>
      <c r="BX484" s="212" t="s">
        <v>8299</v>
      </c>
      <c r="BY484" s="234">
        <v>8.2719650268554687</v>
      </c>
      <c r="BZ484" s="214">
        <v>42215</v>
      </c>
      <c r="CA484" s="212">
        <v>31.9</v>
      </c>
      <c r="CB484" s="208" t="s">
        <v>8299</v>
      </c>
      <c r="CC484" s="212">
        <v>8.6</v>
      </c>
      <c r="CD484" s="214">
        <v>42215</v>
      </c>
      <c r="CE484" s="208">
        <v>0</v>
      </c>
      <c r="CG484" s="215" t="s">
        <v>8294</v>
      </c>
      <c r="CH484" s="215" t="s">
        <v>8294</v>
      </c>
      <c r="CI484" s="215" t="s">
        <v>8294</v>
      </c>
      <c r="CJ484" s="215" t="s">
        <v>8294</v>
      </c>
    </row>
    <row r="485" spans="1:88">
      <c r="A485" s="210" t="s">
        <v>7624</v>
      </c>
      <c r="B485" s="211" t="s">
        <v>7853</v>
      </c>
      <c r="C485" s="212" t="s">
        <v>7852</v>
      </c>
      <c r="D485" s="211" t="s">
        <v>8276</v>
      </c>
      <c r="E485" s="212">
        <v>16</v>
      </c>
      <c r="F485" s="212">
        <v>2</v>
      </c>
      <c r="G485" s="213">
        <v>301</v>
      </c>
      <c r="H485" s="213">
        <v>14</v>
      </c>
      <c r="I485" s="213"/>
      <c r="J485" s="213"/>
      <c r="K485" s="211" t="s">
        <v>8294</v>
      </c>
      <c r="M485" s="212">
        <v>7</v>
      </c>
      <c r="N485" s="214">
        <v>41915</v>
      </c>
      <c r="O485" s="212">
        <v>3.46</v>
      </c>
      <c r="P485" s="214">
        <v>42215</v>
      </c>
      <c r="Q485" s="215" t="s">
        <v>8294</v>
      </c>
      <c r="R485" s="215" t="s">
        <v>8294</v>
      </c>
      <c r="S485" s="215" t="s">
        <v>8294</v>
      </c>
      <c r="T485" s="215" t="s">
        <v>8294</v>
      </c>
      <c r="U485" s="209">
        <f>AD485*BS485</f>
        <v>1054.8653214814813</v>
      </c>
      <c r="V485" s="216">
        <v>42215</v>
      </c>
      <c r="W485" s="215">
        <v>13.5</v>
      </c>
      <c r="X485" s="215" t="s">
        <v>8294</v>
      </c>
      <c r="Y485" s="215" t="s">
        <v>8294</v>
      </c>
      <c r="Z485" s="209">
        <f>AD485*BU485</f>
        <v>341.6846367407407</v>
      </c>
      <c r="AA485" s="216">
        <v>42215</v>
      </c>
      <c r="AB485" s="208">
        <f>(AD485/AH485)*10000</f>
        <v>47774.6975308642</v>
      </c>
      <c r="AC485" s="216">
        <v>42215</v>
      </c>
      <c r="AD485" s="485">
        <f>(O485/W485)*(((100-CC485)/100)*((100-2)/100))*100</f>
        <v>22.931854814814812</v>
      </c>
      <c r="AE485" s="216">
        <v>42212</v>
      </c>
      <c r="AF485" s="235">
        <v>25.714122914122918</v>
      </c>
      <c r="AG485" s="216">
        <v>42212</v>
      </c>
      <c r="AH485" s="212">
        <v>4.8</v>
      </c>
      <c r="AI485" s="216" t="s">
        <v>8299</v>
      </c>
      <c r="AJ485" s="212">
        <v>170</v>
      </c>
      <c r="AK485" s="216">
        <v>42145</v>
      </c>
      <c r="AL485" s="215" t="s">
        <v>8294</v>
      </c>
      <c r="AM485" s="215"/>
      <c r="AN485" s="212">
        <v>101</v>
      </c>
      <c r="AO485" s="212"/>
      <c r="AP485" s="215" t="s">
        <v>8294</v>
      </c>
      <c r="AQ485" s="215"/>
      <c r="AR485" s="215" t="s">
        <v>8294</v>
      </c>
      <c r="AS485" s="215"/>
      <c r="AT485" s="215" t="s">
        <v>8294</v>
      </c>
      <c r="AU485" s="215" t="s">
        <v>8294</v>
      </c>
      <c r="AV485" s="215"/>
      <c r="AW485" s="215" t="s">
        <v>8294</v>
      </c>
      <c r="AX485" s="215"/>
      <c r="AY485" s="215" t="s">
        <v>8294</v>
      </c>
      <c r="AZ485" s="215"/>
      <c r="BA485" s="215" t="s">
        <v>8294</v>
      </c>
      <c r="BB485" s="215"/>
      <c r="BC485" s="215" t="s">
        <v>8294</v>
      </c>
      <c r="BD485" s="215"/>
      <c r="BE485" s="212">
        <v>3</v>
      </c>
      <c r="BF485" s="217">
        <v>42279</v>
      </c>
      <c r="BG485" s="212">
        <v>2.8</v>
      </c>
      <c r="BH485" s="212" t="s">
        <v>8299</v>
      </c>
      <c r="BI485" s="211" t="s">
        <v>8294</v>
      </c>
      <c r="BJ485" s="211"/>
      <c r="BK485" s="211" t="s">
        <v>8294</v>
      </c>
      <c r="BL485" s="211"/>
      <c r="BM485" s="212">
        <v>65.3</v>
      </c>
      <c r="BN485" s="212" t="s">
        <v>8299</v>
      </c>
      <c r="BO485" s="211" t="s">
        <v>8294</v>
      </c>
      <c r="BP485" s="211"/>
      <c r="BQ485" s="212">
        <v>7.2</v>
      </c>
      <c r="BR485" s="212" t="s">
        <v>8299</v>
      </c>
      <c r="BS485" s="212">
        <v>46</v>
      </c>
      <c r="BT485" s="212" t="s">
        <v>8299</v>
      </c>
      <c r="BU485" s="212">
        <v>14.9</v>
      </c>
      <c r="BV485" s="212" t="s">
        <v>8299</v>
      </c>
      <c r="BW485" s="212">
        <v>33.6</v>
      </c>
      <c r="BX485" s="212" t="s">
        <v>8299</v>
      </c>
      <c r="BY485" s="234">
        <v>7.6145281791687012</v>
      </c>
      <c r="BZ485" s="214">
        <v>42215</v>
      </c>
      <c r="CA485" s="212">
        <v>33.200000000000003</v>
      </c>
      <c r="CB485" s="208" t="s">
        <v>8299</v>
      </c>
      <c r="CC485" s="212">
        <v>8.6999999999999993</v>
      </c>
      <c r="CD485" s="214">
        <v>42215</v>
      </c>
      <c r="CE485" s="208">
        <v>0</v>
      </c>
      <c r="CG485" s="215" t="s">
        <v>8294</v>
      </c>
      <c r="CH485" s="215" t="s">
        <v>8294</v>
      </c>
      <c r="CI485" s="215" t="s">
        <v>8294</v>
      </c>
      <c r="CJ485" s="215" t="s">
        <v>8294</v>
      </c>
    </row>
    <row r="486" spans="1:88">
      <c r="A486" s="210" t="s">
        <v>7624</v>
      </c>
      <c r="B486" s="211" t="s">
        <v>8157</v>
      </c>
      <c r="C486" s="212" t="s">
        <v>7785</v>
      </c>
      <c r="D486" s="211" t="s">
        <v>8276</v>
      </c>
      <c r="E486" s="212">
        <v>162</v>
      </c>
      <c r="F486" s="212">
        <v>2</v>
      </c>
      <c r="G486" s="213">
        <v>301</v>
      </c>
      <c r="H486" s="213">
        <v>15</v>
      </c>
      <c r="I486" s="213"/>
      <c r="J486" s="213"/>
      <c r="K486" s="211" t="s">
        <v>8294</v>
      </c>
      <c r="M486" s="212">
        <v>7</v>
      </c>
      <c r="N486" s="214">
        <v>41915</v>
      </c>
      <c r="O486" s="212">
        <v>5.26</v>
      </c>
      <c r="P486" s="214">
        <v>42215</v>
      </c>
      <c r="Q486" s="215" t="s">
        <v>8294</v>
      </c>
      <c r="R486" s="215" t="s">
        <v>8294</v>
      </c>
      <c r="S486" s="215" t="s">
        <v>8294</v>
      </c>
      <c r="T486" s="215" t="s">
        <v>8294</v>
      </c>
      <c r="U486" s="209">
        <f>AD486*BS486</f>
        <v>1694.8867848888885</v>
      </c>
      <c r="V486" s="216">
        <v>42215</v>
      </c>
      <c r="W486" s="215">
        <v>13.5</v>
      </c>
      <c r="X486" s="215" t="s">
        <v>8294</v>
      </c>
      <c r="Y486" s="215" t="s">
        <v>8294</v>
      </c>
      <c r="Z486" s="209">
        <f>AD486*BU486</f>
        <v>442.14437866666657</v>
      </c>
      <c r="AA486" s="216">
        <v>42215</v>
      </c>
      <c r="AB486" s="208">
        <f>(AD486/AH486)*10000</f>
        <v>79751.872053872037</v>
      </c>
      <c r="AC486" s="216">
        <v>42215</v>
      </c>
      <c r="AD486" s="485">
        <f>(O486/W486)*(((100-CC486)/100)*((100-2)/100))*100</f>
        <v>35.090823703703698</v>
      </c>
      <c r="AE486" s="216">
        <v>42212</v>
      </c>
      <c r="AF486" s="235">
        <v>39.348310948310946</v>
      </c>
      <c r="AG486" s="216">
        <v>42212</v>
      </c>
      <c r="AH486" s="212">
        <v>4.4000000000000004</v>
      </c>
      <c r="AI486" s="216" t="s">
        <v>8299</v>
      </c>
      <c r="AJ486" s="212">
        <v>180</v>
      </c>
      <c r="AK486" s="216">
        <v>42145</v>
      </c>
      <c r="AL486" s="215" t="s">
        <v>8294</v>
      </c>
      <c r="AM486" s="215"/>
      <c r="AN486" s="212">
        <v>102</v>
      </c>
      <c r="AO486" s="212"/>
      <c r="AP486" s="215" t="s">
        <v>8294</v>
      </c>
      <c r="AQ486" s="215"/>
      <c r="AR486" s="215" t="s">
        <v>8294</v>
      </c>
      <c r="AS486" s="215"/>
      <c r="AT486" s="215" t="s">
        <v>8294</v>
      </c>
      <c r="AU486" s="215" t="s">
        <v>8294</v>
      </c>
      <c r="AV486" s="215"/>
      <c r="AW486" s="215" t="s">
        <v>8294</v>
      </c>
      <c r="AX486" s="215"/>
      <c r="AY486" s="215" t="s">
        <v>8294</v>
      </c>
      <c r="AZ486" s="215"/>
      <c r="BA486" s="215" t="s">
        <v>8294</v>
      </c>
      <c r="BB486" s="215"/>
      <c r="BC486" s="215" t="s">
        <v>8294</v>
      </c>
      <c r="BD486" s="215"/>
      <c r="BE486" s="212">
        <v>3</v>
      </c>
      <c r="BF486" s="217">
        <v>42279</v>
      </c>
      <c r="BG486" s="212">
        <v>-9.1</v>
      </c>
      <c r="BH486" s="212" t="s">
        <v>8299</v>
      </c>
      <c r="BI486" s="211" t="s">
        <v>8294</v>
      </c>
      <c r="BJ486" s="211"/>
      <c r="BK486" s="211" t="s">
        <v>8294</v>
      </c>
      <c r="BL486" s="211"/>
      <c r="BM486" s="212">
        <v>65</v>
      </c>
      <c r="BN486" s="212" t="s">
        <v>8299</v>
      </c>
      <c r="BO486" s="211" t="s">
        <v>8294</v>
      </c>
      <c r="BP486" s="211"/>
      <c r="BQ486" s="212">
        <v>7.7</v>
      </c>
      <c r="BR486" s="212" t="s">
        <v>8299</v>
      </c>
      <c r="BS486" s="212">
        <v>48.3</v>
      </c>
      <c r="BT486" s="212" t="s">
        <v>8299</v>
      </c>
      <c r="BU486" s="212">
        <v>12.6</v>
      </c>
      <c r="BV486" s="212" t="s">
        <v>8299</v>
      </c>
      <c r="BW486" s="212">
        <v>14.9</v>
      </c>
      <c r="BX486" s="212" t="s">
        <v>8299</v>
      </c>
      <c r="BY486" s="234">
        <v>7.6269421577453613</v>
      </c>
      <c r="BZ486" s="214">
        <v>42215</v>
      </c>
      <c r="CA486" s="212">
        <v>29.4</v>
      </c>
      <c r="CB486" s="208" t="s">
        <v>8299</v>
      </c>
      <c r="CC486" s="212">
        <v>8.1</v>
      </c>
      <c r="CD486" s="214">
        <v>42215</v>
      </c>
      <c r="CE486" s="208">
        <v>0</v>
      </c>
      <c r="CG486" s="215" t="s">
        <v>8294</v>
      </c>
      <c r="CH486" s="215" t="s">
        <v>8294</v>
      </c>
      <c r="CI486" s="215" t="s">
        <v>8294</v>
      </c>
      <c r="CJ486" s="215" t="s">
        <v>8294</v>
      </c>
    </row>
    <row r="487" spans="1:88">
      <c r="A487" s="210" t="s">
        <v>7624</v>
      </c>
      <c r="B487" s="211" t="s">
        <v>8058</v>
      </c>
      <c r="C487" s="212" t="s">
        <v>7741</v>
      </c>
      <c r="D487" s="211" t="s">
        <v>8276</v>
      </c>
      <c r="E487" s="212">
        <v>116</v>
      </c>
      <c r="F487" s="212">
        <v>2</v>
      </c>
      <c r="G487" s="213">
        <v>301</v>
      </c>
      <c r="H487" s="213">
        <v>16</v>
      </c>
      <c r="I487" s="213"/>
      <c r="J487" s="213"/>
      <c r="K487" s="211" t="s">
        <v>8294</v>
      </c>
      <c r="M487" s="212">
        <v>7</v>
      </c>
      <c r="N487" s="214">
        <v>41915</v>
      </c>
      <c r="O487" s="212">
        <v>2.67</v>
      </c>
      <c r="P487" s="214">
        <v>42215</v>
      </c>
      <c r="Q487" s="215" t="s">
        <v>8294</v>
      </c>
      <c r="R487" s="215" t="s">
        <v>8294</v>
      </c>
      <c r="S487" s="215" t="s">
        <v>8294</v>
      </c>
      <c r="T487" s="215" t="s">
        <v>8294</v>
      </c>
      <c r="U487" s="209">
        <f>AD487*BS487</f>
        <v>834.44343111111107</v>
      </c>
      <c r="V487" s="216">
        <v>42215</v>
      </c>
      <c r="W487" s="215">
        <v>13.5</v>
      </c>
      <c r="X487" s="215" t="s">
        <v>8294</v>
      </c>
      <c r="Y487" s="215" t="s">
        <v>8294</v>
      </c>
      <c r="Z487" s="209">
        <f>AD487*BU487</f>
        <v>260.98549866666662</v>
      </c>
      <c r="AA487" s="216">
        <v>42215</v>
      </c>
      <c r="AB487" s="208">
        <f>(AD487/AH487)*10000</f>
        <v>41288.640826873379</v>
      </c>
      <c r="AC487" s="216">
        <v>42215</v>
      </c>
      <c r="AD487" s="485">
        <f>(O487/W487)*(((100-CC487)/100)*((100-2)/100))*100</f>
        <v>17.754115555555554</v>
      </c>
      <c r="AE487" s="216">
        <v>42212</v>
      </c>
      <c r="AF487" s="235">
        <v>19.908180708180705</v>
      </c>
      <c r="AG487" s="216">
        <v>42212</v>
      </c>
      <c r="AH487" s="212">
        <v>4.3</v>
      </c>
      <c r="AI487" s="216" t="s">
        <v>8299</v>
      </c>
      <c r="AJ487" s="212">
        <v>165</v>
      </c>
      <c r="AK487" s="216">
        <v>42145</v>
      </c>
      <c r="AL487" s="215" t="s">
        <v>8294</v>
      </c>
      <c r="AM487" s="215"/>
      <c r="AN487" s="212">
        <v>111</v>
      </c>
      <c r="AO487" s="212"/>
      <c r="AP487" s="215" t="s">
        <v>8294</v>
      </c>
      <c r="AQ487" s="215"/>
      <c r="AR487" s="215" t="s">
        <v>8294</v>
      </c>
      <c r="AS487" s="215"/>
      <c r="AT487" s="215" t="s">
        <v>8294</v>
      </c>
      <c r="AU487" s="215" t="s">
        <v>8294</v>
      </c>
      <c r="AV487" s="215"/>
      <c r="AW487" s="215" t="s">
        <v>8294</v>
      </c>
      <c r="AX487" s="215"/>
      <c r="AY487" s="215" t="s">
        <v>8294</v>
      </c>
      <c r="AZ487" s="215"/>
      <c r="BA487" s="215" t="s">
        <v>8294</v>
      </c>
      <c r="BB487" s="215"/>
      <c r="BC487" s="215" t="s">
        <v>8294</v>
      </c>
      <c r="BD487" s="215"/>
      <c r="BE487" s="212">
        <v>3</v>
      </c>
      <c r="BF487" s="217">
        <v>42279</v>
      </c>
      <c r="BG487" s="212">
        <v>13.4</v>
      </c>
      <c r="BH487" s="212" t="s">
        <v>8299</v>
      </c>
      <c r="BI487" s="211" t="s">
        <v>8294</v>
      </c>
      <c r="BJ487" s="211"/>
      <c r="BK487" s="211" t="s">
        <v>8294</v>
      </c>
      <c r="BL487" s="211"/>
      <c r="BM487" s="212">
        <v>66.3</v>
      </c>
      <c r="BN487" s="212" t="s">
        <v>8299</v>
      </c>
      <c r="BO487" s="211" t="s">
        <v>8294</v>
      </c>
      <c r="BP487" s="211"/>
      <c r="BQ487" s="212">
        <v>5.0999999999999996</v>
      </c>
      <c r="BR487" s="212" t="s">
        <v>8299</v>
      </c>
      <c r="BS487" s="212">
        <v>47</v>
      </c>
      <c r="BT487" s="212" t="s">
        <v>8299</v>
      </c>
      <c r="BU487" s="212">
        <v>14.7</v>
      </c>
      <c r="BV487" s="212" t="s">
        <v>8299</v>
      </c>
      <c r="BW487" s="212">
        <v>39.799999999999997</v>
      </c>
      <c r="BX487" s="212" t="s">
        <v>8299</v>
      </c>
      <c r="BY487" s="234">
        <v>8.1188068389892578</v>
      </c>
      <c r="BZ487" s="214">
        <v>42215</v>
      </c>
      <c r="CA487" s="212">
        <v>33.299999999999997</v>
      </c>
      <c r="CB487" s="208" t="s">
        <v>8299</v>
      </c>
      <c r="CC487" s="212">
        <v>8.4</v>
      </c>
      <c r="CD487" s="214">
        <v>42215</v>
      </c>
      <c r="CE487" s="208">
        <v>0</v>
      </c>
      <c r="CG487" s="215" t="s">
        <v>8294</v>
      </c>
      <c r="CH487" s="215" t="s">
        <v>8294</v>
      </c>
      <c r="CI487" s="215" t="s">
        <v>8294</v>
      </c>
      <c r="CJ487" s="215" t="s">
        <v>8294</v>
      </c>
    </row>
    <row r="488" spans="1:88">
      <c r="A488" s="210" t="s">
        <v>7624</v>
      </c>
      <c r="B488" s="211" t="s">
        <v>7859</v>
      </c>
      <c r="C488" s="212" t="s">
        <v>7858</v>
      </c>
      <c r="D488" s="211" t="s">
        <v>8274</v>
      </c>
      <c r="E488" s="212">
        <v>18</v>
      </c>
      <c r="F488" s="212">
        <v>2</v>
      </c>
      <c r="G488" s="213">
        <v>301</v>
      </c>
      <c r="H488" s="213">
        <v>17</v>
      </c>
      <c r="I488" s="213"/>
      <c r="J488" s="213"/>
      <c r="K488" s="211" t="s">
        <v>8294</v>
      </c>
      <c r="M488" s="212">
        <v>7</v>
      </c>
      <c r="N488" s="214">
        <v>41915</v>
      </c>
      <c r="O488" s="212">
        <v>2.63</v>
      </c>
      <c r="P488" s="214">
        <v>42215</v>
      </c>
      <c r="Q488" s="215" t="s">
        <v>8294</v>
      </c>
      <c r="R488" s="215" t="s">
        <v>8294</v>
      </c>
      <c r="S488" s="215" t="s">
        <v>8294</v>
      </c>
      <c r="T488" s="215" t="s">
        <v>8294</v>
      </c>
      <c r="U488" s="209">
        <f>AD488*BS488</f>
        <v>824.63435703703692</v>
      </c>
      <c r="V488" s="216">
        <v>42215</v>
      </c>
      <c r="W488" s="215">
        <v>13.5</v>
      </c>
      <c r="X488" s="215" t="s">
        <v>8294</v>
      </c>
      <c r="Y488" s="215" t="s">
        <v>8294</v>
      </c>
      <c r="Z488" s="209">
        <f>AD488*BU488</f>
        <v>256.16301303703699</v>
      </c>
      <c r="AA488" s="216">
        <v>42215</v>
      </c>
      <c r="AB488" s="208">
        <f>(AD488/AH488)*10000</f>
        <v>37330.663514578402</v>
      </c>
      <c r="AC488" s="216">
        <v>42215</v>
      </c>
      <c r="AD488" s="485">
        <f>(O488/W488)*(((100-CC488)/100)*((100-2)/100))*100</f>
        <v>17.545411851851849</v>
      </c>
      <c r="AE488" s="216">
        <v>42212</v>
      </c>
      <c r="AF488" s="235">
        <v>19.674155474155473</v>
      </c>
      <c r="AG488" s="216">
        <v>42212</v>
      </c>
      <c r="AH488" s="212">
        <v>4.7</v>
      </c>
      <c r="AI488" s="216" t="s">
        <v>8299</v>
      </c>
      <c r="AJ488" s="212">
        <v>160</v>
      </c>
      <c r="AK488" s="216">
        <v>42145</v>
      </c>
      <c r="AL488" s="215" t="s">
        <v>8294</v>
      </c>
      <c r="AM488" s="215"/>
      <c r="AN488" s="212">
        <v>105</v>
      </c>
      <c r="AO488" s="212"/>
      <c r="AP488" s="215" t="s">
        <v>8294</v>
      </c>
      <c r="AQ488" s="215"/>
      <c r="AR488" s="215" t="s">
        <v>8294</v>
      </c>
      <c r="AS488" s="215"/>
      <c r="AT488" s="215" t="s">
        <v>8294</v>
      </c>
      <c r="AU488" s="215" t="s">
        <v>8294</v>
      </c>
      <c r="AV488" s="215"/>
      <c r="AW488" s="215" t="s">
        <v>8294</v>
      </c>
      <c r="AX488" s="215"/>
      <c r="AY488" s="215" t="s">
        <v>8294</v>
      </c>
      <c r="AZ488" s="215"/>
      <c r="BA488" s="215" t="s">
        <v>8294</v>
      </c>
      <c r="BB488" s="215"/>
      <c r="BC488" s="215" t="s">
        <v>8294</v>
      </c>
      <c r="BD488" s="215"/>
      <c r="BE488" s="212">
        <v>3</v>
      </c>
      <c r="BF488" s="217">
        <v>42279</v>
      </c>
      <c r="BG488" s="212">
        <v>9.9</v>
      </c>
      <c r="BH488" s="212" t="s">
        <v>8299</v>
      </c>
      <c r="BI488" s="211" t="s">
        <v>8294</v>
      </c>
      <c r="BJ488" s="211"/>
      <c r="BK488" s="211" t="s">
        <v>8294</v>
      </c>
      <c r="BL488" s="211"/>
      <c r="BM488" s="212">
        <v>65.400000000000006</v>
      </c>
      <c r="BN488" s="212" t="s">
        <v>8299</v>
      </c>
      <c r="BO488" s="211" t="s">
        <v>8294</v>
      </c>
      <c r="BP488" s="211"/>
      <c r="BQ488" s="212">
        <v>6.4</v>
      </c>
      <c r="BR488" s="212" t="s">
        <v>8299</v>
      </c>
      <c r="BS488" s="212">
        <v>47</v>
      </c>
      <c r="BT488" s="212" t="s">
        <v>8299</v>
      </c>
      <c r="BU488" s="212">
        <v>14.6</v>
      </c>
      <c r="BV488" s="212" t="s">
        <v>8299</v>
      </c>
      <c r="BW488" s="212">
        <v>44.8</v>
      </c>
      <c r="BX488" s="212" t="s">
        <v>8299</v>
      </c>
      <c r="BY488" s="234">
        <v>7.693018913269043</v>
      </c>
      <c r="BZ488" s="214">
        <v>42215</v>
      </c>
      <c r="CA488" s="212">
        <v>33.1</v>
      </c>
      <c r="CB488" s="208" t="s">
        <v>8299</v>
      </c>
      <c r="CC488" s="212">
        <v>8.1</v>
      </c>
      <c r="CD488" s="214">
        <v>42215</v>
      </c>
      <c r="CE488" s="208">
        <v>0</v>
      </c>
      <c r="CG488" s="215" t="s">
        <v>8294</v>
      </c>
      <c r="CH488" s="215" t="s">
        <v>8294</v>
      </c>
      <c r="CI488" s="215" t="s">
        <v>8294</v>
      </c>
      <c r="CJ488" s="215" t="s">
        <v>8294</v>
      </c>
    </row>
    <row r="489" spans="1:88">
      <c r="A489" s="210" t="s">
        <v>7624</v>
      </c>
      <c r="B489" s="211" t="s">
        <v>7865</v>
      </c>
      <c r="C489" s="212" t="s">
        <v>7864</v>
      </c>
      <c r="D489" s="211" t="s">
        <v>8274</v>
      </c>
      <c r="E489" s="212">
        <v>20</v>
      </c>
      <c r="F489" s="212">
        <v>2</v>
      </c>
      <c r="G489" s="213">
        <v>301</v>
      </c>
      <c r="H489" s="213">
        <v>18</v>
      </c>
      <c r="I489" s="213"/>
      <c r="J489" s="213"/>
      <c r="K489" s="211" t="s">
        <v>8294</v>
      </c>
      <c r="M489" s="212">
        <v>7</v>
      </c>
      <c r="N489" s="214">
        <v>41915</v>
      </c>
      <c r="O489" s="212">
        <v>2.58</v>
      </c>
      <c r="P489" s="214">
        <v>42215</v>
      </c>
      <c r="Q489" s="215" t="s">
        <v>8294</v>
      </c>
      <c r="R489" s="215" t="s">
        <v>8294</v>
      </c>
      <c r="S489" s="215" t="s">
        <v>8294</v>
      </c>
      <c r="T489" s="215" t="s">
        <v>8294</v>
      </c>
      <c r="U489" s="209">
        <f>AD489*BS489</f>
        <v>794.32214399999987</v>
      </c>
      <c r="V489" s="216">
        <v>42215</v>
      </c>
      <c r="W489" s="215">
        <v>13.5</v>
      </c>
      <c r="X489" s="215" t="s">
        <v>8294</v>
      </c>
      <c r="Y489" s="215" t="s">
        <v>8294</v>
      </c>
      <c r="Z489" s="209">
        <f>AD489*BU489</f>
        <v>256.17748799999998</v>
      </c>
      <c r="AA489" s="216">
        <v>42215</v>
      </c>
      <c r="AB489" s="208">
        <f>(AD489/AH489)*10000</f>
        <v>37376.347826086952</v>
      </c>
      <c r="AC489" s="216">
        <v>42215</v>
      </c>
      <c r="AD489" s="485">
        <f>(O489/W489)*(((100-CC489)/100)*((100-2)/100))*100</f>
        <v>17.193119999999997</v>
      </c>
      <c r="AE489" s="216">
        <v>42212</v>
      </c>
      <c r="AF489" s="235">
        <v>19.279120879120878</v>
      </c>
      <c r="AG489" s="216">
        <v>42212</v>
      </c>
      <c r="AH489" s="212">
        <v>4.5999999999999996</v>
      </c>
      <c r="AI489" s="216" t="s">
        <v>8299</v>
      </c>
      <c r="AJ489" s="212">
        <v>170</v>
      </c>
      <c r="AK489" s="216">
        <v>42145</v>
      </c>
      <c r="AL489" s="215" t="s">
        <v>8294</v>
      </c>
      <c r="AM489" s="215"/>
      <c r="AN489" s="212">
        <v>107</v>
      </c>
      <c r="AO489" s="212"/>
      <c r="AP489" s="215" t="s">
        <v>8294</v>
      </c>
      <c r="AQ489" s="215"/>
      <c r="AR489" s="215" t="s">
        <v>8294</v>
      </c>
      <c r="AS489" s="215"/>
      <c r="AT489" s="215" t="s">
        <v>8294</v>
      </c>
      <c r="AU489" s="215" t="s">
        <v>8294</v>
      </c>
      <c r="AV489" s="215"/>
      <c r="AW489" s="215" t="s">
        <v>8294</v>
      </c>
      <c r="AX489" s="215"/>
      <c r="AY489" s="215" t="s">
        <v>8294</v>
      </c>
      <c r="AZ489" s="215"/>
      <c r="BA489" s="215" t="s">
        <v>8294</v>
      </c>
      <c r="BB489" s="215"/>
      <c r="BC489" s="215" t="s">
        <v>8294</v>
      </c>
      <c r="BD489" s="215"/>
      <c r="BE489" s="212">
        <v>3</v>
      </c>
      <c r="BF489" s="217">
        <v>42279</v>
      </c>
      <c r="BG489" s="212">
        <v>2.1</v>
      </c>
      <c r="BH489" s="212" t="s">
        <v>8299</v>
      </c>
      <c r="BI489" s="211" t="s">
        <v>8294</v>
      </c>
      <c r="BJ489" s="211"/>
      <c r="BK489" s="211" t="s">
        <v>8294</v>
      </c>
      <c r="BL489" s="211"/>
      <c r="BM489" s="212">
        <v>65</v>
      </c>
      <c r="BN489" s="212" t="s">
        <v>8299</v>
      </c>
      <c r="BO489" s="211" t="s">
        <v>8294</v>
      </c>
      <c r="BP489" s="211"/>
      <c r="BQ489" s="212">
        <v>7.8</v>
      </c>
      <c r="BR489" s="212" t="s">
        <v>8299</v>
      </c>
      <c r="BS489" s="212">
        <v>46.2</v>
      </c>
      <c r="BT489" s="212" t="s">
        <v>8299</v>
      </c>
      <c r="BU489" s="212">
        <v>14.9</v>
      </c>
      <c r="BV489" s="212" t="s">
        <v>8299</v>
      </c>
      <c r="BW489" s="212">
        <v>50.8</v>
      </c>
      <c r="BX489" s="212" t="s">
        <v>8299</v>
      </c>
      <c r="BY489" s="234">
        <v>7.6895208358764648</v>
      </c>
      <c r="BZ489" s="214">
        <v>42215</v>
      </c>
      <c r="CA489" s="212">
        <v>33.299999999999997</v>
      </c>
      <c r="CB489" s="208" t="s">
        <v>8299</v>
      </c>
      <c r="CC489" s="212">
        <v>8.1999999999999993</v>
      </c>
      <c r="CD489" s="214">
        <v>42215</v>
      </c>
      <c r="CE489" s="208">
        <v>0</v>
      </c>
      <c r="CG489" s="215" t="s">
        <v>8294</v>
      </c>
      <c r="CH489" s="215" t="s">
        <v>8294</v>
      </c>
      <c r="CI489" s="215" t="s">
        <v>8294</v>
      </c>
      <c r="CJ489" s="215" t="s">
        <v>8294</v>
      </c>
    </row>
    <row r="490" spans="1:88">
      <c r="A490" s="210" t="s">
        <v>7624</v>
      </c>
      <c r="B490" s="211" t="s">
        <v>7999</v>
      </c>
      <c r="C490" s="212" t="s">
        <v>7715</v>
      </c>
      <c r="D490" s="211" t="s">
        <v>8274</v>
      </c>
      <c r="E490" s="212">
        <v>87</v>
      </c>
      <c r="F490" s="212">
        <v>2</v>
      </c>
      <c r="G490" s="213">
        <v>301</v>
      </c>
      <c r="H490" s="213">
        <v>19</v>
      </c>
      <c r="I490" s="213"/>
      <c r="J490" s="213"/>
      <c r="K490" s="211" t="s">
        <v>8294</v>
      </c>
      <c r="M490" s="212">
        <v>7</v>
      </c>
      <c r="N490" s="214">
        <v>41915</v>
      </c>
      <c r="O490" s="212">
        <v>2.08</v>
      </c>
      <c r="P490" s="214">
        <v>42215</v>
      </c>
      <c r="Q490" s="215" t="s">
        <v>8294</v>
      </c>
      <c r="R490" s="215" t="s">
        <v>8294</v>
      </c>
      <c r="S490" s="215" t="s">
        <v>8294</v>
      </c>
      <c r="T490" s="215" t="s">
        <v>8294</v>
      </c>
      <c r="U490" s="209">
        <f>AD490*BS490</f>
        <v>643.83996444444449</v>
      </c>
      <c r="V490" s="216">
        <v>42215</v>
      </c>
      <c r="W490" s="215">
        <v>13.5</v>
      </c>
      <c r="X490" s="215" t="s">
        <v>8294</v>
      </c>
      <c r="Y490" s="215" t="s">
        <v>8294</v>
      </c>
      <c r="Z490" s="209">
        <f>AD490*BU490</f>
        <v>210.45951525925926</v>
      </c>
      <c r="AA490" s="216">
        <v>42215</v>
      </c>
      <c r="AB490" s="208">
        <f>(AD490/AH490)*10000</f>
        <v>30100.045088566829</v>
      </c>
      <c r="AC490" s="216">
        <v>42215</v>
      </c>
      <c r="AD490" s="485">
        <f>(O490/W490)*(((100-CC490)/100)*((100-2)/100))*100</f>
        <v>13.846020740740741</v>
      </c>
      <c r="AE490" s="216">
        <v>42212</v>
      </c>
      <c r="AF490" s="235">
        <v>15.525925925925927</v>
      </c>
      <c r="AG490" s="216">
        <v>42212</v>
      </c>
      <c r="AH490" s="212">
        <v>4.5999999999999996</v>
      </c>
      <c r="AI490" s="216" t="s">
        <v>8299</v>
      </c>
      <c r="AJ490" s="212">
        <v>150</v>
      </c>
      <c r="AK490" s="216">
        <v>42145</v>
      </c>
      <c r="AL490" s="215" t="s">
        <v>8294</v>
      </c>
      <c r="AM490" s="215"/>
      <c r="AN490" s="212">
        <v>106</v>
      </c>
      <c r="AO490" s="212"/>
      <c r="AP490" s="215" t="s">
        <v>8294</v>
      </c>
      <c r="AQ490" s="215"/>
      <c r="AR490" s="215" t="s">
        <v>8294</v>
      </c>
      <c r="AS490" s="215"/>
      <c r="AT490" s="215" t="s">
        <v>8294</v>
      </c>
      <c r="AU490" s="215" t="s">
        <v>8294</v>
      </c>
      <c r="AV490" s="215"/>
      <c r="AW490" s="215" t="s">
        <v>8294</v>
      </c>
      <c r="AX490" s="215"/>
      <c r="AY490" s="215" t="s">
        <v>8294</v>
      </c>
      <c r="AZ490" s="215"/>
      <c r="BA490" s="215" t="s">
        <v>8294</v>
      </c>
      <c r="BB490" s="215"/>
      <c r="BC490" s="215" t="s">
        <v>8294</v>
      </c>
      <c r="BD490" s="215"/>
      <c r="BE490" s="212">
        <v>3</v>
      </c>
      <c r="BF490" s="217">
        <v>42279</v>
      </c>
      <c r="BG490" s="212">
        <v>-1.9</v>
      </c>
      <c r="BH490" s="212" t="s">
        <v>8299</v>
      </c>
      <c r="BI490" s="211" t="s">
        <v>8294</v>
      </c>
      <c r="BJ490" s="211"/>
      <c r="BK490" s="211" t="s">
        <v>8294</v>
      </c>
      <c r="BL490" s="211"/>
      <c r="BM490" s="212">
        <v>62.7</v>
      </c>
      <c r="BN490" s="212" t="s">
        <v>8299</v>
      </c>
      <c r="BO490" s="211" t="s">
        <v>8294</v>
      </c>
      <c r="BP490" s="211"/>
      <c r="BQ490" s="212">
        <v>8.5</v>
      </c>
      <c r="BR490" s="212" t="s">
        <v>8299</v>
      </c>
      <c r="BS490" s="212">
        <v>46.5</v>
      </c>
      <c r="BT490" s="212" t="s">
        <v>8299</v>
      </c>
      <c r="BU490" s="212">
        <v>15.2</v>
      </c>
      <c r="BV490" s="212" t="s">
        <v>8299</v>
      </c>
      <c r="BW490" s="212">
        <v>34.799999999999997</v>
      </c>
      <c r="BX490" s="212" t="s">
        <v>8299</v>
      </c>
      <c r="BY490" s="234">
        <v>7.9807038307189941</v>
      </c>
      <c r="BZ490" s="214">
        <v>42215</v>
      </c>
      <c r="CA490" s="212">
        <v>34.200000000000003</v>
      </c>
      <c r="CB490" s="208" t="s">
        <v>8299</v>
      </c>
      <c r="CC490" s="212">
        <v>8.3000000000000007</v>
      </c>
      <c r="CD490" s="214">
        <v>42215</v>
      </c>
      <c r="CE490" s="208">
        <v>0</v>
      </c>
      <c r="CG490" s="215" t="s">
        <v>8294</v>
      </c>
      <c r="CH490" s="215" t="s">
        <v>8294</v>
      </c>
      <c r="CI490" s="215" t="s">
        <v>8294</v>
      </c>
      <c r="CJ490" s="215" t="s">
        <v>8294</v>
      </c>
    </row>
    <row r="491" spans="1:88">
      <c r="A491" s="210" t="s">
        <v>7624</v>
      </c>
      <c r="B491" s="211" t="s">
        <v>7809</v>
      </c>
      <c r="C491" s="212" t="s">
        <v>7808</v>
      </c>
      <c r="D491" s="211" t="s">
        <v>8274</v>
      </c>
      <c r="E491" s="212">
        <v>1</v>
      </c>
      <c r="F491" s="212">
        <v>2</v>
      </c>
      <c r="G491" s="213">
        <v>301</v>
      </c>
      <c r="H491" s="213">
        <v>20</v>
      </c>
      <c r="I491" s="213"/>
      <c r="J491" s="213"/>
      <c r="K491" s="211" t="s">
        <v>8294</v>
      </c>
      <c r="M491" s="212">
        <v>7</v>
      </c>
      <c r="N491" s="214">
        <v>41915</v>
      </c>
      <c r="O491" s="212">
        <v>1.75</v>
      </c>
      <c r="P491" s="214">
        <v>42215</v>
      </c>
      <c r="Q491" s="215" t="s">
        <v>8294</v>
      </c>
      <c r="R491" s="215" t="s">
        <v>8294</v>
      </c>
      <c r="S491" s="215" t="s">
        <v>8294</v>
      </c>
      <c r="T491" s="215" t="s">
        <v>8294</v>
      </c>
      <c r="U491" s="209">
        <f>AD491*BS491</f>
        <v>564.55767407407404</v>
      </c>
      <c r="V491" s="216">
        <v>42215</v>
      </c>
      <c r="W491" s="215">
        <v>13.5</v>
      </c>
      <c r="X491" s="215" t="s">
        <v>8294</v>
      </c>
      <c r="Y491" s="215" t="s">
        <v>8294</v>
      </c>
      <c r="Z491" s="209">
        <f>AD491*BU491</f>
        <v>173.34965925925925</v>
      </c>
      <c r="AA491" s="216">
        <v>42215</v>
      </c>
      <c r="AB491" s="208">
        <f>(AD491/AH491)*10000</f>
        <v>27239.104220499568</v>
      </c>
      <c r="AC491" s="216">
        <v>42215</v>
      </c>
      <c r="AD491" s="485">
        <f>(O491/W491)*(((100-CC491)/100)*((100-2)/100))*100</f>
        <v>11.712814814814815</v>
      </c>
      <c r="AE491" s="216">
        <v>42212</v>
      </c>
      <c r="AF491" s="235">
        <v>13.133903133903132</v>
      </c>
      <c r="AG491" s="216">
        <v>42212</v>
      </c>
      <c r="AH491" s="212">
        <v>4.3</v>
      </c>
      <c r="AI491" s="216">
        <v>42215</v>
      </c>
      <c r="AJ491" s="212">
        <v>155</v>
      </c>
      <c r="AK491" s="216">
        <v>42145</v>
      </c>
      <c r="AL491" s="215" t="s">
        <v>8294</v>
      </c>
      <c r="AM491" s="215"/>
      <c r="AN491" s="212">
        <v>107</v>
      </c>
      <c r="AO491" s="212"/>
      <c r="AP491" s="215" t="s">
        <v>8294</v>
      </c>
      <c r="AQ491" s="215"/>
      <c r="AR491" s="215" t="s">
        <v>8294</v>
      </c>
      <c r="AS491" s="215"/>
      <c r="AT491" s="215" t="s">
        <v>8294</v>
      </c>
      <c r="AU491" s="215" t="s">
        <v>8294</v>
      </c>
      <c r="AV491" s="215"/>
      <c r="AW491" s="215" t="s">
        <v>8294</v>
      </c>
      <c r="AX491" s="215"/>
      <c r="AY491" s="215" t="s">
        <v>8294</v>
      </c>
      <c r="AZ491" s="215"/>
      <c r="BA491" s="215" t="s">
        <v>8294</v>
      </c>
      <c r="BB491" s="215"/>
      <c r="BC491" s="215" t="s">
        <v>8294</v>
      </c>
      <c r="BD491" s="215"/>
      <c r="BE491" s="212">
        <v>3</v>
      </c>
      <c r="BF491" s="217">
        <v>42279</v>
      </c>
      <c r="BG491" s="212">
        <v>29.6</v>
      </c>
      <c r="BH491" s="212" t="s">
        <v>8299</v>
      </c>
      <c r="BI491" s="211" t="s">
        <v>8294</v>
      </c>
      <c r="BJ491" s="211"/>
      <c r="BK491" s="211" t="s">
        <v>8294</v>
      </c>
      <c r="BL491" s="211"/>
      <c r="BM491" s="212">
        <v>67.900000000000006</v>
      </c>
      <c r="BN491" s="212" t="s">
        <v>8299</v>
      </c>
      <c r="BO491" s="211" t="s">
        <v>8294</v>
      </c>
      <c r="BP491" s="211"/>
      <c r="BQ491" s="212">
        <v>4.8</v>
      </c>
      <c r="BR491" s="212" t="s">
        <v>8299</v>
      </c>
      <c r="BS491" s="212">
        <v>48.2</v>
      </c>
      <c r="BT491" s="212" t="s">
        <v>8299</v>
      </c>
      <c r="BU491" s="212">
        <v>14.8</v>
      </c>
      <c r="BV491" s="212" t="s">
        <v>8299</v>
      </c>
      <c r="BW491" s="212">
        <v>46.9</v>
      </c>
      <c r="BX491" s="212" t="s">
        <v>8299</v>
      </c>
      <c r="BY491" s="234">
        <v>7.2790021896362305</v>
      </c>
      <c r="BZ491" s="214">
        <v>42215</v>
      </c>
      <c r="CA491" s="212">
        <v>34.5</v>
      </c>
      <c r="CB491" s="208" t="s">
        <v>8299</v>
      </c>
      <c r="CC491" s="212">
        <v>7.8</v>
      </c>
      <c r="CD491" s="214">
        <v>42215</v>
      </c>
      <c r="CE491" s="208">
        <v>0</v>
      </c>
      <c r="CG491" s="215" t="s">
        <v>8294</v>
      </c>
      <c r="CH491" s="215" t="s">
        <v>8294</v>
      </c>
      <c r="CI491" s="215" t="s">
        <v>8294</v>
      </c>
      <c r="CJ491" s="215" t="s">
        <v>8294</v>
      </c>
    </row>
    <row r="492" spans="1:88">
      <c r="A492" s="210" t="s">
        <v>7624</v>
      </c>
      <c r="B492" s="211" t="s">
        <v>8021</v>
      </c>
      <c r="C492" s="212" t="s">
        <v>7724</v>
      </c>
      <c r="D492" s="211" t="s">
        <v>8274</v>
      </c>
      <c r="E492" s="212">
        <v>98</v>
      </c>
      <c r="F492" s="212">
        <v>2</v>
      </c>
      <c r="G492" s="213">
        <v>301</v>
      </c>
      <c r="H492" s="213">
        <v>21</v>
      </c>
      <c r="I492" s="213"/>
      <c r="J492" s="213"/>
      <c r="K492" s="211" t="s">
        <v>8294</v>
      </c>
      <c r="M492" s="212">
        <v>7</v>
      </c>
      <c r="N492" s="214">
        <v>41915</v>
      </c>
      <c r="O492" s="212">
        <v>2.75</v>
      </c>
      <c r="P492" s="214">
        <v>42215</v>
      </c>
      <c r="Q492" s="215" t="s">
        <v>8294</v>
      </c>
      <c r="R492" s="215" t="s">
        <v>8294</v>
      </c>
      <c r="S492" s="215" t="s">
        <v>8294</v>
      </c>
      <c r="T492" s="215" t="s">
        <v>8294</v>
      </c>
      <c r="U492" s="209">
        <f>AD492*BS492</f>
        <v>899.9303703703705</v>
      </c>
      <c r="V492" s="216">
        <v>42215</v>
      </c>
      <c r="W492" s="215">
        <v>13.5</v>
      </c>
      <c r="X492" s="215" t="s">
        <v>8294</v>
      </c>
      <c r="Y492" s="215" t="s">
        <v>8294</v>
      </c>
      <c r="Z492" s="209">
        <f>AD492*BU492</f>
        <v>240.59362962962965</v>
      </c>
      <c r="AA492" s="216">
        <v>42215</v>
      </c>
      <c r="AB492" s="208">
        <f>(AD492/AH492)*10000</f>
        <v>41740.740740740737</v>
      </c>
      <c r="AC492" s="216">
        <v>42215</v>
      </c>
      <c r="AD492" s="485">
        <f>(O492/W492)*(((100-CC492)/100)*((100-2)/100))*100</f>
        <v>18.365925925925929</v>
      </c>
      <c r="AE492" s="216">
        <v>42212</v>
      </c>
      <c r="AF492" s="235">
        <v>20.594220594220591</v>
      </c>
      <c r="AG492" s="216">
        <v>42212</v>
      </c>
      <c r="AH492" s="212">
        <v>4.4000000000000004</v>
      </c>
      <c r="AI492" s="216" t="s">
        <v>8299</v>
      </c>
      <c r="AJ492" s="212">
        <v>140</v>
      </c>
      <c r="AK492" s="216">
        <v>42145</v>
      </c>
      <c r="AL492" s="215" t="s">
        <v>8294</v>
      </c>
      <c r="AM492" s="215"/>
      <c r="AN492" s="212">
        <v>99</v>
      </c>
      <c r="AO492" s="212"/>
      <c r="AP492" s="215" t="s">
        <v>8294</v>
      </c>
      <c r="AQ492" s="215"/>
      <c r="AR492" s="215" t="s">
        <v>8294</v>
      </c>
      <c r="AS492" s="215"/>
      <c r="AT492" s="215" t="s">
        <v>8294</v>
      </c>
      <c r="AU492" s="215" t="s">
        <v>8294</v>
      </c>
      <c r="AV492" s="215"/>
      <c r="AW492" s="215" t="s">
        <v>8294</v>
      </c>
      <c r="AX492" s="215"/>
      <c r="AY492" s="215" t="s">
        <v>8294</v>
      </c>
      <c r="AZ492" s="215"/>
      <c r="BA492" s="215" t="s">
        <v>8294</v>
      </c>
      <c r="BB492" s="215"/>
      <c r="BC492" s="215" t="s">
        <v>8294</v>
      </c>
      <c r="BD492" s="215"/>
      <c r="BE492" s="212">
        <v>3</v>
      </c>
      <c r="BF492" s="217">
        <v>42279</v>
      </c>
      <c r="BG492" s="212">
        <v>0.9</v>
      </c>
      <c r="BH492" s="212" t="s">
        <v>8299</v>
      </c>
      <c r="BI492" s="211" t="s">
        <v>8294</v>
      </c>
      <c r="BJ492" s="211"/>
      <c r="BK492" s="211" t="s">
        <v>8294</v>
      </c>
      <c r="BL492" s="211"/>
      <c r="BM492" s="212">
        <v>65.599999999999994</v>
      </c>
      <c r="BN492" s="212" t="s">
        <v>8299</v>
      </c>
      <c r="BO492" s="211" t="s">
        <v>8294</v>
      </c>
      <c r="BP492" s="211"/>
      <c r="BQ492" s="212">
        <v>7.5</v>
      </c>
      <c r="BR492" s="212" t="s">
        <v>8299</v>
      </c>
      <c r="BS492" s="212">
        <v>49</v>
      </c>
      <c r="BT492" s="212" t="s">
        <v>8299</v>
      </c>
      <c r="BU492" s="212">
        <v>13.1</v>
      </c>
      <c r="BV492" s="212" t="s">
        <v>8299</v>
      </c>
      <c r="BW492" s="212">
        <v>24.7</v>
      </c>
      <c r="BX492" s="212" t="s">
        <v>8299</v>
      </c>
      <c r="BY492" s="234">
        <v>7.1876850128173828</v>
      </c>
      <c r="BZ492" s="214">
        <v>42215</v>
      </c>
      <c r="CA492" s="212">
        <v>31.1</v>
      </c>
      <c r="CB492" s="208" t="s">
        <v>8299</v>
      </c>
      <c r="CC492" s="212">
        <v>8</v>
      </c>
      <c r="CD492" s="214">
        <v>42215</v>
      </c>
      <c r="CE492" s="208">
        <v>0</v>
      </c>
      <c r="CG492" s="215" t="s">
        <v>8294</v>
      </c>
      <c r="CH492" s="215" t="s">
        <v>8294</v>
      </c>
      <c r="CI492" s="215" t="s">
        <v>8294</v>
      </c>
      <c r="CJ492" s="215" t="s">
        <v>8294</v>
      </c>
    </row>
    <row r="493" spans="1:88">
      <c r="A493" s="210" t="s">
        <v>7624</v>
      </c>
      <c r="B493" s="211" t="s">
        <v>7871</v>
      </c>
      <c r="C493" s="212" t="s">
        <v>7653</v>
      </c>
      <c r="D493" s="211" t="s">
        <v>8274</v>
      </c>
      <c r="E493" s="212">
        <v>23</v>
      </c>
      <c r="F493" s="212">
        <v>2</v>
      </c>
      <c r="G493" s="213">
        <v>301</v>
      </c>
      <c r="H493" s="213">
        <v>22</v>
      </c>
      <c r="I493" s="213"/>
      <c r="J493" s="213"/>
      <c r="K493" s="211" t="s">
        <v>8294</v>
      </c>
      <c r="M493" s="212">
        <v>7</v>
      </c>
      <c r="N493" s="214">
        <v>41915</v>
      </c>
      <c r="O493" s="212">
        <v>2.2999999999999998</v>
      </c>
      <c r="P493" s="214">
        <v>42215</v>
      </c>
      <c r="Q493" s="215" t="s">
        <v>8294</v>
      </c>
      <c r="R493" s="215" t="s">
        <v>8294</v>
      </c>
      <c r="S493" s="215" t="s">
        <v>8294</v>
      </c>
      <c r="T493" s="215" t="s">
        <v>8294</v>
      </c>
      <c r="U493" s="209">
        <f>AD493*BS493</f>
        <v>788.17204148148153</v>
      </c>
      <c r="V493" s="216">
        <v>42215</v>
      </c>
      <c r="W493" s="215">
        <v>13.5</v>
      </c>
      <c r="X493" s="215" t="s">
        <v>8294</v>
      </c>
      <c r="Y493" s="215" t="s">
        <v>8294</v>
      </c>
      <c r="Z493" s="209">
        <f>AD493*BU493</f>
        <v>193.96421333333333</v>
      </c>
      <c r="AA493" s="216">
        <v>42215</v>
      </c>
      <c r="AB493" s="208">
        <f>(AD493/AH493)*10000</f>
        <v>34208.855967078191</v>
      </c>
      <c r="AC493" s="216">
        <v>42215</v>
      </c>
      <c r="AD493" s="485">
        <f>(O493/W493)*(((100-CC493)/100)*((100-2)/100))*100</f>
        <v>15.393985185185185</v>
      </c>
      <c r="AE493" s="216">
        <v>42212</v>
      </c>
      <c r="AF493" s="235">
        <v>17.261701261701258</v>
      </c>
      <c r="AG493" s="216">
        <v>42212</v>
      </c>
      <c r="AH493" s="212">
        <v>4.5</v>
      </c>
      <c r="AI493" s="216" t="s">
        <v>8299</v>
      </c>
      <c r="AJ493" s="212">
        <v>150</v>
      </c>
      <c r="AK493" s="216">
        <v>42145</v>
      </c>
      <c r="AL493" s="215" t="s">
        <v>8294</v>
      </c>
      <c r="AM493" s="215"/>
      <c r="AN493" s="212">
        <v>108</v>
      </c>
      <c r="AO493" s="212"/>
      <c r="AP493" s="215" t="s">
        <v>8294</v>
      </c>
      <c r="AQ493" s="215"/>
      <c r="AR493" s="215" t="s">
        <v>8294</v>
      </c>
      <c r="AS493" s="215"/>
      <c r="AT493" s="215" t="s">
        <v>8294</v>
      </c>
      <c r="AU493" s="215" t="s">
        <v>8294</v>
      </c>
      <c r="AV493" s="215"/>
      <c r="AW493" s="215" t="s">
        <v>8294</v>
      </c>
      <c r="AX493" s="215"/>
      <c r="AY493" s="215" t="s">
        <v>8294</v>
      </c>
      <c r="AZ493" s="215"/>
      <c r="BA493" s="215" t="s">
        <v>8294</v>
      </c>
      <c r="BB493" s="215"/>
      <c r="BC493" s="215" t="s">
        <v>8294</v>
      </c>
      <c r="BD493" s="215"/>
      <c r="BE493" s="212">
        <v>3</v>
      </c>
      <c r="BF493" s="217">
        <v>42279</v>
      </c>
      <c r="BG493" s="212">
        <v>8</v>
      </c>
      <c r="BH493" s="212" t="s">
        <v>8299</v>
      </c>
      <c r="BI493" s="211" t="s">
        <v>8294</v>
      </c>
      <c r="BJ493" s="211"/>
      <c r="BK493" s="211" t="s">
        <v>8294</v>
      </c>
      <c r="BL493" s="211"/>
      <c r="BM493" s="212">
        <v>67.900000000000006</v>
      </c>
      <c r="BN493" s="212" t="s">
        <v>8299</v>
      </c>
      <c r="BO493" s="211" t="s">
        <v>8294</v>
      </c>
      <c r="BP493" s="211"/>
      <c r="BQ493" s="212">
        <v>5.6</v>
      </c>
      <c r="BR493" s="212" t="s">
        <v>8299</v>
      </c>
      <c r="BS493" s="212">
        <v>51.2</v>
      </c>
      <c r="BT493" s="212" t="s">
        <v>8299</v>
      </c>
      <c r="BU493" s="212">
        <v>12.6</v>
      </c>
      <c r="BV493" s="212" t="s">
        <v>8299</v>
      </c>
      <c r="BW493" s="212">
        <v>30.4</v>
      </c>
      <c r="BX493" s="212" t="s">
        <v>8299</v>
      </c>
      <c r="BY493" s="234">
        <v>6.9259810447692871</v>
      </c>
      <c r="BZ493" s="214">
        <v>42215</v>
      </c>
      <c r="CA493" s="212">
        <v>31.5</v>
      </c>
      <c r="CB493" s="208" t="s">
        <v>8299</v>
      </c>
      <c r="CC493" s="212">
        <v>7.8</v>
      </c>
      <c r="CD493" s="214">
        <v>42215</v>
      </c>
      <c r="CE493" s="208">
        <v>0</v>
      </c>
      <c r="CG493" s="215" t="s">
        <v>8294</v>
      </c>
      <c r="CH493" s="215" t="s">
        <v>8294</v>
      </c>
      <c r="CI493" s="215" t="s">
        <v>8294</v>
      </c>
      <c r="CJ493" s="215" t="s">
        <v>8294</v>
      </c>
    </row>
    <row r="494" spans="1:88">
      <c r="A494" s="210" t="s">
        <v>7624</v>
      </c>
      <c r="B494" s="211" t="s">
        <v>8181</v>
      </c>
      <c r="C494" s="212" t="s">
        <v>7797</v>
      </c>
      <c r="D494" s="211" t="s">
        <v>8276</v>
      </c>
      <c r="E494" s="212">
        <v>174</v>
      </c>
      <c r="F494" s="212">
        <v>2</v>
      </c>
      <c r="G494" s="213">
        <v>302</v>
      </c>
      <c r="H494" s="213">
        <v>11</v>
      </c>
      <c r="I494" s="213"/>
      <c r="J494" s="213"/>
      <c r="K494" s="211" t="s">
        <v>8294</v>
      </c>
      <c r="M494" s="212">
        <v>7</v>
      </c>
      <c r="N494" s="214">
        <v>41915</v>
      </c>
      <c r="O494" s="212">
        <v>5.57</v>
      </c>
      <c r="P494" s="214">
        <v>42215</v>
      </c>
      <c r="Q494" s="215" t="s">
        <v>8294</v>
      </c>
      <c r="R494" s="215" t="s">
        <v>8294</v>
      </c>
      <c r="S494" s="215" t="s">
        <v>8294</v>
      </c>
      <c r="T494" s="215" t="s">
        <v>8294</v>
      </c>
      <c r="U494" s="209">
        <f>AD494*BS494</f>
        <v>1744.4715182222226</v>
      </c>
      <c r="V494" s="216">
        <v>42215</v>
      </c>
      <c r="W494" s="215">
        <v>13.5</v>
      </c>
      <c r="X494" s="215" t="s">
        <v>8294</v>
      </c>
      <c r="Y494" s="215" t="s">
        <v>8294</v>
      </c>
      <c r="Z494" s="209">
        <f>AD494*BU494</f>
        <v>514.82280474074082</v>
      </c>
      <c r="AA494" s="216">
        <v>42215</v>
      </c>
      <c r="AB494" s="208">
        <f>(AD494/AH494)*10000</f>
        <v>90335.638663053323</v>
      </c>
      <c r="AC494" s="216">
        <v>42215</v>
      </c>
      <c r="AD494" s="485">
        <f>(O494/W494)*(((100-CC494)/100)*((100-2)/100))*100</f>
        <v>37.037611851851857</v>
      </c>
      <c r="AE494" s="216">
        <v>42212</v>
      </c>
      <c r="AF494" s="235">
        <v>41.531298331298331</v>
      </c>
      <c r="AG494" s="216">
        <v>42212</v>
      </c>
      <c r="AH494" s="212">
        <v>4.0999999999999996</v>
      </c>
      <c r="AI494" s="216" t="s">
        <v>8299</v>
      </c>
      <c r="AJ494" s="212">
        <v>160</v>
      </c>
      <c r="AK494" s="216">
        <v>42145</v>
      </c>
      <c r="AL494" s="215" t="s">
        <v>8294</v>
      </c>
      <c r="AM494" s="215"/>
      <c r="AN494" s="212">
        <v>103</v>
      </c>
      <c r="AO494" s="212"/>
      <c r="AP494" s="215" t="s">
        <v>8294</v>
      </c>
      <c r="AQ494" s="215"/>
      <c r="AR494" s="215" t="s">
        <v>8294</v>
      </c>
      <c r="AS494" s="215"/>
      <c r="AT494" s="215" t="s">
        <v>8294</v>
      </c>
      <c r="AU494" s="215" t="s">
        <v>8294</v>
      </c>
      <c r="AV494" s="215"/>
      <c r="AW494" s="215" t="s">
        <v>8294</v>
      </c>
      <c r="AX494" s="215"/>
      <c r="AY494" s="215" t="s">
        <v>8294</v>
      </c>
      <c r="AZ494" s="215"/>
      <c r="BA494" s="215" t="s">
        <v>8294</v>
      </c>
      <c r="BB494" s="215"/>
      <c r="BC494" s="215" t="s">
        <v>8294</v>
      </c>
      <c r="BD494" s="215"/>
      <c r="BE494" s="212">
        <v>3</v>
      </c>
      <c r="BF494" s="217">
        <v>42279</v>
      </c>
      <c r="BG494" s="212">
        <v>-10.8</v>
      </c>
      <c r="BH494" s="212" t="s">
        <v>8299</v>
      </c>
      <c r="BI494" s="211" t="s">
        <v>8294</v>
      </c>
      <c r="BJ494" s="211"/>
      <c r="BK494" s="211" t="s">
        <v>8294</v>
      </c>
      <c r="BL494" s="211"/>
      <c r="BM494" s="212">
        <v>61</v>
      </c>
      <c r="BN494" s="212" t="s">
        <v>8299</v>
      </c>
      <c r="BO494" s="211" t="s">
        <v>8294</v>
      </c>
      <c r="BP494" s="211"/>
      <c r="BQ494" s="212">
        <v>10.3</v>
      </c>
      <c r="BR494" s="212" t="s">
        <v>8299</v>
      </c>
      <c r="BS494" s="212">
        <v>47.1</v>
      </c>
      <c r="BT494" s="212" t="s">
        <v>8299</v>
      </c>
      <c r="BU494" s="212">
        <v>13.9</v>
      </c>
      <c r="BV494" s="212" t="s">
        <v>8299</v>
      </c>
      <c r="BW494" s="212">
        <v>11.5</v>
      </c>
      <c r="BX494" s="212" t="s">
        <v>8299</v>
      </c>
      <c r="BY494" s="234">
        <v>7.6545429229736328</v>
      </c>
      <c r="BZ494" s="214">
        <v>42215</v>
      </c>
      <c r="CA494" s="212">
        <v>31.7</v>
      </c>
      <c r="CB494" s="208" t="s">
        <v>8299</v>
      </c>
      <c r="CC494" s="212">
        <v>8.4</v>
      </c>
      <c r="CD494" s="214">
        <v>42215</v>
      </c>
      <c r="CE494" s="208">
        <v>0</v>
      </c>
      <c r="CG494" s="215" t="s">
        <v>8294</v>
      </c>
      <c r="CH494" s="215" t="s">
        <v>8294</v>
      </c>
      <c r="CI494" s="215" t="s">
        <v>8294</v>
      </c>
      <c r="CJ494" s="215" t="s">
        <v>8294</v>
      </c>
    </row>
    <row r="495" spans="1:88">
      <c r="A495" s="210" t="s">
        <v>7624</v>
      </c>
      <c r="B495" s="211" t="s">
        <v>8197</v>
      </c>
      <c r="C495" s="212" t="s">
        <v>7804</v>
      </c>
      <c r="D495" s="211" t="s">
        <v>8276</v>
      </c>
      <c r="E495" s="212">
        <v>192</v>
      </c>
      <c r="F495" s="212">
        <v>2</v>
      </c>
      <c r="G495" s="213">
        <v>302</v>
      </c>
      <c r="H495" s="213">
        <v>12</v>
      </c>
      <c r="I495" s="213"/>
      <c r="J495" s="213"/>
      <c r="K495" s="212">
        <v>23</v>
      </c>
      <c r="L495" s="223">
        <v>42278</v>
      </c>
      <c r="M495" s="212">
        <v>7</v>
      </c>
      <c r="N495" s="214">
        <v>41915</v>
      </c>
      <c r="O495" s="212">
        <v>5.31</v>
      </c>
      <c r="P495" s="214">
        <v>42215</v>
      </c>
      <c r="Q495" s="215" t="s">
        <v>8294</v>
      </c>
      <c r="R495" s="215" t="s">
        <v>8294</v>
      </c>
      <c r="S495" s="215" t="s">
        <v>8294</v>
      </c>
      <c r="T495" s="215" t="s">
        <v>8294</v>
      </c>
      <c r="U495" s="209">
        <f>AD495*BS495</f>
        <v>1689.743244</v>
      </c>
      <c r="V495" s="216">
        <v>42215</v>
      </c>
      <c r="W495" s="215">
        <v>13.5</v>
      </c>
      <c r="X495" s="215" t="s">
        <v>8294</v>
      </c>
      <c r="Y495" s="215" t="s">
        <v>8294</v>
      </c>
      <c r="Z495" s="209">
        <f>AD495*BU495</f>
        <v>464.05946533333326</v>
      </c>
      <c r="AA495" s="216">
        <v>42215</v>
      </c>
      <c r="AB495" s="208">
        <f>(AD495/AH495)*10000</f>
        <v>82382.294573643405</v>
      </c>
      <c r="AC495" s="216">
        <v>42215</v>
      </c>
      <c r="AD495" s="485">
        <f>(O495/W495)*(((100-CC495)/100)*((100-2)/100))*100</f>
        <v>35.424386666666663</v>
      </c>
      <c r="AE495" s="216">
        <v>42212</v>
      </c>
      <c r="AF495" s="235">
        <v>39.722344322344313</v>
      </c>
      <c r="AG495" s="216">
        <v>42212</v>
      </c>
      <c r="AH495" s="212">
        <v>4.3</v>
      </c>
      <c r="AI495" s="216" t="s">
        <v>8299</v>
      </c>
      <c r="AJ495" s="212">
        <v>165</v>
      </c>
      <c r="AK495" s="216">
        <v>42145</v>
      </c>
      <c r="AL495" s="215" t="s">
        <v>8294</v>
      </c>
      <c r="AM495" s="215"/>
      <c r="AN495" s="212">
        <v>103</v>
      </c>
      <c r="AO495" s="212"/>
      <c r="AP495" s="215" t="s">
        <v>8294</v>
      </c>
      <c r="AQ495" s="215"/>
      <c r="AR495" s="215" t="s">
        <v>8294</v>
      </c>
      <c r="AS495" s="215"/>
      <c r="AT495" s="215" t="s">
        <v>8294</v>
      </c>
      <c r="AU495" s="215" t="s">
        <v>8294</v>
      </c>
      <c r="AV495" s="215"/>
      <c r="AW495" s="215" t="s">
        <v>8294</v>
      </c>
      <c r="AX495" s="215"/>
      <c r="AY495" s="215" t="s">
        <v>8294</v>
      </c>
      <c r="AZ495" s="215"/>
      <c r="BA495" s="215" t="s">
        <v>8294</v>
      </c>
      <c r="BB495" s="215"/>
      <c r="BC495" s="215" t="s">
        <v>8294</v>
      </c>
      <c r="BD495" s="215"/>
      <c r="BE495" s="212">
        <v>3</v>
      </c>
      <c r="BF495" s="217">
        <v>42279</v>
      </c>
      <c r="BG495" s="212">
        <v>-11.2</v>
      </c>
      <c r="BH495" s="212" t="s">
        <v>8299</v>
      </c>
      <c r="BI495" s="211" t="s">
        <v>8294</v>
      </c>
      <c r="BJ495" s="211"/>
      <c r="BK495" s="211" t="s">
        <v>8294</v>
      </c>
      <c r="BL495" s="211"/>
      <c r="BM495" s="212">
        <v>60.9</v>
      </c>
      <c r="BN495" s="212" t="s">
        <v>8299</v>
      </c>
      <c r="BO495" s="211" t="s">
        <v>8294</v>
      </c>
      <c r="BP495" s="211"/>
      <c r="BQ495" s="212">
        <v>10.1</v>
      </c>
      <c r="BR495" s="212" t="s">
        <v>8299</v>
      </c>
      <c r="BS495" s="212">
        <v>47.7</v>
      </c>
      <c r="BT495" s="212" t="s">
        <v>8299</v>
      </c>
      <c r="BU495" s="212">
        <v>13.1</v>
      </c>
      <c r="BV495" s="212" t="s">
        <v>8299</v>
      </c>
      <c r="BW495" s="212">
        <v>12.3</v>
      </c>
      <c r="BX495" s="212" t="s">
        <v>8299</v>
      </c>
      <c r="BY495" s="234">
        <v>7.3321871757507324</v>
      </c>
      <c r="BZ495" s="214">
        <v>42215</v>
      </c>
      <c r="CA495" s="212">
        <v>30.2</v>
      </c>
      <c r="CB495" s="208" t="s">
        <v>8299</v>
      </c>
      <c r="CC495" s="212">
        <v>8.1</v>
      </c>
      <c r="CD495" s="214">
        <v>42215</v>
      </c>
      <c r="CE495" s="208">
        <v>0</v>
      </c>
      <c r="CG495" s="215" t="s">
        <v>8294</v>
      </c>
      <c r="CH495" s="215" t="s">
        <v>8294</v>
      </c>
      <c r="CI495" s="215" t="s">
        <v>8294</v>
      </c>
      <c r="CJ495" s="215" t="s">
        <v>8294</v>
      </c>
    </row>
    <row r="496" spans="1:88">
      <c r="A496" s="210" t="s">
        <v>7624</v>
      </c>
      <c r="B496" s="211" t="s">
        <v>8102</v>
      </c>
      <c r="C496" s="212" t="s">
        <v>7758</v>
      </c>
      <c r="D496" s="211" t="s">
        <v>8276</v>
      </c>
      <c r="E496" s="212">
        <v>135</v>
      </c>
      <c r="F496" s="212">
        <v>2</v>
      </c>
      <c r="G496" s="213">
        <v>302</v>
      </c>
      <c r="H496" s="213">
        <v>13</v>
      </c>
      <c r="I496" s="213"/>
      <c r="J496" s="213"/>
      <c r="K496" s="211" t="s">
        <v>8294</v>
      </c>
      <c r="M496" s="212">
        <v>7</v>
      </c>
      <c r="N496" s="214">
        <v>41915</v>
      </c>
      <c r="O496" s="212">
        <v>4.6900000000000004</v>
      </c>
      <c r="P496" s="214">
        <v>42215</v>
      </c>
      <c r="Q496" s="215" t="s">
        <v>8294</v>
      </c>
      <c r="R496" s="215" t="s">
        <v>8294</v>
      </c>
      <c r="S496" s="215" t="s">
        <v>8294</v>
      </c>
      <c r="T496" s="215" t="s">
        <v>8294</v>
      </c>
      <c r="U496" s="209">
        <f>AD496*BS496</f>
        <v>1458.0678466666668</v>
      </c>
      <c r="V496" s="216">
        <v>42215</v>
      </c>
      <c r="W496" s="215">
        <v>13.5</v>
      </c>
      <c r="X496" s="215" t="s">
        <v>8294</v>
      </c>
      <c r="Y496" s="215" t="s">
        <v>8294</v>
      </c>
      <c r="Z496" s="209">
        <f>AD496*BU496</f>
        <v>451.53068800000005</v>
      </c>
      <c r="AA496" s="216">
        <v>42215</v>
      </c>
      <c r="AB496" s="208">
        <f>(AD496/AH496)*10000</f>
        <v>72921.622739018101</v>
      </c>
      <c r="AC496" s="216">
        <v>42215</v>
      </c>
      <c r="AD496" s="485">
        <f>(O496/W496)*(((100-CC496)/100)*((100-2)/100))*100</f>
        <v>31.35629777777778</v>
      </c>
      <c r="AE496" s="216">
        <v>42212</v>
      </c>
      <c r="AF496" s="235">
        <v>35.160683760683767</v>
      </c>
      <c r="AG496" s="216">
        <v>42212</v>
      </c>
      <c r="AH496" s="212">
        <v>4.3</v>
      </c>
      <c r="AI496" s="216" t="s">
        <v>8299</v>
      </c>
      <c r="AJ496" s="212">
        <v>145</v>
      </c>
      <c r="AK496" s="216">
        <v>42145</v>
      </c>
      <c r="AL496" s="215" t="s">
        <v>8294</v>
      </c>
      <c r="AM496" s="215"/>
      <c r="AN496" s="212">
        <v>104</v>
      </c>
      <c r="AO496" s="212"/>
      <c r="AP496" s="215" t="s">
        <v>8294</v>
      </c>
      <c r="AQ496" s="215"/>
      <c r="AR496" s="215" t="s">
        <v>8294</v>
      </c>
      <c r="AS496" s="215"/>
      <c r="AT496" s="215" t="s">
        <v>8294</v>
      </c>
      <c r="AU496" s="215" t="s">
        <v>8294</v>
      </c>
      <c r="AV496" s="215"/>
      <c r="AW496" s="215" t="s">
        <v>8294</v>
      </c>
      <c r="AX496" s="215"/>
      <c r="AY496" s="215" t="s">
        <v>8294</v>
      </c>
      <c r="AZ496" s="215"/>
      <c r="BA496" s="215" t="s">
        <v>8294</v>
      </c>
      <c r="BB496" s="215"/>
      <c r="BC496" s="215" t="s">
        <v>8294</v>
      </c>
      <c r="BD496" s="215"/>
      <c r="BE496" s="212">
        <v>3</v>
      </c>
      <c r="BF496" s="217">
        <v>42279</v>
      </c>
      <c r="BG496" s="212">
        <v>-13</v>
      </c>
      <c r="BH496" s="212" t="s">
        <v>8299</v>
      </c>
      <c r="BI496" s="211" t="s">
        <v>8294</v>
      </c>
      <c r="BJ496" s="211"/>
      <c r="BK496" s="211" t="s">
        <v>8294</v>
      </c>
      <c r="BL496" s="211"/>
      <c r="BM496" s="212">
        <v>58.6</v>
      </c>
      <c r="BN496" s="212" t="s">
        <v>8299</v>
      </c>
      <c r="BO496" s="211" t="s">
        <v>8294</v>
      </c>
      <c r="BP496" s="211"/>
      <c r="BQ496" s="212">
        <v>11.6</v>
      </c>
      <c r="BR496" s="212" t="s">
        <v>8299</v>
      </c>
      <c r="BS496" s="212">
        <v>46.5</v>
      </c>
      <c r="BT496" s="212" t="s">
        <v>8299</v>
      </c>
      <c r="BU496" s="212">
        <v>14.4</v>
      </c>
      <c r="BV496" s="212" t="s">
        <v>8299</v>
      </c>
      <c r="BW496" s="212">
        <v>7.7</v>
      </c>
      <c r="BX496" s="212" t="s">
        <v>8299</v>
      </c>
      <c r="BY496" s="234">
        <v>7.6178288459777832</v>
      </c>
      <c r="BZ496" s="214">
        <v>42215</v>
      </c>
      <c r="CA496" s="212">
        <v>32.4</v>
      </c>
      <c r="CB496" s="208" t="s">
        <v>8299</v>
      </c>
      <c r="CC496" s="212">
        <v>7.9</v>
      </c>
      <c r="CD496" s="214">
        <v>42215</v>
      </c>
      <c r="CE496" s="208">
        <v>0</v>
      </c>
      <c r="CG496" s="215" t="s">
        <v>8294</v>
      </c>
      <c r="CH496" s="215" t="s">
        <v>8294</v>
      </c>
      <c r="CI496" s="215" t="s">
        <v>8294</v>
      </c>
      <c r="CJ496" s="215" t="s">
        <v>8294</v>
      </c>
    </row>
    <row r="497" spans="1:92">
      <c r="A497" s="210" t="s">
        <v>7624</v>
      </c>
      <c r="B497" s="211" t="s">
        <v>7899</v>
      </c>
      <c r="C497" s="212" t="s">
        <v>7667</v>
      </c>
      <c r="D497" s="211" t="s">
        <v>8276</v>
      </c>
      <c r="E497" s="212">
        <v>37</v>
      </c>
      <c r="F497" s="212">
        <v>2</v>
      </c>
      <c r="G497" s="213">
        <v>302</v>
      </c>
      <c r="H497" s="213">
        <v>14</v>
      </c>
      <c r="I497" s="213"/>
      <c r="J497" s="213"/>
      <c r="K497" s="211" t="s">
        <v>8294</v>
      </c>
      <c r="M497" s="212">
        <v>5</v>
      </c>
      <c r="N497" s="214">
        <v>41915</v>
      </c>
      <c r="O497" s="212">
        <v>3.58</v>
      </c>
      <c r="P497" s="214">
        <v>42215</v>
      </c>
      <c r="Q497" s="215" t="s">
        <v>8294</v>
      </c>
      <c r="R497" s="215" t="s">
        <v>8294</v>
      </c>
      <c r="S497" s="215" t="s">
        <v>8294</v>
      </c>
      <c r="T497" s="215" t="s">
        <v>8294</v>
      </c>
      <c r="U497" s="209">
        <f>AD497*BS497</f>
        <v>1089.0827256296297</v>
      </c>
      <c r="V497" s="216">
        <v>42215</v>
      </c>
      <c r="W497" s="215">
        <v>13.5</v>
      </c>
      <c r="X497" s="215" t="s">
        <v>8294</v>
      </c>
      <c r="Y497" s="215" t="s">
        <v>8294</v>
      </c>
      <c r="Z497" s="209">
        <f>AD497*BU497</f>
        <v>345.55141185185187</v>
      </c>
      <c r="AA497" s="216">
        <v>42215</v>
      </c>
      <c r="AB497" s="208">
        <f>(AD497/AH497)*10000</f>
        <v>48634.962962962964</v>
      </c>
      <c r="AC497" s="216">
        <v>42215</v>
      </c>
      <c r="AD497" s="485">
        <f>(O497/W497)*(((100-CC497)/100)*((100-2)/100))*100</f>
        <v>23.831131851851854</v>
      </c>
      <c r="AE497" s="216">
        <v>42212</v>
      </c>
      <c r="AF497" s="235">
        <v>26.722507122507121</v>
      </c>
      <c r="AG497" s="216">
        <v>42212</v>
      </c>
      <c r="AH497" s="212">
        <v>4.9000000000000004</v>
      </c>
      <c r="AI497" s="216" t="s">
        <v>8299</v>
      </c>
      <c r="AJ497" s="212">
        <v>180</v>
      </c>
      <c r="AK497" s="216">
        <v>42145</v>
      </c>
      <c r="AL497" s="215" t="s">
        <v>8294</v>
      </c>
      <c r="AM497" s="215"/>
      <c r="AN497" s="212">
        <v>105</v>
      </c>
      <c r="AO497" s="212"/>
      <c r="AP497" s="215" t="s">
        <v>8294</v>
      </c>
      <c r="AQ497" s="215"/>
      <c r="AR497" s="215" t="s">
        <v>8294</v>
      </c>
      <c r="AS497" s="215"/>
      <c r="AT497" s="215" t="s">
        <v>8294</v>
      </c>
      <c r="AU497" s="215" t="s">
        <v>8294</v>
      </c>
      <c r="AV497" s="215"/>
      <c r="AW497" s="215" t="s">
        <v>8294</v>
      </c>
      <c r="AX497" s="215"/>
      <c r="AY497" s="215" t="s">
        <v>8294</v>
      </c>
      <c r="AZ497" s="215"/>
      <c r="BA497" s="215" t="s">
        <v>8294</v>
      </c>
      <c r="BB497" s="215"/>
      <c r="BC497" s="215" t="s">
        <v>8294</v>
      </c>
      <c r="BD497" s="215"/>
      <c r="BE497" s="212">
        <v>5</v>
      </c>
      <c r="BF497" s="217">
        <v>42279</v>
      </c>
      <c r="BG497" s="212">
        <v>-14.1</v>
      </c>
      <c r="BH497" s="212" t="s">
        <v>8299</v>
      </c>
      <c r="BI497" s="211" t="s">
        <v>8294</v>
      </c>
      <c r="BJ497" s="211"/>
      <c r="BK497" s="211" t="s">
        <v>8294</v>
      </c>
      <c r="BL497" s="211"/>
      <c r="BM497" s="212">
        <v>57.1</v>
      </c>
      <c r="BN497" s="212" t="s">
        <v>8299</v>
      </c>
      <c r="BO497" s="211" t="s">
        <v>8294</v>
      </c>
      <c r="BP497" s="211"/>
      <c r="BQ497" s="212">
        <v>12.2</v>
      </c>
      <c r="BR497" s="212" t="s">
        <v>8299</v>
      </c>
      <c r="BS497" s="212">
        <v>45.7</v>
      </c>
      <c r="BT497" s="212" t="s">
        <v>8299</v>
      </c>
      <c r="BU497" s="212">
        <v>14.5</v>
      </c>
      <c r="BV497" s="212" t="s">
        <v>8299</v>
      </c>
      <c r="BW497" s="212">
        <v>21.3</v>
      </c>
      <c r="BX497" s="212" t="s">
        <v>8299</v>
      </c>
      <c r="BY497" s="234">
        <v>7.8158931732177734</v>
      </c>
      <c r="BZ497" s="214">
        <v>42215</v>
      </c>
      <c r="CA497" s="212">
        <v>31.9</v>
      </c>
      <c r="CB497" s="208" t="s">
        <v>8299</v>
      </c>
      <c r="CC497" s="212">
        <v>8.3000000000000007</v>
      </c>
      <c r="CD497" s="214">
        <v>42215</v>
      </c>
      <c r="CE497" s="208">
        <v>0</v>
      </c>
      <c r="CG497" s="215" t="s">
        <v>8294</v>
      </c>
      <c r="CH497" s="215" t="s">
        <v>8294</v>
      </c>
      <c r="CI497" s="215" t="s">
        <v>8294</v>
      </c>
      <c r="CJ497" s="215" t="s">
        <v>8294</v>
      </c>
    </row>
    <row r="498" spans="1:92">
      <c r="A498" s="210" t="s">
        <v>7624</v>
      </c>
      <c r="B498" s="211" t="s">
        <v>8053</v>
      </c>
      <c r="C498" s="212" t="s">
        <v>7739</v>
      </c>
      <c r="D498" s="211" t="s">
        <v>8276</v>
      </c>
      <c r="E498" s="212">
        <v>114</v>
      </c>
      <c r="F498" s="212">
        <v>2</v>
      </c>
      <c r="G498" s="213">
        <v>302</v>
      </c>
      <c r="H498" s="213">
        <v>15</v>
      </c>
      <c r="I498" s="213"/>
      <c r="J498" s="213"/>
      <c r="K498" s="211" t="s">
        <v>8294</v>
      </c>
      <c r="M498" s="212">
        <v>7</v>
      </c>
      <c r="N498" s="214">
        <v>41915</v>
      </c>
      <c r="O498" s="212">
        <v>4.07</v>
      </c>
      <c r="P498" s="214">
        <v>42215</v>
      </c>
      <c r="Q498" s="215" t="s">
        <v>8294</v>
      </c>
      <c r="R498" s="215" t="s">
        <v>8294</v>
      </c>
      <c r="S498" s="215" t="s">
        <v>8294</v>
      </c>
      <c r="T498" s="215" t="s">
        <v>8294</v>
      </c>
      <c r="U498" s="209">
        <f>AD498*BS498</f>
        <v>1225.971550222222</v>
      </c>
      <c r="V498" s="216">
        <v>42215</v>
      </c>
      <c r="W498" s="215">
        <v>13.5</v>
      </c>
      <c r="X498" s="215" t="s">
        <v>8294</v>
      </c>
      <c r="Y498" s="215" t="s">
        <v>8294</v>
      </c>
      <c r="Z498" s="209">
        <f>AD498*BU498</f>
        <v>389.71281066666666</v>
      </c>
      <c r="AA498" s="216">
        <v>42215</v>
      </c>
      <c r="AB498" s="208">
        <f>(AD498/AH498)*10000</f>
        <v>56382.061728395063</v>
      </c>
      <c r="AC498" s="216">
        <v>42215</v>
      </c>
      <c r="AD498" s="485">
        <f>(O498/W498)*(((100-CC498)/100)*((100-2)/100))*100</f>
        <v>27.063389629629629</v>
      </c>
      <c r="AE498" s="216">
        <v>42212</v>
      </c>
      <c r="AF498" s="235">
        <v>30.34692714692715</v>
      </c>
      <c r="AG498" s="216">
        <v>42212</v>
      </c>
      <c r="AH498" s="212">
        <v>4.8</v>
      </c>
      <c r="AI498" s="216" t="s">
        <v>8299</v>
      </c>
      <c r="AJ498" s="212">
        <v>175</v>
      </c>
      <c r="AK498" s="216">
        <v>42145</v>
      </c>
      <c r="AL498" s="215" t="s">
        <v>8294</v>
      </c>
      <c r="AM498" s="215"/>
      <c r="AN498" s="212">
        <v>105</v>
      </c>
      <c r="AO498" s="212"/>
      <c r="AP498" s="215" t="s">
        <v>8294</v>
      </c>
      <c r="AQ498" s="215"/>
      <c r="AR498" s="215" t="s">
        <v>8294</v>
      </c>
      <c r="AS498" s="215"/>
      <c r="AT498" s="215" t="s">
        <v>8294</v>
      </c>
      <c r="AU498" s="215" t="s">
        <v>8294</v>
      </c>
      <c r="AV498" s="215"/>
      <c r="AW498" s="215" t="s">
        <v>8294</v>
      </c>
      <c r="AX498" s="215"/>
      <c r="AY498" s="215" t="s">
        <v>8294</v>
      </c>
      <c r="AZ498" s="215"/>
      <c r="BA498" s="215" t="s">
        <v>8294</v>
      </c>
      <c r="BB498" s="215"/>
      <c r="BC498" s="215" t="s">
        <v>8294</v>
      </c>
      <c r="BD498" s="215"/>
      <c r="BE498" s="212">
        <v>3</v>
      </c>
      <c r="BF498" s="217">
        <v>42279</v>
      </c>
      <c r="BG498" s="212">
        <v>-11</v>
      </c>
      <c r="BH498" s="212" t="s">
        <v>8299</v>
      </c>
      <c r="BI498" s="211" t="s">
        <v>8294</v>
      </c>
      <c r="BJ498" s="211"/>
      <c r="BK498" s="211" t="s">
        <v>8294</v>
      </c>
      <c r="BL498" s="211"/>
      <c r="BM498" s="212">
        <v>58.3</v>
      </c>
      <c r="BN498" s="212" t="s">
        <v>8299</v>
      </c>
      <c r="BO498" s="211" t="s">
        <v>8294</v>
      </c>
      <c r="BP498" s="211"/>
      <c r="BQ498" s="212">
        <v>12.1</v>
      </c>
      <c r="BR498" s="212" t="s">
        <v>8299</v>
      </c>
      <c r="BS498" s="212">
        <v>45.3</v>
      </c>
      <c r="BT498" s="212" t="s">
        <v>8299</v>
      </c>
      <c r="BU498" s="212">
        <v>14.4</v>
      </c>
      <c r="BV498" s="212" t="s">
        <v>8299</v>
      </c>
      <c r="BW498" s="212">
        <v>16.399999999999999</v>
      </c>
      <c r="BX498" s="212" t="s">
        <v>8299</v>
      </c>
      <c r="BY498" s="234">
        <v>7.6422638893127441</v>
      </c>
      <c r="BZ498" s="214">
        <v>42215</v>
      </c>
      <c r="CA498" s="212">
        <v>31.4</v>
      </c>
      <c r="CB498" s="208" t="s">
        <v>8299</v>
      </c>
      <c r="CC498" s="212">
        <v>8.4</v>
      </c>
      <c r="CD498" s="214">
        <v>42215</v>
      </c>
      <c r="CE498" s="208">
        <v>0</v>
      </c>
      <c r="CG498" s="215" t="s">
        <v>8294</v>
      </c>
      <c r="CH498" s="215" t="s">
        <v>8294</v>
      </c>
      <c r="CI498" s="215" t="s">
        <v>8294</v>
      </c>
      <c r="CJ498" s="215" t="s">
        <v>8294</v>
      </c>
    </row>
    <row r="499" spans="1:92">
      <c r="A499" s="210" t="s">
        <v>7624</v>
      </c>
      <c r="B499" s="211" t="s">
        <v>7933</v>
      </c>
      <c r="C499" s="212" t="s">
        <v>7684</v>
      </c>
      <c r="D499" s="211" t="s">
        <v>8276</v>
      </c>
      <c r="E499" s="212">
        <v>54</v>
      </c>
      <c r="F499" s="212">
        <v>2</v>
      </c>
      <c r="G499" s="213">
        <v>302</v>
      </c>
      <c r="H499" s="213">
        <v>16</v>
      </c>
      <c r="I499" s="213"/>
      <c r="J499" s="213"/>
      <c r="K499" s="211" t="s">
        <v>8294</v>
      </c>
      <c r="M499" s="212">
        <v>7</v>
      </c>
      <c r="N499" s="214">
        <v>41915</v>
      </c>
      <c r="O499" s="212">
        <v>3.34</v>
      </c>
      <c r="P499" s="214">
        <v>42215</v>
      </c>
      <c r="Q499" s="215" t="s">
        <v>8294</v>
      </c>
      <c r="R499" s="215" t="s">
        <v>8294</v>
      </c>
      <c r="S499" s="215" t="s">
        <v>8294</v>
      </c>
      <c r="T499" s="215" t="s">
        <v>8294</v>
      </c>
      <c r="U499" s="209">
        <f>AD499*BS499</f>
        <v>1010.5023039999999</v>
      </c>
      <c r="V499" s="216">
        <v>42215</v>
      </c>
      <c r="W499" s="215">
        <v>13.5</v>
      </c>
      <c r="X499" s="215" t="s">
        <v>8294</v>
      </c>
      <c r="Y499" s="215" t="s">
        <v>8294</v>
      </c>
      <c r="Z499" s="209">
        <f>AD499*BU499</f>
        <v>318.28596799999997</v>
      </c>
      <c r="AA499" s="216">
        <v>42215</v>
      </c>
      <c r="AB499" s="208">
        <f>(AD499/AH499)*10000</f>
        <v>41218.074074074066</v>
      </c>
      <c r="AC499" s="216">
        <v>42215</v>
      </c>
      <c r="AD499" s="485">
        <f>(O499/W499)*(((100-CC499)/100)*((100-2)/100))*100</f>
        <v>22.257759999999998</v>
      </c>
      <c r="AE499" s="216">
        <v>42212</v>
      </c>
      <c r="AF499" s="235">
        <v>24.958241758241758</v>
      </c>
      <c r="AG499" s="216">
        <v>42212</v>
      </c>
      <c r="AH499" s="212">
        <v>5.4</v>
      </c>
      <c r="AI499" s="216" t="s">
        <v>8299</v>
      </c>
      <c r="AJ499" s="212">
        <v>185</v>
      </c>
      <c r="AK499" s="216">
        <v>42145</v>
      </c>
      <c r="AL499" s="215" t="s">
        <v>8294</v>
      </c>
      <c r="AM499" s="215"/>
      <c r="AN499" s="212">
        <v>106</v>
      </c>
      <c r="AO499" s="212"/>
      <c r="AP499" s="215" t="s">
        <v>8294</v>
      </c>
      <c r="AQ499" s="215"/>
      <c r="AR499" s="215" t="s">
        <v>8294</v>
      </c>
      <c r="AS499" s="215"/>
      <c r="AT499" s="215" t="s">
        <v>8294</v>
      </c>
      <c r="AU499" s="215" t="s">
        <v>8294</v>
      </c>
      <c r="AV499" s="215"/>
      <c r="AW499" s="215" t="s">
        <v>8294</v>
      </c>
      <c r="AX499" s="215"/>
      <c r="AY499" s="215" t="s">
        <v>8294</v>
      </c>
      <c r="AZ499" s="215"/>
      <c r="BA499" s="215" t="s">
        <v>8294</v>
      </c>
      <c r="BB499" s="215"/>
      <c r="BC499" s="215" t="s">
        <v>8294</v>
      </c>
      <c r="BD499" s="215"/>
      <c r="BE499" s="212">
        <v>3</v>
      </c>
      <c r="BF499" s="217">
        <v>42279</v>
      </c>
      <c r="BG499" s="212">
        <v>-13.7</v>
      </c>
      <c r="BH499" s="212" t="s">
        <v>8299</v>
      </c>
      <c r="BI499" s="211" t="s">
        <v>8294</v>
      </c>
      <c r="BJ499" s="211"/>
      <c r="BK499" s="211" t="s">
        <v>8294</v>
      </c>
      <c r="BL499" s="211"/>
      <c r="BM499" s="212">
        <v>58.9</v>
      </c>
      <c r="BN499" s="212" t="s">
        <v>8299</v>
      </c>
      <c r="BO499" s="211" t="s">
        <v>8294</v>
      </c>
      <c r="BP499" s="211"/>
      <c r="BQ499" s="212">
        <v>11.6</v>
      </c>
      <c r="BR499" s="212" t="s">
        <v>8299</v>
      </c>
      <c r="BS499" s="212">
        <v>45.4</v>
      </c>
      <c r="BT499" s="212" t="s">
        <v>8299</v>
      </c>
      <c r="BU499" s="212">
        <v>14.3</v>
      </c>
      <c r="BV499" s="212" t="s">
        <v>8299</v>
      </c>
      <c r="BW499" s="212">
        <v>13.3</v>
      </c>
      <c r="BX499" s="212" t="s">
        <v>8299</v>
      </c>
      <c r="BY499" s="234">
        <v>7.8748641014099121</v>
      </c>
      <c r="BZ499" s="214">
        <v>42215</v>
      </c>
      <c r="CA499" s="212">
        <v>31.4</v>
      </c>
      <c r="CB499" s="208" t="s">
        <v>8299</v>
      </c>
      <c r="CC499" s="212">
        <v>8.1999999999999993</v>
      </c>
      <c r="CD499" s="214">
        <v>42215</v>
      </c>
      <c r="CE499" s="208">
        <v>0</v>
      </c>
      <c r="CG499" s="215" t="s">
        <v>8294</v>
      </c>
      <c r="CH499" s="215" t="s">
        <v>8294</v>
      </c>
      <c r="CI499" s="215" t="s">
        <v>8294</v>
      </c>
      <c r="CJ499" s="215" t="s">
        <v>8294</v>
      </c>
    </row>
    <row r="500" spans="1:92">
      <c r="A500" s="210" t="s">
        <v>7624</v>
      </c>
      <c r="B500" s="211" t="s">
        <v>8195</v>
      </c>
      <c r="C500" s="212" t="s">
        <v>7396</v>
      </c>
      <c r="D500" s="211" t="s">
        <v>8274</v>
      </c>
      <c r="E500" s="212">
        <v>184</v>
      </c>
      <c r="F500" s="212">
        <v>2</v>
      </c>
      <c r="G500" s="213">
        <v>302</v>
      </c>
      <c r="H500" s="213">
        <v>17</v>
      </c>
      <c r="I500" s="213"/>
      <c r="J500" s="213"/>
      <c r="K500" s="212">
        <v>15</v>
      </c>
      <c r="L500" s="223">
        <v>42278</v>
      </c>
      <c r="M500" s="212">
        <v>7</v>
      </c>
      <c r="N500" s="214">
        <v>41915</v>
      </c>
      <c r="O500" s="212">
        <v>2.96</v>
      </c>
      <c r="P500" s="214">
        <v>42215</v>
      </c>
      <c r="Q500" s="215" t="s">
        <v>8294</v>
      </c>
      <c r="R500" s="215" t="s">
        <v>8294</v>
      </c>
      <c r="S500" s="215" t="s">
        <v>8294</v>
      </c>
      <c r="T500" s="215" t="s">
        <v>8294</v>
      </c>
      <c r="U500" s="209">
        <f>AD500*BS500</f>
        <v>928.14641422222212</v>
      </c>
      <c r="V500" s="216">
        <v>42215</v>
      </c>
      <c r="W500" s="215">
        <v>13.5</v>
      </c>
      <c r="X500" s="215" t="s">
        <v>8294</v>
      </c>
      <c r="Y500" s="215" t="s">
        <v>8294</v>
      </c>
      <c r="Z500" s="209">
        <f>AD500*BU500</f>
        <v>265.18468977777775</v>
      </c>
      <c r="AA500" s="216">
        <v>42215</v>
      </c>
      <c r="AB500" s="208">
        <f>(AD500/AH500)*10000</f>
        <v>41228.962962962956</v>
      </c>
      <c r="AC500" s="216">
        <v>42215</v>
      </c>
      <c r="AD500" s="485">
        <f>(O500/W500)*(((100-CC500)/100)*((100-2)/100))*100</f>
        <v>19.789902222222221</v>
      </c>
      <c r="AE500" s="216">
        <v>42212</v>
      </c>
      <c r="AF500" s="235">
        <v>22.19096459096459</v>
      </c>
      <c r="AG500" s="216">
        <v>42212</v>
      </c>
      <c r="AH500" s="212">
        <v>4.8</v>
      </c>
      <c r="AI500" s="216" t="s">
        <v>8299</v>
      </c>
      <c r="AJ500" s="212">
        <v>150</v>
      </c>
      <c r="AK500" s="216">
        <v>42145</v>
      </c>
      <c r="AL500" s="215" t="s">
        <v>8294</v>
      </c>
      <c r="AM500" s="215"/>
      <c r="AN500" s="212">
        <v>104</v>
      </c>
      <c r="AO500" s="212"/>
      <c r="AP500" s="215" t="s">
        <v>8294</v>
      </c>
      <c r="AQ500" s="215"/>
      <c r="AR500" s="215" t="s">
        <v>8294</v>
      </c>
      <c r="AS500" s="215"/>
      <c r="AT500" s="215" t="s">
        <v>8294</v>
      </c>
      <c r="AU500" s="215" t="s">
        <v>8294</v>
      </c>
      <c r="AV500" s="215"/>
      <c r="AW500" s="215" t="s">
        <v>8294</v>
      </c>
      <c r="AX500" s="215"/>
      <c r="AY500" s="215" t="s">
        <v>8294</v>
      </c>
      <c r="AZ500" s="215"/>
      <c r="BA500" s="215" t="s">
        <v>8294</v>
      </c>
      <c r="BB500" s="215"/>
      <c r="BC500" s="215" t="s">
        <v>8294</v>
      </c>
      <c r="BD500" s="215"/>
      <c r="BE500" s="212">
        <v>3</v>
      </c>
      <c r="BF500" s="217">
        <v>42279</v>
      </c>
      <c r="BG500" s="212">
        <v>-12.3</v>
      </c>
      <c r="BH500" s="212" t="s">
        <v>8299</v>
      </c>
      <c r="BI500" s="211" t="s">
        <v>8294</v>
      </c>
      <c r="BJ500" s="211"/>
      <c r="BK500" s="211" t="s">
        <v>8294</v>
      </c>
      <c r="BL500" s="211"/>
      <c r="BM500" s="212">
        <v>60.7</v>
      </c>
      <c r="BN500" s="212" t="s">
        <v>8299</v>
      </c>
      <c r="BO500" s="211" t="s">
        <v>8294</v>
      </c>
      <c r="BP500" s="211"/>
      <c r="BQ500" s="212">
        <v>10.7</v>
      </c>
      <c r="BR500" s="212" t="s">
        <v>8299</v>
      </c>
      <c r="BS500" s="212">
        <v>46.9</v>
      </c>
      <c r="BT500" s="212" t="s">
        <v>8299</v>
      </c>
      <c r="BU500" s="212">
        <v>13.4</v>
      </c>
      <c r="BV500" s="212" t="s">
        <v>8299</v>
      </c>
      <c r="BW500" s="212">
        <v>11.2</v>
      </c>
      <c r="BX500" s="212" t="s">
        <v>8299</v>
      </c>
      <c r="BY500" s="234">
        <v>7.4661598205566406</v>
      </c>
      <c r="BZ500" s="214">
        <v>42215</v>
      </c>
      <c r="CA500" s="212">
        <v>30.3</v>
      </c>
      <c r="CB500" s="208" t="s">
        <v>8299</v>
      </c>
      <c r="CC500" s="212">
        <v>7.9</v>
      </c>
      <c r="CD500" s="214">
        <v>42215</v>
      </c>
      <c r="CE500" s="208">
        <v>0</v>
      </c>
      <c r="CG500" s="215" t="s">
        <v>8294</v>
      </c>
      <c r="CH500" s="215" t="s">
        <v>8294</v>
      </c>
      <c r="CI500" s="215" t="s">
        <v>8294</v>
      </c>
      <c r="CJ500" s="215" t="s">
        <v>8294</v>
      </c>
    </row>
    <row r="501" spans="1:92">
      <c r="A501" s="210" t="s">
        <v>7624</v>
      </c>
      <c r="B501" s="211" t="s">
        <v>8175</v>
      </c>
      <c r="C501" s="212" t="s">
        <v>7794</v>
      </c>
      <c r="D501" s="211" t="s">
        <v>8274</v>
      </c>
      <c r="E501" s="212">
        <v>171</v>
      </c>
      <c r="F501" s="212">
        <v>2</v>
      </c>
      <c r="G501" s="213">
        <v>302</v>
      </c>
      <c r="H501" s="213">
        <v>18</v>
      </c>
      <c r="I501" s="213"/>
      <c r="J501" s="213"/>
      <c r="K501" s="211" t="s">
        <v>8294</v>
      </c>
      <c r="M501" s="212">
        <v>7</v>
      </c>
      <c r="N501" s="214">
        <v>41915</v>
      </c>
      <c r="O501" s="212">
        <v>3.63</v>
      </c>
      <c r="P501" s="214">
        <v>42215</v>
      </c>
      <c r="Q501" s="215" t="s">
        <v>8294</v>
      </c>
      <c r="R501" s="215" t="s">
        <v>8294</v>
      </c>
      <c r="S501" s="215" t="s">
        <v>8294</v>
      </c>
      <c r="T501" s="215" t="s">
        <v>8294</v>
      </c>
      <c r="U501" s="209">
        <f>AD501*BS501</f>
        <v>1157.6491080000001</v>
      </c>
      <c r="V501" s="216">
        <v>42215</v>
      </c>
      <c r="W501" s="215">
        <v>13.5</v>
      </c>
      <c r="X501" s="215" t="s">
        <v>8294</v>
      </c>
      <c r="Y501" s="215" t="s">
        <v>8294</v>
      </c>
      <c r="Z501" s="209">
        <f>AD501*BU501</f>
        <v>313.07491600000003</v>
      </c>
      <c r="AA501" s="216">
        <v>42215</v>
      </c>
      <c r="AB501" s="208">
        <f>(AD501/AH501)*10000</f>
        <v>50561.194444444445</v>
      </c>
      <c r="AC501" s="216">
        <v>42215</v>
      </c>
      <c r="AD501" s="485">
        <f>(O501/W501)*(((100-CC501)/100)*((100-2)/100))*100</f>
        <v>24.269373333333334</v>
      </c>
      <c r="AE501" s="216">
        <v>42212</v>
      </c>
      <c r="AF501" s="235">
        <v>27.213919413919413</v>
      </c>
      <c r="AG501" s="216">
        <v>42212</v>
      </c>
      <c r="AH501" s="212">
        <v>4.8</v>
      </c>
      <c r="AI501" s="216" t="s">
        <v>8299</v>
      </c>
      <c r="AJ501" s="212">
        <v>160</v>
      </c>
      <c r="AK501" s="216">
        <v>42145</v>
      </c>
      <c r="AL501" s="215" t="s">
        <v>8294</v>
      </c>
      <c r="AM501" s="215"/>
      <c r="AN501" s="212">
        <v>103</v>
      </c>
      <c r="AO501" s="212"/>
      <c r="AP501" s="215" t="s">
        <v>8294</v>
      </c>
      <c r="AQ501" s="215"/>
      <c r="AR501" s="215" t="s">
        <v>8294</v>
      </c>
      <c r="AS501" s="215"/>
      <c r="AT501" s="215" t="s">
        <v>8294</v>
      </c>
      <c r="AU501" s="215" t="s">
        <v>8294</v>
      </c>
      <c r="AV501" s="215"/>
      <c r="AW501" s="215" t="s">
        <v>8294</v>
      </c>
      <c r="AX501" s="215"/>
      <c r="AY501" s="215" t="s">
        <v>8294</v>
      </c>
      <c r="AZ501" s="215"/>
      <c r="BA501" s="215" t="s">
        <v>8294</v>
      </c>
      <c r="BB501" s="215"/>
      <c r="BC501" s="215" t="s">
        <v>8294</v>
      </c>
      <c r="BD501" s="215"/>
      <c r="BE501" s="212">
        <v>3</v>
      </c>
      <c r="BF501" s="217">
        <v>42279</v>
      </c>
      <c r="BG501" s="212">
        <v>-12.3</v>
      </c>
      <c r="BH501" s="212" t="s">
        <v>8299</v>
      </c>
      <c r="BI501" s="211" t="s">
        <v>8294</v>
      </c>
      <c r="BJ501" s="211"/>
      <c r="BK501" s="211" t="s">
        <v>8294</v>
      </c>
      <c r="BL501" s="211"/>
      <c r="BM501" s="212">
        <v>61.2</v>
      </c>
      <c r="BN501" s="212" t="s">
        <v>8299</v>
      </c>
      <c r="BO501" s="211" t="s">
        <v>8294</v>
      </c>
      <c r="BP501" s="211"/>
      <c r="BQ501" s="212">
        <v>10.6</v>
      </c>
      <c r="BR501" s="212" t="s">
        <v>8299</v>
      </c>
      <c r="BS501" s="212">
        <v>47.7</v>
      </c>
      <c r="BT501" s="212" t="s">
        <v>8299</v>
      </c>
      <c r="BU501" s="212">
        <v>12.9</v>
      </c>
      <c r="BV501" s="212" t="s">
        <v>8299</v>
      </c>
      <c r="BW501" s="212">
        <v>10.5</v>
      </c>
      <c r="BX501" s="212" t="s">
        <v>8299</v>
      </c>
      <c r="BY501" s="234">
        <v>7.5912799835205078</v>
      </c>
      <c r="BZ501" s="214">
        <v>42215</v>
      </c>
      <c r="CA501" s="212">
        <v>29.8</v>
      </c>
      <c r="CB501" s="208" t="s">
        <v>8299</v>
      </c>
      <c r="CC501" s="212">
        <v>7.9</v>
      </c>
      <c r="CD501" s="214">
        <v>42215</v>
      </c>
      <c r="CE501" s="208">
        <v>0</v>
      </c>
      <c r="CG501" s="215" t="s">
        <v>8294</v>
      </c>
      <c r="CH501" s="215" t="s">
        <v>8294</v>
      </c>
      <c r="CI501" s="215" t="s">
        <v>8294</v>
      </c>
      <c r="CJ501" s="215" t="s">
        <v>8294</v>
      </c>
    </row>
    <row r="502" spans="1:92">
      <c r="A502" s="210" t="s">
        <v>7624</v>
      </c>
      <c r="B502" s="211" t="s">
        <v>8195</v>
      </c>
      <c r="C502" s="212" t="s">
        <v>7396</v>
      </c>
      <c r="D502" s="211" t="s">
        <v>8274</v>
      </c>
      <c r="E502" s="212">
        <v>183</v>
      </c>
      <c r="F502" s="212">
        <v>2</v>
      </c>
      <c r="G502" s="213">
        <v>302</v>
      </c>
      <c r="H502" s="213">
        <v>19</v>
      </c>
      <c r="I502" s="213"/>
      <c r="J502" s="213"/>
      <c r="K502" s="211" t="s">
        <v>8294</v>
      </c>
      <c r="M502" s="212">
        <v>7</v>
      </c>
      <c r="N502" s="214">
        <v>41915</v>
      </c>
      <c r="O502" s="212">
        <v>3.18</v>
      </c>
      <c r="P502" s="214">
        <v>42215</v>
      </c>
      <c r="Q502" s="215" t="s">
        <v>8294</v>
      </c>
      <c r="R502" s="215" t="s">
        <v>8294</v>
      </c>
      <c r="S502" s="215" t="s">
        <v>8294</v>
      </c>
      <c r="T502" s="215" t="s">
        <v>8294</v>
      </c>
      <c r="U502" s="209">
        <f>AD502*BS502</f>
        <v>1008.7902222222225</v>
      </c>
      <c r="V502" s="216">
        <v>42215</v>
      </c>
      <c r="W502" s="215">
        <v>13.5</v>
      </c>
      <c r="X502" s="215" t="s">
        <v>8294</v>
      </c>
      <c r="Y502" s="215" t="s">
        <v>8294</v>
      </c>
      <c r="Z502" s="209">
        <f>AD502*BU502</f>
        <v>278.21372444444449</v>
      </c>
      <c r="AA502" s="216">
        <v>42215</v>
      </c>
      <c r="AB502" s="208">
        <f>(AD502/AH502)*10000</f>
        <v>44245.185185185197</v>
      </c>
      <c r="AC502" s="216">
        <v>42215</v>
      </c>
      <c r="AD502" s="485">
        <f>(O502/W502)*(((100-CC502)/100)*((100-2)/100))*100</f>
        <v>21.237688888888894</v>
      </c>
      <c r="AE502" s="216">
        <v>42212</v>
      </c>
      <c r="AF502" s="235">
        <v>23.814407814407815</v>
      </c>
      <c r="AG502" s="216">
        <v>42212</v>
      </c>
      <c r="AH502" s="212">
        <v>4.8</v>
      </c>
      <c r="AI502" s="216" t="s">
        <v>8299</v>
      </c>
      <c r="AJ502" s="212">
        <v>150</v>
      </c>
      <c r="AK502" s="216">
        <v>42145</v>
      </c>
      <c r="AL502" s="215" t="s">
        <v>8294</v>
      </c>
      <c r="AM502" s="215"/>
      <c r="AN502" s="212">
        <v>103</v>
      </c>
      <c r="AO502" s="212"/>
      <c r="AP502" s="215" t="s">
        <v>8294</v>
      </c>
      <c r="AQ502" s="215"/>
      <c r="AR502" s="215" t="s">
        <v>8294</v>
      </c>
      <c r="AS502" s="215"/>
      <c r="AT502" s="215" t="s">
        <v>8294</v>
      </c>
      <c r="AU502" s="215" t="s">
        <v>8294</v>
      </c>
      <c r="AV502" s="215"/>
      <c r="AW502" s="215" t="s">
        <v>8294</v>
      </c>
      <c r="AX502" s="215"/>
      <c r="AY502" s="215" t="s">
        <v>8294</v>
      </c>
      <c r="AZ502" s="215"/>
      <c r="BA502" s="215" t="s">
        <v>8294</v>
      </c>
      <c r="BB502" s="215"/>
      <c r="BC502" s="215" t="s">
        <v>8294</v>
      </c>
      <c r="BD502" s="215"/>
      <c r="BE502" s="212">
        <v>3</v>
      </c>
      <c r="BF502" s="217">
        <v>42279</v>
      </c>
      <c r="BG502" s="212">
        <v>-12.6</v>
      </c>
      <c r="BH502" s="212" t="s">
        <v>8299</v>
      </c>
      <c r="BI502" s="211" t="s">
        <v>8294</v>
      </c>
      <c r="BJ502" s="211"/>
      <c r="BK502" s="211" t="s">
        <v>8294</v>
      </c>
      <c r="BL502" s="211"/>
      <c r="BM502" s="212">
        <v>61.2</v>
      </c>
      <c r="BN502" s="212" t="s">
        <v>8299</v>
      </c>
      <c r="BO502" s="211" t="s">
        <v>8294</v>
      </c>
      <c r="BP502" s="211"/>
      <c r="BQ502" s="212">
        <v>10.4</v>
      </c>
      <c r="BR502" s="212" t="s">
        <v>8299</v>
      </c>
      <c r="BS502" s="212">
        <v>47.5</v>
      </c>
      <c r="BT502" s="212" t="s">
        <v>8299</v>
      </c>
      <c r="BU502" s="212">
        <v>13.1</v>
      </c>
      <c r="BV502" s="212" t="s">
        <v>8299</v>
      </c>
      <c r="BW502" s="212">
        <v>12.7</v>
      </c>
      <c r="BX502" s="212" t="s">
        <v>8299</v>
      </c>
      <c r="BY502" s="234">
        <v>7.6284489631652832</v>
      </c>
      <c r="BZ502" s="214">
        <v>42215</v>
      </c>
      <c r="CA502" s="212">
        <v>30.1</v>
      </c>
      <c r="CB502" s="208" t="s">
        <v>8299</v>
      </c>
      <c r="CC502" s="212">
        <v>8</v>
      </c>
      <c r="CD502" s="214">
        <v>42215</v>
      </c>
      <c r="CE502" s="208">
        <v>0</v>
      </c>
      <c r="CG502" s="215" t="s">
        <v>8294</v>
      </c>
      <c r="CH502" s="215" t="s">
        <v>8294</v>
      </c>
      <c r="CI502" s="215" t="s">
        <v>8294</v>
      </c>
      <c r="CJ502" s="215" t="s">
        <v>8294</v>
      </c>
      <c r="CM502" s="210" t="s">
        <v>8863</v>
      </c>
      <c r="CN502" s="210" t="s">
        <v>8862</v>
      </c>
    </row>
    <row r="503" spans="1:92">
      <c r="A503" s="210" t="s">
        <v>7624</v>
      </c>
      <c r="B503" s="211" t="s">
        <v>7838</v>
      </c>
      <c r="C503" s="212" t="s">
        <v>7837</v>
      </c>
      <c r="D503" s="211" t="s">
        <v>8274</v>
      </c>
      <c r="E503" s="212">
        <v>11</v>
      </c>
      <c r="F503" s="212">
        <v>2</v>
      </c>
      <c r="G503" s="213">
        <v>302</v>
      </c>
      <c r="H503" s="213">
        <v>20</v>
      </c>
      <c r="I503" s="213"/>
      <c r="J503" s="213"/>
      <c r="K503" s="211" t="s">
        <v>8294</v>
      </c>
      <c r="M503" s="212">
        <v>7</v>
      </c>
      <c r="N503" s="214">
        <v>41915</v>
      </c>
      <c r="O503" s="212">
        <v>1.1499999999999999</v>
      </c>
      <c r="P503" s="214">
        <v>42215</v>
      </c>
      <c r="Q503" s="215" t="s">
        <v>8294</v>
      </c>
      <c r="R503" s="215" t="s">
        <v>8294</v>
      </c>
      <c r="S503" s="215" t="s">
        <v>8294</v>
      </c>
      <c r="T503" s="215" t="s">
        <v>8294</v>
      </c>
      <c r="U503" s="209">
        <f>AD503*BS503</f>
        <v>371.8599111111111</v>
      </c>
      <c r="V503" s="216">
        <v>42215</v>
      </c>
      <c r="W503" s="215">
        <v>13.5</v>
      </c>
      <c r="X503" s="215" t="s">
        <v>8294</v>
      </c>
      <c r="Y503" s="215" t="s">
        <v>8294</v>
      </c>
      <c r="Z503" s="209">
        <f>AD503*BU503</f>
        <v>121.62917925925925</v>
      </c>
      <c r="AA503" s="216">
        <v>42215</v>
      </c>
      <c r="AB503" s="208">
        <f>(AD503/AH503)*10000</f>
        <v>18016.468561584839</v>
      </c>
      <c r="AC503" s="216">
        <v>42215</v>
      </c>
      <c r="AD503" s="485">
        <f>(O503/W503)*(((100-CC503)/100)*((100-2)/100))*100</f>
        <v>7.747081481481481</v>
      </c>
      <c r="AE503" s="216">
        <v>42212</v>
      </c>
      <c r="AF503" s="235">
        <v>8.6870166870166869</v>
      </c>
      <c r="AG503" s="216">
        <v>42212</v>
      </c>
      <c r="AH503" s="212">
        <v>4.3</v>
      </c>
      <c r="AI503" s="216" t="s">
        <v>8299</v>
      </c>
      <c r="AJ503" s="212">
        <v>125</v>
      </c>
      <c r="AK503" s="216">
        <v>42145</v>
      </c>
      <c r="AL503" s="215" t="s">
        <v>8294</v>
      </c>
      <c r="AM503" s="215"/>
      <c r="AN503" s="212">
        <v>103</v>
      </c>
      <c r="AO503" s="212"/>
      <c r="AP503" s="215" t="s">
        <v>8294</v>
      </c>
      <c r="AQ503" s="215"/>
      <c r="AR503" s="215" t="s">
        <v>8294</v>
      </c>
      <c r="AS503" s="215"/>
      <c r="AT503" s="215" t="s">
        <v>8294</v>
      </c>
      <c r="AU503" s="215" t="s">
        <v>8294</v>
      </c>
      <c r="AV503" s="215"/>
      <c r="AW503" s="215" t="s">
        <v>8294</v>
      </c>
      <c r="AX503" s="215"/>
      <c r="AY503" s="215" t="s">
        <v>8294</v>
      </c>
      <c r="AZ503" s="215"/>
      <c r="BA503" s="215" t="s">
        <v>8294</v>
      </c>
      <c r="BB503" s="215"/>
      <c r="BC503" s="215" t="s">
        <v>8294</v>
      </c>
      <c r="BD503" s="215"/>
      <c r="BE503" s="212">
        <v>3</v>
      </c>
      <c r="BF503" s="217">
        <v>42279</v>
      </c>
      <c r="BG503" s="212">
        <v>21.2</v>
      </c>
      <c r="BH503" s="212" t="s">
        <v>8299</v>
      </c>
      <c r="BI503" s="211" t="s">
        <v>8294</v>
      </c>
      <c r="BJ503" s="211"/>
      <c r="BK503" s="211" t="s">
        <v>8294</v>
      </c>
      <c r="BL503" s="211"/>
      <c r="BM503" s="212">
        <v>64.8</v>
      </c>
      <c r="BN503" s="212" t="s">
        <v>8299</v>
      </c>
      <c r="BO503" s="211" t="s">
        <v>8294</v>
      </c>
      <c r="BP503" s="211"/>
      <c r="BQ503" s="212">
        <v>6.7</v>
      </c>
      <c r="BR503" s="212" t="s">
        <v>8299</v>
      </c>
      <c r="BS503" s="212">
        <v>48</v>
      </c>
      <c r="BT503" s="212" t="s">
        <v>8299</v>
      </c>
      <c r="BU503" s="212">
        <v>15.7</v>
      </c>
      <c r="BV503" s="212" t="s">
        <v>8299</v>
      </c>
      <c r="BW503" s="212">
        <v>51.7</v>
      </c>
      <c r="BX503" s="212" t="s">
        <v>8299</v>
      </c>
      <c r="BY503" s="234">
        <v>7.6032018661499023</v>
      </c>
      <c r="BZ503" s="214">
        <v>42215</v>
      </c>
      <c r="CA503" s="212">
        <v>36.6</v>
      </c>
      <c r="CB503" s="208" t="s">
        <v>8299</v>
      </c>
      <c r="CC503" s="212">
        <v>7.2</v>
      </c>
      <c r="CD503" s="214">
        <v>42215</v>
      </c>
      <c r="CE503" s="208">
        <v>0</v>
      </c>
      <c r="CG503" s="215" t="s">
        <v>8294</v>
      </c>
      <c r="CH503" s="215" t="s">
        <v>8294</v>
      </c>
      <c r="CI503" s="215" t="s">
        <v>8294</v>
      </c>
      <c r="CJ503" s="215" t="s">
        <v>8294</v>
      </c>
    </row>
    <row r="504" spans="1:92">
      <c r="A504" s="210" t="s">
        <v>7624</v>
      </c>
      <c r="B504" s="211" t="s">
        <v>8156</v>
      </c>
      <c r="C504" s="212" t="s">
        <v>7784</v>
      </c>
      <c r="D504" s="211" t="s">
        <v>8274</v>
      </c>
      <c r="E504" s="212">
        <v>161</v>
      </c>
      <c r="F504" s="212">
        <v>2</v>
      </c>
      <c r="G504" s="213">
        <v>302</v>
      </c>
      <c r="H504" s="213">
        <v>21</v>
      </c>
      <c r="I504" s="213"/>
      <c r="J504" s="213"/>
      <c r="K504" s="211" t="s">
        <v>8294</v>
      </c>
      <c r="M504" s="212">
        <v>7</v>
      </c>
      <c r="N504" s="214">
        <v>41915</v>
      </c>
      <c r="O504" s="212">
        <v>3.54</v>
      </c>
      <c r="P504" s="214">
        <v>42215</v>
      </c>
      <c r="Q504" s="215" t="s">
        <v>8294</v>
      </c>
      <c r="R504" s="215" t="s">
        <v>8294</v>
      </c>
      <c r="S504" s="215" t="s">
        <v>8294</v>
      </c>
      <c r="T504" s="215" t="s">
        <v>8294</v>
      </c>
      <c r="U504" s="209">
        <f>AD504*BS504</f>
        <v>1112.1869733333335</v>
      </c>
      <c r="V504" s="216">
        <v>42215</v>
      </c>
      <c r="W504" s="215">
        <v>13.5</v>
      </c>
      <c r="X504" s="215" t="s">
        <v>8294</v>
      </c>
      <c r="Y504" s="215" t="s">
        <v>8294</v>
      </c>
      <c r="Z504" s="209">
        <f>AD504*BU504</f>
        <v>357.4046933333334</v>
      </c>
      <c r="AA504" s="216">
        <v>42215</v>
      </c>
      <c r="AB504" s="208">
        <f>(AD504/AH504)*10000</f>
        <v>50028.652482269521</v>
      </c>
      <c r="AC504" s="216">
        <v>42215</v>
      </c>
      <c r="AD504" s="485">
        <f>(O504/W504)*(((100-CC504)/100)*((100-2)/100))*100</f>
        <v>23.513466666666673</v>
      </c>
      <c r="AE504" s="216">
        <v>42212</v>
      </c>
      <c r="AF504" s="235">
        <v>26.366300366300365</v>
      </c>
      <c r="AG504" s="216">
        <v>42212</v>
      </c>
      <c r="AH504" s="212">
        <v>4.7</v>
      </c>
      <c r="AI504" s="216" t="s">
        <v>8299</v>
      </c>
      <c r="AJ504" s="212">
        <v>150</v>
      </c>
      <c r="AK504" s="216">
        <v>42145</v>
      </c>
      <c r="AL504" s="215" t="s">
        <v>8294</v>
      </c>
      <c r="AM504" s="215"/>
      <c r="AN504" s="212">
        <v>104</v>
      </c>
      <c r="AO504" s="212"/>
      <c r="AP504" s="215" t="s">
        <v>8294</v>
      </c>
      <c r="AQ504" s="215"/>
      <c r="AR504" s="215" t="s">
        <v>8294</v>
      </c>
      <c r="AS504" s="215"/>
      <c r="AT504" s="215" t="s">
        <v>8294</v>
      </c>
      <c r="AU504" s="215" t="s">
        <v>8294</v>
      </c>
      <c r="AV504" s="215"/>
      <c r="AW504" s="215" t="s">
        <v>8294</v>
      </c>
      <c r="AX504" s="215"/>
      <c r="AY504" s="215" t="s">
        <v>8294</v>
      </c>
      <c r="AZ504" s="215"/>
      <c r="BA504" s="215" t="s">
        <v>8294</v>
      </c>
      <c r="BB504" s="215"/>
      <c r="BC504" s="215" t="s">
        <v>8294</v>
      </c>
      <c r="BD504" s="215"/>
      <c r="BE504" s="212">
        <v>3</v>
      </c>
      <c r="BF504" s="217">
        <v>42279</v>
      </c>
      <c r="BG504" s="212">
        <v>6.4</v>
      </c>
      <c r="BH504" s="212" t="s">
        <v>8299</v>
      </c>
      <c r="BI504" s="211" t="s">
        <v>8294</v>
      </c>
      <c r="BJ504" s="211"/>
      <c r="BK504" s="211" t="s">
        <v>8294</v>
      </c>
      <c r="BL504" s="211"/>
      <c r="BM504" s="212">
        <v>64.2</v>
      </c>
      <c r="BN504" s="212" t="s">
        <v>8299</v>
      </c>
      <c r="BO504" s="211" t="s">
        <v>8294</v>
      </c>
      <c r="BP504" s="211"/>
      <c r="BQ504" s="212">
        <v>7.9</v>
      </c>
      <c r="BR504" s="212" t="s">
        <v>8299</v>
      </c>
      <c r="BS504" s="212">
        <v>47.3</v>
      </c>
      <c r="BT504" s="212" t="s">
        <v>8299</v>
      </c>
      <c r="BU504" s="212">
        <v>15.2</v>
      </c>
      <c r="BV504" s="212" t="s">
        <v>8299</v>
      </c>
      <c r="BW504" s="212">
        <v>33.700000000000003</v>
      </c>
      <c r="BX504" s="212" t="s">
        <v>8299</v>
      </c>
      <c r="BY504" s="234">
        <v>7.6492061614990234</v>
      </c>
      <c r="BZ504" s="214">
        <v>42215</v>
      </c>
      <c r="CA504" s="212">
        <v>34.799999999999997</v>
      </c>
      <c r="CB504" s="208" t="s">
        <v>8299</v>
      </c>
      <c r="CC504" s="212">
        <v>8.5</v>
      </c>
      <c r="CD504" s="214">
        <v>42215</v>
      </c>
      <c r="CE504" s="208">
        <v>0</v>
      </c>
      <c r="CG504" s="215" t="s">
        <v>8294</v>
      </c>
      <c r="CH504" s="215" t="s">
        <v>8294</v>
      </c>
      <c r="CI504" s="215" t="s">
        <v>8294</v>
      </c>
      <c r="CJ504" s="215" t="s">
        <v>8294</v>
      </c>
    </row>
    <row r="505" spans="1:92">
      <c r="A505" s="210" t="s">
        <v>7624</v>
      </c>
      <c r="B505" s="211" t="s">
        <v>8017</v>
      </c>
      <c r="C505" s="212" t="s">
        <v>7722</v>
      </c>
      <c r="D505" s="211" t="s">
        <v>8274</v>
      </c>
      <c r="E505" s="212">
        <v>96</v>
      </c>
      <c r="F505" s="212">
        <v>2</v>
      </c>
      <c r="G505" s="213">
        <v>302</v>
      </c>
      <c r="H505" s="213">
        <v>22</v>
      </c>
      <c r="I505" s="213"/>
      <c r="J505" s="213"/>
      <c r="K505" s="211" t="s">
        <v>8294</v>
      </c>
      <c r="M505" s="212">
        <v>7</v>
      </c>
      <c r="N505" s="214">
        <v>41915</v>
      </c>
      <c r="O505" s="212">
        <v>2.84</v>
      </c>
      <c r="P505" s="214">
        <v>42215</v>
      </c>
      <c r="Q505" s="215" t="s">
        <v>8294</v>
      </c>
      <c r="R505" s="215" t="s">
        <v>8294</v>
      </c>
      <c r="S505" s="215" t="s">
        <v>8294</v>
      </c>
      <c r="T505" s="215" t="s">
        <v>8294</v>
      </c>
      <c r="U505" s="209">
        <f>AD505*BS505</f>
        <v>910.4156444444443</v>
      </c>
      <c r="V505" s="216">
        <v>42215</v>
      </c>
      <c r="W505" s="215">
        <v>13.5</v>
      </c>
      <c r="X505" s="215" t="s">
        <v>8294</v>
      </c>
      <c r="Y505" s="215" t="s">
        <v>8294</v>
      </c>
      <c r="Z505" s="209">
        <f>AD505*BU505</f>
        <v>242.77750518518516</v>
      </c>
      <c r="AA505" s="216">
        <v>42215</v>
      </c>
      <c r="AB505" s="208">
        <f>(AD505/AH505)*10000</f>
        <v>38708.148148148139</v>
      </c>
      <c r="AC505" s="216">
        <v>42215</v>
      </c>
      <c r="AD505" s="485">
        <f>(O505/W505)*(((100-CC505)/100)*((100-2)/100))*100</f>
        <v>18.96699259259259</v>
      </c>
      <c r="AE505" s="216">
        <v>42212</v>
      </c>
      <c r="AF505" s="235">
        <v>21.268213268213266</v>
      </c>
      <c r="AG505" s="216">
        <v>42212</v>
      </c>
      <c r="AH505" s="212">
        <v>4.9000000000000004</v>
      </c>
      <c r="AI505" s="216" t="s">
        <v>8299</v>
      </c>
      <c r="AJ505" s="212">
        <v>135</v>
      </c>
      <c r="AK505" s="216">
        <v>42145</v>
      </c>
      <c r="AL505" s="215" t="s">
        <v>8294</v>
      </c>
      <c r="AM505" s="215"/>
      <c r="AN505" s="212">
        <v>105</v>
      </c>
      <c r="AO505" s="212"/>
      <c r="AP505" s="215" t="s">
        <v>8294</v>
      </c>
      <c r="AQ505" s="215"/>
      <c r="AR505" s="215" t="s">
        <v>8294</v>
      </c>
      <c r="AS505" s="215"/>
      <c r="AT505" s="215" t="s">
        <v>8294</v>
      </c>
      <c r="AU505" s="215" t="s">
        <v>8294</v>
      </c>
      <c r="AV505" s="215"/>
      <c r="AW505" s="215" t="s">
        <v>8294</v>
      </c>
      <c r="AX505" s="215"/>
      <c r="AY505" s="215" t="s">
        <v>8294</v>
      </c>
      <c r="AZ505" s="215"/>
      <c r="BA505" s="215" t="s">
        <v>8294</v>
      </c>
      <c r="BB505" s="215"/>
      <c r="BC505" s="215" t="s">
        <v>8294</v>
      </c>
      <c r="BD505" s="215"/>
      <c r="BE505" s="212">
        <v>3</v>
      </c>
      <c r="BF505" s="217">
        <v>42279</v>
      </c>
      <c r="BG505" s="212">
        <v>-10.9</v>
      </c>
      <c r="BH505" s="212" t="s">
        <v>8299</v>
      </c>
      <c r="BI505" s="211" t="s">
        <v>8294</v>
      </c>
      <c r="BJ505" s="211"/>
      <c r="BK505" s="211" t="s">
        <v>8294</v>
      </c>
      <c r="BL505" s="211"/>
      <c r="BM505" s="212">
        <v>64.8</v>
      </c>
      <c r="BN505" s="212" t="s">
        <v>8299</v>
      </c>
      <c r="BO505" s="211" t="s">
        <v>8294</v>
      </c>
      <c r="BP505" s="211"/>
      <c r="BQ505" s="212">
        <v>8.6</v>
      </c>
      <c r="BR505" s="212" t="s">
        <v>8299</v>
      </c>
      <c r="BS505" s="212">
        <v>48</v>
      </c>
      <c r="BT505" s="212" t="s">
        <v>8299</v>
      </c>
      <c r="BU505" s="212">
        <v>12.8</v>
      </c>
      <c r="BV505" s="212" t="s">
        <v>8299</v>
      </c>
      <c r="BW505" s="212">
        <v>17</v>
      </c>
      <c r="BX505" s="212" t="s">
        <v>8299</v>
      </c>
      <c r="BY505" s="234">
        <v>7.7115859985351562</v>
      </c>
      <c r="BZ505" s="214">
        <v>42215</v>
      </c>
      <c r="CA505" s="212">
        <v>29.6</v>
      </c>
      <c r="CB505" s="208" t="s">
        <v>8299</v>
      </c>
      <c r="CC505" s="212">
        <v>8</v>
      </c>
      <c r="CD505" s="214">
        <v>42215</v>
      </c>
      <c r="CE505" s="208">
        <v>0</v>
      </c>
      <c r="CG505" s="215" t="s">
        <v>8294</v>
      </c>
      <c r="CH505" s="215" t="s">
        <v>8294</v>
      </c>
      <c r="CI505" s="215" t="s">
        <v>8294</v>
      </c>
      <c r="CJ505" s="215" t="s">
        <v>8294</v>
      </c>
    </row>
    <row r="506" spans="1:92">
      <c r="A506" s="210" t="s">
        <v>7624</v>
      </c>
      <c r="B506" s="211" t="s">
        <v>7873</v>
      </c>
      <c r="C506" s="212" t="s">
        <v>7654</v>
      </c>
      <c r="D506" s="211" t="s">
        <v>8276</v>
      </c>
      <c r="E506" s="212">
        <v>24</v>
      </c>
      <c r="F506" s="212">
        <v>2</v>
      </c>
      <c r="G506" s="213">
        <v>303</v>
      </c>
      <c r="H506" s="213">
        <v>11</v>
      </c>
      <c r="I506" s="213"/>
      <c r="J506" s="213"/>
      <c r="K506" s="211" t="s">
        <v>8294</v>
      </c>
      <c r="M506" s="212">
        <v>7</v>
      </c>
      <c r="N506" s="214">
        <v>41915</v>
      </c>
      <c r="O506" s="212">
        <v>3.71</v>
      </c>
      <c r="P506" s="214">
        <v>42215</v>
      </c>
      <c r="Q506" s="215" t="s">
        <v>8294</v>
      </c>
      <c r="R506" s="215" t="s">
        <v>8294</v>
      </c>
      <c r="S506" s="215" t="s">
        <v>8294</v>
      </c>
      <c r="T506" s="215" t="s">
        <v>8294</v>
      </c>
      <c r="U506" s="209">
        <f>AD506*BS506</f>
        <v>1084.1767077037036</v>
      </c>
      <c r="V506" s="216">
        <v>42215</v>
      </c>
      <c r="W506" s="215">
        <v>13.5</v>
      </c>
      <c r="X506" s="215" t="s">
        <v>8294</v>
      </c>
      <c r="Y506" s="215" t="s">
        <v>8294</v>
      </c>
      <c r="Z506" s="209">
        <f>AD506*BU506</f>
        <v>424.77994014814811</v>
      </c>
      <c r="AA506" s="216">
        <v>42215</v>
      </c>
      <c r="AB506" s="208">
        <f>(AD506/AH506)*10000</f>
        <v>51451.058641975316</v>
      </c>
      <c r="AC506" s="216">
        <v>42215</v>
      </c>
      <c r="AD506" s="485">
        <f>(O506/W506)*(((100-CC506)/100)*((100-2)/100))*100</f>
        <v>24.696508148148148</v>
      </c>
      <c r="AE506" s="216">
        <v>42212</v>
      </c>
      <c r="AF506" s="235">
        <v>27.692877492877489</v>
      </c>
      <c r="AG506" s="216">
        <v>42212</v>
      </c>
      <c r="AH506" s="212">
        <v>4.8</v>
      </c>
      <c r="AI506" s="216" t="s">
        <v>8299</v>
      </c>
      <c r="AJ506" s="212">
        <v>155</v>
      </c>
      <c r="AK506" s="216">
        <v>42145</v>
      </c>
      <c r="AL506" s="215" t="s">
        <v>8294</v>
      </c>
      <c r="AM506" s="215"/>
      <c r="AN506" s="212">
        <v>108</v>
      </c>
      <c r="AO506" s="212"/>
      <c r="AP506" s="215" t="s">
        <v>8294</v>
      </c>
      <c r="AQ506" s="215"/>
      <c r="AR506" s="215" t="s">
        <v>8294</v>
      </c>
      <c r="AS506" s="215"/>
      <c r="AT506" s="215" t="s">
        <v>8294</v>
      </c>
      <c r="AU506" s="215" t="s">
        <v>8294</v>
      </c>
      <c r="AV506" s="215"/>
      <c r="AW506" s="215" t="s">
        <v>8294</v>
      </c>
      <c r="AX506" s="215"/>
      <c r="AY506" s="215" t="s">
        <v>8294</v>
      </c>
      <c r="AZ506" s="215"/>
      <c r="BA506" s="215" t="s">
        <v>8294</v>
      </c>
      <c r="BB506" s="215"/>
      <c r="BC506" s="215" t="s">
        <v>8294</v>
      </c>
      <c r="BD506" s="215"/>
      <c r="BE506" s="212">
        <v>3</v>
      </c>
      <c r="BF506" s="217">
        <v>42279</v>
      </c>
      <c r="BG506" s="212">
        <v>-10.7</v>
      </c>
      <c r="BH506" s="212" t="s">
        <v>8299</v>
      </c>
      <c r="BI506" s="211" t="s">
        <v>8294</v>
      </c>
      <c r="BJ506" s="211"/>
      <c r="BK506" s="211" t="s">
        <v>8294</v>
      </c>
      <c r="BL506" s="211"/>
      <c r="BM506" s="212">
        <v>62.4</v>
      </c>
      <c r="BN506" s="212" t="s">
        <v>8299</v>
      </c>
      <c r="BO506" s="211" t="s">
        <v>8294</v>
      </c>
      <c r="BP506" s="211"/>
      <c r="BQ506" s="212">
        <v>9.8000000000000007</v>
      </c>
      <c r="BR506" s="212" t="s">
        <v>8299</v>
      </c>
      <c r="BS506" s="212">
        <v>43.9</v>
      </c>
      <c r="BT506" s="212" t="s">
        <v>8299</v>
      </c>
      <c r="BU506" s="212">
        <v>17.2</v>
      </c>
      <c r="BV506" s="212" t="s">
        <v>8299</v>
      </c>
      <c r="BW506" s="212">
        <v>47.2</v>
      </c>
      <c r="BX506" s="212" t="s">
        <v>8299</v>
      </c>
      <c r="BY506" s="234">
        <v>8.1635112762451172</v>
      </c>
      <c r="BZ506" s="214">
        <v>42215</v>
      </c>
      <c r="CA506" s="212">
        <v>36.5</v>
      </c>
      <c r="CB506" s="208" t="s">
        <v>8299</v>
      </c>
      <c r="CC506" s="212">
        <v>8.3000000000000007</v>
      </c>
      <c r="CD506" s="214">
        <v>42215</v>
      </c>
      <c r="CE506" s="208">
        <v>0</v>
      </c>
      <c r="CG506" s="215" t="s">
        <v>8294</v>
      </c>
      <c r="CH506" s="215" t="s">
        <v>8294</v>
      </c>
      <c r="CI506" s="215" t="s">
        <v>8294</v>
      </c>
      <c r="CJ506" s="215" t="s">
        <v>8294</v>
      </c>
    </row>
    <row r="507" spans="1:92">
      <c r="A507" s="210" t="s">
        <v>7624</v>
      </c>
      <c r="B507" s="211" t="s">
        <v>8183</v>
      </c>
      <c r="C507" s="212" t="s">
        <v>7798</v>
      </c>
      <c r="D507" s="211" t="s">
        <v>8276</v>
      </c>
      <c r="E507" s="212">
        <v>175</v>
      </c>
      <c r="F507" s="212">
        <v>2</v>
      </c>
      <c r="G507" s="213">
        <v>303</v>
      </c>
      <c r="H507" s="213">
        <v>12</v>
      </c>
      <c r="I507" s="213"/>
      <c r="J507" s="213"/>
      <c r="K507" s="211" t="s">
        <v>8294</v>
      </c>
      <c r="M507" s="212">
        <v>7</v>
      </c>
      <c r="N507" s="214">
        <v>41915</v>
      </c>
      <c r="O507" s="211" t="s">
        <v>8294</v>
      </c>
      <c r="P507" s="214">
        <v>42215</v>
      </c>
      <c r="Q507" s="215" t="s">
        <v>8294</v>
      </c>
      <c r="R507" s="215" t="s">
        <v>8294</v>
      </c>
      <c r="S507" s="215" t="s">
        <v>8294</v>
      </c>
      <c r="T507" s="215" t="s">
        <v>8294</v>
      </c>
      <c r="U507" s="209" t="e">
        <f>AD507*BS507</f>
        <v>#VALUE!</v>
      </c>
      <c r="V507" s="216">
        <v>42215</v>
      </c>
      <c r="W507" s="215">
        <v>13.5</v>
      </c>
      <c r="X507" s="215" t="s">
        <v>8294</v>
      </c>
      <c r="Y507" s="215" t="s">
        <v>8294</v>
      </c>
      <c r="Z507" s="209" t="e">
        <f>AD507*BU507</f>
        <v>#VALUE!</v>
      </c>
      <c r="AA507" s="216">
        <v>42215</v>
      </c>
      <c r="AB507" s="208" t="e">
        <f>(AD507/AH507)*10000</f>
        <v>#VALUE!</v>
      </c>
      <c r="AC507" s="216">
        <v>42215</v>
      </c>
      <c r="AD507" s="485" t="e">
        <f>(O507/W507)*(((100-CC507)/100)*((100-2)/100))*100</f>
        <v>#VALUE!</v>
      </c>
      <c r="AE507" s="216">
        <v>42212</v>
      </c>
      <c r="AF507" s="235" t="s">
        <v>8294</v>
      </c>
      <c r="AG507" s="216">
        <v>42212</v>
      </c>
      <c r="AH507" s="215" t="s">
        <v>8294</v>
      </c>
      <c r="AI507" s="216" t="s">
        <v>8299</v>
      </c>
      <c r="AJ507" s="212">
        <v>160</v>
      </c>
      <c r="AK507" s="216">
        <v>42145</v>
      </c>
      <c r="AL507" s="215" t="s">
        <v>8294</v>
      </c>
      <c r="AM507" s="215"/>
      <c r="AN507" s="212">
        <v>105</v>
      </c>
      <c r="AO507" s="212"/>
      <c r="AP507" s="215" t="s">
        <v>8294</v>
      </c>
      <c r="AQ507" s="215"/>
      <c r="AR507" s="215" t="s">
        <v>8294</v>
      </c>
      <c r="AS507" s="215"/>
      <c r="AT507" s="215" t="s">
        <v>8294</v>
      </c>
      <c r="AU507" s="215" t="s">
        <v>8294</v>
      </c>
      <c r="AV507" s="215"/>
      <c r="AW507" s="215" t="s">
        <v>8294</v>
      </c>
      <c r="AX507" s="215"/>
      <c r="AY507" s="215" t="s">
        <v>8294</v>
      </c>
      <c r="AZ507" s="215"/>
      <c r="BA507" s="215" t="s">
        <v>8294</v>
      </c>
      <c r="BB507" s="215"/>
      <c r="BC507" s="215" t="s">
        <v>8294</v>
      </c>
      <c r="BD507" s="215"/>
      <c r="BE507" s="212">
        <v>3</v>
      </c>
      <c r="BF507" s="217">
        <v>42279</v>
      </c>
      <c r="BG507" s="211" t="s">
        <v>8294</v>
      </c>
      <c r="BH507" s="212" t="s">
        <v>8299</v>
      </c>
      <c r="BI507" s="211" t="s">
        <v>8294</v>
      </c>
      <c r="BJ507" s="211"/>
      <c r="BK507" s="211" t="s">
        <v>8294</v>
      </c>
      <c r="BL507" s="211"/>
      <c r="BM507" s="211" t="s">
        <v>8294</v>
      </c>
      <c r="BN507" s="212" t="s">
        <v>8299</v>
      </c>
      <c r="BO507" s="211" t="s">
        <v>8294</v>
      </c>
      <c r="BP507" s="211"/>
      <c r="BQ507" s="211" t="s">
        <v>8294</v>
      </c>
      <c r="BR507" s="212" t="s">
        <v>8299</v>
      </c>
      <c r="BS507" s="211" t="s">
        <v>8294</v>
      </c>
      <c r="BT507" s="212" t="s">
        <v>8299</v>
      </c>
      <c r="BU507" s="211" t="s">
        <v>8294</v>
      </c>
      <c r="BV507" s="212" t="s">
        <v>8299</v>
      </c>
      <c r="BW507" s="211" t="s">
        <v>8294</v>
      </c>
      <c r="BX507" s="212" t="s">
        <v>8299</v>
      </c>
      <c r="BY507" s="234">
        <v>6.7624120712280273</v>
      </c>
      <c r="BZ507" s="214">
        <v>42215</v>
      </c>
      <c r="CA507" s="211" t="s">
        <v>8294</v>
      </c>
      <c r="CB507" s="208" t="s">
        <v>8299</v>
      </c>
      <c r="CC507" s="215" t="s">
        <v>8294</v>
      </c>
      <c r="CD507" s="214">
        <v>42215</v>
      </c>
      <c r="CE507" s="208">
        <v>0</v>
      </c>
      <c r="CG507" s="215" t="s">
        <v>8294</v>
      </c>
      <c r="CH507" s="215" t="s">
        <v>8294</v>
      </c>
      <c r="CI507" s="215" t="s">
        <v>8294</v>
      </c>
      <c r="CJ507" s="215" t="s">
        <v>8294</v>
      </c>
    </row>
    <row r="508" spans="1:92">
      <c r="A508" s="210" t="s">
        <v>7624</v>
      </c>
      <c r="B508" s="211" t="s">
        <v>8189</v>
      </c>
      <c r="C508" s="212" t="s">
        <v>7801</v>
      </c>
      <c r="D508" s="211" t="s">
        <v>8276</v>
      </c>
      <c r="E508" s="212">
        <v>178</v>
      </c>
      <c r="F508" s="212">
        <v>2</v>
      </c>
      <c r="G508" s="213">
        <v>303</v>
      </c>
      <c r="H508" s="213">
        <v>13</v>
      </c>
      <c r="I508" s="213"/>
      <c r="J508" s="213"/>
      <c r="K508" s="211" t="s">
        <v>8294</v>
      </c>
      <c r="M508" s="212">
        <v>7</v>
      </c>
      <c r="N508" s="214">
        <v>41915</v>
      </c>
      <c r="O508" s="212">
        <v>4.4000000000000004</v>
      </c>
      <c r="P508" s="214">
        <v>42215</v>
      </c>
      <c r="Q508" s="215" t="s">
        <v>8294</v>
      </c>
      <c r="R508" s="215" t="s">
        <v>8294</v>
      </c>
      <c r="S508" s="215" t="s">
        <v>8294</v>
      </c>
      <c r="T508" s="215" t="s">
        <v>8294</v>
      </c>
      <c r="U508" s="209">
        <f>AD508*BS508</f>
        <v>1338.5374281481484</v>
      </c>
      <c r="V508" s="216">
        <v>42215</v>
      </c>
      <c r="W508" s="215">
        <v>13.5</v>
      </c>
      <c r="X508" s="215" t="s">
        <v>8294</v>
      </c>
      <c r="Y508" s="215" t="s">
        <v>8294</v>
      </c>
      <c r="Z508" s="209">
        <f>AD508*BU508</f>
        <v>427.62902518518518</v>
      </c>
      <c r="AA508" s="216">
        <v>42215</v>
      </c>
      <c r="AB508" s="208">
        <f>(AD508/AH508)*10000</f>
        <v>65088.1316872428</v>
      </c>
      <c r="AC508" s="216">
        <v>42215</v>
      </c>
      <c r="AD508" s="485">
        <f>(O508/W508)*(((100-CC508)/100)*((100-2)/100))*100</f>
        <v>29.28965925925926</v>
      </c>
      <c r="AE508" s="216">
        <v>42212</v>
      </c>
      <c r="AF508" s="235">
        <v>32.843304843304843</v>
      </c>
      <c r="AG508" s="216">
        <v>42212</v>
      </c>
      <c r="AH508" s="212">
        <v>4.5</v>
      </c>
      <c r="AI508" s="216" t="s">
        <v>8299</v>
      </c>
      <c r="AJ508" s="212">
        <v>160</v>
      </c>
      <c r="AK508" s="216">
        <v>42145</v>
      </c>
      <c r="AL508" s="215" t="s">
        <v>8294</v>
      </c>
      <c r="AM508" s="215"/>
      <c r="AN508" s="212">
        <v>105</v>
      </c>
      <c r="AO508" s="212"/>
      <c r="AP508" s="215" t="s">
        <v>8294</v>
      </c>
      <c r="AQ508" s="215"/>
      <c r="AR508" s="215" t="s">
        <v>8294</v>
      </c>
      <c r="AS508" s="215"/>
      <c r="AT508" s="215" t="s">
        <v>8294</v>
      </c>
      <c r="AU508" s="215" t="s">
        <v>8294</v>
      </c>
      <c r="AV508" s="215"/>
      <c r="AW508" s="215" t="s">
        <v>8294</v>
      </c>
      <c r="AX508" s="215"/>
      <c r="AY508" s="215" t="s">
        <v>8294</v>
      </c>
      <c r="AZ508" s="215"/>
      <c r="BA508" s="215" t="s">
        <v>8294</v>
      </c>
      <c r="BB508" s="215"/>
      <c r="BC508" s="215" t="s">
        <v>8294</v>
      </c>
      <c r="BD508" s="215"/>
      <c r="BE508" s="212">
        <v>3</v>
      </c>
      <c r="BF508" s="217">
        <v>42279</v>
      </c>
      <c r="BG508" s="212">
        <v>-13.5</v>
      </c>
      <c r="BH508" s="212" t="s">
        <v>8299</v>
      </c>
      <c r="BI508" s="211" t="s">
        <v>8294</v>
      </c>
      <c r="BJ508" s="211"/>
      <c r="BK508" s="211" t="s">
        <v>8294</v>
      </c>
      <c r="BL508" s="211"/>
      <c r="BM508" s="212">
        <v>59.9</v>
      </c>
      <c r="BN508" s="212" t="s">
        <v>8299</v>
      </c>
      <c r="BO508" s="211" t="s">
        <v>8294</v>
      </c>
      <c r="BP508" s="211"/>
      <c r="BQ508" s="212">
        <v>10.4</v>
      </c>
      <c r="BR508" s="212" t="s">
        <v>8299</v>
      </c>
      <c r="BS508" s="212">
        <v>45.7</v>
      </c>
      <c r="BT508" s="212" t="s">
        <v>8299</v>
      </c>
      <c r="BU508" s="212">
        <v>14.6</v>
      </c>
      <c r="BV508" s="212" t="s">
        <v>8299</v>
      </c>
      <c r="BW508" s="212">
        <v>10.6</v>
      </c>
      <c r="BX508" s="212" t="s">
        <v>8299</v>
      </c>
      <c r="BY508" s="234">
        <v>7.9477348327636719</v>
      </c>
      <c r="BZ508" s="214">
        <v>42215</v>
      </c>
      <c r="CA508" s="212">
        <v>32.200000000000003</v>
      </c>
      <c r="CB508" s="208" t="s">
        <v>8299</v>
      </c>
      <c r="CC508" s="212">
        <v>8.3000000000000007</v>
      </c>
      <c r="CD508" s="214">
        <v>42215</v>
      </c>
      <c r="CE508" s="208">
        <v>0</v>
      </c>
      <c r="CG508" s="215" t="s">
        <v>8294</v>
      </c>
      <c r="CH508" s="215" t="s">
        <v>8294</v>
      </c>
      <c r="CI508" s="215" t="s">
        <v>8294</v>
      </c>
      <c r="CJ508" s="215" t="s">
        <v>8294</v>
      </c>
    </row>
    <row r="509" spans="1:92">
      <c r="A509" s="210" t="s">
        <v>7624</v>
      </c>
      <c r="B509" s="211" t="s">
        <v>8027</v>
      </c>
      <c r="C509" s="212" t="s">
        <v>7727</v>
      </c>
      <c r="D509" s="211" t="s">
        <v>8276</v>
      </c>
      <c r="E509" s="212">
        <v>101</v>
      </c>
      <c r="F509" s="212">
        <v>2</v>
      </c>
      <c r="G509" s="213">
        <v>303</v>
      </c>
      <c r="H509" s="213">
        <v>14</v>
      </c>
      <c r="I509" s="213"/>
      <c r="J509" s="213"/>
      <c r="K509" s="211" t="s">
        <v>8294</v>
      </c>
      <c r="M509" s="212">
        <v>7</v>
      </c>
      <c r="N509" s="214">
        <v>41915</v>
      </c>
      <c r="O509" s="212">
        <v>4.4000000000000004</v>
      </c>
      <c r="P509" s="214">
        <v>42215</v>
      </c>
      <c r="Q509" s="215" t="s">
        <v>8294</v>
      </c>
      <c r="R509" s="215" t="s">
        <v>8294</v>
      </c>
      <c r="S509" s="215" t="s">
        <v>8294</v>
      </c>
      <c r="T509" s="215" t="s">
        <v>8294</v>
      </c>
      <c r="U509" s="209">
        <f>AD509*BS509</f>
        <v>1378.1151999999997</v>
      </c>
      <c r="V509" s="216">
        <v>42215</v>
      </c>
      <c r="W509" s="215">
        <v>13.5</v>
      </c>
      <c r="X509" s="215" t="s">
        <v>8294</v>
      </c>
      <c r="Y509" s="215" t="s">
        <v>8294</v>
      </c>
      <c r="Z509" s="209">
        <f>AD509*BU509</f>
        <v>395.84159999999997</v>
      </c>
      <c r="AA509" s="216">
        <v>42215</v>
      </c>
      <c r="AB509" s="208">
        <f>(AD509/AH509)*10000</f>
        <v>63742.608695652169</v>
      </c>
      <c r="AC509" s="216">
        <v>42215</v>
      </c>
      <c r="AD509" s="485">
        <f>(O509/W509)*(((100-CC509)/100)*((100-2)/100))*100</f>
        <v>29.321599999999997</v>
      </c>
      <c r="AE509" s="216">
        <v>42212</v>
      </c>
      <c r="AF509" s="235">
        <v>32.879120879120883</v>
      </c>
      <c r="AG509" s="216">
        <v>42212</v>
      </c>
      <c r="AH509" s="212">
        <v>4.5999999999999996</v>
      </c>
      <c r="AI509" s="216" t="s">
        <v>8299</v>
      </c>
      <c r="AJ509" s="212">
        <v>165</v>
      </c>
      <c r="AK509" s="216">
        <v>42145</v>
      </c>
      <c r="AL509" s="215" t="s">
        <v>8294</v>
      </c>
      <c r="AM509" s="215"/>
      <c r="AN509" s="212">
        <v>105</v>
      </c>
      <c r="AO509" s="212"/>
      <c r="AP509" s="215" t="s">
        <v>8294</v>
      </c>
      <c r="AQ509" s="215"/>
      <c r="AR509" s="215" t="s">
        <v>8294</v>
      </c>
      <c r="AS509" s="215"/>
      <c r="AT509" s="215" t="s">
        <v>8294</v>
      </c>
      <c r="AU509" s="215" t="s">
        <v>8294</v>
      </c>
      <c r="AV509" s="215"/>
      <c r="AW509" s="215" t="s">
        <v>8294</v>
      </c>
      <c r="AX509" s="215"/>
      <c r="AY509" s="215" t="s">
        <v>8294</v>
      </c>
      <c r="AZ509" s="215"/>
      <c r="BA509" s="215" t="s">
        <v>8294</v>
      </c>
      <c r="BB509" s="215"/>
      <c r="BC509" s="215" t="s">
        <v>8294</v>
      </c>
      <c r="BD509" s="215"/>
      <c r="BE509" s="212">
        <v>3</v>
      </c>
      <c r="BF509" s="217">
        <v>42279</v>
      </c>
      <c r="BG509" s="212">
        <v>-8.3000000000000007</v>
      </c>
      <c r="BH509" s="212" t="s">
        <v>8299</v>
      </c>
      <c r="BI509" s="211" t="s">
        <v>8294</v>
      </c>
      <c r="BJ509" s="211"/>
      <c r="BK509" s="211" t="s">
        <v>8294</v>
      </c>
      <c r="BL509" s="211"/>
      <c r="BM509" s="212">
        <v>61.9</v>
      </c>
      <c r="BN509" s="212" t="s">
        <v>8299</v>
      </c>
      <c r="BO509" s="211" t="s">
        <v>8294</v>
      </c>
      <c r="BP509" s="211"/>
      <c r="BQ509" s="212">
        <v>9.4</v>
      </c>
      <c r="BR509" s="212" t="s">
        <v>8299</v>
      </c>
      <c r="BS509" s="212">
        <v>47</v>
      </c>
      <c r="BT509" s="212" t="s">
        <v>8299</v>
      </c>
      <c r="BU509" s="212">
        <v>13.5</v>
      </c>
      <c r="BV509" s="212" t="s">
        <v>8299</v>
      </c>
      <c r="BW509" s="212">
        <v>9.6999999999999993</v>
      </c>
      <c r="BX509" s="212" t="s">
        <v>8299</v>
      </c>
      <c r="BY509" s="234">
        <v>8.1114673614501953</v>
      </c>
      <c r="BZ509" s="214">
        <v>42215</v>
      </c>
      <c r="CA509" s="212">
        <v>30.7</v>
      </c>
      <c r="CB509" s="208" t="s">
        <v>8299</v>
      </c>
      <c r="CC509" s="212">
        <v>8.1999999999999993</v>
      </c>
      <c r="CD509" s="214">
        <v>42215</v>
      </c>
      <c r="CE509" s="208">
        <v>0</v>
      </c>
      <c r="CG509" s="215" t="s">
        <v>8294</v>
      </c>
      <c r="CH509" s="215" t="s">
        <v>8294</v>
      </c>
      <c r="CI509" s="215" t="s">
        <v>8294</v>
      </c>
      <c r="CJ509" s="215" t="s">
        <v>8294</v>
      </c>
    </row>
    <row r="510" spans="1:92">
      <c r="A510" s="210" t="s">
        <v>7624</v>
      </c>
      <c r="B510" s="211" t="s">
        <v>8154</v>
      </c>
      <c r="C510" s="212" t="s">
        <v>7783</v>
      </c>
      <c r="D510" s="211" t="s">
        <v>8276</v>
      </c>
      <c r="E510" s="212">
        <v>160</v>
      </c>
      <c r="F510" s="212">
        <v>2</v>
      </c>
      <c r="G510" s="213">
        <v>303</v>
      </c>
      <c r="H510" s="213">
        <v>15</v>
      </c>
      <c r="I510" s="213"/>
      <c r="J510" s="213"/>
      <c r="K510" s="211" t="s">
        <v>8294</v>
      </c>
      <c r="M510" s="212">
        <v>7</v>
      </c>
      <c r="N510" s="214">
        <v>41915</v>
      </c>
      <c r="O510" s="212">
        <v>5.22</v>
      </c>
      <c r="P510" s="214">
        <v>42215</v>
      </c>
      <c r="Q510" s="215" t="s">
        <v>8294</v>
      </c>
      <c r="R510" s="215" t="s">
        <v>8294</v>
      </c>
      <c r="S510" s="215" t="s">
        <v>8294</v>
      </c>
      <c r="T510" s="215" t="s">
        <v>8294</v>
      </c>
      <c r="U510" s="209">
        <f>AD510*BS510</f>
        <v>1650.4062400000003</v>
      </c>
      <c r="V510" s="216">
        <v>42215</v>
      </c>
      <c r="W510" s="215">
        <v>13.5</v>
      </c>
      <c r="X510" s="215" t="s">
        <v>8294</v>
      </c>
      <c r="Y510" s="215" t="s">
        <v>8294</v>
      </c>
      <c r="Z510" s="209">
        <f>AD510*BU510</f>
        <v>436.87224000000003</v>
      </c>
      <c r="AA510" s="216">
        <v>42215</v>
      </c>
      <c r="AB510" s="208">
        <f>(AD510/AH510)*10000</f>
        <v>73771.063829787236</v>
      </c>
      <c r="AC510" s="216">
        <v>42215</v>
      </c>
      <c r="AD510" s="485">
        <f>(O510/W510)*(((100-CC510)/100)*((100-2)/100))*100</f>
        <v>34.672400000000003</v>
      </c>
      <c r="AE510" s="216">
        <v>42212</v>
      </c>
      <c r="AF510" s="235">
        <v>38.879120879120876</v>
      </c>
      <c r="AG510" s="216">
        <v>42212</v>
      </c>
      <c r="AH510" s="212">
        <v>4.7</v>
      </c>
      <c r="AI510" s="216" t="s">
        <v>8299</v>
      </c>
      <c r="AJ510" s="212">
        <v>175</v>
      </c>
      <c r="AK510" s="216">
        <v>42145</v>
      </c>
      <c r="AL510" s="215" t="s">
        <v>8294</v>
      </c>
      <c r="AM510" s="215"/>
      <c r="AN510" s="212">
        <v>104</v>
      </c>
      <c r="AO510" s="212"/>
      <c r="AP510" s="215" t="s">
        <v>8294</v>
      </c>
      <c r="AQ510" s="215"/>
      <c r="AR510" s="215" t="s">
        <v>8294</v>
      </c>
      <c r="AS510" s="215"/>
      <c r="AT510" s="215" t="s">
        <v>8294</v>
      </c>
      <c r="AU510" s="215" t="s">
        <v>8294</v>
      </c>
      <c r="AV510" s="215"/>
      <c r="AW510" s="215" t="s">
        <v>8294</v>
      </c>
      <c r="AX510" s="215"/>
      <c r="AY510" s="215" t="s">
        <v>8294</v>
      </c>
      <c r="AZ510" s="215"/>
      <c r="BA510" s="215" t="s">
        <v>8294</v>
      </c>
      <c r="BB510" s="215"/>
      <c r="BC510" s="215" t="s">
        <v>8294</v>
      </c>
      <c r="BD510" s="215"/>
      <c r="BE510" s="212">
        <v>3</v>
      </c>
      <c r="BF510" s="217">
        <v>42279</v>
      </c>
      <c r="BG510" s="212">
        <v>-15.1</v>
      </c>
      <c r="BH510" s="212" t="s">
        <v>8299</v>
      </c>
      <c r="BI510" s="211" t="s">
        <v>8294</v>
      </c>
      <c r="BJ510" s="211"/>
      <c r="BK510" s="211" t="s">
        <v>8294</v>
      </c>
      <c r="BL510" s="211"/>
      <c r="BM510" s="212">
        <v>63.3</v>
      </c>
      <c r="BN510" s="212" t="s">
        <v>8299</v>
      </c>
      <c r="BO510" s="211" t="s">
        <v>8294</v>
      </c>
      <c r="BP510" s="211"/>
      <c r="BQ510" s="212">
        <v>9</v>
      </c>
      <c r="BR510" s="212" t="s">
        <v>8299</v>
      </c>
      <c r="BS510" s="212">
        <v>47.6</v>
      </c>
      <c r="BT510" s="212" t="s">
        <v>8299</v>
      </c>
      <c r="BU510" s="212">
        <v>12.6</v>
      </c>
      <c r="BV510" s="212" t="s">
        <v>8299</v>
      </c>
      <c r="BW510" s="212">
        <v>7.5</v>
      </c>
      <c r="BX510" s="212" t="s">
        <v>8299</v>
      </c>
      <c r="BY510" s="234">
        <v>7.7118449211120605</v>
      </c>
      <c r="BZ510" s="214">
        <v>42215</v>
      </c>
      <c r="CA510" s="212">
        <v>29.1</v>
      </c>
      <c r="CB510" s="208" t="s">
        <v>8299</v>
      </c>
      <c r="CC510" s="212">
        <v>8.5</v>
      </c>
      <c r="CD510" s="214">
        <v>42215</v>
      </c>
      <c r="CE510" s="208">
        <v>0</v>
      </c>
      <c r="CG510" s="215" t="s">
        <v>8294</v>
      </c>
      <c r="CH510" s="215" t="s">
        <v>8294</v>
      </c>
      <c r="CI510" s="215" t="s">
        <v>8294</v>
      </c>
      <c r="CJ510" s="215" t="s">
        <v>8294</v>
      </c>
    </row>
    <row r="511" spans="1:92">
      <c r="A511" s="210" t="s">
        <v>7624</v>
      </c>
      <c r="B511" s="211" t="s">
        <v>7983</v>
      </c>
      <c r="C511" s="212" t="s">
        <v>7707</v>
      </c>
      <c r="D511" s="211" t="s">
        <v>8276</v>
      </c>
      <c r="E511" s="212">
        <v>79</v>
      </c>
      <c r="F511" s="212">
        <v>2</v>
      </c>
      <c r="G511" s="213">
        <v>303</v>
      </c>
      <c r="H511" s="213">
        <v>16</v>
      </c>
      <c r="I511" s="213"/>
      <c r="J511" s="213"/>
      <c r="K511" s="211" t="s">
        <v>8294</v>
      </c>
      <c r="M511" s="212">
        <v>7</v>
      </c>
      <c r="N511" s="214">
        <v>41915</v>
      </c>
      <c r="O511" s="212">
        <v>3.72</v>
      </c>
      <c r="P511" s="214">
        <v>42215</v>
      </c>
      <c r="Q511" s="215" t="s">
        <v>8294</v>
      </c>
      <c r="R511" s="215" t="s">
        <v>8294</v>
      </c>
      <c r="S511" s="215" t="s">
        <v>8294</v>
      </c>
      <c r="T511" s="215" t="s">
        <v>8294</v>
      </c>
      <c r="U511" s="209">
        <f>AD511*BS511</f>
        <v>1155.2501333333335</v>
      </c>
      <c r="V511" s="216">
        <v>42215</v>
      </c>
      <c r="W511" s="215">
        <v>13.5</v>
      </c>
      <c r="X511" s="215" t="s">
        <v>8294</v>
      </c>
      <c r="Y511" s="215" t="s">
        <v>8294</v>
      </c>
      <c r="Z511" s="209">
        <f>AD511*BU511</f>
        <v>355.27047111111114</v>
      </c>
      <c r="AA511" s="216">
        <v>42215</v>
      </c>
      <c r="AB511" s="208">
        <f>(AD511/AH511)*10000</f>
        <v>52859.763593380616</v>
      </c>
      <c r="AC511" s="216">
        <v>42215</v>
      </c>
      <c r="AD511" s="485">
        <f>(O511/W511)*(((100-CC511)/100)*((100-2)/100))*100</f>
        <v>24.844088888888891</v>
      </c>
      <c r="AE511" s="216">
        <v>42212</v>
      </c>
      <c r="AF511" s="235">
        <v>27.858363858363855</v>
      </c>
      <c r="AG511" s="216">
        <v>42212</v>
      </c>
      <c r="AH511" s="212">
        <v>4.7</v>
      </c>
      <c r="AI511" s="216" t="s">
        <v>8299</v>
      </c>
      <c r="AJ511" s="212">
        <v>165</v>
      </c>
      <c r="AK511" s="216">
        <v>42145</v>
      </c>
      <c r="AL511" s="215" t="s">
        <v>8294</v>
      </c>
      <c r="AM511" s="215"/>
      <c r="AN511" s="212">
        <v>106</v>
      </c>
      <c r="AO511" s="212"/>
      <c r="AP511" s="215" t="s">
        <v>8294</v>
      </c>
      <c r="AQ511" s="215"/>
      <c r="AR511" s="215" t="s">
        <v>8294</v>
      </c>
      <c r="AS511" s="215"/>
      <c r="AT511" s="215" t="s">
        <v>8294</v>
      </c>
      <c r="AU511" s="215" t="s">
        <v>8294</v>
      </c>
      <c r="AV511" s="215"/>
      <c r="AW511" s="215" t="s">
        <v>8294</v>
      </c>
      <c r="AX511" s="215"/>
      <c r="AY511" s="215" t="s">
        <v>8294</v>
      </c>
      <c r="AZ511" s="215"/>
      <c r="BA511" s="215" t="s">
        <v>8294</v>
      </c>
      <c r="BB511" s="215"/>
      <c r="BC511" s="215" t="s">
        <v>8294</v>
      </c>
      <c r="BD511" s="215"/>
      <c r="BE511" s="212">
        <v>3</v>
      </c>
      <c r="BF511" s="217">
        <v>42279</v>
      </c>
      <c r="BG511" s="212">
        <v>-16.2</v>
      </c>
      <c r="BH511" s="212" t="s">
        <v>8299</v>
      </c>
      <c r="BI511" s="211" t="s">
        <v>8294</v>
      </c>
      <c r="BJ511" s="211"/>
      <c r="BK511" s="211" t="s">
        <v>8294</v>
      </c>
      <c r="BL511" s="211"/>
      <c r="BM511" s="212">
        <v>62.8</v>
      </c>
      <c r="BN511" s="212" t="s">
        <v>8299</v>
      </c>
      <c r="BO511" s="211" t="s">
        <v>8294</v>
      </c>
      <c r="BP511" s="211"/>
      <c r="BQ511" s="212">
        <v>9.5</v>
      </c>
      <c r="BR511" s="212" t="s">
        <v>8299</v>
      </c>
      <c r="BS511" s="212">
        <v>46.5</v>
      </c>
      <c r="BT511" s="212" t="s">
        <v>8299</v>
      </c>
      <c r="BU511" s="212">
        <v>14.3</v>
      </c>
      <c r="BV511" s="212" t="s">
        <v>8299</v>
      </c>
      <c r="BW511" s="212">
        <v>9.5</v>
      </c>
      <c r="BX511" s="212" t="s">
        <v>8299</v>
      </c>
      <c r="BY511" s="234">
        <v>8.111628532409668</v>
      </c>
      <c r="BZ511" s="214">
        <v>42215</v>
      </c>
      <c r="CA511" s="212">
        <v>32.1</v>
      </c>
      <c r="CB511" s="208" t="s">
        <v>8299</v>
      </c>
      <c r="CC511" s="212">
        <v>8</v>
      </c>
      <c r="CD511" s="214">
        <v>42215</v>
      </c>
      <c r="CE511" s="208">
        <v>0</v>
      </c>
      <c r="CG511" s="215" t="s">
        <v>8294</v>
      </c>
      <c r="CH511" s="215" t="s">
        <v>8294</v>
      </c>
      <c r="CI511" s="215" t="s">
        <v>8294</v>
      </c>
      <c r="CJ511" s="215" t="s">
        <v>8294</v>
      </c>
    </row>
    <row r="512" spans="1:92">
      <c r="A512" s="210" t="s">
        <v>7624</v>
      </c>
      <c r="B512" s="211" t="s">
        <v>8133</v>
      </c>
      <c r="C512" s="212" t="s">
        <v>7772</v>
      </c>
      <c r="D512" s="211" t="s">
        <v>8274</v>
      </c>
      <c r="E512" s="212">
        <v>149</v>
      </c>
      <c r="F512" s="212">
        <v>2</v>
      </c>
      <c r="G512" s="213">
        <v>303</v>
      </c>
      <c r="H512" s="213">
        <v>17</v>
      </c>
      <c r="I512" s="213"/>
      <c r="J512" s="213"/>
      <c r="K512" s="211" t="s">
        <v>8294</v>
      </c>
      <c r="M512" s="212">
        <v>7</v>
      </c>
      <c r="N512" s="214">
        <v>41915</v>
      </c>
      <c r="O512" s="212">
        <v>3.93</v>
      </c>
      <c r="P512" s="214">
        <v>42215</v>
      </c>
      <c r="Q512" s="215" t="s">
        <v>8294</v>
      </c>
      <c r="R512" s="215" t="s">
        <v>8294</v>
      </c>
      <c r="S512" s="215" t="s">
        <v>8294</v>
      </c>
      <c r="T512" s="215" t="s">
        <v>8294</v>
      </c>
      <c r="U512" s="209">
        <f>AD512*BS512</f>
        <v>1237.4148795555554</v>
      </c>
      <c r="V512" s="216">
        <v>42215</v>
      </c>
      <c r="W512" s="215">
        <v>13.5</v>
      </c>
      <c r="X512" s="215" t="s">
        <v>8294</v>
      </c>
      <c r="Y512" s="215" t="s">
        <v>8294</v>
      </c>
      <c r="Z512" s="209">
        <f>AD512*BU512</f>
        <v>337.47678533333334</v>
      </c>
      <c r="AA512" s="216">
        <v>42215</v>
      </c>
      <c r="AB512" s="208">
        <f>(AD512/AH512)*10000</f>
        <v>53389.777777777774</v>
      </c>
      <c r="AC512" s="216">
        <v>42215</v>
      </c>
      <c r="AD512" s="485">
        <f>(O512/W512)*(((100-CC512)/100)*((100-2)/100))*100</f>
        <v>26.160991111111109</v>
      </c>
      <c r="AE512" s="216">
        <v>42212</v>
      </c>
      <c r="AF512" s="235">
        <v>29.335042735042734</v>
      </c>
      <c r="AG512" s="216">
        <v>42212</v>
      </c>
      <c r="AH512" s="212">
        <v>4.9000000000000004</v>
      </c>
      <c r="AI512" s="216" t="s">
        <v>8299</v>
      </c>
      <c r="AJ512" s="212">
        <v>150</v>
      </c>
      <c r="AK512" s="216">
        <v>42145</v>
      </c>
      <c r="AL512" s="215" t="s">
        <v>8294</v>
      </c>
      <c r="AM512" s="215"/>
      <c r="AN512" s="212">
        <v>102</v>
      </c>
      <c r="AO512" s="212"/>
      <c r="AP512" s="215" t="s">
        <v>8294</v>
      </c>
      <c r="AQ512" s="215"/>
      <c r="AR512" s="215" t="s">
        <v>8294</v>
      </c>
      <c r="AS512" s="215"/>
      <c r="AT512" s="215" t="s">
        <v>8294</v>
      </c>
      <c r="AU512" s="215" t="s">
        <v>8294</v>
      </c>
      <c r="AV512" s="215"/>
      <c r="AW512" s="215" t="s">
        <v>8294</v>
      </c>
      <c r="AX512" s="215"/>
      <c r="AY512" s="215" t="s">
        <v>8294</v>
      </c>
      <c r="AZ512" s="215"/>
      <c r="BA512" s="215" t="s">
        <v>8294</v>
      </c>
      <c r="BB512" s="215"/>
      <c r="BC512" s="215" t="s">
        <v>8294</v>
      </c>
      <c r="BD512" s="215"/>
      <c r="BE512" s="212">
        <v>3</v>
      </c>
      <c r="BF512" s="217">
        <v>42279</v>
      </c>
      <c r="BG512" s="212">
        <v>-13.8</v>
      </c>
      <c r="BH512" s="212" t="s">
        <v>8299</v>
      </c>
      <c r="BI512" s="211" t="s">
        <v>8294</v>
      </c>
      <c r="BJ512" s="211"/>
      <c r="BK512" s="211" t="s">
        <v>8294</v>
      </c>
      <c r="BL512" s="211"/>
      <c r="BM512" s="212">
        <v>65.099999999999994</v>
      </c>
      <c r="BN512" s="212" t="s">
        <v>8299</v>
      </c>
      <c r="BO512" s="211" t="s">
        <v>8294</v>
      </c>
      <c r="BP512" s="211"/>
      <c r="BQ512" s="212">
        <v>9.1</v>
      </c>
      <c r="BR512" s="212" t="s">
        <v>8299</v>
      </c>
      <c r="BS512" s="212">
        <v>47.3</v>
      </c>
      <c r="BT512" s="212" t="s">
        <v>8299</v>
      </c>
      <c r="BU512" s="212">
        <v>12.9</v>
      </c>
      <c r="BV512" s="212" t="s">
        <v>8299</v>
      </c>
      <c r="BW512" s="212">
        <v>12.1</v>
      </c>
      <c r="BX512" s="212" t="s">
        <v>8299</v>
      </c>
      <c r="BY512" s="234">
        <v>7.875154972076416</v>
      </c>
      <c r="BZ512" s="214">
        <v>42215</v>
      </c>
      <c r="CA512" s="212">
        <v>29.5</v>
      </c>
      <c r="CB512" s="208" t="s">
        <v>8299</v>
      </c>
      <c r="CC512" s="212">
        <v>8.3000000000000007</v>
      </c>
      <c r="CD512" s="214">
        <v>42215</v>
      </c>
      <c r="CE512" s="208">
        <v>0</v>
      </c>
      <c r="CG512" s="215" t="s">
        <v>8294</v>
      </c>
      <c r="CH512" s="215" t="s">
        <v>8294</v>
      </c>
      <c r="CI512" s="215" t="s">
        <v>8294</v>
      </c>
      <c r="CJ512" s="215" t="s">
        <v>8294</v>
      </c>
    </row>
    <row r="513" spans="1:92">
      <c r="A513" s="210" t="s">
        <v>7624</v>
      </c>
      <c r="B513" s="211" t="s">
        <v>8078</v>
      </c>
      <c r="C513" s="212" t="s">
        <v>7748</v>
      </c>
      <c r="D513" s="211" t="s">
        <v>8274</v>
      </c>
      <c r="E513" s="212">
        <v>123</v>
      </c>
      <c r="F513" s="212">
        <v>2</v>
      </c>
      <c r="G513" s="213">
        <v>303</v>
      </c>
      <c r="H513" s="213">
        <v>18</v>
      </c>
      <c r="I513" s="213"/>
      <c r="J513" s="213"/>
      <c r="K513" s="211" t="s">
        <v>8294</v>
      </c>
      <c r="M513" s="212">
        <v>7</v>
      </c>
      <c r="N513" s="214">
        <v>41915</v>
      </c>
      <c r="O513" s="212">
        <v>2.0099999999999998</v>
      </c>
      <c r="P513" s="214">
        <v>42215</v>
      </c>
      <c r="Q513" s="215" t="s">
        <v>8294</v>
      </c>
      <c r="R513" s="215" t="s">
        <v>8294</v>
      </c>
      <c r="S513" s="215" t="s">
        <v>8294</v>
      </c>
      <c r="T513" s="215" t="s">
        <v>8294</v>
      </c>
      <c r="U513" s="209">
        <f>AD513*BS513</f>
        <v>675.95219066666664</v>
      </c>
      <c r="V513" s="216">
        <v>42215</v>
      </c>
      <c r="W513" s="215">
        <v>13.5</v>
      </c>
      <c r="X513" s="215" t="s">
        <v>8294</v>
      </c>
      <c r="Y513" s="215" t="s">
        <v>8294</v>
      </c>
      <c r="Z513" s="209">
        <f>AD513*BU513</f>
        <v>181.41857999999999</v>
      </c>
      <c r="AA513" s="216">
        <v>42215</v>
      </c>
      <c r="AB513" s="208">
        <f>(AD513/AH513)*10000</f>
        <v>29213.942028985512</v>
      </c>
      <c r="AC513" s="216">
        <v>42215</v>
      </c>
      <c r="AD513" s="485">
        <f>(O513/W513)*(((100-CC513)/100)*((100-2)/100))*100</f>
        <v>13.438413333333333</v>
      </c>
      <c r="AE513" s="216">
        <v>42212</v>
      </c>
      <c r="AF513" s="235">
        <v>15.068864468864469</v>
      </c>
      <c r="AG513" s="216">
        <v>42212</v>
      </c>
      <c r="AH513" s="212">
        <v>4.5999999999999996</v>
      </c>
      <c r="AI513" s="216" t="s">
        <v>8299</v>
      </c>
      <c r="AJ513" s="212">
        <v>160</v>
      </c>
      <c r="AK513" s="216">
        <v>42145</v>
      </c>
      <c r="AL513" s="215" t="s">
        <v>8294</v>
      </c>
      <c r="AM513" s="215"/>
      <c r="AN513" s="212">
        <v>107</v>
      </c>
      <c r="AO513" s="212"/>
      <c r="AP513" s="215" t="s">
        <v>8294</v>
      </c>
      <c r="AQ513" s="215"/>
      <c r="AR513" s="215" t="s">
        <v>8294</v>
      </c>
      <c r="AS513" s="215"/>
      <c r="AT513" s="215" t="s">
        <v>8294</v>
      </c>
      <c r="AU513" s="215" t="s">
        <v>8294</v>
      </c>
      <c r="AV513" s="215"/>
      <c r="AW513" s="215" t="s">
        <v>8294</v>
      </c>
      <c r="AX513" s="215"/>
      <c r="AY513" s="215" t="s">
        <v>8294</v>
      </c>
      <c r="AZ513" s="215"/>
      <c r="BA513" s="215" t="s">
        <v>8294</v>
      </c>
      <c r="BB513" s="215"/>
      <c r="BC513" s="215" t="s">
        <v>8294</v>
      </c>
      <c r="BD513" s="215"/>
      <c r="BE513" s="212">
        <v>3</v>
      </c>
      <c r="BF513" s="217">
        <v>42279</v>
      </c>
      <c r="BG513" s="212">
        <v>22.5</v>
      </c>
      <c r="BH513" s="212" t="s">
        <v>8299</v>
      </c>
      <c r="BI513" s="211" t="s">
        <v>8294</v>
      </c>
      <c r="BJ513" s="211"/>
      <c r="BK513" s="211" t="s">
        <v>8294</v>
      </c>
      <c r="BL513" s="211"/>
      <c r="BM513" s="212">
        <v>66.2</v>
      </c>
      <c r="BN513" s="212" t="s">
        <v>8299</v>
      </c>
      <c r="BO513" s="211" t="s">
        <v>8294</v>
      </c>
      <c r="BP513" s="211"/>
      <c r="BQ513" s="212">
        <v>4.5</v>
      </c>
      <c r="BR513" s="212" t="s">
        <v>8299</v>
      </c>
      <c r="BS513" s="212">
        <v>50.3</v>
      </c>
      <c r="BT513" s="212" t="s">
        <v>8299</v>
      </c>
      <c r="BU513" s="212">
        <v>13.5</v>
      </c>
      <c r="BV513" s="212" t="s">
        <v>8299</v>
      </c>
      <c r="BW513" s="212">
        <v>34.5</v>
      </c>
      <c r="BX513" s="212" t="s">
        <v>8299</v>
      </c>
      <c r="BY513" s="234">
        <v>7.2532639503479004</v>
      </c>
      <c r="BZ513" s="214">
        <v>42215</v>
      </c>
      <c r="CA513" s="212">
        <v>33</v>
      </c>
      <c r="CB513" s="208" t="s">
        <v>8299</v>
      </c>
      <c r="CC513" s="212">
        <v>7.9</v>
      </c>
      <c r="CD513" s="214">
        <v>42215</v>
      </c>
      <c r="CE513" s="208">
        <v>0</v>
      </c>
      <c r="CG513" s="215" t="s">
        <v>8294</v>
      </c>
      <c r="CH513" s="215" t="s">
        <v>8294</v>
      </c>
      <c r="CI513" s="215" t="s">
        <v>8294</v>
      </c>
      <c r="CJ513" s="215" t="s">
        <v>8294</v>
      </c>
    </row>
    <row r="514" spans="1:92">
      <c r="A514" s="210" t="s">
        <v>7624</v>
      </c>
      <c r="B514" s="211" t="s">
        <v>8080</v>
      </c>
      <c r="C514" s="212" t="s">
        <v>7749</v>
      </c>
      <c r="D514" s="211" t="s">
        <v>8274</v>
      </c>
      <c r="E514" s="212">
        <v>124</v>
      </c>
      <c r="F514" s="212">
        <v>2</v>
      </c>
      <c r="G514" s="213">
        <v>303</v>
      </c>
      <c r="H514" s="213">
        <v>19</v>
      </c>
      <c r="I514" s="213"/>
      <c r="J514" s="213"/>
      <c r="K514" s="211" t="s">
        <v>8294</v>
      </c>
      <c r="M514" s="212">
        <v>7</v>
      </c>
      <c r="N514" s="214">
        <v>41915</v>
      </c>
      <c r="O514" s="212">
        <v>3.28</v>
      </c>
      <c r="P514" s="214">
        <v>42215</v>
      </c>
      <c r="Q514" s="215" t="s">
        <v>8294</v>
      </c>
      <c r="R514" s="215" t="s">
        <v>8294</v>
      </c>
      <c r="S514" s="215" t="s">
        <v>8294</v>
      </c>
      <c r="T514" s="215" t="s">
        <v>8294</v>
      </c>
      <c r="U514" s="209">
        <f>AD514*BS514</f>
        <v>1091.8983454814813</v>
      </c>
      <c r="V514" s="216">
        <v>42215</v>
      </c>
      <c r="W514" s="215">
        <v>13.5</v>
      </c>
      <c r="X514" s="215" t="s">
        <v>8294</v>
      </c>
      <c r="Y514" s="215" t="s">
        <v>8294</v>
      </c>
      <c r="Z514" s="209">
        <f>AD514*BU514</f>
        <v>275.70980266666663</v>
      </c>
      <c r="AA514" s="216">
        <v>42215</v>
      </c>
      <c r="AB514" s="208">
        <f>(AD514/AH514)*10000</f>
        <v>50887.745047372948</v>
      </c>
      <c r="AC514" s="216">
        <v>42215</v>
      </c>
      <c r="AD514" s="485">
        <f>(O514/W514)*(((100-CC514)/100)*((100-2)/100))*100</f>
        <v>21.881730370370367</v>
      </c>
      <c r="AE514" s="216">
        <v>42212</v>
      </c>
      <c r="AF514" s="235">
        <v>24.53658933658933</v>
      </c>
      <c r="AG514" s="216">
        <v>42212</v>
      </c>
      <c r="AH514" s="212">
        <v>4.3</v>
      </c>
      <c r="AI514" s="216" t="s">
        <v>8299</v>
      </c>
      <c r="AJ514" s="212">
        <v>150</v>
      </c>
      <c r="AK514" s="216">
        <v>42145</v>
      </c>
      <c r="AL514" s="215" t="s">
        <v>8294</v>
      </c>
      <c r="AM514" s="215"/>
      <c r="AN514" s="212">
        <v>101</v>
      </c>
      <c r="AO514" s="212"/>
      <c r="AP514" s="215" t="s">
        <v>8294</v>
      </c>
      <c r="AQ514" s="215"/>
      <c r="AR514" s="215" t="s">
        <v>8294</v>
      </c>
      <c r="AS514" s="215"/>
      <c r="AT514" s="215" t="s">
        <v>8294</v>
      </c>
      <c r="AU514" s="215" t="s">
        <v>8294</v>
      </c>
      <c r="AV514" s="215"/>
      <c r="AW514" s="215" t="s">
        <v>8294</v>
      </c>
      <c r="AX514" s="215"/>
      <c r="AY514" s="215" t="s">
        <v>8294</v>
      </c>
      <c r="AZ514" s="215"/>
      <c r="BA514" s="215" t="s">
        <v>8294</v>
      </c>
      <c r="BB514" s="215"/>
      <c r="BC514" s="215" t="s">
        <v>8294</v>
      </c>
      <c r="BD514" s="215"/>
      <c r="BE514" s="212">
        <v>3</v>
      </c>
      <c r="BF514" s="217">
        <v>42279</v>
      </c>
      <c r="BG514" s="212">
        <v>-3.1</v>
      </c>
      <c r="BH514" s="212" t="s">
        <v>8299</v>
      </c>
      <c r="BI514" s="211" t="s">
        <v>8294</v>
      </c>
      <c r="BJ514" s="211"/>
      <c r="BK514" s="211" t="s">
        <v>8294</v>
      </c>
      <c r="BL514" s="211"/>
      <c r="BM514" s="212">
        <v>65.599999999999994</v>
      </c>
      <c r="BN514" s="212" t="s">
        <v>8299</v>
      </c>
      <c r="BO514" s="211" t="s">
        <v>8294</v>
      </c>
      <c r="BP514" s="211"/>
      <c r="BQ514" s="212">
        <v>7</v>
      </c>
      <c r="BR514" s="212" t="s">
        <v>8299</v>
      </c>
      <c r="BS514" s="212">
        <v>49.9</v>
      </c>
      <c r="BT514" s="212" t="s">
        <v>8299</v>
      </c>
      <c r="BU514" s="212">
        <v>12.6</v>
      </c>
      <c r="BV514" s="212" t="s">
        <v>8299</v>
      </c>
      <c r="BW514" s="212">
        <v>20.399999999999999</v>
      </c>
      <c r="BX514" s="212" t="s">
        <v>8299</v>
      </c>
      <c r="BY514" s="234">
        <v>7.4706730842590332</v>
      </c>
      <c r="BZ514" s="214">
        <v>42215</v>
      </c>
      <c r="CA514" s="212">
        <v>30.6</v>
      </c>
      <c r="CB514" s="208" t="s">
        <v>8299</v>
      </c>
      <c r="CC514" s="212">
        <v>8.1</v>
      </c>
      <c r="CD514" s="214">
        <v>42215</v>
      </c>
      <c r="CE514" s="208">
        <v>0</v>
      </c>
      <c r="CG514" s="215" t="s">
        <v>8294</v>
      </c>
      <c r="CH514" s="215" t="s">
        <v>8294</v>
      </c>
      <c r="CI514" s="215" t="s">
        <v>8294</v>
      </c>
      <c r="CJ514" s="215" t="s">
        <v>8294</v>
      </c>
    </row>
    <row r="515" spans="1:92">
      <c r="A515" s="210" t="s">
        <v>7624</v>
      </c>
      <c r="B515" s="211" t="s">
        <v>8191</v>
      </c>
      <c r="C515" s="212" t="s">
        <v>7802</v>
      </c>
      <c r="D515" s="211" t="s">
        <v>8274</v>
      </c>
      <c r="E515" s="212">
        <v>179</v>
      </c>
      <c r="F515" s="212">
        <v>2</v>
      </c>
      <c r="G515" s="213">
        <v>303</v>
      </c>
      <c r="H515" s="213">
        <v>20</v>
      </c>
      <c r="I515" s="213"/>
      <c r="J515" s="213"/>
      <c r="K515" s="211" t="s">
        <v>8294</v>
      </c>
      <c r="M515" s="212">
        <v>7</v>
      </c>
      <c r="N515" s="214">
        <v>41915</v>
      </c>
      <c r="O515" s="212">
        <v>4.22</v>
      </c>
      <c r="P515" s="214">
        <v>42215</v>
      </c>
      <c r="Q515" s="215" t="s">
        <v>8294</v>
      </c>
      <c r="R515" s="215" t="s">
        <v>8294</v>
      </c>
      <c r="S515" s="215" t="s">
        <v>8294</v>
      </c>
      <c r="T515" s="215" t="s">
        <v>8294</v>
      </c>
      <c r="U515" s="209">
        <f>AD515*BS515</f>
        <v>1365.5567395555554</v>
      </c>
      <c r="V515" s="216">
        <v>42215</v>
      </c>
      <c r="W515" s="215">
        <v>13.5</v>
      </c>
      <c r="X515" s="215" t="s">
        <v>8294</v>
      </c>
      <c r="Y515" s="215" t="s">
        <v>8294</v>
      </c>
      <c r="Z515" s="209">
        <f>AD515*BU515</f>
        <v>324.46079555555553</v>
      </c>
      <c r="AA515" s="216">
        <v>42215</v>
      </c>
      <c r="AB515" s="208">
        <f>(AD515/AH515)*10000</f>
        <v>62697.73827160494</v>
      </c>
      <c r="AC515" s="216">
        <v>42215</v>
      </c>
      <c r="AD515" s="485">
        <f>(O515/W515)*(((100-CC515)/100)*((100-2)/100))*100</f>
        <v>28.213982222222221</v>
      </c>
      <c r="AE515" s="216">
        <v>42212</v>
      </c>
      <c r="AF515" s="235">
        <v>31.637118437118435</v>
      </c>
      <c r="AG515" s="216">
        <v>42212</v>
      </c>
      <c r="AH515" s="212">
        <v>4.5</v>
      </c>
      <c r="AI515" s="216" t="s">
        <v>8299</v>
      </c>
      <c r="AJ515" s="212">
        <v>150</v>
      </c>
      <c r="AK515" s="216">
        <v>42145</v>
      </c>
      <c r="AL515" s="215" t="s">
        <v>8294</v>
      </c>
      <c r="AM515" s="215"/>
      <c r="AN515" s="212">
        <v>104</v>
      </c>
      <c r="AO515" s="212"/>
      <c r="AP515" s="215" t="s">
        <v>8294</v>
      </c>
      <c r="AQ515" s="215"/>
      <c r="AR515" s="215" t="s">
        <v>8294</v>
      </c>
      <c r="AS515" s="215"/>
      <c r="AT515" s="215" t="s">
        <v>8294</v>
      </c>
      <c r="AU515" s="215" t="s">
        <v>8294</v>
      </c>
      <c r="AV515" s="215"/>
      <c r="AW515" s="215" t="s">
        <v>8294</v>
      </c>
      <c r="AX515" s="215"/>
      <c r="AY515" s="215" t="s">
        <v>8294</v>
      </c>
      <c r="AZ515" s="215"/>
      <c r="BA515" s="215" t="s">
        <v>8294</v>
      </c>
      <c r="BB515" s="215"/>
      <c r="BC515" s="215" t="s">
        <v>8294</v>
      </c>
      <c r="BD515" s="215"/>
      <c r="BE515" s="212">
        <v>3</v>
      </c>
      <c r="BF515" s="217">
        <v>42279</v>
      </c>
      <c r="BG515" s="212">
        <v>-14.6</v>
      </c>
      <c r="BH515" s="212" t="s">
        <v>8299</v>
      </c>
      <c r="BI515" s="211" t="s">
        <v>8294</v>
      </c>
      <c r="BJ515" s="211"/>
      <c r="BK515" s="211" t="s">
        <v>8294</v>
      </c>
      <c r="BL515" s="211"/>
      <c r="BM515" s="212">
        <v>63.8</v>
      </c>
      <c r="BN515" s="212" t="s">
        <v>8299</v>
      </c>
      <c r="BO515" s="211" t="s">
        <v>8294</v>
      </c>
      <c r="BP515" s="211"/>
      <c r="BQ515" s="212">
        <v>8.8000000000000007</v>
      </c>
      <c r="BR515" s="212" t="s">
        <v>8299</v>
      </c>
      <c r="BS515" s="212">
        <v>48.4</v>
      </c>
      <c r="BT515" s="212" t="s">
        <v>8299</v>
      </c>
      <c r="BU515" s="212">
        <v>11.5</v>
      </c>
      <c r="BV515" s="212" t="s">
        <v>8299</v>
      </c>
      <c r="BW515" s="212">
        <v>10.199999999999999</v>
      </c>
      <c r="BX515" s="212" t="s">
        <v>8299</v>
      </c>
      <c r="BY515" s="234">
        <v>7.4031920433044434</v>
      </c>
      <c r="BZ515" s="214">
        <v>42215</v>
      </c>
      <c r="CA515" s="212">
        <v>27.1</v>
      </c>
      <c r="CB515" s="208" t="s">
        <v>8299</v>
      </c>
      <c r="CC515" s="212">
        <v>7.9</v>
      </c>
      <c r="CD515" s="214">
        <v>42215</v>
      </c>
      <c r="CE515" s="208">
        <v>0</v>
      </c>
      <c r="CG515" s="215" t="s">
        <v>8294</v>
      </c>
      <c r="CH515" s="215" t="s">
        <v>8294</v>
      </c>
      <c r="CI515" s="215" t="s">
        <v>8294</v>
      </c>
      <c r="CJ515" s="215" t="s">
        <v>8294</v>
      </c>
    </row>
    <row r="516" spans="1:92">
      <c r="A516" s="210" t="s">
        <v>7624</v>
      </c>
      <c r="B516" s="211" t="s">
        <v>8143</v>
      </c>
      <c r="C516" s="212" t="s">
        <v>7777</v>
      </c>
      <c r="D516" s="211" t="s">
        <v>8274</v>
      </c>
      <c r="E516" s="212">
        <v>154</v>
      </c>
      <c r="F516" s="212">
        <v>2</v>
      </c>
      <c r="G516" s="213">
        <v>303</v>
      </c>
      <c r="H516" s="213">
        <v>21</v>
      </c>
      <c r="I516" s="213"/>
      <c r="J516" s="213"/>
      <c r="K516" s="211" t="s">
        <v>8294</v>
      </c>
      <c r="M516" s="212">
        <v>7</v>
      </c>
      <c r="N516" s="214">
        <v>41915</v>
      </c>
      <c r="O516" s="212">
        <v>3.56</v>
      </c>
      <c r="P516" s="214">
        <v>42215</v>
      </c>
      <c r="Q516" s="215" t="s">
        <v>8294</v>
      </c>
      <c r="R516" s="215" t="s">
        <v>8294</v>
      </c>
      <c r="S516" s="215" t="s">
        <v>8294</v>
      </c>
      <c r="T516" s="215" t="s">
        <v>8294</v>
      </c>
      <c r="U516" s="209">
        <f>AD516*BS516</f>
        <v>1160.0957759999999</v>
      </c>
      <c r="V516" s="216">
        <v>42215</v>
      </c>
      <c r="W516" s="215">
        <v>13.5</v>
      </c>
      <c r="X516" s="215" t="s">
        <v>8294</v>
      </c>
      <c r="Y516" s="215" t="s">
        <v>8294</v>
      </c>
      <c r="Z516" s="209">
        <f>AD516*BU516</f>
        <v>251.47270399999999</v>
      </c>
      <c r="AA516" s="216">
        <v>42215</v>
      </c>
      <c r="AB516" s="208">
        <f>(AD516/AH516)*10000</f>
        <v>49424.666666666664</v>
      </c>
      <c r="AC516" s="216">
        <v>42215</v>
      </c>
      <c r="AD516" s="485">
        <f>(O516/W516)*(((100-CC516)/100)*((100-2)/100))*100</f>
        <v>23.723839999999999</v>
      </c>
      <c r="AE516" s="216">
        <v>42212</v>
      </c>
      <c r="AF516" s="235">
        <v>26.602197802197804</v>
      </c>
      <c r="AG516" s="216">
        <v>42212</v>
      </c>
      <c r="AH516" s="212">
        <v>4.8</v>
      </c>
      <c r="AI516" s="216" t="s">
        <v>8299</v>
      </c>
      <c r="AJ516" s="212">
        <v>150</v>
      </c>
      <c r="AK516" s="216">
        <v>42145</v>
      </c>
      <c r="AL516" s="215" t="s">
        <v>8294</v>
      </c>
      <c r="AM516" s="215"/>
      <c r="AN516" s="212">
        <v>105</v>
      </c>
      <c r="AO516" s="212"/>
      <c r="AP516" s="215" t="s">
        <v>8294</v>
      </c>
      <c r="AQ516" s="215"/>
      <c r="AR516" s="215" t="s">
        <v>8294</v>
      </c>
      <c r="AS516" s="215"/>
      <c r="AT516" s="215" t="s">
        <v>8294</v>
      </c>
      <c r="AU516" s="215" t="s">
        <v>8294</v>
      </c>
      <c r="AV516" s="215"/>
      <c r="AW516" s="215" t="s">
        <v>8294</v>
      </c>
      <c r="AX516" s="215"/>
      <c r="AY516" s="215" t="s">
        <v>8294</v>
      </c>
      <c r="AZ516" s="215"/>
      <c r="BA516" s="215" t="s">
        <v>8294</v>
      </c>
      <c r="BB516" s="215"/>
      <c r="BC516" s="215" t="s">
        <v>8294</v>
      </c>
      <c r="BD516" s="215"/>
      <c r="BE516" s="212">
        <v>3</v>
      </c>
      <c r="BF516" s="217">
        <v>42279</v>
      </c>
      <c r="BG516" s="212">
        <v>-18.2</v>
      </c>
      <c r="BH516" s="212" t="s">
        <v>8299</v>
      </c>
      <c r="BI516" s="211" t="s">
        <v>8294</v>
      </c>
      <c r="BJ516" s="211"/>
      <c r="BK516" s="211" t="s">
        <v>8294</v>
      </c>
      <c r="BL516" s="211"/>
      <c r="BM516" s="212">
        <v>64.900000000000006</v>
      </c>
      <c r="BN516" s="212" t="s">
        <v>8299</v>
      </c>
      <c r="BO516" s="211" t="s">
        <v>8294</v>
      </c>
      <c r="BP516" s="211"/>
      <c r="BQ516" s="212">
        <v>8.4</v>
      </c>
      <c r="BR516" s="212" t="s">
        <v>8299</v>
      </c>
      <c r="BS516" s="212">
        <v>48.9</v>
      </c>
      <c r="BT516" s="212" t="s">
        <v>8299</v>
      </c>
      <c r="BU516" s="212">
        <v>10.6</v>
      </c>
      <c r="BV516" s="212" t="s">
        <v>8299</v>
      </c>
      <c r="BW516" s="212">
        <v>11.4</v>
      </c>
      <c r="BX516" s="212" t="s">
        <v>8299</v>
      </c>
      <c r="BY516" s="234">
        <v>7.0030617713928223</v>
      </c>
      <c r="BZ516" s="214">
        <v>42215</v>
      </c>
      <c r="CA516" s="212">
        <v>25.1</v>
      </c>
      <c r="CB516" s="208" t="s">
        <v>8299</v>
      </c>
      <c r="CC516" s="212">
        <v>8.1999999999999993</v>
      </c>
      <c r="CD516" s="214">
        <v>42215</v>
      </c>
      <c r="CE516" s="208">
        <v>0</v>
      </c>
      <c r="CG516" s="215" t="s">
        <v>8294</v>
      </c>
      <c r="CH516" s="215" t="s">
        <v>8294</v>
      </c>
      <c r="CI516" s="215" t="s">
        <v>8294</v>
      </c>
      <c r="CJ516" s="215" t="s">
        <v>8294</v>
      </c>
    </row>
    <row r="517" spans="1:92">
      <c r="A517" s="210" t="s">
        <v>7624</v>
      </c>
      <c r="B517" s="211" t="s">
        <v>8195</v>
      </c>
      <c r="C517" s="212" t="s">
        <v>7396</v>
      </c>
      <c r="D517" s="211" t="s">
        <v>8274</v>
      </c>
      <c r="E517" s="212">
        <v>181</v>
      </c>
      <c r="F517" s="212">
        <v>2</v>
      </c>
      <c r="G517" s="213">
        <v>303</v>
      </c>
      <c r="H517" s="213">
        <v>22</v>
      </c>
      <c r="I517" s="213"/>
      <c r="J517" s="213"/>
      <c r="K517" s="211" t="s">
        <v>8294</v>
      </c>
      <c r="M517" s="212">
        <v>7</v>
      </c>
      <c r="N517" s="214">
        <v>41915</v>
      </c>
      <c r="O517" s="212">
        <v>3.29</v>
      </c>
      <c r="P517" s="214">
        <v>42215</v>
      </c>
      <c r="Q517" s="215" t="s">
        <v>8294</v>
      </c>
      <c r="R517" s="215" t="s">
        <v>8294</v>
      </c>
      <c r="S517" s="215" t="s">
        <v>8294</v>
      </c>
      <c r="T517" s="215" t="s">
        <v>8294</v>
      </c>
      <c r="U517" s="209">
        <f>AD517*BS517</f>
        <v>1045.8827140740743</v>
      </c>
      <c r="V517" s="216">
        <v>42215</v>
      </c>
      <c r="W517" s="215">
        <v>13.5</v>
      </c>
      <c r="X517" s="215" t="s">
        <v>8294</v>
      </c>
      <c r="Y517" s="215" t="s">
        <v>8294</v>
      </c>
      <c r="Z517" s="209">
        <f>AD517*BU517</f>
        <v>281.24577185185188</v>
      </c>
      <c r="AA517" s="216">
        <v>42215</v>
      </c>
      <c r="AB517" s="208">
        <f>(AD517/AH517)*10000</f>
        <v>47765.925925925934</v>
      </c>
      <c r="AC517" s="216">
        <v>42215</v>
      </c>
      <c r="AD517" s="485">
        <f>(O517/W517)*(((100-CC517)/100)*((100-2)/100))*100</f>
        <v>21.972325925925929</v>
      </c>
      <c r="AE517" s="216">
        <v>42212</v>
      </c>
      <c r="AF517" s="235">
        <v>24.638176638176638</v>
      </c>
      <c r="AG517" s="216">
        <v>42212</v>
      </c>
      <c r="AH517" s="212">
        <v>4.5999999999999996</v>
      </c>
      <c r="AI517" s="216" t="s">
        <v>8299</v>
      </c>
      <c r="AJ517" s="212">
        <v>135</v>
      </c>
      <c r="AK517" s="216">
        <v>42145</v>
      </c>
      <c r="AL517" s="215" t="s">
        <v>8294</v>
      </c>
      <c r="AM517" s="215"/>
      <c r="AN517" s="212">
        <v>105</v>
      </c>
      <c r="AO517" s="212"/>
      <c r="AP517" s="215" t="s">
        <v>8294</v>
      </c>
      <c r="AQ517" s="215"/>
      <c r="AR517" s="215" t="s">
        <v>8294</v>
      </c>
      <c r="AS517" s="215"/>
      <c r="AT517" s="215" t="s">
        <v>8294</v>
      </c>
      <c r="AU517" s="215" t="s">
        <v>8294</v>
      </c>
      <c r="AV517" s="215"/>
      <c r="AW517" s="215" t="s">
        <v>8294</v>
      </c>
      <c r="AX517" s="215"/>
      <c r="AY517" s="215" t="s">
        <v>8294</v>
      </c>
      <c r="AZ517" s="215"/>
      <c r="BA517" s="215" t="s">
        <v>8294</v>
      </c>
      <c r="BB517" s="215"/>
      <c r="BC517" s="215" t="s">
        <v>8294</v>
      </c>
      <c r="BD517" s="215"/>
      <c r="BE517" s="212">
        <v>3</v>
      </c>
      <c r="BF517" s="217">
        <v>42279</v>
      </c>
      <c r="BG517" s="212">
        <v>-13.9</v>
      </c>
      <c r="BH517" s="212" t="s">
        <v>8299</v>
      </c>
      <c r="BI517" s="211" t="s">
        <v>8294</v>
      </c>
      <c r="BJ517" s="211"/>
      <c r="BK517" s="211" t="s">
        <v>8294</v>
      </c>
      <c r="BL517" s="211"/>
      <c r="BM517" s="212">
        <v>61.8</v>
      </c>
      <c r="BN517" s="212" t="s">
        <v>8299</v>
      </c>
      <c r="BO517" s="211" t="s">
        <v>8294</v>
      </c>
      <c r="BP517" s="211"/>
      <c r="BQ517" s="212">
        <v>9.8000000000000007</v>
      </c>
      <c r="BR517" s="212" t="s">
        <v>8299</v>
      </c>
      <c r="BS517" s="212">
        <v>47.6</v>
      </c>
      <c r="BT517" s="212" t="s">
        <v>8299</v>
      </c>
      <c r="BU517" s="212">
        <v>12.8</v>
      </c>
      <c r="BV517" s="212" t="s">
        <v>8299</v>
      </c>
      <c r="BW517" s="212">
        <v>12.4</v>
      </c>
      <c r="BX517" s="212" t="s">
        <v>8299</v>
      </c>
      <c r="BY517" s="234">
        <v>7.2829117774963379</v>
      </c>
      <c r="BZ517" s="214">
        <v>42215</v>
      </c>
      <c r="CA517" s="212">
        <v>29.5</v>
      </c>
      <c r="CB517" s="208" t="s">
        <v>8299</v>
      </c>
      <c r="CC517" s="212">
        <v>8</v>
      </c>
      <c r="CD517" s="214">
        <v>42215</v>
      </c>
      <c r="CE517" s="208">
        <v>0</v>
      </c>
      <c r="CG517" s="215" t="s">
        <v>8294</v>
      </c>
      <c r="CH517" s="215" t="s">
        <v>8294</v>
      </c>
      <c r="CI517" s="215" t="s">
        <v>8294</v>
      </c>
      <c r="CJ517" s="215" t="s">
        <v>8294</v>
      </c>
      <c r="CM517" s="210" t="s">
        <v>8863</v>
      </c>
      <c r="CN517" s="210" t="s">
        <v>8862</v>
      </c>
    </row>
    <row r="518" spans="1:92">
      <c r="A518" s="210" t="s">
        <v>7624</v>
      </c>
      <c r="B518" s="211" t="s">
        <v>7941</v>
      </c>
      <c r="C518" s="212" t="s">
        <v>7688</v>
      </c>
      <c r="D518" s="211" t="s">
        <v>8276</v>
      </c>
      <c r="E518" s="212">
        <v>58</v>
      </c>
      <c r="F518" s="212">
        <v>2</v>
      </c>
      <c r="G518" s="213">
        <v>304</v>
      </c>
      <c r="H518" s="213">
        <v>11</v>
      </c>
      <c r="I518" s="213"/>
      <c r="J518" s="213"/>
      <c r="K518" s="211" t="s">
        <v>8294</v>
      </c>
      <c r="M518" s="212">
        <v>7</v>
      </c>
      <c r="N518" s="214">
        <v>41915</v>
      </c>
      <c r="O518" s="212">
        <v>3.94</v>
      </c>
      <c r="P518" s="214">
        <v>42215</v>
      </c>
      <c r="Q518" s="215" t="s">
        <v>8294</v>
      </c>
      <c r="R518" s="215" t="s">
        <v>8294</v>
      </c>
      <c r="S518" s="215" t="s">
        <v>8294</v>
      </c>
      <c r="T518" s="215" t="s">
        <v>8294</v>
      </c>
      <c r="U518" s="209">
        <f>AD518*BS518</f>
        <v>1169.5832213333333</v>
      </c>
      <c r="V518" s="216">
        <v>42215</v>
      </c>
      <c r="W518" s="215">
        <v>13.5</v>
      </c>
      <c r="X518" s="215" t="s">
        <v>8294</v>
      </c>
      <c r="Y518" s="215" t="s">
        <v>8294</v>
      </c>
      <c r="Z518" s="209">
        <f>AD518*BU518</f>
        <v>410.93464533333332</v>
      </c>
      <c r="AA518" s="216">
        <v>42215</v>
      </c>
      <c r="AB518" s="208">
        <f>(AD518/AH518)*10000</f>
        <v>57265.140096618357</v>
      </c>
      <c r="AC518" s="216">
        <v>42215</v>
      </c>
      <c r="AD518" s="485">
        <f>(O518/W518)*(((100-CC518)/100)*((100-2)/100))*100</f>
        <v>26.341964444444443</v>
      </c>
      <c r="AE518" s="216">
        <v>42212</v>
      </c>
      <c r="AF518" s="235">
        <v>29.53797313797314</v>
      </c>
      <c r="AG518" s="216">
        <v>42212</v>
      </c>
      <c r="AH518" s="212">
        <v>4.5999999999999996</v>
      </c>
      <c r="AI518" s="216" t="s">
        <v>8299</v>
      </c>
      <c r="AJ518" s="212">
        <v>145</v>
      </c>
      <c r="AK518" s="216">
        <v>42145</v>
      </c>
      <c r="AL518" s="215" t="s">
        <v>8294</v>
      </c>
      <c r="AM518" s="215"/>
      <c r="AN518" s="212">
        <v>104</v>
      </c>
      <c r="AO518" s="212"/>
      <c r="AP518" s="215" t="s">
        <v>8294</v>
      </c>
      <c r="AQ518" s="215"/>
      <c r="AR518" s="215" t="s">
        <v>8294</v>
      </c>
      <c r="AS518" s="215"/>
      <c r="AT518" s="215" t="s">
        <v>8294</v>
      </c>
      <c r="AU518" s="215" t="s">
        <v>8294</v>
      </c>
      <c r="AV518" s="215"/>
      <c r="AW518" s="215" t="s">
        <v>8294</v>
      </c>
      <c r="AX518" s="215"/>
      <c r="AY518" s="215" t="s">
        <v>8294</v>
      </c>
      <c r="AZ518" s="215"/>
      <c r="BA518" s="215" t="s">
        <v>8294</v>
      </c>
      <c r="BB518" s="215"/>
      <c r="BC518" s="215" t="s">
        <v>8294</v>
      </c>
      <c r="BD518" s="215"/>
      <c r="BE518" s="212">
        <v>3</v>
      </c>
      <c r="BF518" s="217">
        <v>42279</v>
      </c>
      <c r="BG518" s="212">
        <v>-13.9</v>
      </c>
      <c r="BH518" s="212" t="s">
        <v>8299</v>
      </c>
      <c r="BI518" s="211" t="s">
        <v>8294</v>
      </c>
      <c r="BJ518" s="211"/>
      <c r="BK518" s="211" t="s">
        <v>8294</v>
      </c>
      <c r="BL518" s="211"/>
      <c r="BM518" s="212">
        <v>62</v>
      </c>
      <c r="BN518" s="212" t="s">
        <v>8299</v>
      </c>
      <c r="BO518" s="211" t="s">
        <v>8294</v>
      </c>
      <c r="BP518" s="211"/>
      <c r="BQ518" s="212">
        <v>10.4</v>
      </c>
      <c r="BR518" s="212" t="s">
        <v>8299</v>
      </c>
      <c r="BS518" s="212">
        <v>44.4</v>
      </c>
      <c r="BT518" s="212" t="s">
        <v>8299</v>
      </c>
      <c r="BU518" s="212">
        <v>15.6</v>
      </c>
      <c r="BV518" s="212" t="s">
        <v>8299</v>
      </c>
      <c r="BW518" s="212">
        <v>14.1</v>
      </c>
      <c r="BX518" s="212" t="s">
        <v>8299</v>
      </c>
      <c r="BY518" s="234">
        <v>8.2229537963867187</v>
      </c>
      <c r="BZ518" s="214">
        <v>42215</v>
      </c>
      <c r="CA518" s="212">
        <v>33.4</v>
      </c>
      <c r="CB518" s="208" t="s">
        <v>8299</v>
      </c>
      <c r="CC518" s="212">
        <v>7.9</v>
      </c>
      <c r="CD518" s="214">
        <v>42215</v>
      </c>
      <c r="CE518" s="208">
        <v>0</v>
      </c>
      <c r="CG518" s="215" t="s">
        <v>8294</v>
      </c>
      <c r="CH518" s="215" t="s">
        <v>8294</v>
      </c>
      <c r="CI518" s="215" t="s">
        <v>8294</v>
      </c>
      <c r="CJ518" s="215" t="s">
        <v>8294</v>
      </c>
    </row>
    <row r="519" spans="1:92">
      <c r="A519" s="210" t="s">
        <v>7624</v>
      </c>
      <c r="B519" s="211" t="s">
        <v>8092</v>
      </c>
      <c r="C519" s="212" t="s">
        <v>7648</v>
      </c>
      <c r="D519" s="211" t="s">
        <v>8276</v>
      </c>
      <c r="E519" s="212">
        <v>130</v>
      </c>
      <c r="F519" s="212">
        <v>2</v>
      </c>
      <c r="G519" s="213">
        <v>304</v>
      </c>
      <c r="H519" s="213">
        <v>12</v>
      </c>
      <c r="I519" s="213"/>
      <c r="J519" s="213"/>
      <c r="K519" s="211" t="s">
        <v>8294</v>
      </c>
      <c r="M519" s="212">
        <v>7</v>
      </c>
      <c r="N519" s="214">
        <v>41915</v>
      </c>
      <c r="O519" s="212">
        <v>4.38</v>
      </c>
      <c r="P519" s="214">
        <v>42215</v>
      </c>
      <c r="Q519" s="215" t="s">
        <v>8294</v>
      </c>
      <c r="R519" s="215" t="s">
        <v>8294</v>
      </c>
      <c r="S519" s="215" t="s">
        <v>8294</v>
      </c>
      <c r="T519" s="215" t="s">
        <v>8294</v>
      </c>
      <c r="U519" s="209">
        <f>AD519*BS519</f>
        <v>1338.2812924444443</v>
      </c>
      <c r="V519" s="216">
        <v>42215</v>
      </c>
      <c r="W519" s="215">
        <v>13.5</v>
      </c>
      <c r="X519" s="215" t="s">
        <v>8294</v>
      </c>
      <c r="Y519" s="215" t="s">
        <v>8294</v>
      </c>
      <c r="Z519" s="209">
        <f>AD519*BU519</f>
        <v>441.22374488888886</v>
      </c>
      <c r="AA519" s="216">
        <v>42215</v>
      </c>
      <c r="AB519" s="208">
        <f>(AD519/AH519)*10000</f>
        <v>60875.240740740745</v>
      </c>
      <c r="AC519" s="216">
        <v>42215</v>
      </c>
      <c r="AD519" s="485">
        <f>(O519/W519)*(((100-CC519)/100)*((100-2)/100))*100</f>
        <v>29.220115555555555</v>
      </c>
      <c r="AE519" s="216">
        <v>42212</v>
      </c>
      <c r="AF519" s="235">
        <v>32.765323565323563</v>
      </c>
      <c r="AG519" s="216">
        <v>42212</v>
      </c>
      <c r="AH519" s="212">
        <v>4.8</v>
      </c>
      <c r="AI519" s="216" t="s">
        <v>8299</v>
      </c>
      <c r="AJ519" s="212">
        <v>155</v>
      </c>
      <c r="AK519" s="216">
        <v>42145</v>
      </c>
      <c r="AL519" s="215" t="s">
        <v>8294</v>
      </c>
      <c r="AM519" s="215"/>
      <c r="AN519" s="212">
        <v>107</v>
      </c>
      <c r="AO519" s="212"/>
      <c r="AP519" s="215" t="s">
        <v>8294</v>
      </c>
      <c r="AQ519" s="215"/>
      <c r="AR519" s="215" t="s">
        <v>8294</v>
      </c>
      <c r="AS519" s="215"/>
      <c r="AT519" s="215" t="s">
        <v>8294</v>
      </c>
      <c r="AU519" s="215" t="s">
        <v>8294</v>
      </c>
      <c r="AV519" s="215"/>
      <c r="AW519" s="215" t="s">
        <v>8294</v>
      </c>
      <c r="AX519" s="215"/>
      <c r="AY519" s="215" t="s">
        <v>8294</v>
      </c>
      <c r="AZ519" s="215"/>
      <c r="BA519" s="215" t="s">
        <v>8294</v>
      </c>
      <c r="BB519" s="215"/>
      <c r="BC519" s="215" t="s">
        <v>8294</v>
      </c>
      <c r="BD519" s="215"/>
      <c r="BE519" s="212">
        <v>3</v>
      </c>
      <c r="BF519" s="217">
        <v>42279</v>
      </c>
      <c r="BG519" s="212">
        <v>-13.2</v>
      </c>
      <c r="BH519" s="212" t="s">
        <v>8299</v>
      </c>
      <c r="BI519" s="211" t="s">
        <v>8294</v>
      </c>
      <c r="BJ519" s="211"/>
      <c r="BK519" s="211" t="s">
        <v>8294</v>
      </c>
      <c r="BL519" s="211"/>
      <c r="BM519" s="212">
        <v>61.5</v>
      </c>
      <c r="BN519" s="212" t="s">
        <v>8299</v>
      </c>
      <c r="BO519" s="211" t="s">
        <v>8294</v>
      </c>
      <c r="BP519" s="211"/>
      <c r="BQ519" s="212">
        <v>10.5</v>
      </c>
      <c r="BR519" s="212" t="s">
        <v>8299</v>
      </c>
      <c r="BS519" s="212">
        <v>45.8</v>
      </c>
      <c r="BT519" s="212" t="s">
        <v>8299</v>
      </c>
      <c r="BU519" s="212">
        <v>15.1</v>
      </c>
      <c r="BV519" s="212" t="s">
        <v>8299</v>
      </c>
      <c r="BW519" s="212">
        <v>14.6</v>
      </c>
      <c r="BX519" s="212" t="s">
        <v>8299</v>
      </c>
      <c r="BY519" s="234">
        <v>8.1570415496826172</v>
      </c>
      <c r="BZ519" s="214">
        <v>42215</v>
      </c>
      <c r="CA519" s="212">
        <v>33.299999999999997</v>
      </c>
      <c r="CB519" s="208" t="s">
        <v>8299</v>
      </c>
      <c r="CC519" s="212">
        <v>8.1</v>
      </c>
      <c r="CD519" s="214">
        <v>42215</v>
      </c>
      <c r="CE519" s="208">
        <v>0</v>
      </c>
      <c r="CG519" s="215" t="s">
        <v>8294</v>
      </c>
      <c r="CH519" s="215" t="s">
        <v>8294</v>
      </c>
      <c r="CI519" s="215" t="s">
        <v>8294</v>
      </c>
      <c r="CJ519" s="215" t="s">
        <v>8294</v>
      </c>
    </row>
    <row r="520" spans="1:92">
      <c r="A520" s="210" t="s">
        <v>7624</v>
      </c>
      <c r="B520" s="211" t="s">
        <v>7877</v>
      </c>
      <c r="C520" s="212" t="s">
        <v>7656</v>
      </c>
      <c r="D520" s="211" t="s">
        <v>8276</v>
      </c>
      <c r="E520" s="212">
        <v>26</v>
      </c>
      <c r="F520" s="212">
        <v>2</v>
      </c>
      <c r="G520" s="213">
        <v>304</v>
      </c>
      <c r="H520" s="213">
        <v>13</v>
      </c>
      <c r="I520" s="213"/>
      <c r="J520" s="213"/>
      <c r="K520" s="211" t="s">
        <v>8294</v>
      </c>
      <c r="M520" s="212">
        <v>7</v>
      </c>
      <c r="N520" s="214">
        <v>41915</v>
      </c>
      <c r="O520" s="212">
        <v>2.87</v>
      </c>
      <c r="P520" s="214">
        <v>42215</v>
      </c>
      <c r="Q520" s="215" t="s">
        <v>8294</v>
      </c>
      <c r="R520" s="215" t="s">
        <v>8294</v>
      </c>
      <c r="S520" s="215" t="s">
        <v>8294</v>
      </c>
      <c r="T520" s="215" t="s">
        <v>8294</v>
      </c>
      <c r="U520" s="209">
        <f>AD520*BS520</f>
        <v>859.63056355555545</v>
      </c>
      <c r="V520" s="216">
        <v>42215</v>
      </c>
      <c r="W520" s="215">
        <v>13.5</v>
      </c>
      <c r="X520" s="215" t="s">
        <v>8294</v>
      </c>
      <c r="Y520" s="215" t="s">
        <v>8294</v>
      </c>
      <c r="Z520" s="209">
        <f>AD520*BU520</f>
        <v>305.0920973333333</v>
      </c>
      <c r="AA520" s="216">
        <v>42215</v>
      </c>
      <c r="AB520" s="208">
        <f>(AD520/AH520)*10000</f>
        <v>36900.350427350422</v>
      </c>
      <c r="AC520" s="216">
        <v>42215</v>
      </c>
      <c r="AD520" s="485">
        <f>(O520/W520)*(((100-CC520)/100)*((100-2)/100))*100</f>
        <v>19.18818222222222</v>
      </c>
      <c r="AE520" s="216">
        <v>42212</v>
      </c>
      <c r="AF520" s="235">
        <v>21.516239316239314</v>
      </c>
      <c r="AG520" s="216">
        <v>42212</v>
      </c>
      <c r="AH520" s="212">
        <v>5.2</v>
      </c>
      <c r="AI520" s="216" t="s">
        <v>8299</v>
      </c>
      <c r="AJ520" s="212">
        <v>155</v>
      </c>
      <c r="AK520" s="216">
        <v>42145</v>
      </c>
      <c r="AL520" s="215" t="s">
        <v>8294</v>
      </c>
      <c r="AM520" s="215"/>
      <c r="AN520" s="212">
        <v>107</v>
      </c>
      <c r="AO520" s="212"/>
      <c r="AP520" s="215" t="s">
        <v>8294</v>
      </c>
      <c r="AQ520" s="215"/>
      <c r="AR520" s="215" t="s">
        <v>8294</v>
      </c>
      <c r="AS520" s="215"/>
      <c r="AT520" s="215" t="s">
        <v>8294</v>
      </c>
      <c r="AU520" s="215" t="s">
        <v>8294</v>
      </c>
      <c r="AV520" s="215"/>
      <c r="AW520" s="215" t="s">
        <v>8294</v>
      </c>
      <c r="AX520" s="215"/>
      <c r="AY520" s="215" t="s">
        <v>8294</v>
      </c>
      <c r="AZ520" s="215"/>
      <c r="BA520" s="215" t="s">
        <v>8294</v>
      </c>
      <c r="BB520" s="215"/>
      <c r="BC520" s="215" t="s">
        <v>8294</v>
      </c>
      <c r="BD520" s="215"/>
      <c r="BE520" s="212">
        <v>3</v>
      </c>
      <c r="BF520" s="217">
        <v>42279</v>
      </c>
      <c r="BG520" s="212">
        <v>-14.2</v>
      </c>
      <c r="BH520" s="212" t="s">
        <v>8299</v>
      </c>
      <c r="BI520" s="211" t="s">
        <v>8294</v>
      </c>
      <c r="BJ520" s="211"/>
      <c r="BK520" s="211" t="s">
        <v>8294</v>
      </c>
      <c r="BL520" s="211"/>
      <c r="BM520" s="212">
        <v>56.2</v>
      </c>
      <c r="BN520" s="212" t="s">
        <v>8299</v>
      </c>
      <c r="BO520" s="211" t="s">
        <v>8294</v>
      </c>
      <c r="BP520" s="211"/>
      <c r="BQ520" s="212">
        <v>12.3</v>
      </c>
      <c r="BR520" s="212" t="s">
        <v>8299</v>
      </c>
      <c r="BS520" s="212">
        <v>44.8</v>
      </c>
      <c r="BT520" s="212" t="s">
        <v>8299</v>
      </c>
      <c r="BU520" s="212">
        <v>15.9</v>
      </c>
      <c r="BV520" s="212" t="s">
        <v>8299</v>
      </c>
      <c r="BW520" s="212">
        <v>44.9</v>
      </c>
      <c r="BX520" s="212" t="s">
        <v>8299</v>
      </c>
      <c r="BY520" s="234">
        <v>7.7102341651916504</v>
      </c>
      <c r="BZ520" s="214">
        <v>42215</v>
      </c>
      <c r="CA520" s="212">
        <v>34.4</v>
      </c>
      <c r="CB520" s="208" t="s">
        <v>8299</v>
      </c>
      <c r="CC520" s="212">
        <v>7.9</v>
      </c>
      <c r="CD520" s="214">
        <v>42215</v>
      </c>
      <c r="CE520" s="208">
        <v>0</v>
      </c>
      <c r="CG520" s="215" t="s">
        <v>8294</v>
      </c>
      <c r="CH520" s="215" t="s">
        <v>8294</v>
      </c>
      <c r="CI520" s="215" t="s">
        <v>8294</v>
      </c>
      <c r="CJ520" s="215" t="s">
        <v>8294</v>
      </c>
    </row>
    <row r="521" spans="1:92">
      <c r="A521" s="210" t="s">
        <v>7624</v>
      </c>
      <c r="B521" s="211" t="s">
        <v>7829</v>
      </c>
      <c r="C521" s="212" t="s">
        <v>7828</v>
      </c>
      <c r="D521" s="211" t="s">
        <v>8276</v>
      </c>
      <c r="E521" s="212">
        <v>8</v>
      </c>
      <c r="F521" s="212">
        <v>2</v>
      </c>
      <c r="G521" s="213">
        <v>304</v>
      </c>
      <c r="H521" s="213">
        <v>14</v>
      </c>
      <c r="I521" s="213"/>
      <c r="J521" s="213"/>
      <c r="K521" s="211" t="s">
        <v>8294</v>
      </c>
      <c r="M521" s="212">
        <v>7</v>
      </c>
      <c r="N521" s="214">
        <v>41915</v>
      </c>
      <c r="O521" s="212">
        <v>3.08</v>
      </c>
      <c r="P521" s="214">
        <v>42215</v>
      </c>
      <c r="Q521" s="215" t="s">
        <v>8294</v>
      </c>
      <c r="R521" s="215" t="s">
        <v>8294</v>
      </c>
      <c r="S521" s="215" t="s">
        <v>8294</v>
      </c>
      <c r="T521" s="215" t="s">
        <v>8294</v>
      </c>
      <c r="U521" s="209">
        <f>AD521*BS521</f>
        <v>1025.4913386666665</v>
      </c>
      <c r="V521" s="216">
        <v>42215</v>
      </c>
      <c r="W521" s="215">
        <v>13.5</v>
      </c>
      <c r="X521" s="215" t="s">
        <v>8294</v>
      </c>
      <c r="Y521" s="215" t="s">
        <v>8294</v>
      </c>
      <c r="Z521" s="209">
        <f>AD521*BU521</f>
        <v>296.52761599999997</v>
      </c>
      <c r="AA521" s="216">
        <v>42215</v>
      </c>
      <c r="AB521" s="208">
        <f>(AD521/AH521)*10000</f>
        <v>42024.888888888876</v>
      </c>
      <c r="AC521" s="216">
        <v>42215</v>
      </c>
      <c r="AD521" s="485">
        <f>(O521/W521)*(((100-CC521)/100)*((100-2)/100))*100</f>
        <v>20.592195555555552</v>
      </c>
      <c r="AE521" s="216">
        <v>42212</v>
      </c>
      <c r="AF521" s="235">
        <v>23.09059829059829</v>
      </c>
      <c r="AG521" s="216">
        <v>42212</v>
      </c>
      <c r="AH521" s="212">
        <v>4.9000000000000004</v>
      </c>
      <c r="AI521" s="216" t="s">
        <v>8299</v>
      </c>
      <c r="AJ521" s="212">
        <v>180</v>
      </c>
      <c r="AK521" s="216">
        <v>42145</v>
      </c>
      <c r="AL521" s="215" t="s">
        <v>8294</v>
      </c>
      <c r="AM521" s="215"/>
      <c r="AN521" s="212">
        <v>111</v>
      </c>
      <c r="AO521" s="212"/>
      <c r="AP521" s="215" t="s">
        <v>8294</v>
      </c>
      <c r="AQ521" s="215"/>
      <c r="AR521" s="215" t="s">
        <v>8294</v>
      </c>
      <c r="AS521" s="215"/>
      <c r="AT521" s="215" t="s">
        <v>8294</v>
      </c>
      <c r="AU521" s="215" t="s">
        <v>8294</v>
      </c>
      <c r="AV521" s="215"/>
      <c r="AW521" s="215" t="s">
        <v>8294</v>
      </c>
      <c r="AX521" s="215"/>
      <c r="AY521" s="215" t="s">
        <v>8294</v>
      </c>
      <c r="AZ521" s="215"/>
      <c r="BA521" s="215" t="s">
        <v>8294</v>
      </c>
      <c r="BB521" s="215"/>
      <c r="BC521" s="215" t="s">
        <v>8294</v>
      </c>
      <c r="BD521" s="215"/>
      <c r="BE521" s="212">
        <v>3</v>
      </c>
      <c r="BF521" s="217">
        <v>42279</v>
      </c>
      <c r="BG521" s="212">
        <v>23.7</v>
      </c>
      <c r="BH521" s="212" t="s">
        <v>8299</v>
      </c>
      <c r="BI521" s="211" t="s">
        <v>8294</v>
      </c>
      <c r="BJ521" s="211"/>
      <c r="BK521" s="211" t="s">
        <v>8294</v>
      </c>
      <c r="BL521" s="211"/>
      <c r="BM521" s="212">
        <v>64.400000000000006</v>
      </c>
      <c r="BN521" s="212" t="s">
        <v>8299</v>
      </c>
      <c r="BO521" s="211" t="s">
        <v>8294</v>
      </c>
      <c r="BP521" s="211"/>
      <c r="BQ521" s="212">
        <v>5.2</v>
      </c>
      <c r="BR521" s="212" t="s">
        <v>8299</v>
      </c>
      <c r="BS521" s="212">
        <v>49.8</v>
      </c>
      <c r="BT521" s="212" t="s">
        <v>8299</v>
      </c>
      <c r="BU521" s="212">
        <v>14.4</v>
      </c>
      <c r="BV521" s="212" t="s">
        <v>8299</v>
      </c>
      <c r="BW521" s="212">
        <v>42.5</v>
      </c>
      <c r="BX521" s="212" t="s">
        <v>8299</v>
      </c>
      <c r="BY521" s="234">
        <v>7.439453125</v>
      </c>
      <c r="BZ521" s="214">
        <v>42215</v>
      </c>
      <c r="CA521" s="212">
        <v>34.9</v>
      </c>
      <c r="CB521" s="208" t="s">
        <v>8299</v>
      </c>
      <c r="CC521" s="212">
        <v>7.9</v>
      </c>
      <c r="CD521" s="214">
        <v>42215</v>
      </c>
      <c r="CE521" s="208">
        <v>0</v>
      </c>
      <c r="CG521" s="215" t="s">
        <v>8294</v>
      </c>
      <c r="CH521" s="215" t="s">
        <v>8294</v>
      </c>
      <c r="CI521" s="215" t="s">
        <v>8294</v>
      </c>
      <c r="CJ521" s="215" t="s">
        <v>8294</v>
      </c>
    </row>
    <row r="522" spans="1:92">
      <c r="A522" s="210" t="s">
        <v>7624</v>
      </c>
      <c r="B522" s="211" t="s">
        <v>8126</v>
      </c>
      <c r="C522" s="212" t="s">
        <v>7769</v>
      </c>
      <c r="D522" s="211" t="s">
        <v>8276</v>
      </c>
      <c r="E522" s="212">
        <v>146</v>
      </c>
      <c r="F522" s="212">
        <v>2</v>
      </c>
      <c r="G522" s="213">
        <v>304</v>
      </c>
      <c r="H522" s="213">
        <v>15</v>
      </c>
      <c r="I522" s="213"/>
      <c r="J522" s="213"/>
      <c r="K522" s="211" t="s">
        <v>8294</v>
      </c>
      <c r="M522" s="212">
        <v>7</v>
      </c>
      <c r="N522" s="214">
        <v>41915</v>
      </c>
      <c r="O522" s="212">
        <v>5.12</v>
      </c>
      <c r="P522" s="214">
        <v>42215</v>
      </c>
      <c r="Q522" s="215" t="s">
        <v>8294</v>
      </c>
      <c r="R522" s="215" t="s">
        <v>8294</v>
      </c>
      <c r="S522" s="215" t="s">
        <v>8294</v>
      </c>
      <c r="T522" s="215" t="s">
        <v>8294</v>
      </c>
      <c r="U522" s="209">
        <f>AD522*BS522</f>
        <v>1610.5380977777777</v>
      </c>
      <c r="V522" s="216">
        <v>42215</v>
      </c>
      <c r="W522" s="215">
        <v>13.5</v>
      </c>
      <c r="X522" s="215" t="s">
        <v>8294</v>
      </c>
      <c r="Y522" s="215" t="s">
        <v>8294</v>
      </c>
      <c r="Z522" s="209">
        <f>AD522*BU522</f>
        <v>482.13560888888884</v>
      </c>
      <c r="AA522" s="216">
        <v>42215</v>
      </c>
      <c r="AB522" s="208">
        <f>(AD522/AH522)*10000</f>
        <v>74334.814814814818</v>
      </c>
      <c r="AC522" s="216">
        <v>42215</v>
      </c>
      <c r="AD522" s="485">
        <f>(O522/W522)*(((100-CC522)/100)*((100-2)/100))*100</f>
        <v>34.194014814814814</v>
      </c>
      <c r="AE522" s="216">
        <v>42212</v>
      </c>
      <c r="AF522" s="235">
        <v>38.342694342694337</v>
      </c>
      <c r="AG522" s="216">
        <v>42212</v>
      </c>
      <c r="AH522" s="212">
        <v>4.5999999999999996</v>
      </c>
      <c r="AI522" s="216" t="s">
        <v>8299</v>
      </c>
      <c r="AJ522" s="212">
        <v>165</v>
      </c>
      <c r="AK522" s="216">
        <v>42145</v>
      </c>
      <c r="AL522" s="215" t="s">
        <v>8294</v>
      </c>
      <c r="AM522" s="215"/>
      <c r="AN522" s="212">
        <v>103</v>
      </c>
      <c r="AO522" s="212"/>
      <c r="AP522" s="215" t="s">
        <v>8294</v>
      </c>
      <c r="AQ522" s="215"/>
      <c r="AR522" s="215" t="s">
        <v>8294</v>
      </c>
      <c r="AS522" s="215"/>
      <c r="AT522" s="215" t="s">
        <v>8294</v>
      </c>
      <c r="AU522" s="215" t="s">
        <v>8294</v>
      </c>
      <c r="AV522" s="215"/>
      <c r="AW522" s="215" t="s">
        <v>8294</v>
      </c>
      <c r="AX522" s="215"/>
      <c r="AY522" s="215" t="s">
        <v>8294</v>
      </c>
      <c r="AZ522" s="215"/>
      <c r="BA522" s="215" t="s">
        <v>8294</v>
      </c>
      <c r="BB522" s="215"/>
      <c r="BC522" s="215" t="s">
        <v>8294</v>
      </c>
      <c r="BD522" s="215"/>
      <c r="BE522" s="212">
        <v>3</v>
      </c>
      <c r="BF522" s="217">
        <v>42279</v>
      </c>
      <c r="BG522" s="212">
        <v>-4.5</v>
      </c>
      <c r="BH522" s="212" t="s">
        <v>8299</v>
      </c>
      <c r="BI522" s="211" t="s">
        <v>8294</v>
      </c>
      <c r="BJ522" s="211"/>
      <c r="BK522" s="211" t="s">
        <v>8294</v>
      </c>
      <c r="BL522" s="211"/>
      <c r="BM522" s="212">
        <v>60.5</v>
      </c>
      <c r="BN522" s="212" t="s">
        <v>8299</v>
      </c>
      <c r="BO522" s="211" t="s">
        <v>8294</v>
      </c>
      <c r="BP522" s="211"/>
      <c r="BQ522" s="212">
        <v>9.9</v>
      </c>
      <c r="BR522" s="212" t="s">
        <v>8299</v>
      </c>
      <c r="BS522" s="212">
        <v>47.1</v>
      </c>
      <c r="BT522" s="212" t="s">
        <v>8299</v>
      </c>
      <c r="BU522" s="212">
        <v>14.1</v>
      </c>
      <c r="BV522" s="212" t="s">
        <v>8299</v>
      </c>
      <c r="BW522" s="212">
        <v>14.9</v>
      </c>
      <c r="BX522" s="212" t="s">
        <v>8299</v>
      </c>
      <c r="BY522" s="234">
        <v>7.5230178833007812</v>
      </c>
      <c r="BZ522" s="214">
        <v>42215</v>
      </c>
      <c r="CA522" s="212">
        <v>32</v>
      </c>
      <c r="CB522" s="208" t="s">
        <v>8299</v>
      </c>
      <c r="CC522" s="212">
        <v>8</v>
      </c>
      <c r="CD522" s="214">
        <v>42215</v>
      </c>
      <c r="CE522" s="208">
        <v>0</v>
      </c>
      <c r="CG522" s="215" t="s">
        <v>8294</v>
      </c>
      <c r="CH522" s="215" t="s">
        <v>8294</v>
      </c>
      <c r="CI522" s="215" t="s">
        <v>8294</v>
      </c>
      <c r="CJ522" s="215" t="s">
        <v>8294</v>
      </c>
    </row>
    <row r="523" spans="1:92">
      <c r="A523" s="210" t="s">
        <v>7624</v>
      </c>
      <c r="B523" s="211" t="s">
        <v>7993</v>
      </c>
      <c r="C523" s="212" t="s">
        <v>7712</v>
      </c>
      <c r="D523" s="211" t="s">
        <v>8276</v>
      </c>
      <c r="E523" s="212">
        <v>84</v>
      </c>
      <c r="F523" s="212">
        <v>2</v>
      </c>
      <c r="G523" s="213">
        <v>304</v>
      </c>
      <c r="H523" s="213">
        <v>16</v>
      </c>
      <c r="I523" s="213"/>
      <c r="J523" s="213"/>
      <c r="K523" s="211" t="s">
        <v>8294</v>
      </c>
      <c r="M523" s="212">
        <v>7</v>
      </c>
      <c r="N523" s="214">
        <v>41915</v>
      </c>
      <c r="O523" s="212">
        <v>3.62</v>
      </c>
      <c r="P523" s="214">
        <v>42215</v>
      </c>
      <c r="Q523" s="215" t="s">
        <v>8294</v>
      </c>
      <c r="R523" s="215" t="s">
        <v>8294</v>
      </c>
      <c r="S523" s="215" t="s">
        <v>8294</v>
      </c>
      <c r="T523" s="215" t="s">
        <v>8294</v>
      </c>
      <c r="U523" s="209">
        <f>AD523*BS523</f>
        <v>1073.572084148148</v>
      </c>
      <c r="V523" s="216">
        <v>42215</v>
      </c>
      <c r="W523" s="215">
        <v>13.5</v>
      </c>
      <c r="X523" s="215" t="s">
        <v>8294</v>
      </c>
      <c r="Y523" s="215" t="s">
        <v>8294</v>
      </c>
      <c r="Z523" s="209">
        <f>AD523*BU523</f>
        <v>370.69529362962959</v>
      </c>
      <c r="AA523" s="216">
        <v>42215</v>
      </c>
      <c r="AB523" s="208">
        <f>(AD523/AH523)*10000</f>
        <v>53491.384362139914</v>
      </c>
      <c r="AC523" s="216">
        <v>42215</v>
      </c>
      <c r="AD523" s="485">
        <f>(O523/W523)*(((100-CC523)/100)*((100-2)/100))*100</f>
        <v>24.07112296296296</v>
      </c>
      <c r="AE523" s="216">
        <v>42212</v>
      </c>
      <c r="AF523" s="235">
        <v>26.991615791615793</v>
      </c>
      <c r="AG523" s="216">
        <v>42212</v>
      </c>
      <c r="AH523" s="212">
        <v>4.5</v>
      </c>
      <c r="AI523" s="216" t="s">
        <v>8299</v>
      </c>
      <c r="AJ523" s="212">
        <v>160</v>
      </c>
      <c r="AK523" s="216">
        <v>42145</v>
      </c>
      <c r="AL523" s="215" t="s">
        <v>8294</v>
      </c>
      <c r="AM523" s="215"/>
      <c r="AN523" s="212">
        <v>107</v>
      </c>
      <c r="AO523" s="212"/>
      <c r="AP523" s="215" t="s">
        <v>8294</v>
      </c>
      <c r="AQ523" s="215"/>
      <c r="AR523" s="215" t="s">
        <v>8294</v>
      </c>
      <c r="AS523" s="215"/>
      <c r="AT523" s="215" t="s">
        <v>8294</v>
      </c>
      <c r="AU523" s="215" t="s">
        <v>8294</v>
      </c>
      <c r="AV523" s="215"/>
      <c r="AW523" s="215" t="s">
        <v>8294</v>
      </c>
      <c r="AX523" s="215"/>
      <c r="AY523" s="215" t="s">
        <v>8294</v>
      </c>
      <c r="AZ523" s="215"/>
      <c r="BA523" s="215" t="s">
        <v>8294</v>
      </c>
      <c r="BB523" s="215"/>
      <c r="BC523" s="215" t="s">
        <v>8294</v>
      </c>
      <c r="BD523" s="215"/>
      <c r="BE523" s="212">
        <v>3</v>
      </c>
      <c r="BF523" s="217">
        <v>42279</v>
      </c>
      <c r="BG523" s="212">
        <v>-11.9</v>
      </c>
      <c r="BH523" s="212" t="s">
        <v>8299</v>
      </c>
      <c r="BI523" s="211" t="s">
        <v>8294</v>
      </c>
      <c r="BJ523" s="211"/>
      <c r="BK523" s="211" t="s">
        <v>8294</v>
      </c>
      <c r="BL523" s="211"/>
      <c r="BM523" s="212">
        <v>60.8</v>
      </c>
      <c r="BN523" s="212" t="s">
        <v>8299</v>
      </c>
      <c r="BO523" s="211" t="s">
        <v>8294</v>
      </c>
      <c r="BP523" s="211"/>
      <c r="BQ523" s="212">
        <v>10.3</v>
      </c>
      <c r="BR523" s="212" t="s">
        <v>8299</v>
      </c>
      <c r="BS523" s="212">
        <v>44.6</v>
      </c>
      <c r="BT523" s="212" t="s">
        <v>8299</v>
      </c>
      <c r="BU523" s="212">
        <v>15.4</v>
      </c>
      <c r="BV523" s="212" t="s">
        <v>8299</v>
      </c>
      <c r="BW523" s="212">
        <v>12</v>
      </c>
      <c r="BX523" s="212" t="s">
        <v>8299</v>
      </c>
      <c r="BY523" s="234">
        <v>8.0716838836669922</v>
      </c>
      <c r="BZ523" s="214">
        <v>42215</v>
      </c>
      <c r="CA523" s="212">
        <v>33.1</v>
      </c>
      <c r="CB523" s="208" t="s">
        <v>8299</v>
      </c>
      <c r="CC523" s="212">
        <v>8.4</v>
      </c>
      <c r="CD523" s="214">
        <v>42215</v>
      </c>
      <c r="CE523" s="208">
        <v>0</v>
      </c>
      <c r="CG523" s="215" t="s">
        <v>8294</v>
      </c>
      <c r="CH523" s="215" t="s">
        <v>8294</v>
      </c>
      <c r="CI523" s="215" t="s">
        <v>8294</v>
      </c>
      <c r="CJ523" s="215" t="s">
        <v>8294</v>
      </c>
    </row>
    <row r="524" spans="1:92">
      <c r="A524" s="210" t="s">
        <v>7624</v>
      </c>
      <c r="B524" s="211" t="s">
        <v>7913</v>
      </c>
      <c r="C524" s="212" t="s">
        <v>7674</v>
      </c>
      <c r="D524" s="211" t="s">
        <v>8274</v>
      </c>
      <c r="E524" s="212">
        <v>44</v>
      </c>
      <c r="F524" s="212">
        <v>2</v>
      </c>
      <c r="G524" s="213">
        <v>304</v>
      </c>
      <c r="H524" s="213">
        <v>17</v>
      </c>
      <c r="I524" s="213"/>
      <c r="J524" s="213"/>
      <c r="K524" s="211" t="s">
        <v>8294</v>
      </c>
      <c r="M524" s="212">
        <v>7</v>
      </c>
      <c r="N524" s="214">
        <v>41915</v>
      </c>
      <c r="O524" s="212">
        <v>2.66</v>
      </c>
      <c r="P524" s="214">
        <v>42215</v>
      </c>
      <c r="Q524" s="215" t="s">
        <v>8294</v>
      </c>
      <c r="R524" s="215" t="s">
        <v>8294</v>
      </c>
      <c r="S524" s="215" t="s">
        <v>8294</v>
      </c>
      <c r="T524" s="215" t="s">
        <v>8294</v>
      </c>
      <c r="U524" s="209">
        <f>AD524*BS524</f>
        <v>791.49978755555571</v>
      </c>
      <c r="V524" s="216">
        <v>42215</v>
      </c>
      <c r="W524" s="215">
        <v>13.5</v>
      </c>
      <c r="X524" s="215" t="s">
        <v>8294</v>
      </c>
      <c r="Y524" s="215" t="s">
        <v>8294</v>
      </c>
      <c r="Z524" s="209">
        <f>AD524*BU524</f>
        <v>256.75049037037041</v>
      </c>
      <c r="AA524" s="216">
        <v>42215</v>
      </c>
      <c r="AB524" s="208">
        <f>(AD524/AH524)*10000</f>
        <v>41178.907838070634</v>
      </c>
      <c r="AC524" s="216">
        <v>42215</v>
      </c>
      <c r="AD524" s="485">
        <f>(O524/W524)*(((100-CC524)/100)*((100-2)/100))*100</f>
        <v>17.706930370370372</v>
      </c>
      <c r="AE524" s="216">
        <v>42212</v>
      </c>
      <c r="AF524" s="235">
        <v>19.855270655270655</v>
      </c>
      <c r="AG524" s="216">
        <v>42212</v>
      </c>
      <c r="AH524" s="212">
        <v>4.3</v>
      </c>
      <c r="AI524" s="216" t="s">
        <v>8299</v>
      </c>
      <c r="AJ524" s="212">
        <v>160</v>
      </c>
      <c r="AK524" s="216">
        <v>42145</v>
      </c>
      <c r="AL524" s="215" t="s">
        <v>8294</v>
      </c>
      <c r="AM524" s="215"/>
      <c r="AN524" s="212">
        <v>112</v>
      </c>
      <c r="AO524" s="212"/>
      <c r="AP524" s="215" t="s">
        <v>8294</v>
      </c>
      <c r="AQ524" s="215"/>
      <c r="AR524" s="215" t="s">
        <v>8294</v>
      </c>
      <c r="AS524" s="215"/>
      <c r="AT524" s="215" t="s">
        <v>8294</v>
      </c>
      <c r="AU524" s="215" t="s">
        <v>8294</v>
      </c>
      <c r="AV524" s="215"/>
      <c r="AW524" s="215" t="s">
        <v>8294</v>
      </c>
      <c r="AX524" s="215"/>
      <c r="AY524" s="215" t="s">
        <v>8294</v>
      </c>
      <c r="AZ524" s="215"/>
      <c r="BA524" s="215" t="s">
        <v>8294</v>
      </c>
      <c r="BB524" s="215"/>
      <c r="BC524" s="215" t="s">
        <v>8294</v>
      </c>
      <c r="BD524" s="215"/>
      <c r="BE524" s="212">
        <v>3</v>
      </c>
      <c r="BF524" s="217">
        <v>42279</v>
      </c>
      <c r="BG524" s="212">
        <v>-10.1</v>
      </c>
      <c r="BH524" s="212" t="s">
        <v>8299</v>
      </c>
      <c r="BI524" s="211" t="s">
        <v>8294</v>
      </c>
      <c r="BJ524" s="211"/>
      <c r="BK524" s="211" t="s">
        <v>8294</v>
      </c>
      <c r="BL524" s="211"/>
      <c r="BM524" s="212">
        <v>59.2</v>
      </c>
      <c r="BN524" s="212" t="s">
        <v>8299</v>
      </c>
      <c r="BO524" s="211" t="s">
        <v>8294</v>
      </c>
      <c r="BP524" s="211"/>
      <c r="BQ524" s="212">
        <v>10.4</v>
      </c>
      <c r="BR524" s="212" t="s">
        <v>8299</v>
      </c>
      <c r="BS524" s="212">
        <v>44.7</v>
      </c>
      <c r="BT524" s="212" t="s">
        <v>8299</v>
      </c>
      <c r="BU524" s="212">
        <v>14.5</v>
      </c>
      <c r="BV524" s="212" t="s">
        <v>8299</v>
      </c>
      <c r="BW524" s="212">
        <v>11.4</v>
      </c>
      <c r="BX524" s="212" t="s">
        <v>8299</v>
      </c>
      <c r="BY524" s="234">
        <v>8.3403835296630859</v>
      </c>
      <c r="BZ524" s="214">
        <v>42215</v>
      </c>
      <c r="CA524" s="212">
        <v>31.2</v>
      </c>
      <c r="CB524" s="208" t="s">
        <v>8299</v>
      </c>
      <c r="CC524" s="212">
        <v>8.3000000000000007</v>
      </c>
      <c r="CD524" s="214">
        <v>42215</v>
      </c>
      <c r="CE524" s="208">
        <v>0</v>
      </c>
      <c r="CG524" s="215" t="s">
        <v>8294</v>
      </c>
      <c r="CH524" s="215" t="s">
        <v>8294</v>
      </c>
      <c r="CI524" s="215" t="s">
        <v>8294</v>
      </c>
      <c r="CJ524" s="215" t="s">
        <v>8294</v>
      </c>
    </row>
    <row r="525" spans="1:92">
      <c r="A525" s="210" t="s">
        <v>7624</v>
      </c>
      <c r="B525" s="211" t="s">
        <v>7929</v>
      </c>
      <c r="C525" s="212" t="s">
        <v>7682</v>
      </c>
      <c r="D525" s="211" t="s">
        <v>8274</v>
      </c>
      <c r="E525" s="212">
        <v>52</v>
      </c>
      <c r="F525" s="212">
        <v>2</v>
      </c>
      <c r="G525" s="213">
        <v>304</v>
      </c>
      <c r="H525" s="213">
        <v>18</v>
      </c>
      <c r="I525" s="213"/>
      <c r="J525" s="213"/>
      <c r="K525" s="211" t="s">
        <v>8294</v>
      </c>
      <c r="M525" s="212">
        <v>7</v>
      </c>
      <c r="N525" s="214">
        <v>41915</v>
      </c>
      <c r="O525" s="212">
        <v>3.18</v>
      </c>
      <c r="P525" s="214">
        <v>42215</v>
      </c>
      <c r="Q525" s="215" t="s">
        <v>8294</v>
      </c>
      <c r="R525" s="215" t="s">
        <v>8294</v>
      </c>
      <c r="S525" s="215" t="s">
        <v>8294</v>
      </c>
      <c r="T525" s="215" t="s">
        <v>8294</v>
      </c>
      <c r="U525" s="209">
        <f>AD525*BS525</f>
        <v>988.62595999999996</v>
      </c>
      <c r="V525" s="216">
        <v>42215</v>
      </c>
      <c r="W525" s="215">
        <v>13.5</v>
      </c>
      <c r="X525" s="215" t="s">
        <v>8294</v>
      </c>
      <c r="Y525" s="215" t="s">
        <v>8294</v>
      </c>
      <c r="Z525" s="209">
        <f>AD525*BU525</f>
        <v>295.52474933333332</v>
      </c>
      <c r="AA525" s="216">
        <v>42215</v>
      </c>
      <c r="AB525" s="208">
        <f>(AD525/AH525)*10000</f>
        <v>44293.277777777781</v>
      </c>
      <c r="AC525" s="216">
        <v>42215</v>
      </c>
      <c r="AD525" s="485">
        <f>(O525/W525)*(((100-CC525)/100)*((100-2)/100))*100</f>
        <v>21.260773333333333</v>
      </c>
      <c r="AE525" s="216">
        <v>42212</v>
      </c>
      <c r="AF525" s="235">
        <v>23.840293040293041</v>
      </c>
      <c r="AG525" s="216">
        <v>42212</v>
      </c>
      <c r="AH525" s="212">
        <v>4.8</v>
      </c>
      <c r="AI525" s="216" t="s">
        <v>8299</v>
      </c>
      <c r="AJ525" s="212">
        <v>155</v>
      </c>
      <c r="AK525" s="216">
        <v>42145</v>
      </c>
      <c r="AL525" s="215" t="s">
        <v>8294</v>
      </c>
      <c r="AM525" s="215"/>
      <c r="AN525" s="212">
        <v>105</v>
      </c>
      <c r="AO525" s="212"/>
      <c r="AP525" s="215" t="s">
        <v>8294</v>
      </c>
      <c r="AQ525" s="215"/>
      <c r="AR525" s="215" t="s">
        <v>8294</v>
      </c>
      <c r="AS525" s="215"/>
      <c r="AT525" s="215" t="s">
        <v>8294</v>
      </c>
      <c r="AU525" s="215" t="s">
        <v>8294</v>
      </c>
      <c r="AV525" s="215"/>
      <c r="AW525" s="215" t="s">
        <v>8294</v>
      </c>
      <c r="AX525" s="215"/>
      <c r="AY525" s="215" t="s">
        <v>8294</v>
      </c>
      <c r="AZ525" s="215"/>
      <c r="BA525" s="215" t="s">
        <v>8294</v>
      </c>
      <c r="BB525" s="215"/>
      <c r="BC525" s="215" t="s">
        <v>8294</v>
      </c>
      <c r="BD525" s="215"/>
      <c r="BE525" s="212">
        <v>3</v>
      </c>
      <c r="BF525" s="217">
        <v>42279</v>
      </c>
      <c r="BG525" s="212">
        <v>-6.6</v>
      </c>
      <c r="BH525" s="212" t="s">
        <v>8299</v>
      </c>
      <c r="BI525" s="211" t="s">
        <v>8294</v>
      </c>
      <c r="BJ525" s="211"/>
      <c r="BK525" s="211" t="s">
        <v>8294</v>
      </c>
      <c r="BL525" s="211"/>
      <c r="BM525" s="212">
        <v>62.5</v>
      </c>
      <c r="BN525" s="212" t="s">
        <v>8299</v>
      </c>
      <c r="BO525" s="211" t="s">
        <v>8294</v>
      </c>
      <c r="BP525" s="211"/>
      <c r="BQ525" s="212">
        <v>9.1999999999999993</v>
      </c>
      <c r="BR525" s="212" t="s">
        <v>8299</v>
      </c>
      <c r="BS525" s="212">
        <v>46.5</v>
      </c>
      <c r="BT525" s="212" t="s">
        <v>8299</v>
      </c>
      <c r="BU525" s="212">
        <v>13.9</v>
      </c>
      <c r="BV525" s="212" t="s">
        <v>8299</v>
      </c>
      <c r="BW525" s="212">
        <v>36.5</v>
      </c>
      <c r="BX525" s="212" t="s">
        <v>8299</v>
      </c>
      <c r="BY525" s="234">
        <v>8.4843549728393555</v>
      </c>
      <c r="BZ525" s="214">
        <v>42215</v>
      </c>
      <c r="CA525" s="212">
        <v>31.3</v>
      </c>
      <c r="CB525" s="208" t="s">
        <v>8299</v>
      </c>
      <c r="CC525" s="212">
        <v>7.9</v>
      </c>
      <c r="CD525" s="214">
        <v>42215</v>
      </c>
      <c r="CE525" s="208">
        <v>0</v>
      </c>
      <c r="CG525" s="215" t="s">
        <v>8294</v>
      </c>
      <c r="CH525" s="215" t="s">
        <v>8294</v>
      </c>
      <c r="CI525" s="215" t="s">
        <v>8294</v>
      </c>
      <c r="CJ525" s="215" t="s">
        <v>8294</v>
      </c>
    </row>
    <row r="526" spans="1:92">
      <c r="A526" s="210" t="s">
        <v>7624</v>
      </c>
      <c r="B526" s="211" t="s">
        <v>7905</v>
      </c>
      <c r="C526" s="212" t="s">
        <v>7670</v>
      </c>
      <c r="D526" s="211" t="s">
        <v>8274</v>
      </c>
      <c r="E526" s="212">
        <v>40</v>
      </c>
      <c r="F526" s="212">
        <v>2</v>
      </c>
      <c r="G526" s="213">
        <v>304</v>
      </c>
      <c r="H526" s="213">
        <v>19</v>
      </c>
      <c r="I526" s="213"/>
      <c r="J526" s="213"/>
      <c r="K526" s="211" t="s">
        <v>8294</v>
      </c>
      <c r="M526" s="212">
        <v>7</v>
      </c>
      <c r="N526" s="214">
        <v>41915</v>
      </c>
      <c r="O526" s="212">
        <v>3.06</v>
      </c>
      <c r="P526" s="214">
        <v>42215</v>
      </c>
      <c r="Q526" s="215" t="s">
        <v>8294</v>
      </c>
      <c r="R526" s="215" t="s">
        <v>8294</v>
      </c>
      <c r="S526" s="215" t="s">
        <v>8294</v>
      </c>
      <c r="T526" s="215" t="s">
        <v>8294</v>
      </c>
      <c r="U526" s="209">
        <f>AD526*BS526</f>
        <v>940.06826666666677</v>
      </c>
      <c r="V526" s="216">
        <v>42215</v>
      </c>
      <c r="W526" s="215">
        <v>13.5</v>
      </c>
      <c r="X526" s="215" t="s">
        <v>8294</v>
      </c>
      <c r="Y526" s="215" t="s">
        <v>8294</v>
      </c>
      <c r="Z526" s="209">
        <f>AD526*BU526</f>
        <v>286.10773333333339</v>
      </c>
      <c r="AA526" s="216">
        <v>42215</v>
      </c>
      <c r="AB526" s="208">
        <f>(AD526/AH526)*10000</f>
        <v>45413.925925925927</v>
      </c>
      <c r="AC526" s="216">
        <v>42215</v>
      </c>
      <c r="AD526" s="485">
        <f>(O526/W526)*(((100-CC526)/100)*((100-2)/100))*100</f>
        <v>20.436266666666668</v>
      </c>
      <c r="AE526" s="216">
        <v>42212</v>
      </c>
      <c r="AF526" s="235">
        <v>22.915750915750916</v>
      </c>
      <c r="AG526" s="216">
        <v>42212</v>
      </c>
      <c r="AH526" s="212">
        <v>4.5</v>
      </c>
      <c r="AI526" s="216" t="s">
        <v>8299</v>
      </c>
      <c r="AJ526" s="212">
        <v>150</v>
      </c>
      <c r="AK526" s="216">
        <v>42145</v>
      </c>
      <c r="AL526" s="215" t="s">
        <v>8294</v>
      </c>
      <c r="AM526" s="215"/>
      <c r="AN526" s="212">
        <v>105</v>
      </c>
      <c r="AO526" s="212"/>
      <c r="AP526" s="215" t="s">
        <v>8294</v>
      </c>
      <c r="AQ526" s="215"/>
      <c r="AR526" s="215" t="s">
        <v>8294</v>
      </c>
      <c r="AS526" s="215"/>
      <c r="AT526" s="215" t="s">
        <v>8294</v>
      </c>
      <c r="AU526" s="215" t="s">
        <v>8294</v>
      </c>
      <c r="AV526" s="215"/>
      <c r="AW526" s="215" t="s">
        <v>8294</v>
      </c>
      <c r="AX526" s="215"/>
      <c r="AY526" s="215" t="s">
        <v>8294</v>
      </c>
      <c r="AZ526" s="215"/>
      <c r="BA526" s="215" t="s">
        <v>8294</v>
      </c>
      <c r="BB526" s="215"/>
      <c r="BC526" s="215" t="s">
        <v>8294</v>
      </c>
      <c r="BD526" s="215"/>
      <c r="BE526" s="212">
        <v>3</v>
      </c>
      <c r="BF526" s="217">
        <v>42279</v>
      </c>
      <c r="BG526" s="212">
        <v>-13.6</v>
      </c>
      <c r="BH526" s="212" t="s">
        <v>8299</v>
      </c>
      <c r="BI526" s="211" t="s">
        <v>8294</v>
      </c>
      <c r="BJ526" s="211"/>
      <c r="BK526" s="211" t="s">
        <v>8294</v>
      </c>
      <c r="BL526" s="211"/>
      <c r="BM526" s="212">
        <v>60.8</v>
      </c>
      <c r="BN526" s="212" t="s">
        <v>8299</v>
      </c>
      <c r="BO526" s="211" t="s">
        <v>8294</v>
      </c>
      <c r="BP526" s="211"/>
      <c r="BQ526" s="212">
        <v>10.5</v>
      </c>
      <c r="BR526" s="212" t="s">
        <v>8299</v>
      </c>
      <c r="BS526" s="212">
        <v>46</v>
      </c>
      <c r="BT526" s="212" t="s">
        <v>8299</v>
      </c>
      <c r="BU526" s="212">
        <v>14</v>
      </c>
      <c r="BV526" s="212" t="s">
        <v>8299</v>
      </c>
      <c r="BW526" s="212">
        <v>13.5</v>
      </c>
      <c r="BX526" s="212" t="s">
        <v>8299</v>
      </c>
      <c r="BY526" s="234">
        <v>7.7467880249023437</v>
      </c>
      <c r="BZ526" s="214">
        <v>42215</v>
      </c>
      <c r="CA526" s="212">
        <v>31.2</v>
      </c>
      <c r="CB526" s="208" t="s">
        <v>8299</v>
      </c>
      <c r="CC526" s="212">
        <v>8</v>
      </c>
      <c r="CD526" s="214">
        <v>42215</v>
      </c>
      <c r="CE526" s="208">
        <v>0</v>
      </c>
      <c r="CG526" s="215" t="s">
        <v>8294</v>
      </c>
      <c r="CH526" s="215" t="s">
        <v>8294</v>
      </c>
      <c r="CI526" s="215" t="s">
        <v>8294</v>
      </c>
      <c r="CJ526" s="215" t="s">
        <v>8294</v>
      </c>
    </row>
    <row r="527" spans="1:92">
      <c r="A527" s="210" t="s">
        <v>7624</v>
      </c>
      <c r="B527" s="211" t="s">
        <v>7989</v>
      </c>
      <c r="C527" s="212" t="s">
        <v>7710</v>
      </c>
      <c r="D527" s="211" t="s">
        <v>8274</v>
      </c>
      <c r="E527" s="212">
        <v>82</v>
      </c>
      <c r="F527" s="212">
        <v>2</v>
      </c>
      <c r="G527" s="213">
        <v>304</v>
      </c>
      <c r="H527" s="213">
        <v>20</v>
      </c>
      <c r="I527" s="213"/>
      <c r="J527" s="213"/>
      <c r="K527" s="211" t="s">
        <v>8294</v>
      </c>
      <c r="M527" s="212">
        <v>7</v>
      </c>
      <c r="N527" s="214">
        <v>41915</v>
      </c>
      <c r="O527" s="212">
        <v>3.13</v>
      </c>
      <c r="P527" s="214">
        <v>42215</v>
      </c>
      <c r="Q527" s="215" t="s">
        <v>8294</v>
      </c>
      <c r="R527" s="215" t="s">
        <v>8294</v>
      </c>
      <c r="S527" s="215" t="s">
        <v>8294</v>
      </c>
      <c r="T527" s="215" t="s">
        <v>8294</v>
      </c>
      <c r="U527" s="209">
        <f>AD527*BS527</f>
        <v>984.5672355555555</v>
      </c>
      <c r="V527" s="216">
        <v>42215</v>
      </c>
      <c r="W527" s="215">
        <v>13.5</v>
      </c>
      <c r="X527" s="215" t="s">
        <v>8294</v>
      </c>
      <c r="Y527" s="215" t="s">
        <v>8294</v>
      </c>
      <c r="Z527" s="209">
        <f>AD527*BU527</f>
        <v>275.92967111111108</v>
      </c>
      <c r="AA527" s="216">
        <v>42215</v>
      </c>
      <c r="AB527" s="208">
        <f>(AD527/AH527)*10000</f>
        <v>46452.806584362137</v>
      </c>
      <c r="AC527" s="216">
        <v>42215</v>
      </c>
      <c r="AD527" s="485">
        <f>(O527/W527)*(((100-CC527)/100)*((100-2)/100))*100</f>
        <v>20.903762962962961</v>
      </c>
      <c r="AE527" s="216">
        <v>42212</v>
      </c>
      <c r="AF527" s="235">
        <v>23.43996743996744</v>
      </c>
      <c r="AG527" s="216">
        <v>42212</v>
      </c>
      <c r="AH527" s="212">
        <v>4.5</v>
      </c>
      <c r="AI527" s="216" t="s">
        <v>8299</v>
      </c>
      <c r="AJ527" s="212">
        <v>160</v>
      </c>
      <c r="AK527" s="216">
        <v>42145</v>
      </c>
      <c r="AL527" s="215" t="s">
        <v>8294</v>
      </c>
      <c r="AM527" s="215"/>
      <c r="AN527" s="212">
        <v>106</v>
      </c>
      <c r="AO527" s="212"/>
      <c r="AP527" s="215" t="s">
        <v>8294</v>
      </c>
      <c r="AQ527" s="215"/>
      <c r="AR527" s="215" t="s">
        <v>8294</v>
      </c>
      <c r="AS527" s="215"/>
      <c r="AT527" s="215" t="s">
        <v>8294</v>
      </c>
      <c r="AU527" s="215" t="s">
        <v>8294</v>
      </c>
      <c r="AV527" s="215"/>
      <c r="AW527" s="215" t="s">
        <v>8294</v>
      </c>
      <c r="AX527" s="215"/>
      <c r="AY527" s="215" t="s">
        <v>8294</v>
      </c>
      <c r="AZ527" s="215"/>
      <c r="BA527" s="215" t="s">
        <v>8294</v>
      </c>
      <c r="BB527" s="215"/>
      <c r="BC527" s="215" t="s">
        <v>8294</v>
      </c>
      <c r="BD527" s="215"/>
      <c r="BE527" s="212">
        <v>3</v>
      </c>
      <c r="BF527" s="217">
        <v>42279</v>
      </c>
      <c r="BG527" s="212">
        <v>-10.199999999999999</v>
      </c>
      <c r="BH527" s="212" t="s">
        <v>8299</v>
      </c>
      <c r="BI527" s="211" t="s">
        <v>8294</v>
      </c>
      <c r="BJ527" s="211"/>
      <c r="BK527" s="211" t="s">
        <v>8294</v>
      </c>
      <c r="BL527" s="211"/>
      <c r="BM527" s="212">
        <v>62.7</v>
      </c>
      <c r="BN527" s="212" t="s">
        <v>8299</v>
      </c>
      <c r="BO527" s="211" t="s">
        <v>8294</v>
      </c>
      <c r="BP527" s="211"/>
      <c r="BQ527" s="212">
        <v>10.3</v>
      </c>
      <c r="BR527" s="212" t="s">
        <v>8299</v>
      </c>
      <c r="BS527" s="212">
        <v>47.1</v>
      </c>
      <c r="BT527" s="212" t="s">
        <v>8299</v>
      </c>
      <c r="BU527" s="212">
        <v>13.2</v>
      </c>
      <c r="BV527" s="212" t="s">
        <v>8299</v>
      </c>
      <c r="BW527" s="212">
        <v>11.6</v>
      </c>
      <c r="BX527" s="212" t="s">
        <v>8299</v>
      </c>
      <c r="BY527" s="234">
        <v>7.582399845123291</v>
      </c>
      <c r="BZ527" s="214">
        <v>42215</v>
      </c>
      <c r="CA527" s="212">
        <v>30</v>
      </c>
      <c r="CB527" s="208" t="s">
        <v>8299</v>
      </c>
      <c r="CC527" s="212">
        <v>8</v>
      </c>
      <c r="CD527" s="214">
        <v>42215</v>
      </c>
      <c r="CE527" s="208">
        <v>0</v>
      </c>
      <c r="CG527" s="215" t="s">
        <v>8294</v>
      </c>
      <c r="CH527" s="215" t="s">
        <v>8294</v>
      </c>
      <c r="CI527" s="215" t="s">
        <v>8294</v>
      </c>
      <c r="CJ527" s="215" t="s">
        <v>8294</v>
      </c>
    </row>
    <row r="528" spans="1:92">
      <c r="A528" s="210" t="s">
        <v>7624</v>
      </c>
      <c r="B528" s="211" t="s">
        <v>8185</v>
      </c>
      <c r="C528" s="212" t="s">
        <v>7799</v>
      </c>
      <c r="D528" s="211" t="s">
        <v>8274</v>
      </c>
      <c r="E528" s="212">
        <v>176</v>
      </c>
      <c r="F528" s="212">
        <v>2</v>
      </c>
      <c r="G528" s="213">
        <v>304</v>
      </c>
      <c r="H528" s="213">
        <v>21</v>
      </c>
      <c r="I528" s="213"/>
      <c r="J528" s="213"/>
      <c r="K528" s="211" t="s">
        <v>8294</v>
      </c>
      <c r="M528" s="212">
        <v>7</v>
      </c>
      <c r="N528" s="214">
        <v>41915</v>
      </c>
      <c r="O528" s="212">
        <v>3.75</v>
      </c>
      <c r="P528" s="214">
        <v>42215</v>
      </c>
      <c r="Q528" s="215" t="s">
        <v>8294</v>
      </c>
      <c r="R528" s="215" t="s">
        <v>8294</v>
      </c>
      <c r="S528" s="215" t="s">
        <v>8294</v>
      </c>
      <c r="T528" s="215" t="s">
        <v>8294</v>
      </c>
      <c r="U528" s="209">
        <f>AD528*BS528</f>
        <v>1188.2282222222223</v>
      </c>
      <c r="V528" s="216">
        <v>42215</v>
      </c>
      <c r="W528" s="215">
        <v>13.5</v>
      </c>
      <c r="X528" s="215" t="s">
        <v>8294</v>
      </c>
      <c r="Y528" s="215" t="s">
        <v>8294</v>
      </c>
      <c r="Z528" s="209">
        <f>AD528*BU528</f>
        <v>302.04961111111112</v>
      </c>
      <c r="AA528" s="216">
        <v>42215</v>
      </c>
      <c r="AB528" s="208">
        <f>(AD528/AH528)*10000</f>
        <v>55472.839506172837</v>
      </c>
      <c r="AC528" s="216">
        <v>42215</v>
      </c>
      <c r="AD528" s="485">
        <f>(O528/W528)*(((100-CC528)/100)*((100-2)/100))*100</f>
        <v>24.962777777777777</v>
      </c>
      <c r="AE528" s="216">
        <v>42212</v>
      </c>
      <c r="AF528" s="235">
        <v>27.991452991452991</v>
      </c>
      <c r="AG528" s="216">
        <v>42212</v>
      </c>
      <c r="AH528" s="212">
        <v>4.5</v>
      </c>
      <c r="AI528" s="216" t="s">
        <v>8299</v>
      </c>
      <c r="AJ528" s="212">
        <v>140</v>
      </c>
      <c r="AK528" s="216">
        <v>42145</v>
      </c>
      <c r="AL528" s="215" t="s">
        <v>8294</v>
      </c>
      <c r="AM528" s="215"/>
      <c r="AN528" s="212">
        <v>103</v>
      </c>
      <c r="AO528" s="212"/>
      <c r="AP528" s="215" t="s">
        <v>8294</v>
      </c>
      <c r="AQ528" s="215"/>
      <c r="AR528" s="215" t="s">
        <v>8294</v>
      </c>
      <c r="AS528" s="215"/>
      <c r="AT528" s="215" t="s">
        <v>8294</v>
      </c>
      <c r="AU528" s="215" t="s">
        <v>8294</v>
      </c>
      <c r="AV528" s="215"/>
      <c r="AW528" s="215" t="s">
        <v>8294</v>
      </c>
      <c r="AX528" s="215"/>
      <c r="AY528" s="215" t="s">
        <v>8294</v>
      </c>
      <c r="AZ528" s="215"/>
      <c r="BA528" s="215" t="s">
        <v>8294</v>
      </c>
      <c r="BB528" s="215"/>
      <c r="BC528" s="215" t="s">
        <v>8294</v>
      </c>
      <c r="BD528" s="215"/>
      <c r="BE528" s="212">
        <v>3</v>
      </c>
      <c r="BF528" s="217">
        <v>42279</v>
      </c>
      <c r="BG528" s="212">
        <v>-11.8</v>
      </c>
      <c r="BH528" s="212" t="s">
        <v>8299</v>
      </c>
      <c r="BI528" s="211" t="s">
        <v>8294</v>
      </c>
      <c r="BJ528" s="211"/>
      <c r="BK528" s="211" t="s">
        <v>8294</v>
      </c>
      <c r="BL528" s="211"/>
      <c r="BM528" s="212">
        <v>63.1</v>
      </c>
      <c r="BN528" s="212" t="s">
        <v>8299</v>
      </c>
      <c r="BO528" s="211" t="s">
        <v>8294</v>
      </c>
      <c r="BP528" s="211"/>
      <c r="BQ528" s="212">
        <v>9.3000000000000007</v>
      </c>
      <c r="BR528" s="212" t="s">
        <v>8299</v>
      </c>
      <c r="BS528" s="212">
        <v>47.6</v>
      </c>
      <c r="BT528" s="212" t="s">
        <v>8299</v>
      </c>
      <c r="BU528" s="212">
        <v>12.1</v>
      </c>
      <c r="BV528" s="212" t="s">
        <v>8299</v>
      </c>
      <c r="BW528" s="212">
        <v>10.6</v>
      </c>
      <c r="BX528" s="212" t="s">
        <v>8299</v>
      </c>
      <c r="BY528" s="234">
        <v>7.8331298828125</v>
      </c>
      <c r="BZ528" s="214">
        <v>42215</v>
      </c>
      <c r="CA528" s="212">
        <v>27.9</v>
      </c>
      <c r="CB528" s="208" t="s">
        <v>8299</v>
      </c>
      <c r="CC528" s="212">
        <v>8.3000000000000007</v>
      </c>
      <c r="CD528" s="214">
        <v>42215</v>
      </c>
      <c r="CE528" s="208">
        <v>0</v>
      </c>
      <c r="CG528" s="215" t="s">
        <v>8294</v>
      </c>
      <c r="CH528" s="215" t="s">
        <v>8294</v>
      </c>
      <c r="CI528" s="215" t="s">
        <v>8294</v>
      </c>
      <c r="CJ528" s="215" t="s">
        <v>8294</v>
      </c>
    </row>
    <row r="529" spans="1:92">
      <c r="A529" s="210" t="s">
        <v>7624</v>
      </c>
      <c r="B529" s="211" t="s">
        <v>8043</v>
      </c>
      <c r="C529" s="212" t="s">
        <v>7734</v>
      </c>
      <c r="D529" s="211" t="s">
        <v>8274</v>
      </c>
      <c r="E529" s="212">
        <v>109</v>
      </c>
      <c r="F529" s="212">
        <v>2</v>
      </c>
      <c r="G529" s="213">
        <v>304</v>
      </c>
      <c r="H529" s="213">
        <v>22</v>
      </c>
      <c r="I529" s="213"/>
      <c r="J529" s="213"/>
      <c r="K529" s="211" t="s">
        <v>8294</v>
      </c>
      <c r="M529" s="212">
        <v>7</v>
      </c>
      <c r="N529" s="214">
        <v>41915</v>
      </c>
      <c r="O529" s="212">
        <v>2.1800000000000002</v>
      </c>
      <c r="P529" s="214">
        <v>42215</v>
      </c>
      <c r="Q529" s="215" t="s">
        <v>8294</v>
      </c>
      <c r="R529" s="215" t="s">
        <v>8294</v>
      </c>
      <c r="S529" s="215" t="s">
        <v>8294</v>
      </c>
      <c r="T529" s="215" t="s">
        <v>8294</v>
      </c>
      <c r="U529" s="209">
        <f>AD529*BS529</f>
        <v>685.69894399999998</v>
      </c>
      <c r="V529" s="216">
        <v>42215</v>
      </c>
      <c r="W529" s="215">
        <v>13.5</v>
      </c>
      <c r="X529" s="215" t="s">
        <v>8294</v>
      </c>
      <c r="Y529" s="215" t="s">
        <v>8294</v>
      </c>
      <c r="Z529" s="209">
        <f>AD529*BU529</f>
        <v>183.04675199999997</v>
      </c>
      <c r="AA529" s="216">
        <v>42215</v>
      </c>
      <c r="AB529" s="208">
        <f>(AD529/AH529)*10000</f>
        <v>36318.799999999996</v>
      </c>
      <c r="AC529" s="216">
        <v>42215</v>
      </c>
      <c r="AD529" s="485">
        <f>(O529/W529)*(((100-CC529)/100)*((100-2)/100))*100</f>
        <v>14.527519999999999</v>
      </c>
      <c r="AE529" s="216">
        <v>42212</v>
      </c>
      <c r="AF529" s="235">
        <v>16.290109890109893</v>
      </c>
      <c r="AG529" s="216">
        <v>42212</v>
      </c>
      <c r="AH529" s="212">
        <v>4</v>
      </c>
      <c r="AI529" s="216" t="s">
        <v>8299</v>
      </c>
      <c r="AJ529" s="212">
        <v>155</v>
      </c>
      <c r="AK529" s="216">
        <v>42145</v>
      </c>
      <c r="AL529" s="215" t="s">
        <v>8294</v>
      </c>
      <c r="AM529" s="215"/>
      <c r="AN529" s="215" t="s">
        <v>8294</v>
      </c>
      <c r="AO529" s="215"/>
      <c r="AP529" s="215" t="s">
        <v>8294</v>
      </c>
      <c r="AQ529" s="215"/>
      <c r="AR529" s="215" t="s">
        <v>8294</v>
      </c>
      <c r="AS529" s="215"/>
      <c r="AT529" s="215" t="s">
        <v>8294</v>
      </c>
      <c r="AU529" s="215" t="s">
        <v>8294</v>
      </c>
      <c r="AV529" s="215"/>
      <c r="AW529" s="215" t="s">
        <v>8294</v>
      </c>
      <c r="AX529" s="215"/>
      <c r="AY529" s="215" t="s">
        <v>8294</v>
      </c>
      <c r="AZ529" s="215"/>
      <c r="BA529" s="215" t="s">
        <v>8294</v>
      </c>
      <c r="BB529" s="215"/>
      <c r="BC529" s="215" t="s">
        <v>8294</v>
      </c>
      <c r="BD529" s="215"/>
      <c r="BE529" s="212">
        <v>3</v>
      </c>
      <c r="BF529" s="217">
        <v>42279</v>
      </c>
      <c r="BG529" s="212">
        <v>-13.4</v>
      </c>
      <c r="BH529" s="212" t="s">
        <v>8299</v>
      </c>
      <c r="BI529" s="211" t="s">
        <v>8294</v>
      </c>
      <c r="BJ529" s="211"/>
      <c r="BK529" s="211" t="s">
        <v>8294</v>
      </c>
      <c r="BL529" s="211"/>
      <c r="BM529" s="212">
        <v>63.5</v>
      </c>
      <c r="BN529" s="212" t="s">
        <v>8299</v>
      </c>
      <c r="BO529" s="211" t="s">
        <v>8294</v>
      </c>
      <c r="BP529" s="211"/>
      <c r="BQ529" s="212">
        <v>9.4</v>
      </c>
      <c r="BR529" s="212" t="s">
        <v>8299</v>
      </c>
      <c r="BS529" s="212">
        <v>47.2</v>
      </c>
      <c r="BT529" s="212" t="s">
        <v>8299</v>
      </c>
      <c r="BU529" s="212">
        <v>12.6</v>
      </c>
      <c r="BV529" s="212" t="s">
        <v>8299</v>
      </c>
      <c r="BW529" s="212">
        <v>8.9</v>
      </c>
      <c r="BX529" s="212" t="s">
        <v>8299</v>
      </c>
      <c r="BY529" s="234">
        <v>7.9194297790527344</v>
      </c>
      <c r="BZ529" s="214">
        <v>42215</v>
      </c>
      <c r="CA529" s="212">
        <v>28.8</v>
      </c>
      <c r="CB529" s="208" t="s">
        <v>8299</v>
      </c>
      <c r="CC529" s="212">
        <v>8.1999999999999993</v>
      </c>
      <c r="CD529" s="214">
        <v>42215</v>
      </c>
      <c r="CE529" s="208">
        <v>0</v>
      </c>
      <c r="CG529" s="215" t="s">
        <v>8294</v>
      </c>
      <c r="CH529" s="215" t="s">
        <v>8294</v>
      </c>
      <c r="CI529" s="215" t="s">
        <v>8294</v>
      </c>
      <c r="CJ529" s="215" t="s">
        <v>8294</v>
      </c>
    </row>
    <row r="530" spans="1:92">
      <c r="A530" s="210" t="s">
        <v>7624</v>
      </c>
      <c r="B530" s="211" t="s">
        <v>7969</v>
      </c>
      <c r="C530" s="212" t="s">
        <v>7700</v>
      </c>
      <c r="D530" s="211" t="s">
        <v>8276</v>
      </c>
      <c r="E530" s="212">
        <v>72</v>
      </c>
      <c r="F530" s="212">
        <v>2</v>
      </c>
      <c r="G530" s="213">
        <v>305</v>
      </c>
      <c r="H530" s="213">
        <v>11</v>
      </c>
      <c r="I530" s="213"/>
      <c r="J530" s="213"/>
      <c r="K530" s="211" t="s">
        <v>8294</v>
      </c>
      <c r="M530" s="212">
        <v>7</v>
      </c>
      <c r="N530" s="214">
        <v>41915</v>
      </c>
      <c r="O530" s="212">
        <v>4.49</v>
      </c>
      <c r="P530" s="214">
        <v>42215</v>
      </c>
      <c r="Q530" s="215" t="s">
        <v>8294</v>
      </c>
      <c r="R530" s="215" t="s">
        <v>8294</v>
      </c>
      <c r="S530" s="215" t="s">
        <v>8294</v>
      </c>
      <c r="T530" s="215" t="s">
        <v>8294</v>
      </c>
      <c r="U530" s="209">
        <f>AD530*BS530</f>
        <v>1358.3906311111111</v>
      </c>
      <c r="V530" s="216">
        <v>42215</v>
      </c>
      <c r="W530" s="215">
        <v>13.5</v>
      </c>
      <c r="X530" s="215" t="s">
        <v>8294</v>
      </c>
      <c r="Y530" s="215" t="s">
        <v>8294</v>
      </c>
      <c r="Z530" s="209">
        <f>AD530*BU530</f>
        <v>473.78746074074081</v>
      </c>
      <c r="AA530" s="216">
        <v>42215</v>
      </c>
      <c r="AB530" s="208">
        <f>(AD530/AH530)*10000</f>
        <v>73137.922312556475</v>
      </c>
      <c r="AC530" s="216">
        <v>42215</v>
      </c>
      <c r="AD530" s="485">
        <f>(O530/W530)*(((100-CC530)/100)*((100-2)/100))*100</f>
        <v>29.986548148148152</v>
      </c>
      <c r="AE530" s="216">
        <v>42212</v>
      </c>
      <c r="AF530" s="235">
        <v>33.624745624745621</v>
      </c>
      <c r="AG530" s="216">
        <v>42212</v>
      </c>
      <c r="AH530" s="212">
        <v>4.0999999999999996</v>
      </c>
      <c r="AI530" s="216" t="s">
        <v>8299</v>
      </c>
      <c r="AJ530" s="212">
        <v>150</v>
      </c>
      <c r="AK530" s="216">
        <v>42145</v>
      </c>
      <c r="AL530" s="215" t="s">
        <v>8294</v>
      </c>
      <c r="AM530" s="215"/>
      <c r="AN530" s="212">
        <v>104</v>
      </c>
      <c r="AO530" s="212"/>
      <c r="AP530" s="215" t="s">
        <v>8294</v>
      </c>
      <c r="AQ530" s="215"/>
      <c r="AR530" s="215" t="s">
        <v>8294</v>
      </c>
      <c r="AS530" s="215"/>
      <c r="AT530" s="215" t="s">
        <v>8294</v>
      </c>
      <c r="AU530" s="215" t="s">
        <v>8294</v>
      </c>
      <c r="AV530" s="215"/>
      <c r="AW530" s="215" t="s">
        <v>8294</v>
      </c>
      <c r="AX530" s="215"/>
      <c r="AY530" s="215" t="s">
        <v>8294</v>
      </c>
      <c r="AZ530" s="215"/>
      <c r="BA530" s="215" t="s">
        <v>8294</v>
      </c>
      <c r="BB530" s="215"/>
      <c r="BC530" s="215" t="s">
        <v>8294</v>
      </c>
      <c r="BD530" s="215"/>
      <c r="BE530" s="212">
        <v>3</v>
      </c>
      <c r="BF530" s="217">
        <v>42279</v>
      </c>
      <c r="BG530" s="212">
        <v>-12.7</v>
      </c>
      <c r="BH530" s="212" t="s">
        <v>8299</v>
      </c>
      <c r="BI530" s="211" t="s">
        <v>8294</v>
      </c>
      <c r="BJ530" s="211"/>
      <c r="BK530" s="211" t="s">
        <v>8294</v>
      </c>
      <c r="BL530" s="211"/>
      <c r="BM530" s="212">
        <v>60.2</v>
      </c>
      <c r="BN530" s="212" t="s">
        <v>8299</v>
      </c>
      <c r="BO530" s="211" t="s">
        <v>8294</v>
      </c>
      <c r="BP530" s="211"/>
      <c r="BQ530" s="212">
        <v>10.6</v>
      </c>
      <c r="BR530" s="212" t="s">
        <v>8299</v>
      </c>
      <c r="BS530" s="212">
        <v>45.3</v>
      </c>
      <c r="BT530" s="212" t="s">
        <v>8299</v>
      </c>
      <c r="BU530" s="212">
        <v>15.8</v>
      </c>
      <c r="BV530" s="212" t="s">
        <v>8299</v>
      </c>
      <c r="BW530" s="212">
        <v>12.2</v>
      </c>
      <c r="BX530" s="212" t="s">
        <v>8299</v>
      </c>
      <c r="BY530" s="234">
        <v>7.6383299827575684</v>
      </c>
      <c r="BZ530" s="214">
        <v>42215</v>
      </c>
      <c r="CA530" s="212">
        <v>34.6</v>
      </c>
      <c r="CB530" s="208" t="s">
        <v>8299</v>
      </c>
      <c r="CC530" s="212">
        <v>8</v>
      </c>
      <c r="CD530" s="214">
        <v>42215</v>
      </c>
      <c r="CE530" s="208">
        <v>0</v>
      </c>
      <c r="CG530" s="215" t="s">
        <v>8294</v>
      </c>
      <c r="CH530" s="215" t="s">
        <v>8294</v>
      </c>
      <c r="CI530" s="215" t="s">
        <v>8294</v>
      </c>
      <c r="CJ530" s="215" t="s">
        <v>8294</v>
      </c>
    </row>
    <row r="531" spans="1:92">
      <c r="A531" s="210" t="s">
        <v>7624</v>
      </c>
      <c r="B531" s="211" t="s">
        <v>7957</v>
      </c>
      <c r="C531" s="212" t="s">
        <v>7696</v>
      </c>
      <c r="D531" s="211" t="s">
        <v>8276</v>
      </c>
      <c r="E531" s="212">
        <v>66</v>
      </c>
      <c r="F531" s="212">
        <v>2</v>
      </c>
      <c r="G531" s="213">
        <v>305</v>
      </c>
      <c r="H531" s="213">
        <v>12</v>
      </c>
      <c r="I531" s="213"/>
      <c r="J531" s="213"/>
      <c r="K531" s="211" t="s">
        <v>8294</v>
      </c>
      <c r="M531" s="212">
        <v>7</v>
      </c>
      <c r="N531" s="214">
        <v>41915</v>
      </c>
      <c r="O531" s="212">
        <v>4.28</v>
      </c>
      <c r="P531" s="214">
        <v>42215</v>
      </c>
      <c r="Q531" s="215" t="s">
        <v>8294</v>
      </c>
      <c r="R531" s="215" t="s">
        <v>8294</v>
      </c>
      <c r="S531" s="215" t="s">
        <v>8294</v>
      </c>
      <c r="T531" s="215" t="s">
        <v>8294</v>
      </c>
      <c r="U531" s="209">
        <f>AD531*BS531</f>
        <v>1297.7473600000001</v>
      </c>
      <c r="V531" s="216">
        <v>42215</v>
      </c>
      <c r="W531" s="215">
        <v>13.5</v>
      </c>
      <c r="X531" s="215" t="s">
        <v>8294</v>
      </c>
      <c r="Y531" s="215" t="s">
        <v>8294</v>
      </c>
      <c r="Z531" s="209">
        <f>AD531*BU531</f>
        <v>430.680992</v>
      </c>
      <c r="AA531" s="216">
        <v>42215</v>
      </c>
      <c r="AB531" s="208">
        <f>(AD531/AH531)*10000</f>
        <v>59420.666666666672</v>
      </c>
      <c r="AC531" s="216">
        <v>42215</v>
      </c>
      <c r="AD531" s="485">
        <f>(O531/W531)*(((100-CC531)/100)*((100-2)/100))*100</f>
        <v>28.521920000000001</v>
      </c>
      <c r="AE531" s="216">
        <v>42212</v>
      </c>
      <c r="AF531" s="235">
        <v>31.982417582417582</v>
      </c>
      <c r="AG531" s="216">
        <v>42212</v>
      </c>
      <c r="AH531" s="212">
        <v>4.8</v>
      </c>
      <c r="AI531" s="216" t="s">
        <v>8299</v>
      </c>
      <c r="AJ531" s="212">
        <v>170</v>
      </c>
      <c r="AK531" s="216">
        <v>42145</v>
      </c>
      <c r="AL531" s="215" t="s">
        <v>8294</v>
      </c>
      <c r="AM531" s="215"/>
      <c r="AN531" s="212">
        <v>106</v>
      </c>
      <c r="AO531" s="212"/>
      <c r="AP531" s="215" t="s">
        <v>8294</v>
      </c>
      <c r="AQ531" s="215"/>
      <c r="AR531" s="215" t="s">
        <v>8294</v>
      </c>
      <c r="AS531" s="215"/>
      <c r="AT531" s="215" t="s">
        <v>8294</v>
      </c>
      <c r="AU531" s="215" t="s">
        <v>8294</v>
      </c>
      <c r="AV531" s="215"/>
      <c r="AW531" s="215" t="s">
        <v>8294</v>
      </c>
      <c r="AX531" s="215"/>
      <c r="AY531" s="215" t="s">
        <v>8294</v>
      </c>
      <c r="AZ531" s="215"/>
      <c r="BA531" s="215" t="s">
        <v>8294</v>
      </c>
      <c r="BB531" s="215"/>
      <c r="BC531" s="215" t="s">
        <v>8294</v>
      </c>
      <c r="BD531" s="215"/>
      <c r="BE531" s="212">
        <v>3</v>
      </c>
      <c r="BF531" s="217">
        <v>42279</v>
      </c>
      <c r="BG531" s="212">
        <v>-10.4</v>
      </c>
      <c r="BH531" s="212" t="s">
        <v>8299</v>
      </c>
      <c r="BI531" s="211" t="s">
        <v>8294</v>
      </c>
      <c r="BJ531" s="211"/>
      <c r="BK531" s="211" t="s">
        <v>8294</v>
      </c>
      <c r="BL531" s="211"/>
      <c r="BM531" s="212">
        <v>58.9</v>
      </c>
      <c r="BN531" s="212" t="s">
        <v>8299</v>
      </c>
      <c r="BO531" s="211" t="s">
        <v>8294</v>
      </c>
      <c r="BP531" s="211"/>
      <c r="BQ531" s="212">
        <v>11.4</v>
      </c>
      <c r="BR531" s="212" t="s">
        <v>8299</v>
      </c>
      <c r="BS531" s="212">
        <v>45.5</v>
      </c>
      <c r="BT531" s="212" t="s">
        <v>8299</v>
      </c>
      <c r="BU531" s="212">
        <v>15.1</v>
      </c>
      <c r="BV531" s="212" t="s">
        <v>8299</v>
      </c>
      <c r="BW531" s="212">
        <v>12.1</v>
      </c>
      <c r="BX531" s="212" t="s">
        <v>8299</v>
      </c>
      <c r="BY531" s="234">
        <v>7.5412511825561523</v>
      </c>
      <c r="BZ531" s="214">
        <v>42215</v>
      </c>
      <c r="CA531" s="212">
        <v>33.1</v>
      </c>
      <c r="CB531" s="208" t="s">
        <v>8299</v>
      </c>
      <c r="CC531" s="212">
        <v>8.1999999999999993</v>
      </c>
      <c r="CD531" s="214">
        <v>42215</v>
      </c>
      <c r="CE531" s="208">
        <v>0</v>
      </c>
      <c r="CG531" s="215" t="s">
        <v>8294</v>
      </c>
      <c r="CH531" s="215" t="s">
        <v>8294</v>
      </c>
      <c r="CI531" s="215" t="s">
        <v>8294</v>
      </c>
      <c r="CJ531" s="215" t="s">
        <v>8294</v>
      </c>
    </row>
    <row r="532" spans="1:92">
      <c r="A532" s="210" t="s">
        <v>7624</v>
      </c>
      <c r="B532" s="211" t="s">
        <v>7925</v>
      </c>
      <c r="C532" s="212" t="s">
        <v>7680</v>
      </c>
      <c r="D532" s="211" t="s">
        <v>8276</v>
      </c>
      <c r="E532" s="212">
        <v>50</v>
      </c>
      <c r="F532" s="212">
        <v>2</v>
      </c>
      <c r="G532" s="213">
        <v>305</v>
      </c>
      <c r="H532" s="213">
        <v>13</v>
      </c>
      <c r="I532" s="213"/>
      <c r="J532" s="213"/>
      <c r="K532" s="211" t="s">
        <v>8294</v>
      </c>
      <c r="M532" s="212">
        <v>7</v>
      </c>
      <c r="N532" s="214">
        <v>41915</v>
      </c>
      <c r="O532" s="212">
        <v>4.88</v>
      </c>
      <c r="P532" s="214">
        <v>42215</v>
      </c>
      <c r="Q532" s="215" t="s">
        <v>8294</v>
      </c>
      <c r="R532" s="215" t="s">
        <v>8294</v>
      </c>
      <c r="S532" s="215" t="s">
        <v>8294</v>
      </c>
      <c r="T532" s="215" t="s">
        <v>8294</v>
      </c>
      <c r="U532" s="209">
        <f>AD532*BS532</f>
        <v>1508.9003377777776</v>
      </c>
      <c r="V532" s="216">
        <v>42215</v>
      </c>
      <c r="W532" s="215">
        <v>13.5</v>
      </c>
      <c r="X532" s="215" t="s">
        <v>8294</v>
      </c>
      <c r="Y532" s="215" t="s">
        <v>8294</v>
      </c>
      <c r="Z532" s="209">
        <f>AD532*BU532</f>
        <v>467.2723626666666</v>
      </c>
      <c r="AA532" s="216">
        <v>42215</v>
      </c>
      <c r="AB532" s="208">
        <f>(AD532/AH532)*10000</f>
        <v>64898.939259259249</v>
      </c>
      <c r="AC532" s="216">
        <v>42215</v>
      </c>
      <c r="AD532" s="485">
        <f>(O532/W532)*(((100-CC532)/100)*((100-2)/100))*100</f>
        <v>32.449469629629625</v>
      </c>
      <c r="AE532" s="216">
        <v>42212</v>
      </c>
      <c r="AF532" s="235">
        <v>36.386487586487583</v>
      </c>
      <c r="AG532" s="216">
        <v>42212</v>
      </c>
      <c r="AH532" s="212">
        <v>5</v>
      </c>
      <c r="AI532" s="216" t="s">
        <v>8299</v>
      </c>
      <c r="AJ532" s="212">
        <v>165</v>
      </c>
      <c r="AK532" s="216">
        <v>42145</v>
      </c>
      <c r="AL532" s="215" t="s">
        <v>8294</v>
      </c>
      <c r="AM532" s="215"/>
      <c r="AN532" s="212">
        <v>107</v>
      </c>
      <c r="AO532" s="212"/>
      <c r="AP532" s="215" t="s">
        <v>8294</v>
      </c>
      <c r="AQ532" s="215"/>
      <c r="AR532" s="215" t="s">
        <v>8294</v>
      </c>
      <c r="AS532" s="215"/>
      <c r="AT532" s="215" t="s">
        <v>8294</v>
      </c>
      <c r="AU532" s="215" t="s">
        <v>8294</v>
      </c>
      <c r="AV532" s="215"/>
      <c r="AW532" s="215" t="s">
        <v>8294</v>
      </c>
      <c r="AX532" s="215"/>
      <c r="AY532" s="215" t="s">
        <v>8294</v>
      </c>
      <c r="AZ532" s="215"/>
      <c r="BA532" s="215" t="s">
        <v>8294</v>
      </c>
      <c r="BB532" s="215"/>
      <c r="BC532" s="215" t="s">
        <v>8294</v>
      </c>
      <c r="BD532" s="215"/>
      <c r="BE532" s="212">
        <v>3</v>
      </c>
      <c r="BF532" s="217">
        <v>42279</v>
      </c>
      <c r="BG532" s="212">
        <v>-13.7</v>
      </c>
      <c r="BH532" s="212" t="s">
        <v>8299</v>
      </c>
      <c r="BI532" s="211" t="s">
        <v>8294</v>
      </c>
      <c r="BJ532" s="211"/>
      <c r="BK532" s="211" t="s">
        <v>8294</v>
      </c>
      <c r="BL532" s="211"/>
      <c r="BM532" s="212">
        <v>60.2</v>
      </c>
      <c r="BN532" s="212" t="s">
        <v>8299</v>
      </c>
      <c r="BO532" s="211" t="s">
        <v>8294</v>
      </c>
      <c r="BP532" s="211"/>
      <c r="BQ532" s="212">
        <v>10.4</v>
      </c>
      <c r="BR532" s="212" t="s">
        <v>8299</v>
      </c>
      <c r="BS532" s="212">
        <v>46.5</v>
      </c>
      <c r="BT532" s="212" t="s">
        <v>8299</v>
      </c>
      <c r="BU532" s="212">
        <v>14.4</v>
      </c>
      <c r="BV532" s="212" t="s">
        <v>8299</v>
      </c>
      <c r="BW532" s="212">
        <v>9</v>
      </c>
      <c r="BX532" s="212" t="s">
        <v>8299</v>
      </c>
      <c r="BY532" s="234">
        <v>7.5203771591186523</v>
      </c>
      <c r="BZ532" s="214">
        <v>42215</v>
      </c>
      <c r="CA532" s="212">
        <v>32.299999999999997</v>
      </c>
      <c r="CB532" s="208" t="s">
        <v>8299</v>
      </c>
      <c r="CC532" s="212">
        <v>8.4</v>
      </c>
      <c r="CD532" s="214">
        <v>42215</v>
      </c>
      <c r="CE532" s="208">
        <v>0</v>
      </c>
      <c r="CG532" s="215" t="s">
        <v>8294</v>
      </c>
      <c r="CH532" s="215" t="s">
        <v>8294</v>
      </c>
      <c r="CI532" s="215" t="s">
        <v>8294</v>
      </c>
      <c r="CJ532" s="215" t="s">
        <v>8294</v>
      </c>
    </row>
    <row r="533" spans="1:92">
      <c r="A533" s="210" t="s">
        <v>7624</v>
      </c>
      <c r="B533" s="211" t="s">
        <v>8195</v>
      </c>
      <c r="C533" s="212" t="s">
        <v>7396</v>
      </c>
      <c r="D533" s="211" t="s">
        <v>8276</v>
      </c>
      <c r="E533" s="212">
        <v>182</v>
      </c>
      <c r="F533" s="212">
        <v>2</v>
      </c>
      <c r="G533" s="213">
        <v>305</v>
      </c>
      <c r="H533" s="213">
        <v>14</v>
      </c>
      <c r="I533" s="213"/>
      <c r="J533" s="213"/>
      <c r="K533" s="211">
        <v>27</v>
      </c>
      <c r="L533" s="218">
        <v>42278</v>
      </c>
      <c r="M533" s="212">
        <v>7</v>
      </c>
      <c r="N533" s="214">
        <v>41915</v>
      </c>
      <c r="O533" s="212">
        <v>4.4800000000000004</v>
      </c>
      <c r="P533" s="214">
        <v>42215</v>
      </c>
      <c r="Q533" s="215" t="s">
        <v>8294</v>
      </c>
      <c r="R533" s="215" t="s">
        <v>8294</v>
      </c>
      <c r="S533" s="215" t="s">
        <v>8294</v>
      </c>
      <c r="T533" s="215" t="s">
        <v>8294</v>
      </c>
      <c r="U533" s="209">
        <f>AD533*BS533</f>
        <v>1379.3010725925931</v>
      </c>
      <c r="V533" s="216">
        <v>42215</v>
      </c>
      <c r="W533" s="215">
        <v>13.5</v>
      </c>
      <c r="X533" s="215" t="s">
        <v>8294</v>
      </c>
      <c r="Y533" s="215" t="s">
        <v>8294</v>
      </c>
      <c r="Z533" s="209">
        <f>AD533*BU533</f>
        <v>430.84458666666677</v>
      </c>
      <c r="AA533" s="216">
        <v>42215</v>
      </c>
      <c r="AB533" s="208">
        <f>(AD533/AH533)*10000</f>
        <v>62332.839506172852</v>
      </c>
      <c r="AC533" s="216">
        <v>42215</v>
      </c>
      <c r="AD533" s="485">
        <f>(O533/W533)*(((100-CC533)/100)*((100-2)/100))*100</f>
        <v>29.91976296296297</v>
      </c>
      <c r="AE533" s="216">
        <v>42212</v>
      </c>
      <c r="AF533" s="235">
        <v>33.549857549857556</v>
      </c>
      <c r="AG533" s="216">
        <v>42212</v>
      </c>
      <c r="AH533" s="212">
        <v>4.8</v>
      </c>
      <c r="AI533" s="216" t="s">
        <v>8299</v>
      </c>
      <c r="AJ533" s="212">
        <v>165</v>
      </c>
      <c r="AK533" s="216">
        <v>42145</v>
      </c>
      <c r="AL533" s="215" t="s">
        <v>8294</v>
      </c>
      <c r="AM533" s="215"/>
      <c r="AN533" s="212">
        <v>105</v>
      </c>
      <c r="AO533" s="212"/>
      <c r="AP533" s="215" t="s">
        <v>8294</v>
      </c>
      <c r="AQ533" s="215"/>
      <c r="AR533" s="215" t="s">
        <v>8294</v>
      </c>
      <c r="AS533" s="215"/>
      <c r="AT533" s="215" t="s">
        <v>8294</v>
      </c>
      <c r="AU533" s="215" t="s">
        <v>8294</v>
      </c>
      <c r="AV533" s="215"/>
      <c r="AW533" s="215" t="s">
        <v>8294</v>
      </c>
      <c r="AX533" s="215"/>
      <c r="AY533" s="215" t="s">
        <v>8294</v>
      </c>
      <c r="AZ533" s="215"/>
      <c r="BA533" s="215" t="s">
        <v>8294</v>
      </c>
      <c r="BB533" s="215"/>
      <c r="BC533" s="215" t="s">
        <v>8294</v>
      </c>
      <c r="BD533" s="215"/>
      <c r="BE533" s="212">
        <v>3</v>
      </c>
      <c r="BF533" s="217">
        <v>42279</v>
      </c>
      <c r="BG533" s="212">
        <v>-10.7</v>
      </c>
      <c r="BH533" s="212" t="s">
        <v>8299</v>
      </c>
      <c r="BI533" s="211" t="s">
        <v>8294</v>
      </c>
      <c r="BJ533" s="211"/>
      <c r="BK533" s="211" t="s">
        <v>8294</v>
      </c>
      <c r="BL533" s="211"/>
      <c r="BM533" s="212">
        <v>60.2</v>
      </c>
      <c r="BN533" s="212" t="s">
        <v>8299</v>
      </c>
      <c r="BO533" s="211" t="s">
        <v>8294</v>
      </c>
      <c r="BP533" s="211"/>
      <c r="BQ533" s="212">
        <v>10.7</v>
      </c>
      <c r="BR533" s="212" t="s">
        <v>8299</v>
      </c>
      <c r="BS533" s="212">
        <v>46.1</v>
      </c>
      <c r="BT533" s="212" t="s">
        <v>8299</v>
      </c>
      <c r="BU533" s="212">
        <v>14.4</v>
      </c>
      <c r="BV533" s="212" t="s">
        <v>8299</v>
      </c>
      <c r="BW533" s="212">
        <v>7.4</v>
      </c>
      <c r="BX533" s="212" t="s">
        <v>8299</v>
      </c>
      <c r="BY533" s="234">
        <v>7.449066162109375</v>
      </c>
      <c r="BZ533" s="214">
        <v>42215</v>
      </c>
      <c r="CA533" s="212">
        <v>32.1</v>
      </c>
      <c r="CB533" s="208" t="s">
        <v>8299</v>
      </c>
      <c r="CC533" s="212">
        <v>8</v>
      </c>
      <c r="CD533" s="214">
        <v>42215</v>
      </c>
      <c r="CE533" s="208">
        <v>0</v>
      </c>
      <c r="CG533" s="215" t="s">
        <v>8294</v>
      </c>
      <c r="CH533" s="215" t="s">
        <v>8294</v>
      </c>
      <c r="CI533" s="215" t="s">
        <v>8294</v>
      </c>
      <c r="CJ533" s="215" t="s">
        <v>8294</v>
      </c>
      <c r="CM533" s="210" t="s">
        <v>8863</v>
      </c>
      <c r="CN533" s="210" t="s">
        <v>8862</v>
      </c>
    </row>
    <row r="534" spans="1:92">
      <c r="A534" s="210" t="s">
        <v>7624</v>
      </c>
      <c r="B534" s="211" t="s">
        <v>8015</v>
      </c>
      <c r="C534" s="212" t="s">
        <v>7721</v>
      </c>
      <c r="D534" s="211" t="s">
        <v>8276</v>
      </c>
      <c r="E534" s="212">
        <v>95</v>
      </c>
      <c r="F534" s="212">
        <v>2</v>
      </c>
      <c r="G534" s="213">
        <v>305</v>
      </c>
      <c r="H534" s="213">
        <v>15</v>
      </c>
      <c r="I534" s="213"/>
      <c r="J534" s="213"/>
      <c r="K534" s="211" t="s">
        <v>8294</v>
      </c>
      <c r="M534" s="212">
        <v>7</v>
      </c>
      <c r="N534" s="214">
        <v>41915</v>
      </c>
      <c r="O534" s="212">
        <v>3.73</v>
      </c>
      <c r="P534" s="214">
        <v>42215</v>
      </c>
      <c r="Q534" s="215" t="s">
        <v>8294</v>
      </c>
      <c r="R534" s="215" t="s">
        <v>8294</v>
      </c>
      <c r="S534" s="215" t="s">
        <v>8294</v>
      </c>
      <c r="T534" s="215" t="s">
        <v>8294</v>
      </c>
      <c r="U534" s="209">
        <f>AD534*BS534</f>
        <v>1175.7228559999999</v>
      </c>
      <c r="V534" s="216">
        <v>42215</v>
      </c>
      <c r="W534" s="215">
        <v>13.5</v>
      </c>
      <c r="X534" s="215" t="s">
        <v>8294</v>
      </c>
      <c r="Y534" s="215" t="s">
        <v>8294</v>
      </c>
      <c r="Z534" s="209">
        <f>AD534*BU534</f>
        <v>338.05139199999996</v>
      </c>
      <c r="AA534" s="216">
        <v>42215</v>
      </c>
      <c r="AB534" s="208">
        <f>(AD534/AH534)*10000</f>
        <v>56492.545454545449</v>
      </c>
      <c r="AC534" s="216">
        <v>42215</v>
      </c>
      <c r="AD534" s="485">
        <f>(O534/W534)*(((100-CC534)/100)*((100-2)/100))*100</f>
        <v>24.856719999999999</v>
      </c>
      <c r="AE534" s="216">
        <v>42212</v>
      </c>
      <c r="AF534" s="235">
        <v>27.872527472527477</v>
      </c>
      <c r="AG534" s="216">
        <v>42212</v>
      </c>
      <c r="AH534" s="212">
        <v>4.4000000000000004</v>
      </c>
      <c r="AI534" s="216" t="s">
        <v>8299</v>
      </c>
      <c r="AJ534" s="212">
        <v>165</v>
      </c>
      <c r="AK534" s="216">
        <v>42145</v>
      </c>
      <c r="AL534" s="215" t="s">
        <v>8294</v>
      </c>
      <c r="AM534" s="215"/>
      <c r="AN534" s="212">
        <v>100</v>
      </c>
      <c r="AO534" s="212"/>
      <c r="AP534" s="215" t="s">
        <v>8294</v>
      </c>
      <c r="AQ534" s="215"/>
      <c r="AR534" s="215" t="s">
        <v>8294</v>
      </c>
      <c r="AS534" s="215"/>
      <c r="AT534" s="215" t="s">
        <v>8294</v>
      </c>
      <c r="AU534" s="215" t="s">
        <v>8294</v>
      </c>
      <c r="AV534" s="215"/>
      <c r="AW534" s="215" t="s">
        <v>8294</v>
      </c>
      <c r="AX534" s="215"/>
      <c r="AY534" s="215" t="s">
        <v>8294</v>
      </c>
      <c r="AZ534" s="215"/>
      <c r="BA534" s="215" t="s">
        <v>8294</v>
      </c>
      <c r="BB534" s="215"/>
      <c r="BC534" s="215" t="s">
        <v>8294</v>
      </c>
      <c r="BD534" s="215"/>
      <c r="BE534" s="212">
        <v>3</v>
      </c>
      <c r="BF534" s="217">
        <v>42279</v>
      </c>
      <c r="BG534" s="212">
        <v>-9.3000000000000007</v>
      </c>
      <c r="BH534" s="212" t="s">
        <v>8299</v>
      </c>
      <c r="BI534" s="211" t="s">
        <v>8294</v>
      </c>
      <c r="BJ534" s="211"/>
      <c r="BK534" s="211" t="s">
        <v>8294</v>
      </c>
      <c r="BL534" s="211"/>
      <c r="BM534" s="212">
        <v>60.8</v>
      </c>
      <c r="BN534" s="212" t="s">
        <v>8299</v>
      </c>
      <c r="BO534" s="211" t="s">
        <v>8294</v>
      </c>
      <c r="BP534" s="211"/>
      <c r="BQ534" s="212">
        <v>9.8000000000000007</v>
      </c>
      <c r="BR534" s="212" t="s">
        <v>8299</v>
      </c>
      <c r="BS534" s="212">
        <v>47.3</v>
      </c>
      <c r="BT534" s="212" t="s">
        <v>8299</v>
      </c>
      <c r="BU534" s="212">
        <v>13.6</v>
      </c>
      <c r="BV534" s="212" t="s">
        <v>8299</v>
      </c>
      <c r="BW534" s="212">
        <v>12.3</v>
      </c>
      <c r="BX534" s="212" t="s">
        <v>8299</v>
      </c>
      <c r="BY534" s="234">
        <v>7.6078481674194336</v>
      </c>
      <c r="BZ534" s="214">
        <v>42215</v>
      </c>
      <c r="CA534" s="212">
        <v>31.2</v>
      </c>
      <c r="CB534" s="208" t="s">
        <v>8299</v>
      </c>
      <c r="CC534" s="212">
        <v>8.1999999999999993</v>
      </c>
      <c r="CD534" s="214">
        <v>42215</v>
      </c>
      <c r="CE534" s="208">
        <v>0</v>
      </c>
      <c r="CG534" s="215" t="s">
        <v>8294</v>
      </c>
      <c r="CH534" s="215" t="s">
        <v>8294</v>
      </c>
      <c r="CI534" s="215" t="s">
        <v>8294</v>
      </c>
      <c r="CJ534" s="215" t="s">
        <v>8294</v>
      </c>
    </row>
    <row r="535" spans="1:92">
      <c r="A535" s="210" t="s">
        <v>7624</v>
      </c>
      <c r="B535" s="211" t="s">
        <v>8179</v>
      </c>
      <c r="C535" s="212" t="s">
        <v>7796</v>
      </c>
      <c r="D535" s="211" t="s">
        <v>8276</v>
      </c>
      <c r="E535" s="212">
        <v>173</v>
      </c>
      <c r="F535" s="212">
        <v>2</v>
      </c>
      <c r="G535" s="213">
        <v>305</v>
      </c>
      <c r="H535" s="213">
        <v>16</v>
      </c>
      <c r="I535" s="213"/>
      <c r="J535" s="213"/>
      <c r="K535" s="211" t="s">
        <v>8294</v>
      </c>
      <c r="M535" s="212">
        <v>7</v>
      </c>
      <c r="N535" s="214">
        <v>41915</v>
      </c>
      <c r="O535" s="212">
        <v>5.64</v>
      </c>
      <c r="P535" s="214">
        <v>42215</v>
      </c>
      <c r="Q535" s="215" t="s">
        <v>8294</v>
      </c>
      <c r="R535" s="215" t="s">
        <v>8294</v>
      </c>
      <c r="S535" s="215" t="s">
        <v>8294</v>
      </c>
      <c r="T535" s="215" t="s">
        <v>8294</v>
      </c>
      <c r="U535" s="209">
        <f>AD535*BS535</f>
        <v>1775.8320408888887</v>
      </c>
      <c r="V535" s="216">
        <v>42215</v>
      </c>
      <c r="W535" s="215">
        <v>13.5</v>
      </c>
      <c r="X535" s="215" t="s">
        <v>8294</v>
      </c>
      <c r="Y535" s="215" t="s">
        <v>8294</v>
      </c>
      <c r="Z535" s="209">
        <f>AD535*BU535</f>
        <v>503.08983822222217</v>
      </c>
      <c r="AA535" s="216">
        <v>42215</v>
      </c>
      <c r="AB535" s="208">
        <f>(AD535/AH535)*10000</f>
        <v>78216.703703703693</v>
      </c>
      <c r="AC535" s="216">
        <v>42215</v>
      </c>
      <c r="AD535" s="485">
        <f>(O535/W535)*(((100-CC535)/100)*((100-2)/100))*100</f>
        <v>37.544017777777775</v>
      </c>
      <c r="AE535" s="216">
        <v>42212</v>
      </c>
      <c r="AF535" s="235">
        <v>42.099145299145299</v>
      </c>
      <c r="AG535" s="216">
        <v>42212</v>
      </c>
      <c r="AH535" s="212">
        <v>4.8</v>
      </c>
      <c r="AI535" s="216" t="s">
        <v>8299</v>
      </c>
      <c r="AJ535" s="212">
        <v>160</v>
      </c>
      <c r="AK535" s="216">
        <v>42145</v>
      </c>
      <c r="AL535" s="215" t="s">
        <v>8294</v>
      </c>
      <c r="AM535" s="215"/>
      <c r="AN535" s="212">
        <v>107</v>
      </c>
      <c r="AO535" s="212"/>
      <c r="AP535" s="215" t="s">
        <v>8294</v>
      </c>
      <c r="AQ535" s="215"/>
      <c r="AR535" s="215" t="s">
        <v>8294</v>
      </c>
      <c r="AS535" s="215"/>
      <c r="AT535" s="215" t="s">
        <v>8294</v>
      </c>
      <c r="AU535" s="215" t="s">
        <v>8294</v>
      </c>
      <c r="AV535" s="215"/>
      <c r="AW535" s="215" t="s">
        <v>8294</v>
      </c>
      <c r="AX535" s="215"/>
      <c r="AY535" s="215" t="s">
        <v>8294</v>
      </c>
      <c r="AZ535" s="215"/>
      <c r="BA535" s="215" t="s">
        <v>8294</v>
      </c>
      <c r="BB535" s="215"/>
      <c r="BC535" s="215" t="s">
        <v>8294</v>
      </c>
      <c r="BD535" s="215"/>
      <c r="BE535" s="212">
        <v>3</v>
      </c>
      <c r="BF535" s="217">
        <v>42279</v>
      </c>
      <c r="BG535" s="212">
        <v>-11</v>
      </c>
      <c r="BH535" s="212" t="s">
        <v>8299</v>
      </c>
      <c r="BI535" s="211" t="s">
        <v>8294</v>
      </c>
      <c r="BJ535" s="211"/>
      <c r="BK535" s="211" t="s">
        <v>8294</v>
      </c>
      <c r="BL535" s="211"/>
      <c r="BM535" s="212">
        <v>62.2</v>
      </c>
      <c r="BN535" s="212" t="s">
        <v>8299</v>
      </c>
      <c r="BO535" s="211" t="s">
        <v>8294</v>
      </c>
      <c r="BP535" s="211"/>
      <c r="BQ535" s="212">
        <v>9.6</v>
      </c>
      <c r="BR535" s="212" t="s">
        <v>8299</v>
      </c>
      <c r="BS535" s="212">
        <v>47.3</v>
      </c>
      <c r="BT535" s="212" t="s">
        <v>8299</v>
      </c>
      <c r="BU535" s="212">
        <v>13.4</v>
      </c>
      <c r="BV535" s="212" t="s">
        <v>8299</v>
      </c>
      <c r="BW535" s="212">
        <v>11.9</v>
      </c>
      <c r="BX535" s="212" t="s">
        <v>8299</v>
      </c>
      <c r="BY535" s="234">
        <v>7.5910520553588867</v>
      </c>
      <c r="BZ535" s="214">
        <v>42215</v>
      </c>
      <c r="CA535" s="212">
        <v>30.7</v>
      </c>
      <c r="CB535" s="208" t="s">
        <v>8299</v>
      </c>
      <c r="CC535" s="212">
        <v>8.3000000000000007</v>
      </c>
      <c r="CD535" s="214">
        <v>42215</v>
      </c>
      <c r="CE535" s="208">
        <v>0</v>
      </c>
      <c r="CG535" s="215" t="s">
        <v>8294</v>
      </c>
      <c r="CH535" s="215" t="s">
        <v>8294</v>
      </c>
      <c r="CI535" s="215" t="s">
        <v>8294</v>
      </c>
      <c r="CJ535" s="215" t="s">
        <v>8294</v>
      </c>
    </row>
    <row r="536" spans="1:92">
      <c r="A536" s="210" t="s">
        <v>7624</v>
      </c>
      <c r="B536" s="211" t="s">
        <v>7997</v>
      </c>
      <c r="C536" s="212" t="s">
        <v>7714</v>
      </c>
      <c r="D536" s="211" t="s">
        <v>8274</v>
      </c>
      <c r="E536" s="212">
        <v>86</v>
      </c>
      <c r="F536" s="212">
        <v>2</v>
      </c>
      <c r="G536" s="213">
        <v>305</v>
      </c>
      <c r="H536" s="213">
        <v>17</v>
      </c>
      <c r="I536" s="213"/>
      <c r="J536" s="213"/>
      <c r="K536" s="211" t="s">
        <v>8294</v>
      </c>
      <c r="M536" s="212">
        <v>7</v>
      </c>
      <c r="N536" s="214">
        <v>41915</v>
      </c>
      <c r="O536" s="212">
        <v>3.42</v>
      </c>
      <c r="P536" s="214">
        <v>42215</v>
      </c>
      <c r="Q536" s="215" t="s">
        <v>8294</v>
      </c>
      <c r="R536" s="215" t="s">
        <v>8294</v>
      </c>
      <c r="S536" s="215" t="s">
        <v>8294</v>
      </c>
      <c r="T536" s="215" t="s">
        <v>8294</v>
      </c>
      <c r="U536" s="209">
        <f>AD536*BS536</f>
        <v>1068.8922719999998</v>
      </c>
      <c r="V536" s="216">
        <v>42215</v>
      </c>
      <c r="W536" s="215">
        <v>13.5</v>
      </c>
      <c r="X536" s="215" t="s">
        <v>8294</v>
      </c>
      <c r="Y536" s="215" t="s">
        <v>8294</v>
      </c>
      <c r="Z536" s="209">
        <f>AD536*BU536</f>
        <v>321.35140799999994</v>
      </c>
      <c r="AA536" s="216">
        <v>42215</v>
      </c>
      <c r="AB536" s="208">
        <f>(AD536/AH536)*10000</f>
        <v>55587.512195121948</v>
      </c>
      <c r="AC536" s="216">
        <v>42215</v>
      </c>
      <c r="AD536" s="485">
        <f>(O536/W536)*(((100-CC536)/100)*((100-2)/100))*100</f>
        <v>22.790879999999998</v>
      </c>
      <c r="AE536" s="216">
        <v>42212</v>
      </c>
      <c r="AF536" s="235">
        <v>25.556043956043954</v>
      </c>
      <c r="AG536" s="216">
        <v>42212</v>
      </c>
      <c r="AH536" s="212">
        <v>4.0999999999999996</v>
      </c>
      <c r="AI536" s="216" t="s">
        <v>8299</v>
      </c>
      <c r="AJ536" s="212">
        <v>155</v>
      </c>
      <c r="AK536" s="216">
        <v>42145</v>
      </c>
      <c r="AL536" s="215" t="s">
        <v>8294</v>
      </c>
      <c r="AM536" s="215"/>
      <c r="AN536" s="212">
        <v>107</v>
      </c>
      <c r="AO536" s="212"/>
      <c r="AP536" s="215" t="s">
        <v>8294</v>
      </c>
      <c r="AQ536" s="215"/>
      <c r="AR536" s="215" t="s">
        <v>8294</v>
      </c>
      <c r="AS536" s="215"/>
      <c r="AT536" s="215" t="s">
        <v>8294</v>
      </c>
      <c r="AU536" s="215" t="s">
        <v>8294</v>
      </c>
      <c r="AV536" s="215"/>
      <c r="AW536" s="215" t="s">
        <v>8294</v>
      </c>
      <c r="AX536" s="215"/>
      <c r="AY536" s="215" t="s">
        <v>8294</v>
      </c>
      <c r="AZ536" s="215"/>
      <c r="BA536" s="215" t="s">
        <v>8294</v>
      </c>
      <c r="BB536" s="215"/>
      <c r="BC536" s="215" t="s">
        <v>8294</v>
      </c>
      <c r="BD536" s="215"/>
      <c r="BE536" s="212">
        <v>3</v>
      </c>
      <c r="BF536" s="217">
        <v>42279</v>
      </c>
      <c r="BG536" s="212">
        <v>-11.7</v>
      </c>
      <c r="BH536" s="212" t="s">
        <v>8299</v>
      </c>
      <c r="BI536" s="211" t="s">
        <v>8294</v>
      </c>
      <c r="BJ536" s="211"/>
      <c r="BK536" s="211" t="s">
        <v>8294</v>
      </c>
      <c r="BL536" s="211"/>
      <c r="BM536" s="212">
        <v>61</v>
      </c>
      <c r="BN536" s="212" t="s">
        <v>8299</v>
      </c>
      <c r="BO536" s="211" t="s">
        <v>8294</v>
      </c>
      <c r="BP536" s="211"/>
      <c r="BQ536" s="212">
        <v>10.6</v>
      </c>
      <c r="BR536" s="212" t="s">
        <v>8299</v>
      </c>
      <c r="BS536" s="212">
        <v>46.9</v>
      </c>
      <c r="BT536" s="212" t="s">
        <v>8299</v>
      </c>
      <c r="BU536" s="212">
        <v>14.1</v>
      </c>
      <c r="BV536" s="212" t="s">
        <v>8299</v>
      </c>
      <c r="BW536" s="212">
        <v>15.7</v>
      </c>
      <c r="BX536" s="212" t="s">
        <v>8299</v>
      </c>
      <c r="BY536" s="234">
        <v>8.0387592315673828</v>
      </c>
      <c r="BZ536" s="214">
        <v>42215</v>
      </c>
      <c r="CA536" s="212">
        <v>32</v>
      </c>
      <c r="CB536" s="208" t="s">
        <v>8299</v>
      </c>
      <c r="CC536" s="212">
        <v>8.1999999999999993</v>
      </c>
      <c r="CD536" s="214">
        <v>42215</v>
      </c>
      <c r="CE536" s="208">
        <v>0</v>
      </c>
      <c r="CG536" s="215" t="s">
        <v>8294</v>
      </c>
      <c r="CH536" s="215" t="s">
        <v>8294</v>
      </c>
      <c r="CI536" s="215" t="s">
        <v>8294</v>
      </c>
      <c r="CJ536" s="215" t="s">
        <v>8294</v>
      </c>
    </row>
    <row r="537" spans="1:92">
      <c r="A537" s="210" t="s">
        <v>7624</v>
      </c>
      <c r="B537" s="211" t="s">
        <v>7889</v>
      </c>
      <c r="C537" s="212" t="s">
        <v>7662</v>
      </c>
      <c r="D537" s="211" t="s">
        <v>8274</v>
      </c>
      <c r="E537" s="212">
        <v>32</v>
      </c>
      <c r="F537" s="212">
        <v>2</v>
      </c>
      <c r="G537" s="213">
        <v>305</v>
      </c>
      <c r="H537" s="213">
        <v>18</v>
      </c>
      <c r="I537" s="213"/>
      <c r="J537" s="213"/>
      <c r="K537" s="211" t="s">
        <v>8294</v>
      </c>
      <c r="M537" s="212">
        <v>7</v>
      </c>
      <c r="N537" s="214">
        <v>41915</v>
      </c>
      <c r="O537" s="212">
        <v>2.1</v>
      </c>
      <c r="P537" s="214">
        <v>42215</v>
      </c>
      <c r="Q537" s="215" t="s">
        <v>8294</v>
      </c>
      <c r="R537" s="215" t="s">
        <v>8294</v>
      </c>
      <c r="S537" s="215" t="s">
        <v>8294</v>
      </c>
      <c r="T537" s="215" t="s">
        <v>8294</v>
      </c>
      <c r="U537" s="209">
        <f>AD537*BS537</f>
        <v>632.54687999999999</v>
      </c>
      <c r="V537" s="216">
        <v>42215</v>
      </c>
      <c r="W537" s="215">
        <v>13.5</v>
      </c>
      <c r="X537" s="215" t="s">
        <v>8294</v>
      </c>
      <c r="Y537" s="215" t="s">
        <v>8294</v>
      </c>
      <c r="Z537" s="209">
        <f>AD537*BU537</f>
        <v>205.71767999999997</v>
      </c>
      <c r="AA537" s="216">
        <v>42215</v>
      </c>
      <c r="AB537" s="208">
        <f>(AD537/AH537)*10000</f>
        <v>29154.999999999996</v>
      </c>
      <c r="AC537" s="216">
        <v>42215</v>
      </c>
      <c r="AD537" s="485">
        <f>(O537/W537)*(((100-CC537)/100)*((100-2)/100))*100</f>
        <v>13.994399999999999</v>
      </c>
      <c r="AE537" s="216">
        <v>42212</v>
      </c>
      <c r="AF537" s="235">
        <v>15.692307692307692</v>
      </c>
      <c r="AG537" s="216">
        <v>42212</v>
      </c>
      <c r="AH537" s="212">
        <v>4.8</v>
      </c>
      <c r="AI537" s="216" t="s">
        <v>8299</v>
      </c>
      <c r="AJ537" s="212">
        <v>170</v>
      </c>
      <c r="AK537" s="216">
        <v>42145</v>
      </c>
      <c r="AL537" s="215" t="s">
        <v>8294</v>
      </c>
      <c r="AM537" s="215"/>
      <c r="AN537" s="212">
        <v>106</v>
      </c>
      <c r="AO537" s="212"/>
      <c r="AP537" s="215" t="s">
        <v>8294</v>
      </c>
      <c r="AQ537" s="215"/>
      <c r="AR537" s="215" t="s">
        <v>8294</v>
      </c>
      <c r="AS537" s="215"/>
      <c r="AT537" s="215" t="s">
        <v>8294</v>
      </c>
      <c r="AU537" s="215" t="s">
        <v>8294</v>
      </c>
      <c r="AV537" s="215"/>
      <c r="AW537" s="215" t="s">
        <v>8294</v>
      </c>
      <c r="AX537" s="215"/>
      <c r="AY537" s="215" t="s">
        <v>8294</v>
      </c>
      <c r="AZ537" s="215"/>
      <c r="BA537" s="215" t="s">
        <v>8294</v>
      </c>
      <c r="BB537" s="215"/>
      <c r="BC537" s="215" t="s">
        <v>8294</v>
      </c>
      <c r="BD537" s="215"/>
      <c r="BE537" s="212">
        <v>3</v>
      </c>
      <c r="BF537" s="217">
        <v>42279</v>
      </c>
      <c r="BG537" s="212">
        <v>-12.8</v>
      </c>
      <c r="BH537" s="212" t="s">
        <v>8299</v>
      </c>
      <c r="BI537" s="211" t="s">
        <v>8294</v>
      </c>
      <c r="BJ537" s="211"/>
      <c r="BK537" s="211" t="s">
        <v>8294</v>
      </c>
      <c r="BL537" s="211"/>
      <c r="BM537" s="212">
        <v>58.8</v>
      </c>
      <c r="BN537" s="212" t="s">
        <v>8299</v>
      </c>
      <c r="BO537" s="211" t="s">
        <v>8294</v>
      </c>
      <c r="BP537" s="211"/>
      <c r="BQ537" s="212">
        <v>11.8</v>
      </c>
      <c r="BR537" s="212" t="s">
        <v>8299</v>
      </c>
      <c r="BS537" s="212">
        <v>45.2</v>
      </c>
      <c r="BT537" s="212" t="s">
        <v>8299</v>
      </c>
      <c r="BU537" s="212">
        <v>14.7</v>
      </c>
      <c r="BV537" s="212" t="s">
        <v>8299</v>
      </c>
      <c r="BW537" s="212">
        <v>16.3</v>
      </c>
      <c r="BX537" s="212" t="s">
        <v>8299</v>
      </c>
      <c r="BY537" s="234">
        <v>8.3873462677001953</v>
      </c>
      <c r="BZ537" s="214">
        <v>42215</v>
      </c>
      <c r="CA537" s="212">
        <v>32.1</v>
      </c>
      <c r="CB537" s="208" t="s">
        <v>8299</v>
      </c>
      <c r="CC537" s="212">
        <v>8.1999999999999993</v>
      </c>
      <c r="CD537" s="214">
        <v>42215</v>
      </c>
      <c r="CE537" s="208">
        <v>0</v>
      </c>
      <c r="CG537" s="215" t="s">
        <v>8294</v>
      </c>
      <c r="CH537" s="215" t="s">
        <v>8294</v>
      </c>
      <c r="CI537" s="215" t="s">
        <v>8294</v>
      </c>
      <c r="CJ537" s="215" t="s">
        <v>8294</v>
      </c>
    </row>
    <row r="538" spans="1:92">
      <c r="A538" s="210" t="s">
        <v>7624</v>
      </c>
      <c r="B538" s="211" t="s">
        <v>7947</v>
      </c>
      <c r="C538" s="212" t="s">
        <v>7691</v>
      </c>
      <c r="D538" s="211" t="s">
        <v>8274</v>
      </c>
      <c r="E538" s="212">
        <v>61</v>
      </c>
      <c r="F538" s="212">
        <v>2</v>
      </c>
      <c r="G538" s="213">
        <v>305</v>
      </c>
      <c r="H538" s="213">
        <v>19</v>
      </c>
      <c r="I538" s="213"/>
      <c r="J538" s="213"/>
      <c r="K538" s="211" t="s">
        <v>8294</v>
      </c>
      <c r="M538" s="212">
        <v>7</v>
      </c>
      <c r="N538" s="214">
        <v>41915</v>
      </c>
      <c r="O538" s="212">
        <v>3.78</v>
      </c>
      <c r="P538" s="214">
        <v>42215</v>
      </c>
      <c r="Q538" s="215" t="s">
        <v>8294</v>
      </c>
      <c r="R538" s="215" t="s">
        <v>8294</v>
      </c>
      <c r="S538" s="215" t="s">
        <v>8294</v>
      </c>
      <c r="T538" s="215" t="s">
        <v>8294</v>
      </c>
      <c r="U538" s="209">
        <f>AD538*BS538</f>
        <v>1194.0022079999997</v>
      </c>
      <c r="V538" s="216">
        <v>42215</v>
      </c>
      <c r="W538" s="215">
        <v>13.5</v>
      </c>
      <c r="X538" s="215" t="s">
        <v>8294</v>
      </c>
      <c r="Y538" s="215" t="s">
        <v>8294</v>
      </c>
      <c r="Z538" s="209">
        <f>AD538*BU538</f>
        <v>332.50694399999992</v>
      </c>
      <c r="AA538" s="216">
        <v>42215</v>
      </c>
      <c r="AB538" s="208">
        <f>(AD538/AH538)*10000</f>
        <v>58581.209302325573</v>
      </c>
      <c r="AC538" s="216">
        <v>42215</v>
      </c>
      <c r="AD538" s="485">
        <f>(O538/W538)*(((100-CC538)/100)*((100-2)/100))*100</f>
        <v>25.189919999999994</v>
      </c>
      <c r="AE538" s="216">
        <v>42212</v>
      </c>
      <c r="AF538" s="235">
        <v>28.246153846153842</v>
      </c>
      <c r="AG538" s="216">
        <v>42212</v>
      </c>
      <c r="AH538" s="212">
        <v>4.3</v>
      </c>
      <c r="AI538" s="216" t="s">
        <v>8299</v>
      </c>
      <c r="AJ538" s="212">
        <v>155</v>
      </c>
      <c r="AK538" s="216">
        <v>42145</v>
      </c>
      <c r="AL538" s="215" t="s">
        <v>8294</v>
      </c>
      <c r="AM538" s="215"/>
      <c r="AN538" s="212">
        <v>105</v>
      </c>
      <c r="AO538" s="212"/>
      <c r="AP538" s="215" t="s">
        <v>8294</v>
      </c>
      <c r="AQ538" s="215"/>
      <c r="AR538" s="215" t="s">
        <v>8294</v>
      </c>
      <c r="AS538" s="215"/>
      <c r="AT538" s="215" t="s">
        <v>8294</v>
      </c>
      <c r="AU538" s="215" t="s">
        <v>8294</v>
      </c>
      <c r="AV538" s="215"/>
      <c r="AW538" s="215" t="s">
        <v>8294</v>
      </c>
      <c r="AX538" s="215"/>
      <c r="AY538" s="215" t="s">
        <v>8294</v>
      </c>
      <c r="AZ538" s="215"/>
      <c r="BA538" s="215" t="s">
        <v>8294</v>
      </c>
      <c r="BB538" s="215"/>
      <c r="BC538" s="215" t="s">
        <v>8294</v>
      </c>
      <c r="BD538" s="215"/>
      <c r="BE538" s="212">
        <v>3</v>
      </c>
      <c r="BF538" s="217">
        <v>42279</v>
      </c>
      <c r="BG538" s="212">
        <v>-12.8</v>
      </c>
      <c r="BH538" s="212" t="s">
        <v>8299</v>
      </c>
      <c r="BI538" s="211" t="s">
        <v>8294</v>
      </c>
      <c r="BJ538" s="211"/>
      <c r="BK538" s="211" t="s">
        <v>8294</v>
      </c>
      <c r="BL538" s="211"/>
      <c r="BM538" s="212">
        <v>62.3</v>
      </c>
      <c r="BN538" s="212" t="s">
        <v>8299</v>
      </c>
      <c r="BO538" s="211" t="s">
        <v>8294</v>
      </c>
      <c r="BP538" s="211"/>
      <c r="BQ538" s="212">
        <v>9.6</v>
      </c>
      <c r="BR538" s="212" t="s">
        <v>8299</v>
      </c>
      <c r="BS538" s="212">
        <v>47.4</v>
      </c>
      <c r="BT538" s="212" t="s">
        <v>8299</v>
      </c>
      <c r="BU538" s="212">
        <v>13.2</v>
      </c>
      <c r="BV538" s="212" t="s">
        <v>8299</v>
      </c>
      <c r="BW538" s="212">
        <v>11.6</v>
      </c>
      <c r="BX538" s="212" t="s">
        <v>8299</v>
      </c>
      <c r="BY538" s="234">
        <v>8.2716217041015625</v>
      </c>
      <c r="BZ538" s="214">
        <v>42215</v>
      </c>
      <c r="CA538" s="212">
        <v>30.3</v>
      </c>
      <c r="CB538" s="208" t="s">
        <v>8299</v>
      </c>
      <c r="CC538" s="212">
        <v>8.1999999999999993</v>
      </c>
      <c r="CD538" s="214">
        <v>42215</v>
      </c>
      <c r="CE538" s="208">
        <v>0</v>
      </c>
      <c r="CG538" s="215" t="s">
        <v>8294</v>
      </c>
      <c r="CH538" s="215" t="s">
        <v>8294</v>
      </c>
      <c r="CI538" s="215" t="s">
        <v>8294</v>
      </c>
      <c r="CJ538" s="215" t="s">
        <v>8294</v>
      </c>
    </row>
    <row r="539" spans="1:92">
      <c r="A539" s="210" t="s">
        <v>7624</v>
      </c>
      <c r="B539" s="211" t="s">
        <v>8124</v>
      </c>
      <c r="C539" s="212" t="s">
        <v>7768</v>
      </c>
      <c r="D539" s="211" t="s">
        <v>8274</v>
      </c>
      <c r="E539" s="212">
        <v>145</v>
      </c>
      <c r="F539" s="212">
        <v>2</v>
      </c>
      <c r="G539" s="213">
        <v>305</v>
      </c>
      <c r="H539" s="213">
        <v>20</v>
      </c>
      <c r="I539" s="213"/>
      <c r="J539" s="213"/>
      <c r="K539" s="211" t="s">
        <v>8294</v>
      </c>
      <c r="M539" s="212">
        <v>7</v>
      </c>
      <c r="N539" s="214">
        <v>41915</v>
      </c>
      <c r="O539" s="212">
        <v>3.27</v>
      </c>
      <c r="P539" s="214">
        <v>42215</v>
      </c>
      <c r="Q539" s="215" t="s">
        <v>8294</v>
      </c>
      <c r="R539" s="215" t="s">
        <v>8294</v>
      </c>
      <c r="S539" s="215" t="s">
        <v>8294</v>
      </c>
      <c r="T539" s="215" t="s">
        <v>8294</v>
      </c>
      <c r="U539" s="209">
        <f>AD539*BS539</f>
        <v>1036.2133444444446</v>
      </c>
      <c r="V539" s="216">
        <v>42215</v>
      </c>
      <c r="W539" s="215">
        <v>13.5</v>
      </c>
      <c r="X539" s="215" t="s">
        <v>8294</v>
      </c>
      <c r="Y539" s="215" t="s">
        <v>8294</v>
      </c>
      <c r="Z539" s="209">
        <f>AD539*BU539</f>
        <v>274.86922400000003</v>
      </c>
      <c r="AA539" s="216">
        <v>42215</v>
      </c>
      <c r="AB539" s="208">
        <f>(AD539/AH539)*10000</f>
        <v>44520.444444444445</v>
      </c>
      <c r="AC539" s="216">
        <v>42215</v>
      </c>
      <c r="AD539" s="485">
        <f>(O539/W539)*(((100-CC539)/100)*((100-2)/100))*100</f>
        <v>21.815017777777779</v>
      </c>
      <c r="AE539" s="216">
        <v>42212</v>
      </c>
      <c r="AF539" s="235">
        <v>24.46178266178266</v>
      </c>
      <c r="AG539" s="216">
        <v>42212</v>
      </c>
      <c r="AH539" s="212">
        <v>4.9000000000000004</v>
      </c>
      <c r="AI539" s="216" t="s">
        <v>8299</v>
      </c>
      <c r="AJ539" s="212">
        <v>160</v>
      </c>
      <c r="AK539" s="216">
        <v>42145</v>
      </c>
      <c r="AL539" s="215" t="s">
        <v>8294</v>
      </c>
      <c r="AM539" s="215"/>
      <c r="AN539" s="212">
        <v>106</v>
      </c>
      <c r="AO539" s="212"/>
      <c r="AP539" s="215" t="s">
        <v>8294</v>
      </c>
      <c r="AQ539" s="215"/>
      <c r="AR539" s="215" t="s">
        <v>8294</v>
      </c>
      <c r="AS539" s="215"/>
      <c r="AT539" s="215" t="s">
        <v>8294</v>
      </c>
      <c r="AU539" s="215" t="s">
        <v>8294</v>
      </c>
      <c r="AV539" s="215"/>
      <c r="AW539" s="215" t="s">
        <v>8294</v>
      </c>
      <c r="AX539" s="215"/>
      <c r="AY539" s="215" t="s">
        <v>8294</v>
      </c>
      <c r="AZ539" s="215"/>
      <c r="BA539" s="215" t="s">
        <v>8294</v>
      </c>
      <c r="BB539" s="215"/>
      <c r="BC539" s="215" t="s">
        <v>8294</v>
      </c>
      <c r="BD539" s="215"/>
      <c r="BE539" s="212">
        <v>3</v>
      </c>
      <c r="BF539" s="217">
        <v>42279</v>
      </c>
      <c r="BG539" s="212">
        <v>-13.9</v>
      </c>
      <c r="BH539" s="212" t="s">
        <v>8299</v>
      </c>
      <c r="BI539" s="211" t="s">
        <v>8294</v>
      </c>
      <c r="BJ539" s="211"/>
      <c r="BK539" s="211" t="s">
        <v>8294</v>
      </c>
      <c r="BL539" s="211"/>
      <c r="BM539" s="212">
        <v>63.3</v>
      </c>
      <c r="BN539" s="212" t="s">
        <v>8299</v>
      </c>
      <c r="BO539" s="211" t="s">
        <v>8294</v>
      </c>
      <c r="BP539" s="211"/>
      <c r="BQ539" s="212">
        <v>10.199999999999999</v>
      </c>
      <c r="BR539" s="212" t="s">
        <v>8299</v>
      </c>
      <c r="BS539" s="212">
        <v>47.5</v>
      </c>
      <c r="BT539" s="212" t="s">
        <v>8299</v>
      </c>
      <c r="BU539" s="212">
        <v>12.6</v>
      </c>
      <c r="BV539" s="212" t="s">
        <v>8299</v>
      </c>
      <c r="BW539" s="212">
        <v>11.7</v>
      </c>
      <c r="BX539" s="212" t="s">
        <v>8299</v>
      </c>
      <c r="BY539" s="234">
        <v>7.9031028747558594</v>
      </c>
      <c r="BZ539" s="214">
        <v>42215</v>
      </c>
      <c r="CA539" s="212">
        <v>28.9</v>
      </c>
      <c r="CB539" s="208" t="s">
        <v>8299</v>
      </c>
      <c r="CC539" s="212">
        <v>8.1</v>
      </c>
      <c r="CD539" s="214">
        <v>42215</v>
      </c>
      <c r="CE539" s="208">
        <v>0</v>
      </c>
      <c r="CG539" s="215" t="s">
        <v>8294</v>
      </c>
      <c r="CH539" s="215" t="s">
        <v>8294</v>
      </c>
      <c r="CI539" s="215" t="s">
        <v>8294</v>
      </c>
      <c r="CJ539" s="215" t="s">
        <v>8294</v>
      </c>
    </row>
    <row r="540" spans="1:92">
      <c r="A540" s="210" t="s">
        <v>7624</v>
      </c>
      <c r="B540" s="211" t="s">
        <v>8023</v>
      </c>
      <c r="C540" s="212" t="s">
        <v>7725</v>
      </c>
      <c r="D540" s="211" t="s">
        <v>8274</v>
      </c>
      <c r="E540" s="212">
        <v>99</v>
      </c>
      <c r="F540" s="212">
        <v>2</v>
      </c>
      <c r="G540" s="213">
        <v>305</v>
      </c>
      <c r="H540" s="213">
        <v>21</v>
      </c>
      <c r="I540" s="213"/>
      <c r="J540" s="213"/>
      <c r="K540" s="211" t="s">
        <v>8294</v>
      </c>
      <c r="M540" s="212">
        <v>7</v>
      </c>
      <c r="N540" s="214">
        <v>41915</v>
      </c>
      <c r="O540" s="212">
        <v>3.1</v>
      </c>
      <c r="P540" s="214">
        <v>42215</v>
      </c>
      <c r="Q540" s="215" t="s">
        <v>8294</v>
      </c>
      <c r="R540" s="215" t="s">
        <v>8294</v>
      </c>
      <c r="S540" s="215" t="s">
        <v>8294</v>
      </c>
      <c r="T540" s="215" t="s">
        <v>8294</v>
      </c>
      <c r="U540" s="209">
        <f>AD540*BS540</f>
        <v>967.8235362962962</v>
      </c>
      <c r="V540" s="216">
        <v>42215</v>
      </c>
      <c r="W540" s="215">
        <v>13.5</v>
      </c>
      <c r="X540" s="215" t="s">
        <v>8294</v>
      </c>
      <c r="Y540" s="215" t="s">
        <v>8294</v>
      </c>
      <c r="Z540" s="209">
        <f>AD540*BU540</f>
        <v>272.39383111111107</v>
      </c>
      <c r="AA540" s="216">
        <v>42215</v>
      </c>
      <c r="AB540" s="208">
        <f>(AD540/AH540)*10000</f>
        <v>42114.074074074066</v>
      </c>
      <c r="AC540" s="216">
        <v>42215</v>
      </c>
      <c r="AD540" s="485">
        <f>(O540/W540)*(((100-CC540)/100)*((100-2)/100))*100</f>
        <v>20.635896296296295</v>
      </c>
      <c r="AE540" s="216">
        <v>42212</v>
      </c>
      <c r="AF540" s="235">
        <v>23.139601139601137</v>
      </c>
      <c r="AG540" s="216">
        <v>42212</v>
      </c>
      <c r="AH540" s="212">
        <v>4.9000000000000004</v>
      </c>
      <c r="AI540" s="216" t="s">
        <v>8299</v>
      </c>
      <c r="AJ540" s="212">
        <v>140</v>
      </c>
      <c r="AK540" s="216">
        <v>42145</v>
      </c>
      <c r="AL540" s="215" t="s">
        <v>8294</v>
      </c>
      <c r="AM540" s="215"/>
      <c r="AN540" s="212">
        <v>103</v>
      </c>
      <c r="AO540" s="212"/>
      <c r="AP540" s="215" t="s">
        <v>8294</v>
      </c>
      <c r="AQ540" s="215"/>
      <c r="AR540" s="215" t="s">
        <v>8294</v>
      </c>
      <c r="AS540" s="215"/>
      <c r="AT540" s="215" t="s">
        <v>8294</v>
      </c>
      <c r="AU540" s="215" t="s">
        <v>8294</v>
      </c>
      <c r="AV540" s="215"/>
      <c r="AW540" s="215" t="s">
        <v>8294</v>
      </c>
      <c r="AX540" s="215"/>
      <c r="AY540" s="215" t="s">
        <v>8294</v>
      </c>
      <c r="AZ540" s="215"/>
      <c r="BA540" s="215" t="s">
        <v>8294</v>
      </c>
      <c r="BB540" s="215"/>
      <c r="BC540" s="215" t="s">
        <v>8294</v>
      </c>
      <c r="BD540" s="215"/>
      <c r="BE540" s="212">
        <v>3</v>
      </c>
      <c r="BF540" s="217">
        <v>42279</v>
      </c>
      <c r="BG540" s="212">
        <v>-13.9</v>
      </c>
      <c r="BH540" s="212" t="s">
        <v>8299</v>
      </c>
      <c r="BI540" s="211" t="s">
        <v>8294</v>
      </c>
      <c r="BJ540" s="211"/>
      <c r="BK540" s="211" t="s">
        <v>8294</v>
      </c>
      <c r="BL540" s="211"/>
      <c r="BM540" s="212">
        <v>62.2</v>
      </c>
      <c r="BN540" s="212" t="s">
        <v>8299</v>
      </c>
      <c r="BO540" s="211" t="s">
        <v>8294</v>
      </c>
      <c r="BP540" s="211"/>
      <c r="BQ540" s="212">
        <v>10.6</v>
      </c>
      <c r="BR540" s="212" t="s">
        <v>8299</v>
      </c>
      <c r="BS540" s="212">
        <v>46.9</v>
      </c>
      <c r="BT540" s="212" t="s">
        <v>8299</v>
      </c>
      <c r="BU540" s="212">
        <v>13.2</v>
      </c>
      <c r="BV540" s="212" t="s">
        <v>8299</v>
      </c>
      <c r="BW540" s="212">
        <v>14.3</v>
      </c>
      <c r="BX540" s="212" t="s">
        <v>8299</v>
      </c>
      <c r="BY540" s="234">
        <v>7.7348661422729492</v>
      </c>
      <c r="BZ540" s="214">
        <v>42215</v>
      </c>
      <c r="CA540" s="212">
        <v>30</v>
      </c>
      <c r="CB540" s="208" t="s">
        <v>8299</v>
      </c>
      <c r="CC540" s="212">
        <v>8.3000000000000007</v>
      </c>
      <c r="CD540" s="214">
        <v>42215</v>
      </c>
      <c r="CE540" s="208">
        <v>0</v>
      </c>
      <c r="CG540" s="215" t="s">
        <v>8294</v>
      </c>
      <c r="CH540" s="215" t="s">
        <v>8294</v>
      </c>
      <c r="CI540" s="215" t="s">
        <v>8294</v>
      </c>
      <c r="CJ540" s="215" t="s">
        <v>8294</v>
      </c>
    </row>
    <row r="541" spans="1:92">
      <c r="A541" s="210" t="s">
        <v>7624</v>
      </c>
      <c r="B541" s="211" t="s">
        <v>8003</v>
      </c>
      <c r="C541" s="212" t="s">
        <v>7394</v>
      </c>
      <c r="D541" s="211" t="s">
        <v>8274</v>
      </c>
      <c r="E541" s="212">
        <v>89</v>
      </c>
      <c r="F541" s="212">
        <v>2</v>
      </c>
      <c r="G541" s="213">
        <v>305</v>
      </c>
      <c r="H541" s="213">
        <v>22</v>
      </c>
      <c r="I541" s="213"/>
      <c r="J541" s="213"/>
      <c r="K541" s="211" t="s">
        <v>8294</v>
      </c>
      <c r="M541" s="212">
        <v>7</v>
      </c>
      <c r="N541" s="214">
        <v>41915</v>
      </c>
      <c r="O541" s="212">
        <v>4.29</v>
      </c>
      <c r="P541" s="214">
        <v>42215</v>
      </c>
      <c r="Q541" s="215" t="s">
        <v>8294</v>
      </c>
      <c r="R541" s="215" t="s">
        <v>8294</v>
      </c>
      <c r="S541" s="215" t="s">
        <v>8294</v>
      </c>
      <c r="T541" s="215" t="s">
        <v>8294</v>
      </c>
      <c r="U541" s="209">
        <f>AD541*BS541</f>
        <v>1345.0543773333334</v>
      </c>
      <c r="V541" s="216">
        <v>42215</v>
      </c>
      <c r="W541" s="215">
        <v>13.5</v>
      </c>
      <c r="X541" s="215" t="s">
        <v>8294</v>
      </c>
      <c r="Y541" s="215" t="s">
        <v>8294</v>
      </c>
      <c r="Z541" s="209">
        <f>AD541*BU541</f>
        <v>391.23662355555552</v>
      </c>
      <c r="AA541" s="216">
        <v>42215</v>
      </c>
      <c r="AB541" s="208">
        <f>(AD541/AH541)*10000</f>
        <v>71393.544444444444</v>
      </c>
      <c r="AC541" s="216">
        <v>42215</v>
      </c>
      <c r="AD541" s="485">
        <f>(O541/W541)*(((100-CC541)/100)*((100-2)/100))*100</f>
        <v>28.557417777777776</v>
      </c>
      <c r="AE541" s="216">
        <v>42212</v>
      </c>
      <c r="AF541" s="235">
        <v>32.022222222222219</v>
      </c>
      <c r="AG541" s="216">
        <v>42212</v>
      </c>
      <c r="AH541" s="212">
        <v>4</v>
      </c>
      <c r="AI541" s="216" t="s">
        <v>8299</v>
      </c>
      <c r="AJ541" s="212">
        <v>135</v>
      </c>
      <c r="AK541" s="216">
        <v>42145</v>
      </c>
      <c r="AL541" s="215" t="s">
        <v>8294</v>
      </c>
      <c r="AM541" s="215"/>
      <c r="AN541" s="212">
        <v>103</v>
      </c>
      <c r="AO541" s="212"/>
      <c r="AP541" s="215" t="s">
        <v>8294</v>
      </c>
      <c r="AQ541" s="215"/>
      <c r="AR541" s="215" t="s">
        <v>8294</v>
      </c>
      <c r="AS541" s="215"/>
      <c r="AT541" s="215" t="s">
        <v>8294</v>
      </c>
      <c r="AU541" s="215" t="s">
        <v>8294</v>
      </c>
      <c r="AV541" s="215"/>
      <c r="AW541" s="215" t="s">
        <v>8294</v>
      </c>
      <c r="AX541" s="215"/>
      <c r="AY541" s="215" t="s">
        <v>8294</v>
      </c>
      <c r="AZ541" s="215"/>
      <c r="BA541" s="215" t="s">
        <v>8294</v>
      </c>
      <c r="BB541" s="215"/>
      <c r="BC541" s="215" t="s">
        <v>8294</v>
      </c>
      <c r="BD541" s="215"/>
      <c r="BE541" s="212">
        <v>3</v>
      </c>
      <c r="BF541" s="217">
        <v>42279</v>
      </c>
      <c r="BG541" s="212">
        <v>-13.1</v>
      </c>
      <c r="BH541" s="212" t="s">
        <v>8299</v>
      </c>
      <c r="BI541" s="211" t="s">
        <v>8294</v>
      </c>
      <c r="BJ541" s="211"/>
      <c r="BK541" s="211" t="s">
        <v>8294</v>
      </c>
      <c r="BL541" s="211"/>
      <c r="BM541" s="212">
        <v>62</v>
      </c>
      <c r="BN541" s="212" t="s">
        <v>8299</v>
      </c>
      <c r="BO541" s="211" t="s">
        <v>8294</v>
      </c>
      <c r="BP541" s="211"/>
      <c r="BQ541" s="212">
        <v>10</v>
      </c>
      <c r="BR541" s="212" t="s">
        <v>8299</v>
      </c>
      <c r="BS541" s="212">
        <v>47.1</v>
      </c>
      <c r="BT541" s="212" t="s">
        <v>8299</v>
      </c>
      <c r="BU541" s="212">
        <v>13.7</v>
      </c>
      <c r="BV541" s="212" t="s">
        <v>8299</v>
      </c>
      <c r="BW541" s="212">
        <v>10.1</v>
      </c>
      <c r="BX541" s="212" t="s">
        <v>8299</v>
      </c>
      <c r="BY541" s="234">
        <v>7.9734082221984863</v>
      </c>
      <c r="BZ541" s="214">
        <v>42215</v>
      </c>
      <c r="CA541" s="212">
        <v>31.2</v>
      </c>
      <c r="CB541" s="208" t="s">
        <v>8299</v>
      </c>
      <c r="CC541" s="212">
        <v>8.3000000000000007</v>
      </c>
      <c r="CD541" s="214">
        <v>42215</v>
      </c>
      <c r="CE541" s="208">
        <v>0</v>
      </c>
      <c r="CG541" s="215" t="s">
        <v>8294</v>
      </c>
      <c r="CH541" s="215" t="s">
        <v>8294</v>
      </c>
      <c r="CI541" s="215" t="s">
        <v>8294</v>
      </c>
      <c r="CJ541" s="215" t="s">
        <v>8294</v>
      </c>
    </row>
    <row r="542" spans="1:92">
      <c r="A542" s="210" t="s">
        <v>7624</v>
      </c>
      <c r="B542" s="211" t="s">
        <v>7955</v>
      </c>
      <c r="C542" s="212" t="s">
        <v>7695</v>
      </c>
      <c r="D542" s="211" t="s">
        <v>8276</v>
      </c>
      <c r="E542" s="212">
        <v>65</v>
      </c>
      <c r="F542" s="212">
        <v>2</v>
      </c>
      <c r="G542" s="213">
        <v>306</v>
      </c>
      <c r="H542" s="213">
        <v>11</v>
      </c>
      <c r="I542" s="213"/>
      <c r="J542" s="213"/>
      <c r="K542" s="211" t="s">
        <v>8294</v>
      </c>
      <c r="M542" s="212">
        <v>7</v>
      </c>
      <c r="N542" s="214">
        <v>41915</v>
      </c>
      <c r="O542" s="212">
        <v>3.91</v>
      </c>
      <c r="P542" s="214">
        <v>42215</v>
      </c>
      <c r="Q542" s="215" t="s">
        <v>8294</v>
      </c>
      <c r="R542" s="215" t="s">
        <v>8294</v>
      </c>
      <c r="S542" s="215" t="s">
        <v>8294</v>
      </c>
      <c r="T542" s="215" t="s">
        <v>8294</v>
      </c>
      <c r="U542" s="209">
        <f>AD542*BS542</f>
        <v>1182.9532959999997</v>
      </c>
      <c r="V542" s="216">
        <v>42215</v>
      </c>
      <c r="W542" s="215">
        <v>13.5</v>
      </c>
      <c r="X542" s="215" t="s">
        <v>8294</v>
      </c>
      <c r="Y542" s="215" t="s">
        <v>8294</v>
      </c>
      <c r="Z542" s="209">
        <f>AD542*BU542</f>
        <v>406.4773439999999</v>
      </c>
      <c r="AA542" s="216">
        <v>42215</v>
      </c>
      <c r="AB542" s="208">
        <f>(AD542/AH542)*10000</f>
        <v>54283.833333333328</v>
      </c>
      <c r="AC542" s="216">
        <v>42215</v>
      </c>
      <c r="AD542" s="485">
        <f>(O542/W542)*(((100-CC542)/100)*((100-2)/100))*100</f>
        <v>26.056239999999995</v>
      </c>
      <c r="AE542" s="216">
        <v>42212</v>
      </c>
      <c r="AF542" s="235">
        <v>29.217582417582417</v>
      </c>
      <c r="AG542" s="216">
        <v>42212</v>
      </c>
      <c r="AH542" s="212">
        <v>4.8</v>
      </c>
      <c r="AI542" s="216" t="s">
        <v>8299</v>
      </c>
      <c r="AJ542" s="212">
        <v>150</v>
      </c>
      <c r="AK542" s="216">
        <v>42145</v>
      </c>
      <c r="AL542" s="215" t="s">
        <v>8294</v>
      </c>
      <c r="AM542" s="215"/>
      <c r="AN542" s="212">
        <v>103</v>
      </c>
      <c r="AO542" s="212"/>
      <c r="AP542" s="215" t="s">
        <v>8294</v>
      </c>
      <c r="AQ542" s="215"/>
      <c r="AR542" s="215" t="s">
        <v>8294</v>
      </c>
      <c r="AS542" s="215"/>
      <c r="AT542" s="215" t="s">
        <v>8294</v>
      </c>
      <c r="AU542" s="215" t="s">
        <v>8294</v>
      </c>
      <c r="AV542" s="215"/>
      <c r="AW542" s="215" t="s">
        <v>8294</v>
      </c>
      <c r="AX542" s="215"/>
      <c r="AY542" s="215" t="s">
        <v>8294</v>
      </c>
      <c r="AZ542" s="215"/>
      <c r="BA542" s="215" t="s">
        <v>8294</v>
      </c>
      <c r="BB542" s="215"/>
      <c r="BC542" s="215" t="s">
        <v>8294</v>
      </c>
      <c r="BD542" s="215"/>
      <c r="BE542" s="212">
        <v>3</v>
      </c>
      <c r="BF542" s="217">
        <v>42279</v>
      </c>
      <c r="BG542" s="212">
        <v>-9.3000000000000007</v>
      </c>
      <c r="BH542" s="212" t="s">
        <v>8299</v>
      </c>
      <c r="BI542" s="211" t="s">
        <v>8294</v>
      </c>
      <c r="BJ542" s="211"/>
      <c r="BK542" s="211" t="s">
        <v>8294</v>
      </c>
      <c r="BL542" s="211"/>
      <c r="BM542" s="212">
        <v>60.6</v>
      </c>
      <c r="BN542" s="212" t="s">
        <v>8299</v>
      </c>
      <c r="BO542" s="211" t="s">
        <v>8294</v>
      </c>
      <c r="BP542" s="211"/>
      <c r="BQ542" s="212">
        <v>10.9</v>
      </c>
      <c r="BR542" s="212" t="s">
        <v>8299</v>
      </c>
      <c r="BS542" s="212">
        <v>45.4</v>
      </c>
      <c r="BT542" s="212" t="s">
        <v>8299</v>
      </c>
      <c r="BU542" s="212">
        <v>15.6</v>
      </c>
      <c r="BV542" s="212" t="s">
        <v>8299</v>
      </c>
      <c r="BW542" s="212">
        <v>15.9</v>
      </c>
      <c r="BX542" s="212" t="s">
        <v>8299</v>
      </c>
      <c r="BY542" s="234">
        <v>7.8384981155395508</v>
      </c>
      <c r="BZ542" s="214">
        <v>42215</v>
      </c>
      <c r="CA542" s="212">
        <v>34.200000000000003</v>
      </c>
      <c r="CB542" s="208" t="s">
        <v>8299</v>
      </c>
      <c r="CC542" s="212">
        <v>8.1999999999999993</v>
      </c>
      <c r="CD542" s="214">
        <v>42215</v>
      </c>
      <c r="CE542" s="208">
        <v>0</v>
      </c>
      <c r="CG542" s="215" t="s">
        <v>8294</v>
      </c>
      <c r="CH542" s="215" t="s">
        <v>8294</v>
      </c>
      <c r="CI542" s="215" t="s">
        <v>8294</v>
      </c>
      <c r="CJ542" s="215" t="s">
        <v>8294</v>
      </c>
    </row>
    <row r="543" spans="1:92">
      <c r="A543" s="210" t="s">
        <v>7624</v>
      </c>
      <c r="B543" s="211" t="s">
        <v>8139</v>
      </c>
      <c r="C543" s="212" t="s">
        <v>7775</v>
      </c>
      <c r="D543" s="211" t="s">
        <v>8276</v>
      </c>
      <c r="E543" s="212">
        <v>152</v>
      </c>
      <c r="F543" s="212">
        <v>2</v>
      </c>
      <c r="G543" s="213">
        <v>306</v>
      </c>
      <c r="H543" s="213">
        <v>12</v>
      </c>
      <c r="I543" s="213"/>
      <c r="J543" s="213"/>
      <c r="K543" s="211" t="s">
        <v>8294</v>
      </c>
      <c r="M543" s="212">
        <v>7</v>
      </c>
      <c r="N543" s="214">
        <v>41915</v>
      </c>
      <c r="O543" s="212">
        <v>5.81</v>
      </c>
      <c r="P543" s="214">
        <v>42215</v>
      </c>
      <c r="Q543" s="215" t="s">
        <v>8294</v>
      </c>
      <c r="R543" s="215" t="s">
        <v>8294</v>
      </c>
      <c r="S543" s="215" t="s">
        <v>8294</v>
      </c>
      <c r="T543" s="215" t="s">
        <v>8294</v>
      </c>
      <c r="U543" s="209">
        <f>AD543*BS543</f>
        <v>1786.7777044444442</v>
      </c>
      <c r="V543" s="216">
        <v>42215</v>
      </c>
      <c r="W543" s="215">
        <v>13.5</v>
      </c>
      <c r="X543" s="215" t="s">
        <v>8294</v>
      </c>
      <c r="Y543" s="215" t="s">
        <v>8294</v>
      </c>
      <c r="Z543" s="209">
        <f>AD543*BU543</f>
        <v>567.29227333333336</v>
      </c>
      <c r="AA543" s="216">
        <v>42215</v>
      </c>
      <c r="AB543" s="208">
        <f>(AD543/AH543)*10000</f>
        <v>78757.777777777781</v>
      </c>
      <c r="AC543" s="216">
        <v>42215</v>
      </c>
      <c r="AD543" s="485">
        <f>(O543/W543)*(((100-CC543)/100)*((100-2)/100))*100</f>
        <v>38.591311111111111</v>
      </c>
      <c r="AE543" s="216">
        <v>42212</v>
      </c>
      <c r="AF543" s="235">
        <v>43.273504273504273</v>
      </c>
      <c r="AG543" s="216">
        <v>42212</v>
      </c>
      <c r="AH543" s="212">
        <v>4.9000000000000004</v>
      </c>
      <c r="AI543" s="216" t="s">
        <v>8299</v>
      </c>
      <c r="AJ543" s="212">
        <v>165</v>
      </c>
      <c r="AK543" s="216">
        <v>42145</v>
      </c>
      <c r="AL543" s="215" t="s">
        <v>8294</v>
      </c>
      <c r="AM543" s="215"/>
      <c r="AN543" s="212">
        <v>106</v>
      </c>
      <c r="AO543" s="212"/>
      <c r="AP543" s="215" t="s">
        <v>8294</v>
      </c>
      <c r="AQ543" s="215"/>
      <c r="AR543" s="215" t="s">
        <v>8294</v>
      </c>
      <c r="AS543" s="215"/>
      <c r="AT543" s="215" t="s">
        <v>8294</v>
      </c>
      <c r="AU543" s="215" t="s">
        <v>8294</v>
      </c>
      <c r="AV543" s="215"/>
      <c r="AW543" s="215" t="s">
        <v>8294</v>
      </c>
      <c r="AX543" s="215"/>
      <c r="AY543" s="215" t="s">
        <v>8294</v>
      </c>
      <c r="AZ543" s="215"/>
      <c r="BA543" s="215" t="s">
        <v>8294</v>
      </c>
      <c r="BB543" s="215"/>
      <c r="BC543" s="215" t="s">
        <v>8294</v>
      </c>
      <c r="BD543" s="215"/>
      <c r="BE543" s="212">
        <v>3</v>
      </c>
      <c r="BF543" s="217">
        <v>42279</v>
      </c>
      <c r="BG543" s="212">
        <v>-12.9</v>
      </c>
      <c r="BH543" s="212" t="s">
        <v>8299</v>
      </c>
      <c r="BI543" s="211" t="s">
        <v>8294</v>
      </c>
      <c r="BJ543" s="211"/>
      <c r="BK543" s="211" t="s">
        <v>8294</v>
      </c>
      <c r="BL543" s="211"/>
      <c r="BM543" s="212">
        <v>61.9</v>
      </c>
      <c r="BN543" s="212" t="s">
        <v>8299</v>
      </c>
      <c r="BO543" s="211" t="s">
        <v>8294</v>
      </c>
      <c r="BP543" s="211"/>
      <c r="BQ543" s="212">
        <v>10.8</v>
      </c>
      <c r="BR543" s="212" t="s">
        <v>8299</v>
      </c>
      <c r="BS543" s="212">
        <v>46.3</v>
      </c>
      <c r="BT543" s="212" t="s">
        <v>8299</v>
      </c>
      <c r="BU543" s="212">
        <v>14.7</v>
      </c>
      <c r="BV543" s="212" t="s">
        <v>8299</v>
      </c>
      <c r="BW543" s="212">
        <v>8.1999999999999993</v>
      </c>
      <c r="BX543" s="212" t="s">
        <v>8299</v>
      </c>
      <c r="BY543" s="234">
        <v>7.8958630561828613</v>
      </c>
      <c r="BZ543" s="214">
        <v>42215</v>
      </c>
      <c r="CA543" s="212">
        <v>32.799999999999997</v>
      </c>
      <c r="CB543" s="208" t="s">
        <v>8299</v>
      </c>
      <c r="CC543" s="212">
        <v>8.5</v>
      </c>
      <c r="CD543" s="214">
        <v>42215</v>
      </c>
      <c r="CE543" s="208">
        <v>0</v>
      </c>
      <c r="CG543" s="215" t="s">
        <v>8294</v>
      </c>
      <c r="CH543" s="215" t="s">
        <v>8294</v>
      </c>
      <c r="CI543" s="215" t="s">
        <v>8294</v>
      </c>
      <c r="CJ543" s="215" t="s">
        <v>8294</v>
      </c>
    </row>
    <row r="544" spans="1:92">
      <c r="A544" s="210" t="s">
        <v>7624</v>
      </c>
      <c r="B544" s="211" t="s">
        <v>8098</v>
      </c>
      <c r="C544" s="212" t="s">
        <v>7756</v>
      </c>
      <c r="D544" s="211" t="s">
        <v>8276</v>
      </c>
      <c r="E544" s="212">
        <v>133</v>
      </c>
      <c r="F544" s="212">
        <v>2</v>
      </c>
      <c r="G544" s="213">
        <v>306</v>
      </c>
      <c r="H544" s="213">
        <v>13</v>
      </c>
      <c r="I544" s="213"/>
      <c r="J544" s="213"/>
      <c r="K544" s="211" t="s">
        <v>8294</v>
      </c>
      <c r="M544" s="212">
        <v>7</v>
      </c>
      <c r="N544" s="214">
        <v>41915</v>
      </c>
      <c r="O544" s="212">
        <v>4.8899999999999997</v>
      </c>
      <c r="P544" s="214">
        <v>42215</v>
      </c>
      <c r="Q544" s="215" t="s">
        <v>8294</v>
      </c>
      <c r="R544" s="215" t="s">
        <v>8294</v>
      </c>
      <c r="S544" s="215" t="s">
        <v>8294</v>
      </c>
      <c r="T544" s="215" t="s">
        <v>8294</v>
      </c>
      <c r="U544" s="209">
        <f>AD544*BS544</f>
        <v>1497.3708119999999</v>
      </c>
      <c r="V544" s="216">
        <v>42215</v>
      </c>
      <c r="W544" s="215">
        <v>13.5</v>
      </c>
      <c r="X544" s="215" t="s">
        <v>8294</v>
      </c>
      <c r="Y544" s="215" t="s">
        <v>8294</v>
      </c>
      <c r="Z544" s="209">
        <f>AD544*BU544</f>
        <v>473.02563777777772</v>
      </c>
      <c r="AA544" s="216">
        <v>42215</v>
      </c>
      <c r="AB544" s="208">
        <f>(AD544/AH544)*10000</f>
        <v>65244.915555555548</v>
      </c>
      <c r="AC544" s="216">
        <v>42215</v>
      </c>
      <c r="AD544" s="485">
        <f>(O544/W544)*(((100-CC544)/100)*((100-2)/100))*100</f>
        <v>32.622457777777775</v>
      </c>
      <c r="AE544" s="216">
        <v>42212</v>
      </c>
      <c r="AF544" s="235">
        <v>36.580463980463982</v>
      </c>
      <c r="AG544" s="216">
        <v>42212</v>
      </c>
      <c r="AH544" s="212">
        <v>5</v>
      </c>
      <c r="AI544" s="216" t="s">
        <v>8299</v>
      </c>
      <c r="AJ544" s="212">
        <v>145</v>
      </c>
      <c r="AK544" s="216">
        <v>42145</v>
      </c>
      <c r="AL544" s="215" t="s">
        <v>8294</v>
      </c>
      <c r="AM544" s="215"/>
      <c r="AN544" s="212">
        <v>100</v>
      </c>
      <c r="AO544" s="212"/>
      <c r="AP544" s="215" t="s">
        <v>8294</v>
      </c>
      <c r="AQ544" s="215"/>
      <c r="AR544" s="215" t="s">
        <v>8294</v>
      </c>
      <c r="AS544" s="215"/>
      <c r="AT544" s="215" t="s">
        <v>8294</v>
      </c>
      <c r="AU544" s="215" t="s">
        <v>8294</v>
      </c>
      <c r="AV544" s="215"/>
      <c r="AW544" s="215" t="s">
        <v>8294</v>
      </c>
      <c r="AX544" s="215"/>
      <c r="AY544" s="215" t="s">
        <v>8294</v>
      </c>
      <c r="AZ544" s="215"/>
      <c r="BA544" s="215" t="s">
        <v>8294</v>
      </c>
      <c r="BB544" s="215"/>
      <c r="BC544" s="215" t="s">
        <v>8294</v>
      </c>
      <c r="BD544" s="215"/>
      <c r="BE544" s="212">
        <v>3</v>
      </c>
      <c r="BF544" s="217">
        <v>42279</v>
      </c>
      <c r="BG544" s="212">
        <v>-12.4</v>
      </c>
      <c r="BH544" s="212" t="s">
        <v>8299</v>
      </c>
      <c r="BI544" s="211" t="s">
        <v>8294</v>
      </c>
      <c r="BJ544" s="211"/>
      <c r="BK544" s="211" t="s">
        <v>8294</v>
      </c>
      <c r="BL544" s="211"/>
      <c r="BM544" s="212">
        <v>62.1</v>
      </c>
      <c r="BN544" s="212" t="s">
        <v>8299</v>
      </c>
      <c r="BO544" s="211" t="s">
        <v>8294</v>
      </c>
      <c r="BP544" s="211"/>
      <c r="BQ544" s="212">
        <v>10.6</v>
      </c>
      <c r="BR544" s="212" t="s">
        <v>8299</v>
      </c>
      <c r="BS544" s="212">
        <v>45.9</v>
      </c>
      <c r="BT544" s="212" t="s">
        <v>8299</v>
      </c>
      <c r="BU544" s="212">
        <v>14.5</v>
      </c>
      <c r="BV544" s="212" t="s">
        <v>8299</v>
      </c>
      <c r="BW544" s="212">
        <v>11.1</v>
      </c>
      <c r="BX544" s="212" t="s">
        <v>8299</v>
      </c>
      <c r="BY544" s="234">
        <v>7.4990987777709961</v>
      </c>
      <c r="BZ544" s="214">
        <v>42215</v>
      </c>
      <c r="CA544" s="212">
        <v>32.1</v>
      </c>
      <c r="CB544" s="208" t="s">
        <v>8299</v>
      </c>
      <c r="CC544" s="212">
        <v>8.1</v>
      </c>
      <c r="CD544" s="214">
        <v>42215</v>
      </c>
      <c r="CE544" s="208">
        <v>0</v>
      </c>
      <c r="CG544" s="215" t="s">
        <v>8294</v>
      </c>
      <c r="CH544" s="215" t="s">
        <v>8294</v>
      </c>
      <c r="CI544" s="215" t="s">
        <v>8294</v>
      </c>
      <c r="CJ544" s="215" t="s">
        <v>8294</v>
      </c>
    </row>
    <row r="545" spans="1:88">
      <c r="A545" s="210" t="s">
        <v>7624</v>
      </c>
      <c r="B545" s="211" t="s">
        <v>7823</v>
      </c>
      <c r="C545" s="212" t="s">
        <v>7752</v>
      </c>
      <c r="D545" s="211" t="s">
        <v>8276</v>
      </c>
      <c r="E545" s="212">
        <v>6</v>
      </c>
      <c r="F545" s="212">
        <v>2</v>
      </c>
      <c r="G545" s="213">
        <v>306</v>
      </c>
      <c r="H545" s="213">
        <v>14</v>
      </c>
      <c r="I545" s="213"/>
      <c r="J545" s="213"/>
      <c r="K545" s="211" t="s">
        <v>8294</v>
      </c>
      <c r="M545" s="212">
        <v>7</v>
      </c>
      <c r="N545" s="214">
        <v>41915</v>
      </c>
      <c r="O545" s="212">
        <v>2.37</v>
      </c>
      <c r="P545" s="214">
        <v>42215</v>
      </c>
      <c r="Q545" s="215" t="s">
        <v>8294</v>
      </c>
      <c r="R545" s="215" t="s">
        <v>8294</v>
      </c>
      <c r="S545" s="215" t="s">
        <v>8294</v>
      </c>
      <c r="T545" s="215" t="s">
        <v>8294</v>
      </c>
      <c r="U545" s="209">
        <f>AD545*BS545</f>
        <v>734.40611999999987</v>
      </c>
      <c r="V545" s="216">
        <v>42215</v>
      </c>
      <c r="W545" s="215">
        <v>13.5</v>
      </c>
      <c r="X545" s="215" t="s">
        <v>8294</v>
      </c>
      <c r="Y545" s="215" t="s">
        <v>8294</v>
      </c>
      <c r="Z545" s="209">
        <f>AD545*BU545</f>
        <v>238.48456799999997</v>
      </c>
      <c r="AA545" s="216">
        <v>42215</v>
      </c>
      <c r="AB545" s="208">
        <f>(AD545/AH545)*10000</f>
        <v>32231.999999999993</v>
      </c>
      <c r="AC545" s="216">
        <v>42215</v>
      </c>
      <c r="AD545" s="485">
        <f>(O545/W545)*(((100-CC545)/100)*((100-2)/100))*100</f>
        <v>15.793679999999998</v>
      </c>
      <c r="AE545" s="216">
        <v>42212</v>
      </c>
      <c r="AF545" s="235">
        <v>17.709890109890111</v>
      </c>
      <c r="AG545" s="216">
        <v>42212</v>
      </c>
      <c r="AH545" s="212">
        <v>4.9000000000000004</v>
      </c>
      <c r="AI545" s="216" t="s">
        <v>8299</v>
      </c>
      <c r="AJ545" s="212">
        <v>175</v>
      </c>
      <c r="AK545" s="216">
        <v>42145</v>
      </c>
      <c r="AL545" s="215" t="s">
        <v>8294</v>
      </c>
      <c r="AM545" s="215"/>
      <c r="AN545" s="212">
        <v>107</v>
      </c>
      <c r="AO545" s="212"/>
      <c r="AP545" s="215" t="s">
        <v>8294</v>
      </c>
      <c r="AQ545" s="215"/>
      <c r="AR545" s="215" t="s">
        <v>8294</v>
      </c>
      <c r="AS545" s="215"/>
      <c r="AT545" s="215" t="s">
        <v>8294</v>
      </c>
      <c r="AU545" s="215" t="s">
        <v>8294</v>
      </c>
      <c r="AV545" s="215"/>
      <c r="AW545" s="215" t="s">
        <v>8294</v>
      </c>
      <c r="AX545" s="215"/>
      <c r="AY545" s="215" t="s">
        <v>8294</v>
      </c>
      <c r="AZ545" s="215"/>
      <c r="BA545" s="215" t="s">
        <v>8294</v>
      </c>
      <c r="BB545" s="215"/>
      <c r="BC545" s="215" t="s">
        <v>8294</v>
      </c>
      <c r="BD545" s="215"/>
      <c r="BE545" s="212">
        <v>3</v>
      </c>
      <c r="BF545" s="217">
        <v>42279</v>
      </c>
      <c r="BG545" s="212">
        <v>8.1999999999999993</v>
      </c>
      <c r="BH545" s="212" t="s">
        <v>8299</v>
      </c>
      <c r="BI545" s="211" t="s">
        <v>8294</v>
      </c>
      <c r="BJ545" s="211"/>
      <c r="BK545" s="211" t="s">
        <v>8294</v>
      </c>
      <c r="BL545" s="211"/>
      <c r="BM545" s="212">
        <v>65</v>
      </c>
      <c r="BN545" s="212" t="s">
        <v>8299</v>
      </c>
      <c r="BO545" s="211" t="s">
        <v>8294</v>
      </c>
      <c r="BP545" s="211"/>
      <c r="BQ545" s="212">
        <v>7.4</v>
      </c>
      <c r="BR545" s="212" t="s">
        <v>8299</v>
      </c>
      <c r="BS545" s="212">
        <v>46.5</v>
      </c>
      <c r="BT545" s="212" t="s">
        <v>8299</v>
      </c>
      <c r="BU545" s="212">
        <v>15.1</v>
      </c>
      <c r="BV545" s="212" t="s">
        <v>8299</v>
      </c>
      <c r="BW545" s="212">
        <v>32.6</v>
      </c>
      <c r="BX545" s="212" t="s">
        <v>8299</v>
      </c>
      <c r="BY545" s="234">
        <v>7.576873779296875</v>
      </c>
      <c r="BZ545" s="214">
        <v>42215</v>
      </c>
      <c r="CA545" s="212">
        <v>33.9</v>
      </c>
      <c r="CB545" s="208" t="s">
        <v>8299</v>
      </c>
      <c r="CC545" s="212">
        <v>8.1999999999999993</v>
      </c>
      <c r="CD545" s="214">
        <v>42215</v>
      </c>
      <c r="CE545" s="208">
        <v>0</v>
      </c>
      <c r="CG545" s="215" t="s">
        <v>8294</v>
      </c>
      <c r="CH545" s="215" t="s">
        <v>8294</v>
      </c>
      <c r="CI545" s="215" t="s">
        <v>8294</v>
      </c>
      <c r="CJ545" s="215" t="s">
        <v>8294</v>
      </c>
    </row>
    <row r="546" spans="1:88">
      <c r="A546" s="210" t="s">
        <v>7624</v>
      </c>
      <c r="B546" s="211" t="s">
        <v>8121</v>
      </c>
      <c r="C546" s="212" t="s">
        <v>7767</v>
      </c>
      <c r="D546" s="211" t="s">
        <v>8276</v>
      </c>
      <c r="E546" s="212">
        <v>144</v>
      </c>
      <c r="F546" s="212">
        <v>2</v>
      </c>
      <c r="G546" s="213">
        <v>306</v>
      </c>
      <c r="H546" s="213">
        <v>15</v>
      </c>
      <c r="I546" s="213"/>
      <c r="J546" s="213"/>
      <c r="K546" s="211" t="s">
        <v>8294</v>
      </c>
      <c r="M546" s="212">
        <v>7</v>
      </c>
      <c r="N546" s="214">
        <v>41915</v>
      </c>
      <c r="O546" s="212">
        <v>5.96</v>
      </c>
      <c r="P546" s="214">
        <v>42215</v>
      </c>
      <c r="Q546" s="215" t="s">
        <v>8294</v>
      </c>
      <c r="R546" s="215" t="s">
        <v>8294</v>
      </c>
      <c r="S546" s="215" t="s">
        <v>8294</v>
      </c>
      <c r="T546" s="215" t="s">
        <v>8294</v>
      </c>
      <c r="U546" s="209">
        <f>AD546*BS546</f>
        <v>1872.7292142222225</v>
      </c>
      <c r="V546" s="216">
        <v>42215</v>
      </c>
      <c r="W546" s="215">
        <v>13.5</v>
      </c>
      <c r="X546" s="215" t="s">
        <v>8294</v>
      </c>
      <c r="Y546" s="215" t="s">
        <v>8294</v>
      </c>
      <c r="Z546" s="209">
        <f>AD546*BU546</f>
        <v>560.62594311111116</v>
      </c>
      <c r="AA546" s="216">
        <v>42215</v>
      </c>
      <c r="AB546" s="208">
        <f>(AD546/AH546)*10000</f>
        <v>84597.24507486209</v>
      </c>
      <c r="AC546" s="216">
        <v>42215</v>
      </c>
      <c r="AD546" s="485">
        <f>(O546/W546)*(((100-CC546)/100)*((100-2)/100))*100</f>
        <v>39.760705185185188</v>
      </c>
      <c r="AE546" s="216">
        <v>42212</v>
      </c>
      <c r="AF546" s="235">
        <v>44.584778184778187</v>
      </c>
      <c r="AG546" s="216">
        <v>42212</v>
      </c>
      <c r="AH546" s="212">
        <v>4.7</v>
      </c>
      <c r="AI546" s="216" t="s">
        <v>8299</v>
      </c>
      <c r="AJ546" s="212">
        <v>165</v>
      </c>
      <c r="AK546" s="216">
        <v>42145</v>
      </c>
      <c r="AL546" s="215" t="s">
        <v>8294</v>
      </c>
      <c r="AM546" s="215"/>
      <c r="AN546" s="212">
        <v>105</v>
      </c>
      <c r="AO546" s="212"/>
      <c r="AP546" s="215" t="s">
        <v>8294</v>
      </c>
      <c r="AQ546" s="215"/>
      <c r="AR546" s="215" t="s">
        <v>8294</v>
      </c>
      <c r="AS546" s="215"/>
      <c r="AT546" s="215" t="s">
        <v>8294</v>
      </c>
      <c r="AU546" s="215" t="s">
        <v>8294</v>
      </c>
      <c r="AV546" s="215"/>
      <c r="AW546" s="215" t="s">
        <v>8294</v>
      </c>
      <c r="AX546" s="215"/>
      <c r="AY546" s="215" t="s">
        <v>8294</v>
      </c>
      <c r="AZ546" s="215"/>
      <c r="BA546" s="215" t="s">
        <v>8294</v>
      </c>
      <c r="BB546" s="215"/>
      <c r="BC546" s="215" t="s">
        <v>8294</v>
      </c>
      <c r="BD546" s="215"/>
      <c r="BE546" s="212">
        <v>3</v>
      </c>
      <c r="BF546" s="217">
        <v>42279</v>
      </c>
      <c r="BG546" s="212">
        <v>-5.8</v>
      </c>
      <c r="BH546" s="212" t="s">
        <v>8299</v>
      </c>
      <c r="BI546" s="211" t="s">
        <v>8294</v>
      </c>
      <c r="BJ546" s="211"/>
      <c r="BK546" s="211" t="s">
        <v>8294</v>
      </c>
      <c r="BL546" s="211"/>
      <c r="BM546" s="212">
        <v>60.7</v>
      </c>
      <c r="BN546" s="212" t="s">
        <v>8299</v>
      </c>
      <c r="BO546" s="211" t="s">
        <v>8294</v>
      </c>
      <c r="BP546" s="211"/>
      <c r="BQ546" s="212">
        <v>9.1</v>
      </c>
      <c r="BR546" s="212" t="s">
        <v>8299</v>
      </c>
      <c r="BS546" s="212">
        <v>47.1</v>
      </c>
      <c r="BT546" s="212" t="s">
        <v>8299</v>
      </c>
      <c r="BU546" s="212">
        <v>14.1</v>
      </c>
      <c r="BV546" s="212" t="s">
        <v>8299</v>
      </c>
      <c r="BW546" s="212">
        <v>15.8</v>
      </c>
      <c r="BX546" s="212" t="s">
        <v>8299</v>
      </c>
      <c r="BY546" s="234">
        <v>7.360206127166748</v>
      </c>
      <c r="BZ546" s="214">
        <v>42215</v>
      </c>
      <c r="CA546" s="212">
        <v>32.1</v>
      </c>
      <c r="CB546" s="208" t="s">
        <v>8299</v>
      </c>
      <c r="CC546" s="212">
        <v>8.1</v>
      </c>
      <c r="CD546" s="214">
        <v>42215</v>
      </c>
      <c r="CE546" s="208">
        <v>0</v>
      </c>
      <c r="CG546" s="215" t="s">
        <v>8294</v>
      </c>
      <c r="CH546" s="215" t="s">
        <v>8294</v>
      </c>
      <c r="CI546" s="215" t="s">
        <v>8294</v>
      </c>
      <c r="CJ546" s="215" t="s">
        <v>8294</v>
      </c>
    </row>
    <row r="547" spans="1:88">
      <c r="A547" s="210" t="s">
        <v>7624</v>
      </c>
      <c r="B547" s="211" t="s">
        <v>7935</v>
      </c>
      <c r="C547" s="212" t="s">
        <v>7685</v>
      </c>
      <c r="D547" s="211" t="s">
        <v>8276</v>
      </c>
      <c r="E547" s="212">
        <v>55</v>
      </c>
      <c r="F547" s="212">
        <v>2</v>
      </c>
      <c r="G547" s="213">
        <v>306</v>
      </c>
      <c r="H547" s="213">
        <v>16</v>
      </c>
      <c r="I547" s="213"/>
      <c r="J547" s="213"/>
      <c r="K547" s="211" t="s">
        <v>8294</v>
      </c>
      <c r="M547" s="212">
        <v>7</v>
      </c>
      <c r="N547" s="214">
        <v>41915</v>
      </c>
      <c r="O547" s="212">
        <v>5</v>
      </c>
      <c r="P547" s="214">
        <v>42215</v>
      </c>
      <c r="Q547" s="215" t="s">
        <v>8294</v>
      </c>
      <c r="R547" s="215" t="s">
        <v>8294</v>
      </c>
      <c r="S547" s="215" t="s">
        <v>8294</v>
      </c>
      <c r="T547" s="215" t="s">
        <v>8294</v>
      </c>
      <c r="U547" s="209">
        <f>AD547*BS547</f>
        <v>1576.1303703703704</v>
      </c>
      <c r="V547" s="216">
        <v>42215</v>
      </c>
      <c r="W547" s="215">
        <v>13.5</v>
      </c>
      <c r="X547" s="215" t="s">
        <v>8294</v>
      </c>
      <c r="Y547" s="215" t="s">
        <v>8294</v>
      </c>
      <c r="Z547" s="209">
        <f>AD547*BU547</f>
        <v>464.15703703703707</v>
      </c>
      <c r="AA547" s="216">
        <v>42215</v>
      </c>
      <c r="AB547" s="208">
        <f>(AD547/AH547)*10000</f>
        <v>69567.901234567908</v>
      </c>
      <c r="AC547" s="216">
        <v>42215</v>
      </c>
      <c r="AD547" s="485">
        <f>(O547/W547)*(((100-CC547)/100)*((100-2)/100))*100</f>
        <v>33.392592592592592</v>
      </c>
      <c r="AE547" s="216">
        <v>42212</v>
      </c>
      <c r="AF547" s="235">
        <v>37.444037444037441</v>
      </c>
      <c r="AG547" s="216">
        <v>42212</v>
      </c>
      <c r="AH547" s="212">
        <v>4.8</v>
      </c>
      <c r="AI547" s="216" t="s">
        <v>8299</v>
      </c>
      <c r="AJ547" s="212">
        <v>160</v>
      </c>
      <c r="AK547" s="216">
        <v>42145</v>
      </c>
      <c r="AL547" s="215" t="s">
        <v>8294</v>
      </c>
      <c r="AM547" s="215"/>
      <c r="AN547" s="212">
        <v>106</v>
      </c>
      <c r="AO547" s="212"/>
      <c r="AP547" s="215" t="s">
        <v>8294</v>
      </c>
      <c r="AQ547" s="215"/>
      <c r="AR547" s="215" t="s">
        <v>8294</v>
      </c>
      <c r="AS547" s="215"/>
      <c r="AT547" s="215" t="s">
        <v>8294</v>
      </c>
      <c r="AU547" s="215" t="s">
        <v>8294</v>
      </c>
      <c r="AV547" s="215"/>
      <c r="AW547" s="215" t="s">
        <v>8294</v>
      </c>
      <c r="AX547" s="215"/>
      <c r="AY547" s="215" t="s">
        <v>8294</v>
      </c>
      <c r="AZ547" s="215"/>
      <c r="BA547" s="215" t="s">
        <v>8294</v>
      </c>
      <c r="BB547" s="215"/>
      <c r="BC547" s="215" t="s">
        <v>8294</v>
      </c>
      <c r="BD547" s="215"/>
      <c r="BE547" s="212">
        <v>3</v>
      </c>
      <c r="BF547" s="217">
        <v>42279</v>
      </c>
      <c r="BG547" s="212">
        <v>-14.4</v>
      </c>
      <c r="BH547" s="212" t="s">
        <v>8299</v>
      </c>
      <c r="BI547" s="211" t="s">
        <v>8294</v>
      </c>
      <c r="BJ547" s="211"/>
      <c r="BK547" s="211" t="s">
        <v>8294</v>
      </c>
      <c r="BL547" s="211"/>
      <c r="BM547" s="212">
        <v>60.5</v>
      </c>
      <c r="BN547" s="212" t="s">
        <v>8299</v>
      </c>
      <c r="BO547" s="211" t="s">
        <v>8294</v>
      </c>
      <c r="BP547" s="211"/>
      <c r="BQ547" s="212">
        <v>10.7</v>
      </c>
      <c r="BR547" s="212" t="s">
        <v>8299</v>
      </c>
      <c r="BS547" s="212">
        <v>47.2</v>
      </c>
      <c r="BT547" s="212" t="s">
        <v>8299</v>
      </c>
      <c r="BU547" s="212">
        <v>13.9</v>
      </c>
      <c r="BV547" s="212" t="s">
        <v>8299</v>
      </c>
      <c r="BW547" s="212">
        <v>11.3</v>
      </c>
      <c r="BX547" s="212" t="s">
        <v>8299</v>
      </c>
      <c r="BY547" s="234">
        <v>7.7692131996154785</v>
      </c>
      <c r="BZ547" s="214">
        <v>42215</v>
      </c>
      <c r="CA547" s="212">
        <v>31.8</v>
      </c>
      <c r="CB547" s="208" t="s">
        <v>8299</v>
      </c>
      <c r="CC547" s="212">
        <v>8</v>
      </c>
      <c r="CD547" s="214">
        <v>42215</v>
      </c>
      <c r="CE547" s="208">
        <v>0</v>
      </c>
      <c r="CG547" s="215" t="s">
        <v>8294</v>
      </c>
      <c r="CH547" s="215" t="s">
        <v>8294</v>
      </c>
      <c r="CI547" s="215" t="s">
        <v>8294</v>
      </c>
      <c r="CJ547" s="215" t="s">
        <v>8294</v>
      </c>
    </row>
    <row r="548" spans="1:88">
      <c r="A548" s="210" t="s">
        <v>7624</v>
      </c>
      <c r="B548" s="211" t="s">
        <v>8029</v>
      </c>
      <c r="C548" s="212" t="s">
        <v>7728</v>
      </c>
      <c r="D548" s="211" t="s">
        <v>8274</v>
      </c>
      <c r="E548" s="212">
        <v>102</v>
      </c>
      <c r="F548" s="212">
        <v>2</v>
      </c>
      <c r="G548" s="213">
        <v>306</v>
      </c>
      <c r="H548" s="213">
        <v>17</v>
      </c>
      <c r="I548" s="213"/>
      <c r="J548" s="213"/>
      <c r="K548" s="211" t="s">
        <v>8294</v>
      </c>
      <c r="M548" s="212">
        <v>7</v>
      </c>
      <c r="N548" s="214">
        <v>41915</v>
      </c>
      <c r="O548" s="212">
        <v>2.78</v>
      </c>
      <c r="P548" s="214">
        <v>42215</v>
      </c>
      <c r="Q548" s="215" t="s">
        <v>8294</v>
      </c>
      <c r="R548" s="215" t="s">
        <v>8294</v>
      </c>
      <c r="S548" s="215" t="s">
        <v>8294</v>
      </c>
      <c r="T548" s="215" t="s">
        <v>8294</v>
      </c>
      <c r="U548" s="209">
        <f>AD548*BS548</f>
        <v>856.8157277037036</v>
      </c>
      <c r="V548" s="216">
        <v>42215</v>
      </c>
      <c r="W548" s="215">
        <v>13.5</v>
      </c>
      <c r="X548" s="215" t="s">
        <v>8294</v>
      </c>
      <c r="Y548" s="215" t="s">
        <v>8294</v>
      </c>
      <c r="Z548" s="209">
        <f>AD548*BU548</f>
        <v>262.78149748148144</v>
      </c>
      <c r="AA548" s="216">
        <v>42215</v>
      </c>
      <c r="AB548" s="208">
        <f>(AD548/AH548)*10000</f>
        <v>38553.623456790119</v>
      </c>
      <c r="AC548" s="216">
        <v>42215</v>
      </c>
      <c r="AD548" s="485">
        <f>(O548/W548)*(((100-CC548)/100)*((100-2)/100))*100</f>
        <v>18.505739259259258</v>
      </c>
      <c r="AE548" s="216">
        <v>42212</v>
      </c>
      <c r="AF548" s="235">
        <v>20.750997150997147</v>
      </c>
      <c r="AG548" s="216">
        <v>42212</v>
      </c>
      <c r="AH548" s="212">
        <v>4.8</v>
      </c>
      <c r="AI548" s="216" t="s">
        <v>8299</v>
      </c>
      <c r="AJ548" s="212">
        <v>160</v>
      </c>
      <c r="AK548" s="216">
        <v>42145</v>
      </c>
      <c r="AL548" s="215" t="s">
        <v>8294</v>
      </c>
      <c r="AM548" s="215"/>
      <c r="AN548" s="212">
        <v>105</v>
      </c>
      <c r="AO548" s="212"/>
      <c r="AP548" s="215" t="s">
        <v>8294</v>
      </c>
      <c r="AQ548" s="215"/>
      <c r="AR548" s="215" t="s">
        <v>8294</v>
      </c>
      <c r="AS548" s="215"/>
      <c r="AT548" s="215" t="s">
        <v>8294</v>
      </c>
      <c r="AU548" s="215" t="s">
        <v>8294</v>
      </c>
      <c r="AV548" s="215"/>
      <c r="AW548" s="215" t="s">
        <v>8294</v>
      </c>
      <c r="AX548" s="215"/>
      <c r="AY548" s="215" t="s">
        <v>8294</v>
      </c>
      <c r="AZ548" s="215"/>
      <c r="BA548" s="215" t="s">
        <v>8294</v>
      </c>
      <c r="BB548" s="215"/>
      <c r="BC548" s="215" t="s">
        <v>8294</v>
      </c>
      <c r="BD548" s="215"/>
      <c r="BE548" s="212">
        <v>3</v>
      </c>
      <c r="BF548" s="217">
        <v>42279</v>
      </c>
      <c r="BG548" s="212">
        <v>-14.7</v>
      </c>
      <c r="BH548" s="212" t="s">
        <v>8299</v>
      </c>
      <c r="BI548" s="211" t="s">
        <v>8294</v>
      </c>
      <c r="BJ548" s="211"/>
      <c r="BK548" s="211" t="s">
        <v>8294</v>
      </c>
      <c r="BL548" s="211"/>
      <c r="BM548" s="212">
        <v>61.8</v>
      </c>
      <c r="BN548" s="212" t="s">
        <v>8299</v>
      </c>
      <c r="BO548" s="211" t="s">
        <v>8294</v>
      </c>
      <c r="BP548" s="211"/>
      <c r="BQ548" s="212">
        <v>10</v>
      </c>
      <c r="BR548" s="212" t="s">
        <v>8299</v>
      </c>
      <c r="BS548" s="212">
        <v>46.3</v>
      </c>
      <c r="BT548" s="212" t="s">
        <v>8299</v>
      </c>
      <c r="BU548" s="212">
        <v>14.2</v>
      </c>
      <c r="BV548" s="212" t="s">
        <v>8299</v>
      </c>
      <c r="BW548" s="212">
        <v>11.7</v>
      </c>
      <c r="BX548" s="212" t="s">
        <v>8299</v>
      </c>
      <c r="BY548" s="234">
        <v>7.8471431732177734</v>
      </c>
      <c r="BZ548" s="214">
        <v>42215</v>
      </c>
      <c r="CA548" s="212">
        <v>31.7</v>
      </c>
      <c r="CB548" s="208" t="s">
        <v>8299</v>
      </c>
      <c r="CC548" s="212">
        <v>8.3000000000000007</v>
      </c>
      <c r="CD548" s="214">
        <v>42215</v>
      </c>
      <c r="CE548" s="208">
        <v>0</v>
      </c>
      <c r="CG548" s="215" t="s">
        <v>8294</v>
      </c>
      <c r="CH548" s="215" t="s">
        <v>8294</v>
      </c>
      <c r="CI548" s="215" t="s">
        <v>8294</v>
      </c>
      <c r="CJ548" s="215" t="s">
        <v>8294</v>
      </c>
    </row>
    <row r="549" spans="1:88">
      <c r="A549" s="210" t="s">
        <v>7624</v>
      </c>
      <c r="B549" s="211" t="s">
        <v>8011</v>
      </c>
      <c r="C549" s="212" t="s">
        <v>7719</v>
      </c>
      <c r="D549" s="211" t="s">
        <v>8274</v>
      </c>
      <c r="E549" s="212">
        <v>93</v>
      </c>
      <c r="F549" s="212">
        <v>2</v>
      </c>
      <c r="G549" s="213">
        <v>306</v>
      </c>
      <c r="H549" s="213">
        <v>18</v>
      </c>
      <c r="I549" s="213"/>
      <c r="J549" s="213"/>
      <c r="K549" s="211" t="s">
        <v>8294</v>
      </c>
      <c r="M549" s="212">
        <v>7</v>
      </c>
      <c r="N549" s="214">
        <v>41915</v>
      </c>
      <c r="O549" s="212">
        <v>2.1</v>
      </c>
      <c r="P549" s="214">
        <v>42215</v>
      </c>
      <c r="Q549" s="215" t="s">
        <v>8294</v>
      </c>
      <c r="R549" s="215" t="s">
        <v>8294</v>
      </c>
      <c r="S549" s="215" t="s">
        <v>8294</v>
      </c>
      <c r="T549" s="215" t="s">
        <v>8294</v>
      </c>
      <c r="U549" s="209">
        <f>AD549*BS549</f>
        <v>659.81614222222231</v>
      </c>
      <c r="V549" s="216">
        <v>42215</v>
      </c>
      <c r="W549" s="215">
        <v>13.5</v>
      </c>
      <c r="X549" s="215" t="s">
        <v>8294</v>
      </c>
      <c r="Y549" s="215" t="s">
        <v>8294</v>
      </c>
      <c r="Z549" s="209">
        <f>AD549*BU549</f>
        <v>184.52485333333334</v>
      </c>
      <c r="AA549" s="216">
        <v>42215</v>
      </c>
      <c r="AB549" s="208">
        <f>(AD549/AH549)*10000</f>
        <v>32509.664082687341</v>
      </c>
      <c r="AC549" s="216">
        <v>42215</v>
      </c>
      <c r="AD549" s="485">
        <f>(O549/W549)*(((100-CC549)/100)*((100-2)/100))*100</f>
        <v>13.979155555555556</v>
      </c>
      <c r="AE549" s="216">
        <v>42212</v>
      </c>
      <c r="AF549" s="235">
        <v>15.675213675213676</v>
      </c>
      <c r="AG549" s="216">
        <v>42212</v>
      </c>
      <c r="AH549" s="212">
        <v>4.3</v>
      </c>
      <c r="AI549" s="216" t="s">
        <v>8299</v>
      </c>
      <c r="AJ549" s="212">
        <v>170</v>
      </c>
      <c r="AK549" s="216">
        <v>42145</v>
      </c>
      <c r="AL549" s="215" t="s">
        <v>8294</v>
      </c>
      <c r="AM549" s="215"/>
      <c r="AN549" s="212">
        <v>111</v>
      </c>
      <c r="AO549" s="212"/>
      <c r="AP549" s="215" t="s">
        <v>8294</v>
      </c>
      <c r="AQ549" s="215"/>
      <c r="AR549" s="215" t="s">
        <v>8294</v>
      </c>
      <c r="AS549" s="215"/>
      <c r="AT549" s="215" t="s">
        <v>8294</v>
      </c>
      <c r="AU549" s="215" t="s">
        <v>8294</v>
      </c>
      <c r="AV549" s="215"/>
      <c r="AW549" s="215" t="s">
        <v>8294</v>
      </c>
      <c r="AX549" s="215"/>
      <c r="AY549" s="215" t="s">
        <v>8294</v>
      </c>
      <c r="AZ549" s="215"/>
      <c r="BA549" s="215" t="s">
        <v>8294</v>
      </c>
      <c r="BB549" s="215"/>
      <c r="BC549" s="215" t="s">
        <v>8294</v>
      </c>
      <c r="BD549" s="215"/>
      <c r="BE549" s="212">
        <v>3</v>
      </c>
      <c r="BF549" s="217">
        <v>42279</v>
      </c>
      <c r="BG549" s="212">
        <v>-11.9</v>
      </c>
      <c r="BH549" s="212" t="s">
        <v>8299</v>
      </c>
      <c r="BI549" s="211" t="s">
        <v>8294</v>
      </c>
      <c r="BJ549" s="211"/>
      <c r="BK549" s="211" t="s">
        <v>8294</v>
      </c>
      <c r="BL549" s="211"/>
      <c r="BM549" s="212">
        <v>62.4</v>
      </c>
      <c r="BN549" s="212" t="s">
        <v>8299</v>
      </c>
      <c r="BO549" s="211" t="s">
        <v>8294</v>
      </c>
      <c r="BP549" s="211"/>
      <c r="BQ549" s="212">
        <v>9.6999999999999993</v>
      </c>
      <c r="BR549" s="212" t="s">
        <v>8299</v>
      </c>
      <c r="BS549" s="212">
        <v>47.2</v>
      </c>
      <c r="BT549" s="212" t="s">
        <v>8299</v>
      </c>
      <c r="BU549" s="212">
        <v>13.2</v>
      </c>
      <c r="BV549" s="212" t="s">
        <v>8299</v>
      </c>
      <c r="BW549" s="212">
        <v>8.1999999999999993</v>
      </c>
      <c r="BX549" s="212" t="s">
        <v>8299</v>
      </c>
      <c r="BY549" s="234">
        <v>7.675806999206543</v>
      </c>
      <c r="BZ549" s="214">
        <v>42215</v>
      </c>
      <c r="CA549" s="212">
        <v>30.1</v>
      </c>
      <c r="CB549" s="208" t="s">
        <v>8299</v>
      </c>
      <c r="CC549" s="212">
        <v>8.3000000000000007</v>
      </c>
      <c r="CD549" s="214">
        <v>42215</v>
      </c>
      <c r="CE549" s="208">
        <v>0</v>
      </c>
      <c r="CG549" s="215" t="s">
        <v>8294</v>
      </c>
      <c r="CH549" s="215" t="s">
        <v>8294</v>
      </c>
      <c r="CI549" s="215" t="s">
        <v>8294</v>
      </c>
      <c r="CJ549" s="215" t="s">
        <v>8294</v>
      </c>
    </row>
    <row r="550" spans="1:88">
      <c r="A550" s="210" t="s">
        <v>7624</v>
      </c>
      <c r="B550" s="211" t="s">
        <v>7847</v>
      </c>
      <c r="C550" s="212" t="s">
        <v>7846</v>
      </c>
      <c r="D550" s="211" t="s">
        <v>8274</v>
      </c>
      <c r="E550" s="212">
        <v>14</v>
      </c>
      <c r="F550" s="212">
        <v>2</v>
      </c>
      <c r="G550" s="213">
        <v>306</v>
      </c>
      <c r="H550" s="213">
        <v>19</v>
      </c>
      <c r="I550" s="213"/>
      <c r="J550" s="213"/>
      <c r="K550" s="211" t="s">
        <v>8294</v>
      </c>
      <c r="M550" s="212">
        <v>7</v>
      </c>
      <c r="N550" s="214">
        <v>41915</v>
      </c>
      <c r="O550" s="212">
        <v>2.29</v>
      </c>
      <c r="P550" s="214">
        <v>42215</v>
      </c>
      <c r="Q550" s="215" t="s">
        <v>8294</v>
      </c>
      <c r="R550" s="215" t="s">
        <v>8294</v>
      </c>
      <c r="S550" s="215" t="s">
        <v>8294</v>
      </c>
      <c r="T550" s="215" t="s">
        <v>8294</v>
      </c>
      <c r="U550" s="209">
        <f>AD550*BS550</f>
        <v>728.7216626666667</v>
      </c>
      <c r="V550" s="216">
        <v>42215</v>
      </c>
      <c r="W550" s="215">
        <v>13.5</v>
      </c>
      <c r="X550" s="215" t="s">
        <v>8294</v>
      </c>
      <c r="Y550" s="215" t="s">
        <v>8294</v>
      </c>
      <c r="Z550" s="209">
        <f>AD550*BU550</f>
        <v>224.57460044444443</v>
      </c>
      <c r="AA550" s="216">
        <v>42215</v>
      </c>
      <c r="AB550" s="208">
        <f>(AD550/AH550)*10000</f>
        <v>35528.334194659779</v>
      </c>
      <c r="AC550" s="216">
        <v>42215</v>
      </c>
      <c r="AD550" s="485">
        <f>(O550/W550)*(((100-CC550)/100)*((100-2)/100))*100</f>
        <v>15.277183703703704</v>
      </c>
      <c r="AE550" s="216">
        <v>42212</v>
      </c>
      <c r="AF550" s="235">
        <v>17.130728530728533</v>
      </c>
      <c r="AG550" s="216">
        <v>42212</v>
      </c>
      <c r="AH550" s="212">
        <v>4.3</v>
      </c>
      <c r="AI550" s="216" t="s">
        <v>8299</v>
      </c>
      <c r="AJ550" s="212">
        <v>140</v>
      </c>
      <c r="AK550" s="216">
        <v>42145</v>
      </c>
      <c r="AL550" s="215" t="s">
        <v>8294</v>
      </c>
      <c r="AM550" s="215"/>
      <c r="AN550" s="212">
        <v>105</v>
      </c>
      <c r="AO550" s="212"/>
      <c r="AP550" s="215" t="s">
        <v>8294</v>
      </c>
      <c r="AQ550" s="215"/>
      <c r="AR550" s="215" t="s">
        <v>8294</v>
      </c>
      <c r="AS550" s="215"/>
      <c r="AT550" s="215" t="s">
        <v>8294</v>
      </c>
      <c r="AU550" s="215" t="s">
        <v>8294</v>
      </c>
      <c r="AV550" s="215"/>
      <c r="AW550" s="215" t="s">
        <v>8294</v>
      </c>
      <c r="AX550" s="215"/>
      <c r="AY550" s="215" t="s">
        <v>8294</v>
      </c>
      <c r="AZ550" s="215"/>
      <c r="BA550" s="215" t="s">
        <v>8294</v>
      </c>
      <c r="BB550" s="215"/>
      <c r="BC550" s="215" t="s">
        <v>8294</v>
      </c>
      <c r="BD550" s="215"/>
      <c r="BE550" s="212">
        <v>3</v>
      </c>
      <c r="BF550" s="217">
        <v>42279</v>
      </c>
      <c r="BG550" s="212">
        <v>12.2</v>
      </c>
      <c r="BH550" s="212" t="s">
        <v>8299</v>
      </c>
      <c r="BI550" s="211" t="s">
        <v>8294</v>
      </c>
      <c r="BJ550" s="211"/>
      <c r="BK550" s="211" t="s">
        <v>8294</v>
      </c>
      <c r="BL550" s="211"/>
      <c r="BM550" s="212">
        <v>66.8</v>
      </c>
      <c r="BN550" s="212" t="s">
        <v>8299</v>
      </c>
      <c r="BO550" s="211" t="s">
        <v>8294</v>
      </c>
      <c r="BP550" s="211"/>
      <c r="BQ550" s="212">
        <v>6.1</v>
      </c>
      <c r="BR550" s="212" t="s">
        <v>8299</v>
      </c>
      <c r="BS550" s="212">
        <v>47.7</v>
      </c>
      <c r="BT550" s="212" t="s">
        <v>8299</v>
      </c>
      <c r="BU550" s="212">
        <v>14.7</v>
      </c>
      <c r="BV550" s="212" t="s">
        <v>8299</v>
      </c>
      <c r="BW550" s="212">
        <v>40.4</v>
      </c>
      <c r="BX550" s="212" t="s">
        <v>8299</v>
      </c>
      <c r="BY550" s="234">
        <v>7.6771111488342285</v>
      </c>
      <c r="BZ550" s="214">
        <v>42215</v>
      </c>
      <c r="CA550" s="212">
        <v>34.1</v>
      </c>
      <c r="CB550" s="208" t="s">
        <v>8299</v>
      </c>
      <c r="CC550" s="212">
        <v>8.1</v>
      </c>
      <c r="CD550" s="214">
        <v>42215</v>
      </c>
      <c r="CE550" s="208">
        <v>0</v>
      </c>
      <c r="CG550" s="215" t="s">
        <v>8294</v>
      </c>
      <c r="CH550" s="215" t="s">
        <v>8294</v>
      </c>
      <c r="CI550" s="215" t="s">
        <v>8294</v>
      </c>
      <c r="CJ550" s="215" t="s">
        <v>8294</v>
      </c>
    </row>
    <row r="551" spans="1:88">
      <c r="A551" s="210" t="s">
        <v>7624</v>
      </c>
      <c r="B551" s="211" t="s">
        <v>8153</v>
      </c>
      <c r="C551" s="212" t="s">
        <v>7782</v>
      </c>
      <c r="D551" s="211" t="s">
        <v>8274</v>
      </c>
      <c r="E551" s="212">
        <v>159</v>
      </c>
      <c r="F551" s="212">
        <v>2</v>
      </c>
      <c r="G551" s="213">
        <v>306</v>
      </c>
      <c r="H551" s="213">
        <v>20</v>
      </c>
      <c r="I551" s="213"/>
      <c r="J551" s="213"/>
      <c r="K551" s="211" t="s">
        <v>8294</v>
      </c>
      <c r="M551" s="212">
        <v>3</v>
      </c>
      <c r="N551" s="214">
        <v>41915</v>
      </c>
      <c r="O551" s="212">
        <v>3.84</v>
      </c>
      <c r="P551" s="214">
        <v>42215</v>
      </c>
      <c r="Q551" s="215" t="s">
        <v>8294</v>
      </c>
      <c r="R551" s="215" t="s">
        <v>8294</v>
      </c>
      <c r="S551" s="215" t="s">
        <v>8294</v>
      </c>
      <c r="T551" s="215" t="s">
        <v>8294</v>
      </c>
      <c r="U551" s="209">
        <f>AD551*BS551</f>
        <v>1217.9722240000001</v>
      </c>
      <c r="V551" s="216">
        <v>42215</v>
      </c>
      <c r="W551" s="215">
        <v>13.5</v>
      </c>
      <c r="X551" s="215" t="s">
        <v>8294</v>
      </c>
      <c r="Y551" s="215" t="s">
        <v>8294</v>
      </c>
      <c r="Z551" s="209">
        <f>AD551*BU551</f>
        <v>344.70911999999998</v>
      </c>
      <c r="AA551" s="216">
        <v>42215</v>
      </c>
      <c r="AB551" s="208">
        <f>(AD551/AH551)*10000</f>
        <v>55508.714975845418</v>
      </c>
      <c r="AC551" s="216">
        <v>42215</v>
      </c>
      <c r="AD551" s="485">
        <f>(O551/W551)*(((100-CC551)/100)*((100-2)/100))*100</f>
        <v>25.534008888888888</v>
      </c>
      <c r="AE551" s="216">
        <v>42212</v>
      </c>
      <c r="AF551" s="235">
        <v>28.63199023199023</v>
      </c>
      <c r="AG551" s="216">
        <v>42212</v>
      </c>
      <c r="AH551" s="212">
        <v>4.5999999999999996</v>
      </c>
      <c r="AI551" s="216" t="s">
        <v>8299</v>
      </c>
      <c r="AJ551" s="212">
        <v>150</v>
      </c>
      <c r="AK551" s="216">
        <v>42145</v>
      </c>
      <c r="AL551" s="215" t="s">
        <v>8294</v>
      </c>
      <c r="AM551" s="215"/>
      <c r="AN551" s="212">
        <v>105</v>
      </c>
      <c r="AO551" s="212"/>
      <c r="AP551" s="215" t="s">
        <v>8294</v>
      </c>
      <c r="AQ551" s="215"/>
      <c r="AR551" s="215" t="s">
        <v>8294</v>
      </c>
      <c r="AS551" s="215"/>
      <c r="AT551" s="215" t="s">
        <v>8294</v>
      </c>
      <c r="AU551" s="215" t="s">
        <v>8294</v>
      </c>
      <c r="AV551" s="215"/>
      <c r="AW551" s="215" t="s">
        <v>8294</v>
      </c>
      <c r="AX551" s="215"/>
      <c r="AY551" s="215" t="s">
        <v>8294</v>
      </c>
      <c r="AZ551" s="215"/>
      <c r="BA551" s="215" t="s">
        <v>8294</v>
      </c>
      <c r="BB551" s="215"/>
      <c r="BC551" s="215" t="s">
        <v>8294</v>
      </c>
      <c r="BD551" s="215"/>
      <c r="BE551" s="212">
        <v>7</v>
      </c>
      <c r="BF551" s="217">
        <v>42279</v>
      </c>
      <c r="BG551" s="212">
        <v>-7</v>
      </c>
      <c r="BH551" s="212" t="s">
        <v>8299</v>
      </c>
      <c r="BI551" s="211" t="s">
        <v>8294</v>
      </c>
      <c r="BJ551" s="211"/>
      <c r="BK551" s="211" t="s">
        <v>8294</v>
      </c>
      <c r="BL551" s="211"/>
      <c r="BM551" s="212">
        <v>64.2</v>
      </c>
      <c r="BN551" s="212" t="s">
        <v>8299</v>
      </c>
      <c r="BO551" s="211" t="s">
        <v>8294</v>
      </c>
      <c r="BP551" s="211"/>
      <c r="BQ551" s="212">
        <v>7.6</v>
      </c>
      <c r="BR551" s="212" t="s">
        <v>8299</v>
      </c>
      <c r="BS551" s="212">
        <v>47.7</v>
      </c>
      <c r="BT551" s="212" t="s">
        <v>8299</v>
      </c>
      <c r="BU551" s="212">
        <v>13.5</v>
      </c>
      <c r="BV551" s="212" t="s">
        <v>8299</v>
      </c>
      <c r="BW551" s="212">
        <v>22.8</v>
      </c>
      <c r="BX551" s="212" t="s">
        <v>8299</v>
      </c>
      <c r="BY551" s="234">
        <v>7.1427688598632812</v>
      </c>
      <c r="BZ551" s="214">
        <v>42215</v>
      </c>
      <c r="CA551" s="212">
        <v>31.1</v>
      </c>
      <c r="CB551" s="208" t="s">
        <v>8299</v>
      </c>
      <c r="CC551" s="212">
        <v>8.4</v>
      </c>
      <c r="CD551" s="214">
        <v>42215</v>
      </c>
      <c r="CE551" s="208">
        <v>0</v>
      </c>
      <c r="CG551" s="215" t="s">
        <v>8294</v>
      </c>
      <c r="CH551" s="215" t="s">
        <v>8294</v>
      </c>
      <c r="CI551" s="215" t="s">
        <v>8294</v>
      </c>
      <c r="CJ551" s="215" t="s">
        <v>8294</v>
      </c>
    </row>
    <row r="552" spans="1:88">
      <c r="A552" s="210" t="s">
        <v>7624</v>
      </c>
      <c r="B552" s="211" t="s">
        <v>7995</v>
      </c>
      <c r="C552" s="212" t="s">
        <v>7713</v>
      </c>
      <c r="D552" s="211" t="s">
        <v>8274</v>
      </c>
      <c r="E552" s="212">
        <v>85</v>
      </c>
      <c r="F552" s="212">
        <v>2</v>
      </c>
      <c r="G552" s="213">
        <v>306</v>
      </c>
      <c r="H552" s="213">
        <v>21</v>
      </c>
      <c r="I552" s="213"/>
      <c r="J552" s="213"/>
      <c r="K552" s="211" t="s">
        <v>8294</v>
      </c>
      <c r="M552" s="212">
        <v>7</v>
      </c>
      <c r="N552" s="214">
        <v>41915</v>
      </c>
      <c r="O552" s="212">
        <v>3.43</v>
      </c>
      <c r="P552" s="214">
        <v>42215</v>
      </c>
      <c r="Q552" s="215" t="s">
        <v>8294</v>
      </c>
      <c r="R552" s="215" t="s">
        <v>8294</v>
      </c>
      <c r="S552" s="215" t="s">
        <v>8294</v>
      </c>
      <c r="T552" s="215" t="s">
        <v>8294</v>
      </c>
      <c r="U552" s="209">
        <f>AD552*BS552</f>
        <v>1074.3034399999997</v>
      </c>
      <c r="V552" s="216">
        <v>42215</v>
      </c>
      <c r="W552" s="215">
        <v>13.5</v>
      </c>
      <c r="X552" s="215" t="s">
        <v>8294</v>
      </c>
      <c r="Y552" s="215" t="s">
        <v>8294</v>
      </c>
      <c r="Z552" s="209">
        <f>AD552*BU552</f>
        <v>317.71952799999991</v>
      </c>
      <c r="AA552" s="216">
        <v>42215</v>
      </c>
      <c r="AB552" s="208">
        <f>(AD552/AH552)*10000</f>
        <v>46647.999999999985</v>
      </c>
      <c r="AC552" s="216">
        <v>42215</v>
      </c>
      <c r="AD552" s="485">
        <f>(O552/W552)*(((100-CC552)/100)*((100-2)/100))*100</f>
        <v>22.857519999999994</v>
      </c>
      <c r="AE552" s="216">
        <v>42212</v>
      </c>
      <c r="AF552" s="235">
        <v>25.630769230769229</v>
      </c>
      <c r="AG552" s="216">
        <v>42212</v>
      </c>
      <c r="AH552" s="212">
        <v>4.9000000000000004</v>
      </c>
      <c r="AI552" s="216" t="s">
        <v>8299</v>
      </c>
      <c r="AJ552" s="212">
        <v>150</v>
      </c>
      <c r="AK552" s="216">
        <v>42145</v>
      </c>
      <c r="AL552" s="215" t="s">
        <v>8294</v>
      </c>
      <c r="AM552" s="215"/>
      <c r="AN552" s="212">
        <v>101</v>
      </c>
      <c r="AO552" s="212"/>
      <c r="AP552" s="215" t="s">
        <v>8294</v>
      </c>
      <c r="AQ552" s="215"/>
      <c r="AR552" s="215" t="s">
        <v>8294</v>
      </c>
      <c r="AS552" s="215"/>
      <c r="AT552" s="215" t="s">
        <v>8294</v>
      </c>
      <c r="AU552" s="215" t="s">
        <v>8294</v>
      </c>
      <c r="AV552" s="215"/>
      <c r="AW552" s="215" t="s">
        <v>8294</v>
      </c>
      <c r="AX552" s="215"/>
      <c r="AY552" s="215" t="s">
        <v>8294</v>
      </c>
      <c r="AZ552" s="215"/>
      <c r="BA552" s="215" t="s">
        <v>8294</v>
      </c>
      <c r="BB552" s="215"/>
      <c r="BC552" s="215" t="s">
        <v>8294</v>
      </c>
      <c r="BD552" s="215"/>
      <c r="BE552" s="212">
        <v>3</v>
      </c>
      <c r="BF552" s="217">
        <v>42279</v>
      </c>
      <c r="BG552" s="212">
        <v>-13.4</v>
      </c>
      <c r="BH552" s="212" t="s">
        <v>8299</v>
      </c>
      <c r="BI552" s="211" t="s">
        <v>8294</v>
      </c>
      <c r="BJ552" s="211"/>
      <c r="BK552" s="211" t="s">
        <v>8294</v>
      </c>
      <c r="BL552" s="211"/>
      <c r="BM552" s="212">
        <v>60.5</v>
      </c>
      <c r="BN552" s="212" t="s">
        <v>8299</v>
      </c>
      <c r="BO552" s="211" t="s">
        <v>8294</v>
      </c>
      <c r="BP552" s="211"/>
      <c r="BQ552" s="212">
        <v>10.3</v>
      </c>
      <c r="BR552" s="212" t="s">
        <v>8299</v>
      </c>
      <c r="BS552" s="212">
        <v>47</v>
      </c>
      <c r="BT552" s="212" t="s">
        <v>8299</v>
      </c>
      <c r="BU552" s="212">
        <v>13.9</v>
      </c>
      <c r="BV552" s="212" t="s">
        <v>8299</v>
      </c>
      <c r="BW552" s="212">
        <v>12.5</v>
      </c>
      <c r="BX552" s="212" t="s">
        <v>8299</v>
      </c>
      <c r="BY552" s="234">
        <v>7.4278531074523926</v>
      </c>
      <c r="BZ552" s="214">
        <v>42215</v>
      </c>
      <c r="CA552" s="212">
        <v>31.5</v>
      </c>
      <c r="CB552" s="208" t="s">
        <v>8299</v>
      </c>
      <c r="CC552" s="212">
        <v>8.1999999999999993</v>
      </c>
      <c r="CD552" s="214">
        <v>42215</v>
      </c>
      <c r="CE552" s="208">
        <v>0</v>
      </c>
      <c r="CG552" s="215" t="s">
        <v>8294</v>
      </c>
      <c r="CH552" s="215" t="s">
        <v>8294</v>
      </c>
      <c r="CI552" s="215" t="s">
        <v>8294</v>
      </c>
      <c r="CJ552" s="215" t="s">
        <v>8294</v>
      </c>
    </row>
    <row r="553" spans="1:88">
      <c r="A553" s="210" t="s">
        <v>7624</v>
      </c>
      <c r="B553" s="211" t="s">
        <v>8045</v>
      </c>
      <c r="C553" s="212" t="s">
        <v>7735</v>
      </c>
      <c r="D553" s="211" t="s">
        <v>8274</v>
      </c>
      <c r="E553" s="212">
        <v>110</v>
      </c>
      <c r="F553" s="212">
        <v>2</v>
      </c>
      <c r="G553" s="213">
        <v>306</v>
      </c>
      <c r="H553" s="213">
        <v>22</v>
      </c>
      <c r="I553" s="213"/>
      <c r="J553" s="213"/>
      <c r="K553" s="211" t="s">
        <v>8294</v>
      </c>
      <c r="M553" s="212">
        <v>7</v>
      </c>
      <c r="N553" s="214">
        <v>41915</v>
      </c>
      <c r="O553" s="212">
        <v>3.88</v>
      </c>
      <c r="P553" s="214">
        <v>42215</v>
      </c>
      <c r="Q553" s="215" t="s">
        <v>8294</v>
      </c>
      <c r="R553" s="215" t="s">
        <v>8294</v>
      </c>
      <c r="S553" s="215" t="s">
        <v>8294</v>
      </c>
      <c r="T553" s="215" t="s">
        <v>8294</v>
      </c>
      <c r="U553" s="209">
        <f>AD553*BS553</f>
        <v>1248.8602559999995</v>
      </c>
      <c r="V553" s="216">
        <v>42215</v>
      </c>
      <c r="W553" s="215">
        <v>13.5</v>
      </c>
      <c r="X553" s="215" t="s">
        <v>8294</v>
      </c>
      <c r="Y553" s="215" t="s">
        <v>8294</v>
      </c>
      <c r="Z553" s="209">
        <f>AD553*BU553</f>
        <v>320.61836799999992</v>
      </c>
      <c r="AA553" s="216">
        <v>42215</v>
      </c>
      <c r="AB553" s="208">
        <f>(AD553/AH553)*10000</f>
        <v>60130.976744186031</v>
      </c>
      <c r="AC553" s="216">
        <v>42215</v>
      </c>
      <c r="AD553" s="485">
        <f>(O553/W553)*(((100-CC553)/100)*((100-2)/100))*100</f>
        <v>25.856319999999993</v>
      </c>
      <c r="AE553" s="216">
        <v>42212</v>
      </c>
      <c r="AF553" s="235">
        <v>28.99340659340659</v>
      </c>
      <c r="AG553" s="216">
        <v>42212</v>
      </c>
      <c r="AH553" s="212">
        <v>4.3</v>
      </c>
      <c r="AI553" s="216" t="s">
        <v>8299</v>
      </c>
      <c r="AJ553" s="212">
        <v>150</v>
      </c>
      <c r="AK553" s="216">
        <v>42145</v>
      </c>
      <c r="AL553" s="215" t="s">
        <v>8294</v>
      </c>
      <c r="AM553" s="215"/>
      <c r="AN553" s="212">
        <v>103</v>
      </c>
      <c r="AO553" s="212"/>
      <c r="AP553" s="215" t="s">
        <v>8294</v>
      </c>
      <c r="AQ553" s="215"/>
      <c r="AR553" s="215" t="s">
        <v>8294</v>
      </c>
      <c r="AS553" s="215"/>
      <c r="AT553" s="215" t="s">
        <v>8294</v>
      </c>
      <c r="AU553" s="215" t="s">
        <v>8294</v>
      </c>
      <c r="AV553" s="215"/>
      <c r="AW553" s="215" t="s">
        <v>8294</v>
      </c>
      <c r="AX553" s="215"/>
      <c r="AY553" s="215" t="s">
        <v>8294</v>
      </c>
      <c r="AZ553" s="215"/>
      <c r="BA553" s="215" t="s">
        <v>8294</v>
      </c>
      <c r="BB553" s="215"/>
      <c r="BC553" s="215" t="s">
        <v>8294</v>
      </c>
      <c r="BD553" s="215"/>
      <c r="BE553" s="212">
        <v>3</v>
      </c>
      <c r="BF553" s="217">
        <v>42279</v>
      </c>
      <c r="BG553" s="212">
        <v>-11.5</v>
      </c>
      <c r="BH553" s="212" t="s">
        <v>8299</v>
      </c>
      <c r="BI553" s="211" t="s">
        <v>8294</v>
      </c>
      <c r="BJ553" s="211"/>
      <c r="BK553" s="211" t="s">
        <v>8294</v>
      </c>
      <c r="BL553" s="211"/>
      <c r="BM553" s="212">
        <v>61.1</v>
      </c>
      <c r="BN553" s="212" t="s">
        <v>8299</v>
      </c>
      <c r="BO553" s="211" t="s">
        <v>8294</v>
      </c>
      <c r="BP553" s="211"/>
      <c r="BQ553" s="212">
        <v>9.6999999999999993</v>
      </c>
      <c r="BR553" s="212" t="s">
        <v>8299</v>
      </c>
      <c r="BS553" s="212">
        <v>48.3</v>
      </c>
      <c r="BT553" s="212" t="s">
        <v>8299</v>
      </c>
      <c r="BU553" s="212">
        <v>12.4</v>
      </c>
      <c r="BV553" s="212" t="s">
        <v>8299</v>
      </c>
      <c r="BW553" s="212">
        <v>12</v>
      </c>
      <c r="BX553" s="212" t="s">
        <v>8299</v>
      </c>
      <c r="BY553" s="234">
        <v>7.5482950210571289</v>
      </c>
      <c r="BZ553" s="214">
        <v>42215</v>
      </c>
      <c r="CA553" s="212">
        <v>29</v>
      </c>
      <c r="CB553" s="208" t="s">
        <v>8299</v>
      </c>
      <c r="CC553" s="212">
        <v>8.1999999999999993</v>
      </c>
      <c r="CD553" s="214">
        <v>42215</v>
      </c>
      <c r="CE553" s="208">
        <v>0</v>
      </c>
      <c r="CG553" s="215" t="s">
        <v>8294</v>
      </c>
      <c r="CH553" s="215" t="s">
        <v>8294</v>
      </c>
      <c r="CI553" s="215" t="s">
        <v>8294</v>
      </c>
      <c r="CJ553" s="215" t="s">
        <v>8294</v>
      </c>
    </row>
    <row r="554" spans="1:88">
      <c r="A554" s="210" t="s">
        <v>7624</v>
      </c>
      <c r="B554" s="211" t="s">
        <v>7856</v>
      </c>
      <c r="C554" s="212" t="s">
        <v>7855</v>
      </c>
      <c r="D554" s="211" t="s">
        <v>8276</v>
      </c>
      <c r="E554" s="212">
        <v>17</v>
      </c>
      <c r="F554" s="212">
        <v>2</v>
      </c>
      <c r="G554" s="213">
        <v>307</v>
      </c>
      <c r="H554" s="213">
        <v>11</v>
      </c>
      <c r="I554" s="213"/>
      <c r="J554" s="213"/>
      <c r="K554" s="211" t="s">
        <v>8294</v>
      </c>
      <c r="M554" s="212">
        <v>7</v>
      </c>
      <c r="N554" s="214">
        <v>41915</v>
      </c>
      <c r="O554" s="212">
        <v>2.0699999999999998</v>
      </c>
      <c r="P554" s="214">
        <v>42215</v>
      </c>
      <c r="Q554" s="215" t="s">
        <v>8294</v>
      </c>
      <c r="R554" s="215" t="s">
        <v>8294</v>
      </c>
      <c r="S554" s="215" t="s">
        <v>8294</v>
      </c>
      <c r="T554" s="215" t="s">
        <v>8294</v>
      </c>
      <c r="U554" s="209">
        <f>AD554*BS554</f>
        <v>616.67336266666678</v>
      </c>
      <c r="V554" s="216">
        <v>42215</v>
      </c>
      <c r="W554" s="215">
        <v>13.5</v>
      </c>
      <c r="X554" s="215" t="s">
        <v>8294</v>
      </c>
      <c r="Y554" s="215" t="s">
        <v>8294</v>
      </c>
      <c r="Z554" s="209">
        <f>AD554*BU554</f>
        <v>229.39709333333334</v>
      </c>
      <c r="AA554" s="216">
        <v>42215</v>
      </c>
      <c r="AB554" s="208">
        <f>(AD554/AH554)*10000</f>
        <v>31381.271317829462</v>
      </c>
      <c r="AC554" s="216">
        <v>42215</v>
      </c>
      <c r="AD554" s="485">
        <f>(O554/W554)*(((100-CC554)/100)*((100-2)/100))*100</f>
        <v>13.493946666666668</v>
      </c>
      <c r="AE554" s="216">
        <v>42212</v>
      </c>
      <c r="AF554" s="235">
        <v>15.131135531135529</v>
      </c>
      <c r="AG554" s="216">
        <v>42212</v>
      </c>
      <c r="AH554" s="212">
        <v>4.3</v>
      </c>
      <c r="AI554" s="216" t="s">
        <v>8299</v>
      </c>
      <c r="AJ554" s="212">
        <v>180</v>
      </c>
      <c r="AK554" s="216">
        <v>42145</v>
      </c>
      <c r="AL554" s="215" t="s">
        <v>8294</v>
      </c>
      <c r="AM554" s="215"/>
      <c r="AN554" s="212">
        <v>108</v>
      </c>
      <c r="AO554" s="212"/>
      <c r="AP554" s="215" t="s">
        <v>8294</v>
      </c>
      <c r="AQ554" s="215"/>
      <c r="AR554" s="215" t="s">
        <v>8294</v>
      </c>
      <c r="AS554" s="215"/>
      <c r="AT554" s="215" t="s">
        <v>8294</v>
      </c>
      <c r="AU554" s="215" t="s">
        <v>8294</v>
      </c>
      <c r="AV554" s="215"/>
      <c r="AW554" s="215" t="s">
        <v>8294</v>
      </c>
      <c r="AX554" s="215"/>
      <c r="AY554" s="215" t="s">
        <v>8294</v>
      </c>
      <c r="AZ554" s="215"/>
      <c r="BA554" s="215" t="s">
        <v>8294</v>
      </c>
      <c r="BB554" s="215"/>
      <c r="BC554" s="215" t="s">
        <v>8294</v>
      </c>
      <c r="BD554" s="215"/>
      <c r="BE554" s="212">
        <v>3</v>
      </c>
      <c r="BF554" s="217">
        <v>42279</v>
      </c>
      <c r="BG554" s="212">
        <v>25.6</v>
      </c>
      <c r="BH554" s="212" t="s">
        <v>8299</v>
      </c>
      <c r="BI554" s="211" t="s">
        <v>8294</v>
      </c>
      <c r="BJ554" s="211"/>
      <c r="BK554" s="211" t="s">
        <v>8294</v>
      </c>
      <c r="BL554" s="211"/>
      <c r="BM554" s="212">
        <v>67.3</v>
      </c>
      <c r="BN554" s="212" t="s">
        <v>8299</v>
      </c>
      <c r="BO554" s="211" t="s">
        <v>8294</v>
      </c>
      <c r="BP554" s="211"/>
      <c r="BQ554" s="212">
        <v>5.3</v>
      </c>
      <c r="BR554" s="212" t="s">
        <v>8299</v>
      </c>
      <c r="BS554" s="212">
        <v>45.7</v>
      </c>
      <c r="BT554" s="212" t="s">
        <v>8299</v>
      </c>
      <c r="BU554" s="212">
        <v>17</v>
      </c>
      <c r="BV554" s="212" t="s">
        <v>8299</v>
      </c>
      <c r="BW554" s="212">
        <v>61.5</v>
      </c>
      <c r="BX554" s="212" t="s">
        <v>8299</v>
      </c>
      <c r="BY554" s="234">
        <v>7.813845157623291</v>
      </c>
      <c r="BZ554" s="214">
        <v>42215</v>
      </c>
      <c r="CA554" s="212">
        <v>37.5</v>
      </c>
      <c r="CB554" s="208" t="s">
        <v>8299</v>
      </c>
      <c r="CC554" s="212">
        <v>10.199999999999999</v>
      </c>
      <c r="CD554" s="214">
        <v>42215</v>
      </c>
      <c r="CE554" s="208">
        <v>0</v>
      </c>
      <c r="CG554" s="215" t="s">
        <v>8294</v>
      </c>
      <c r="CH554" s="215" t="s">
        <v>8294</v>
      </c>
      <c r="CI554" s="215" t="s">
        <v>8294</v>
      </c>
      <c r="CJ554" s="215" t="s">
        <v>8294</v>
      </c>
    </row>
    <row r="555" spans="1:88">
      <c r="A555" s="210" t="s">
        <v>7624</v>
      </c>
      <c r="B555" s="211" t="s">
        <v>8108</v>
      </c>
      <c r="C555" s="212" t="s">
        <v>7761</v>
      </c>
      <c r="D555" s="211" t="s">
        <v>8276</v>
      </c>
      <c r="E555" s="212">
        <v>138</v>
      </c>
      <c r="F555" s="212">
        <v>2</v>
      </c>
      <c r="G555" s="213">
        <v>307</v>
      </c>
      <c r="H555" s="213">
        <v>12</v>
      </c>
      <c r="I555" s="213"/>
      <c r="J555" s="213"/>
      <c r="K555" s="211" t="s">
        <v>8294</v>
      </c>
      <c r="M555" s="212">
        <v>7</v>
      </c>
      <c r="N555" s="214">
        <v>41915</v>
      </c>
      <c r="O555" s="212">
        <v>4.71</v>
      </c>
      <c r="P555" s="214">
        <v>42215</v>
      </c>
      <c r="Q555" s="215" t="s">
        <v>8294</v>
      </c>
      <c r="R555" s="215" t="s">
        <v>8294</v>
      </c>
      <c r="S555" s="215" t="s">
        <v>8294</v>
      </c>
      <c r="T555" s="215" t="s">
        <v>8294</v>
      </c>
      <c r="U555" s="209">
        <f>AD555*BS555</f>
        <v>1363.2406293333333</v>
      </c>
      <c r="V555" s="216">
        <v>42215</v>
      </c>
      <c r="W555" s="215">
        <v>13.5</v>
      </c>
      <c r="X555" s="215" t="s">
        <v>8294</v>
      </c>
      <c r="Y555" s="215" t="s">
        <v>8294</v>
      </c>
      <c r="Z555" s="209">
        <f>AD555*BU555</f>
        <v>461.4979413333333</v>
      </c>
      <c r="AA555" s="216">
        <v>42215</v>
      </c>
      <c r="AB555" s="208">
        <f>(AD555/AH555)*10000</f>
        <v>75904.266666666663</v>
      </c>
      <c r="AC555" s="216">
        <v>42215</v>
      </c>
      <c r="AD555" s="485">
        <f>(O555/W555)*(((100-CC555)/100)*((100-2)/100))*100</f>
        <v>30.361706666666667</v>
      </c>
      <c r="AE555" s="216">
        <v>42212</v>
      </c>
      <c r="AF555" s="235">
        <v>34.045421245421245</v>
      </c>
      <c r="AG555" s="216">
        <v>42212</v>
      </c>
      <c r="AH555" s="212">
        <v>4</v>
      </c>
      <c r="AI555" s="216" t="s">
        <v>8299</v>
      </c>
      <c r="AJ555" s="212">
        <v>150</v>
      </c>
      <c r="AK555" s="216">
        <v>42145</v>
      </c>
      <c r="AL555" s="215" t="s">
        <v>8294</v>
      </c>
      <c r="AM555" s="215"/>
      <c r="AN555" s="212">
        <v>103</v>
      </c>
      <c r="AO555" s="212"/>
      <c r="AP555" s="215" t="s">
        <v>8294</v>
      </c>
      <c r="AQ555" s="215"/>
      <c r="AR555" s="215" t="s">
        <v>8294</v>
      </c>
      <c r="AS555" s="215"/>
      <c r="AT555" s="215" t="s">
        <v>8294</v>
      </c>
      <c r="AU555" s="215" t="s">
        <v>8294</v>
      </c>
      <c r="AV555" s="215"/>
      <c r="AW555" s="215" t="s">
        <v>8294</v>
      </c>
      <c r="AX555" s="215"/>
      <c r="AY555" s="215" t="s">
        <v>8294</v>
      </c>
      <c r="AZ555" s="215"/>
      <c r="BA555" s="215" t="s">
        <v>8294</v>
      </c>
      <c r="BB555" s="215"/>
      <c r="BC555" s="215" t="s">
        <v>8294</v>
      </c>
      <c r="BD555" s="215"/>
      <c r="BE555" s="212">
        <v>3</v>
      </c>
      <c r="BF555" s="217">
        <v>42279</v>
      </c>
      <c r="BG555" s="212">
        <v>-0.6</v>
      </c>
      <c r="BH555" s="212" t="s">
        <v>8299</v>
      </c>
      <c r="BI555" s="211" t="s">
        <v>8294</v>
      </c>
      <c r="BJ555" s="211"/>
      <c r="BK555" s="211" t="s">
        <v>8294</v>
      </c>
      <c r="BL555" s="211"/>
      <c r="BM555" s="212">
        <v>66.3</v>
      </c>
      <c r="BN555" s="212" t="s">
        <v>8299</v>
      </c>
      <c r="BO555" s="211" t="s">
        <v>8294</v>
      </c>
      <c r="BP555" s="211"/>
      <c r="BQ555" s="212">
        <v>8.5</v>
      </c>
      <c r="BR555" s="212" t="s">
        <v>8299</v>
      </c>
      <c r="BS555" s="212">
        <v>44.9</v>
      </c>
      <c r="BT555" s="212" t="s">
        <v>8299</v>
      </c>
      <c r="BU555" s="212">
        <v>15.2</v>
      </c>
      <c r="BV555" s="212" t="s">
        <v>8299</v>
      </c>
      <c r="BW555" s="212">
        <v>23.9</v>
      </c>
      <c r="BX555" s="212" t="s">
        <v>8299</v>
      </c>
      <c r="BY555" s="234">
        <v>7.9299888610839844</v>
      </c>
      <c r="BZ555" s="214">
        <v>42215</v>
      </c>
      <c r="CA555" s="212">
        <v>32.9</v>
      </c>
      <c r="CB555" s="208" t="s">
        <v>8299</v>
      </c>
      <c r="CC555" s="212">
        <v>11.2</v>
      </c>
      <c r="CD555" s="214">
        <v>42215</v>
      </c>
      <c r="CE555" s="208">
        <v>0</v>
      </c>
      <c r="CG555" s="215" t="s">
        <v>8294</v>
      </c>
      <c r="CH555" s="215" t="s">
        <v>8294</v>
      </c>
      <c r="CI555" s="215" t="s">
        <v>8294</v>
      </c>
      <c r="CJ555" s="215" t="s">
        <v>8294</v>
      </c>
    </row>
    <row r="556" spans="1:88">
      <c r="A556" s="210" t="s">
        <v>7624</v>
      </c>
      <c r="B556" s="211" t="s">
        <v>8005</v>
      </c>
      <c r="C556" s="212" t="s">
        <v>7717</v>
      </c>
      <c r="D556" s="211" t="s">
        <v>8276</v>
      </c>
      <c r="E556" s="212">
        <v>90</v>
      </c>
      <c r="F556" s="212">
        <v>2</v>
      </c>
      <c r="G556" s="213">
        <v>307</v>
      </c>
      <c r="H556" s="213">
        <v>13</v>
      </c>
      <c r="I556" s="213"/>
      <c r="J556" s="213"/>
      <c r="K556" s="211" t="s">
        <v>8294</v>
      </c>
      <c r="M556" s="212">
        <v>7</v>
      </c>
      <c r="N556" s="214">
        <v>41915</v>
      </c>
      <c r="O556" s="212">
        <v>5.03</v>
      </c>
      <c r="P556" s="214">
        <v>42215</v>
      </c>
      <c r="Q556" s="215" t="s">
        <v>8294</v>
      </c>
      <c r="R556" s="215" t="s">
        <v>8294</v>
      </c>
      <c r="S556" s="215" t="s">
        <v>8294</v>
      </c>
      <c r="T556" s="215" t="s">
        <v>8294</v>
      </c>
      <c r="U556" s="209">
        <f>AD556*BS556</f>
        <v>1472.8864629629629</v>
      </c>
      <c r="V556" s="216">
        <v>42215</v>
      </c>
      <c r="W556" s="215">
        <v>13.5</v>
      </c>
      <c r="X556" s="215" t="s">
        <v>8294</v>
      </c>
      <c r="Y556" s="215" t="s">
        <v>8294</v>
      </c>
      <c r="Z556" s="209">
        <f>AD556*BU556</f>
        <v>421.73755555555556</v>
      </c>
      <c r="AA556" s="216">
        <v>42215</v>
      </c>
      <c r="AB556" s="208">
        <f>(AD556/AH556)*10000</f>
        <v>79874.537037037036</v>
      </c>
      <c r="AC556" s="216">
        <v>42215</v>
      </c>
      <c r="AD556" s="485">
        <f>(O556/W556)*(((100-CC556)/100)*((100-2)/100))*100</f>
        <v>31.949814814814815</v>
      </c>
      <c r="AE556" s="216">
        <v>42212</v>
      </c>
      <c r="AF556" s="235">
        <v>35.826210826210826</v>
      </c>
      <c r="AG556" s="216">
        <v>42212</v>
      </c>
      <c r="AH556" s="212">
        <v>4</v>
      </c>
      <c r="AI556" s="216" t="s">
        <v>8299</v>
      </c>
      <c r="AJ556" s="212">
        <v>160</v>
      </c>
      <c r="AK556" s="216">
        <v>42145</v>
      </c>
      <c r="AL556" s="215" t="s">
        <v>8294</v>
      </c>
      <c r="AM556" s="215"/>
      <c r="AN556" s="212">
        <v>105</v>
      </c>
      <c r="AO556" s="212"/>
      <c r="AP556" s="215" t="s">
        <v>8294</v>
      </c>
      <c r="AQ556" s="215"/>
      <c r="AR556" s="215" t="s">
        <v>8294</v>
      </c>
      <c r="AS556" s="215"/>
      <c r="AT556" s="215" t="s">
        <v>8294</v>
      </c>
      <c r="AU556" s="215" t="s">
        <v>8294</v>
      </c>
      <c r="AV556" s="215"/>
      <c r="AW556" s="215" t="s">
        <v>8294</v>
      </c>
      <c r="AX556" s="215"/>
      <c r="AY556" s="215" t="s">
        <v>8294</v>
      </c>
      <c r="AZ556" s="215"/>
      <c r="BA556" s="215" t="s">
        <v>8294</v>
      </c>
      <c r="BB556" s="215"/>
      <c r="BC556" s="215" t="s">
        <v>8294</v>
      </c>
      <c r="BD556" s="215"/>
      <c r="BE556" s="212">
        <v>3</v>
      </c>
      <c r="BF556" s="217">
        <v>42279</v>
      </c>
      <c r="BG556" s="212">
        <v>-12.8</v>
      </c>
      <c r="BH556" s="212" t="s">
        <v>8299</v>
      </c>
      <c r="BI556" s="211" t="s">
        <v>8294</v>
      </c>
      <c r="BJ556" s="211"/>
      <c r="BK556" s="211" t="s">
        <v>8294</v>
      </c>
      <c r="BL556" s="211"/>
      <c r="BM556" s="212">
        <v>62.9</v>
      </c>
      <c r="BN556" s="212" t="s">
        <v>8299</v>
      </c>
      <c r="BO556" s="211" t="s">
        <v>8294</v>
      </c>
      <c r="BP556" s="211"/>
      <c r="BQ556" s="212">
        <v>10.1</v>
      </c>
      <c r="BR556" s="212" t="s">
        <v>8299</v>
      </c>
      <c r="BS556" s="212">
        <v>46.1</v>
      </c>
      <c r="BT556" s="212" t="s">
        <v>8299</v>
      </c>
      <c r="BU556" s="212">
        <v>13.2</v>
      </c>
      <c r="BV556" s="212" t="s">
        <v>8299</v>
      </c>
      <c r="BW556" s="212">
        <v>7.5</v>
      </c>
      <c r="BX556" s="212" t="s">
        <v>8299</v>
      </c>
      <c r="BY556" s="234">
        <v>8.1656227111816406</v>
      </c>
      <c r="BZ556" s="214">
        <v>42215</v>
      </c>
      <c r="CA556" s="212">
        <v>29.3</v>
      </c>
      <c r="CB556" s="208" t="s">
        <v>8299</v>
      </c>
      <c r="CC556" s="212">
        <v>12.5</v>
      </c>
      <c r="CD556" s="214">
        <v>42215</v>
      </c>
      <c r="CE556" s="208">
        <v>0</v>
      </c>
      <c r="CG556" s="215" t="s">
        <v>8294</v>
      </c>
      <c r="CH556" s="215" t="s">
        <v>8294</v>
      </c>
      <c r="CI556" s="215" t="s">
        <v>8294</v>
      </c>
      <c r="CJ556" s="215" t="s">
        <v>8294</v>
      </c>
    </row>
    <row r="557" spans="1:88">
      <c r="A557" s="210" t="s">
        <v>7624</v>
      </c>
      <c r="B557" s="211" t="s">
        <v>7971</v>
      </c>
      <c r="C557" s="212" t="s">
        <v>7701</v>
      </c>
      <c r="D557" s="211" t="s">
        <v>8276</v>
      </c>
      <c r="E557" s="212">
        <v>73</v>
      </c>
      <c r="F557" s="212">
        <v>2</v>
      </c>
      <c r="G557" s="213">
        <v>307</v>
      </c>
      <c r="H557" s="213">
        <v>14</v>
      </c>
      <c r="I557" s="213"/>
      <c r="J557" s="213"/>
      <c r="K557" s="211" t="s">
        <v>8294</v>
      </c>
      <c r="M557" s="212">
        <v>7</v>
      </c>
      <c r="N557" s="214">
        <v>41915</v>
      </c>
      <c r="O557" s="212">
        <v>3.63</v>
      </c>
      <c r="P557" s="214">
        <v>42215</v>
      </c>
      <c r="Q557" s="215" t="s">
        <v>8294</v>
      </c>
      <c r="R557" s="215" t="s">
        <v>8294</v>
      </c>
      <c r="S557" s="215" t="s">
        <v>8294</v>
      </c>
      <c r="T557" s="215" t="s">
        <v>8294</v>
      </c>
      <c r="U557" s="209">
        <f>AD557*BS557</f>
        <v>1104.2433111111111</v>
      </c>
      <c r="V557" s="216">
        <v>42215</v>
      </c>
      <c r="W557" s="215">
        <v>13.5</v>
      </c>
      <c r="X557" s="215" t="s">
        <v>8294</v>
      </c>
      <c r="Y557" s="215" t="s">
        <v>8294</v>
      </c>
      <c r="Z557" s="209">
        <f>AD557*BU557</f>
        <v>288.93993333333333</v>
      </c>
      <c r="AA557" s="216">
        <v>42215</v>
      </c>
      <c r="AB557" s="208">
        <f>(AD557/AH557)*10000</f>
        <v>54630.352303523039</v>
      </c>
      <c r="AC557" s="216">
        <v>42215</v>
      </c>
      <c r="AD557" s="485">
        <f>(O557/W557)*(((100-CC557)/100)*((100-2)/100))*100</f>
        <v>22.398444444444443</v>
      </c>
      <c r="AE557" s="216">
        <v>42212</v>
      </c>
      <c r="AF557" s="235">
        <v>25.115995115995116</v>
      </c>
      <c r="AG557" s="216">
        <v>42212</v>
      </c>
      <c r="AH557" s="212">
        <v>4.0999999999999996</v>
      </c>
      <c r="AI557" s="216" t="s">
        <v>8299</v>
      </c>
      <c r="AJ557" s="212">
        <v>170</v>
      </c>
      <c r="AK557" s="216">
        <v>42145</v>
      </c>
      <c r="AL557" s="215" t="s">
        <v>8294</v>
      </c>
      <c r="AM557" s="215"/>
      <c r="AN557" s="212">
        <v>107</v>
      </c>
      <c r="AO557" s="212"/>
      <c r="AP557" s="215" t="s">
        <v>8294</v>
      </c>
      <c r="AQ557" s="215"/>
      <c r="AR557" s="215" t="s">
        <v>8294</v>
      </c>
      <c r="AS557" s="215"/>
      <c r="AT557" s="215" t="s">
        <v>8294</v>
      </c>
      <c r="AU557" s="215" t="s">
        <v>8294</v>
      </c>
      <c r="AV557" s="215"/>
      <c r="AW557" s="215" t="s">
        <v>8294</v>
      </c>
      <c r="AX557" s="215"/>
      <c r="AY557" s="215" t="s">
        <v>8294</v>
      </c>
      <c r="AZ557" s="215"/>
      <c r="BA557" s="215" t="s">
        <v>8294</v>
      </c>
      <c r="BB557" s="215"/>
      <c r="BC557" s="215" t="s">
        <v>8294</v>
      </c>
      <c r="BD557" s="215"/>
      <c r="BE557" s="212">
        <v>3</v>
      </c>
      <c r="BF557" s="217">
        <v>42279</v>
      </c>
      <c r="BG557" s="212">
        <v>5.5</v>
      </c>
      <c r="BH557" s="212" t="s">
        <v>8299</v>
      </c>
      <c r="BI557" s="211" t="s">
        <v>8294</v>
      </c>
      <c r="BJ557" s="211"/>
      <c r="BK557" s="211" t="s">
        <v>8294</v>
      </c>
      <c r="BL557" s="211"/>
      <c r="BM557" s="212">
        <v>67.099999999999994</v>
      </c>
      <c r="BN557" s="212" t="s">
        <v>8299</v>
      </c>
      <c r="BO557" s="211" t="s">
        <v>8294</v>
      </c>
      <c r="BP557" s="211"/>
      <c r="BQ557" s="212">
        <v>6.4</v>
      </c>
      <c r="BR557" s="212" t="s">
        <v>8299</v>
      </c>
      <c r="BS557" s="212">
        <v>49.3</v>
      </c>
      <c r="BT557" s="212" t="s">
        <v>8299</v>
      </c>
      <c r="BU557" s="212">
        <v>12.9</v>
      </c>
      <c r="BV557" s="212" t="s">
        <v>8299</v>
      </c>
      <c r="BW557" s="212">
        <v>8</v>
      </c>
      <c r="BX557" s="212" t="s">
        <v>8299</v>
      </c>
      <c r="BY557" s="234">
        <v>7.011664867401123</v>
      </c>
      <c r="BZ557" s="214">
        <v>42215</v>
      </c>
      <c r="CA557" s="212">
        <v>31</v>
      </c>
      <c r="CB557" s="208" t="s">
        <v>8299</v>
      </c>
      <c r="CC557" s="212">
        <v>15</v>
      </c>
      <c r="CD557" s="214">
        <v>42215</v>
      </c>
      <c r="CE557" s="208">
        <v>0</v>
      </c>
      <c r="CG557" s="215" t="s">
        <v>8294</v>
      </c>
      <c r="CH557" s="215" t="s">
        <v>8294</v>
      </c>
      <c r="CI557" s="215" t="s">
        <v>8294</v>
      </c>
      <c r="CJ557" s="215" t="s">
        <v>8294</v>
      </c>
    </row>
    <row r="558" spans="1:88">
      <c r="A558" s="210" t="s">
        <v>7624</v>
      </c>
      <c r="B558" s="211" t="s">
        <v>8031</v>
      </c>
      <c r="C558" s="212" t="s">
        <v>7729</v>
      </c>
      <c r="D558" s="211" t="s">
        <v>8276</v>
      </c>
      <c r="E558" s="212">
        <v>103</v>
      </c>
      <c r="F558" s="212">
        <v>2</v>
      </c>
      <c r="G558" s="213">
        <v>307</v>
      </c>
      <c r="H558" s="213">
        <v>15</v>
      </c>
      <c r="I558" s="213"/>
      <c r="J558" s="213"/>
      <c r="K558" s="211" t="s">
        <v>8294</v>
      </c>
      <c r="M558" s="212">
        <v>7</v>
      </c>
      <c r="N558" s="214">
        <v>41915</v>
      </c>
      <c r="O558" s="212">
        <v>5.25</v>
      </c>
      <c r="P558" s="214">
        <v>42215</v>
      </c>
      <c r="Q558" s="215" t="s">
        <v>8294</v>
      </c>
      <c r="R558" s="215" t="s">
        <v>8294</v>
      </c>
      <c r="S558" s="215" t="s">
        <v>8294</v>
      </c>
      <c r="T558" s="215" t="s">
        <v>8294</v>
      </c>
      <c r="U558" s="209">
        <f>AD558*BS558</f>
        <v>1654.5557777777774</v>
      </c>
      <c r="V558" s="216">
        <v>42215</v>
      </c>
      <c r="W558" s="215">
        <v>13.5</v>
      </c>
      <c r="X558" s="215" t="s">
        <v>8294</v>
      </c>
      <c r="Y558" s="215" t="s">
        <v>8294</v>
      </c>
      <c r="Z558" s="209">
        <f>AD558*BU558</f>
        <v>432.21048888888885</v>
      </c>
      <c r="AA558" s="216">
        <v>42215</v>
      </c>
      <c r="AB558" s="208">
        <f>(AD558/AH558)*10000</f>
        <v>71843.498817966887</v>
      </c>
      <c r="AC558" s="216">
        <v>42215</v>
      </c>
      <c r="AD558" s="485">
        <f>(O558/W558)*(((100-CC558)/100)*((100-2)/100))*100</f>
        <v>33.766444444444438</v>
      </c>
      <c r="AE558" s="216">
        <v>42212</v>
      </c>
      <c r="AF558" s="235">
        <v>37.863247863247864</v>
      </c>
      <c r="AG558" s="216">
        <v>42212</v>
      </c>
      <c r="AH558" s="212">
        <v>4.7</v>
      </c>
      <c r="AI558" s="216" t="s">
        <v>8299</v>
      </c>
      <c r="AJ558" s="212">
        <v>175</v>
      </c>
      <c r="AK558" s="216">
        <v>42145</v>
      </c>
      <c r="AL558" s="215" t="s">
        <v>8294</v>
      </c>
      <c r="AM558" s="215"/>
      <c r="AN558" s="212">
        <v>104</v>
      </c>
      <c r="AO558" s="212"/>
      <c r="AP558" s="215" t="s">
        <v>8294</v>
      </c>
      <c r="AQ558" s="215"/>
      <c r="AR558" s="215" t="s">
        <v>8294</v>
      </c>
      <c r="AS558" s="215"/>
      <c r="AT558" s="215" t="s">
        <v>8294</v>
      </c>
      <c r="AU558" s="215" t="s">
        <v>8294</v>
      </c>
      <c r="AV558" s="215"/>
      <c r="AW558" s="215" t="s">
        <v>8294</v>
      </c>
      <c r="AX558" s="215"/>
      <c r="AY558" s="215" t="s">
        <v>8294</v>
      </c>
      <c r="AZ558" s="215"/>
      <c r="BA558" s="215" t="s">
        <v>8294</v>
      </c>
      <c r="BB558" s="215"/>
      <c r="BC558" s="215" t="s">
        <v>8294</v>
      </c>
      <c r="BD558" s="215"/>
      <c r="BE558" s="212">
        <v>3</v>
      </c>
      <c r="BF558" s="217">
        <v>42279</v>
      </c>
      <c r="BG558" s="212">
        <v>-6.2</v>
      </c>
      <c r="BH558" s="212" t="s">
        <v>8299</v>
      </c>
      <c r="BI558" s="211" t="s">
        <v>8294</v>
      </c>
      <c r="BJ558" s="211"/>
      <c r="BK558" s="211" t="s">
        <v>8294</v>
      </c>
      <c r="BL558" s="211"/>
      <c r="BM558" s="212">
        <v>66.2</v>
      </c>
      <c r="BN558" s="212" t="s">
        <v>8299</v>
      </c>
      <c r="BO558" s="211" t="s">
        <v>8294</v>
      </c>
      <c r="BP558" s="211"/>
      <c r="BQ558" s="212">
        <v>8.1</v>
      </c>
      <c r="BR558" s="212" t="s">
        <v>8299</v>
      </c>
      <c r="BS558" s="212">
        <v>49</v>
      </c>
      <c r="BT558" s="212" t="s">
        <v>8299</v>
      </c>
      <c r="BU558" s="212">
        <v>12.8</v>
      </c>
      <c r="BV558" s="212" t="s">
        <v>8299</v>
      </c>
      <c r="BW558" s="212">
        <v>9.5</v>
      </c>
      <c r="BX558" s="212" t="s">
        <v>8299</v>
      </c>
      <c r="BY558" s="234">
        <v>7.9676518440246582</v>
      </c>
      <c r="BZ558" s="214">
        <v>42215</v>
      </c>
      <c r="CA558" s="212">
        <v>30.5</v>
      </c>
      <c r="CB558" s="208" t="s">
        <v>8299</v>
      </c>
      <c r="CC558" s="212">
        <v>11.4</v>
      </c>
      <c r="CD558" s="214">
        <v>42215</v>
      </c>
      <c r="CE558" s="208">
        <v>0</v>
      </c>
      <c r="CG558" s="215" t="s">
        <v>8294</v>
      </c>
      <c r="CH558" s="215" t="s">
        <v>8294</v>
      </c>
      <c r="CI558" s="215" t="s">
        <v>8294</v>
      </c>
      <c r="CJ558" s="215" t="s">
        <v>8294</v>
      </c>
    </row>
    <row r="559" spans="1:88">
      <c r="A559" s="210" t="s">
        <v>7624</v>
      </c>
      <c r="B559" s="211" t="s">
        <v>7985</v>
      </c>
      <c r="C559" s="212" t="s">
        <v>7708</v>
      </c>
      <c r="D559" s="211" t="s">
        <v>8276</v>
      </c>
      <c r="E559" s="212">
        <v>80</v>
      </c>
      <c r="F559" s="212">
        <v>2</v>
      </c>
      <c r="G559" s="213">
        <v>307</v>
      </c>
      <c r="H559" s="213">
        <v>16</v>
      </c>
      <c r="I559" s="213"/>
      <c r="J559" s="213"/>
      <c r="K559" s="211" t="s">
        <v>8294</v>
      </c>
      <c r="M559" s="212">
        <v>7</v>
      </c>
      <c r="N559" s="214">
        <v>41915</v>
      </c>
      <c r="O559" s="212">
        <v>5.22</v>
      </c>
      <c r="P559" s="214">
        <v>42215</v>
      </c>
      <c r="Q559" s="215" t="s">
        <v>8294</v>
      </c>
      <c r="R559" s="215" t="s">
        <v>8294</v>
      </c>
      <c r="S559" s="215" t="s">
        <v>8294</v>
      </c>
      <c r="T559" s="215" t="s">
        <v>8294</v>
      </c>
      <c r="U559" s="209">
        <f>AD559*BS559</f>
        <v>1552.5353386666663</v>
      </c>
      <c r="V559" s="216">
        <v>42215</v>
      </c>
      <c r="W559" s="215">
        <v>13.5</v>
      </c>
      <c r="X559" s="215" t="s">
        <v>8294</v>
      </c>
      <c r="Y559" s="215" t="s">
        <v>8294</v>
      </c>
      <c r="Z559" s="209">
        <f>AD559*BU559</f>
        <v>488.51327466666658</v>
      </c>
      <c r="AA559" s="216">
        <v>42215</v>
      </c>
      <c r="AB559" s="208">
        <f>(AD559/AH559)*10000</f>
        <v>81609.300813008114</v>
      </c>
      <c r="AC559" s="216">
        <v>42215</v>
      </c>
      <c r="AD559" s="485">
        <f>(O559/W559)*(((100-CC559)/100)*((100-2)/100))*100</f>
        <v>33.459813333333329</v>
      </c>
      <c r="AE559" s="216">
        <v>42212</v>
      </c>
      <c r="AF559" s="235">
        <v>37.519413919413921</v>
      </c>
      <c r="AG559" s="216">
        <v>42212</v>
      </c>
      <c r="AH559" s="212">
        <v>4.0999999999999996</v>
      </c>
      <c r="AI559" s="216" t="s">
        <v>8299</v>
      </c>
      <c r="AJ559" s="212">
        <v>170</v>
      </c>
      <c r="AK559" s="216">
        <v>42145</v>
      </c>
      <c r="AL559" s="215" t="s">
        <v>8294</v>
      </c>
      <c r="AM559" s="215"/>
      <c r="AN559" s="212">
        <v>111</v>
      </c>
      <c r="AO559" s="212"/>
      <c r="AP559" s="215" t="s">
        <v>8294</v>
      </c>
      <c r="AQ559" s="215"/>
      <c r="AR559" s="215" t="s">
        <v>8294</v>
      </c>
      <c r="AS559" s="215"/>
      <c r="AT559" s="215" t="s">
        <v>8294</v>
      </c>
      <c r="AU559" s="215" t="s">
        <v>8294</v>
      </c>
      <c r="AV559" s="215"/>
      <c r="AW559" s="215" t="s">
        <v>8294</v>
      </c>
      <c r="AX559" s="215"/>
      <c r="AY559" s="215" t="s">
        <v>8294</v>
      </c>
      <c r="AZ559" s="215"/>
      <c r="BA559" s="215" t="s">
        <v>8294</v>
      </c>
      <c r="BB559" s="215"/>
      <c r="BC559" s="215" t="s">
        <v>8294</v>
      </c>
      <c r="BD559" s="215"/>
      <c r="BE559" s="212">
        <v>3</v>
      </c>
      <c r="BF559" s="217">
        <v>42279</v>
      </c>
      <c r="BG559" s="212">
        <v>-14.9</v>
      </c>
      <c r="BH559" s="212" t="s">
        <v>8299</v>
      </c>
      <c r="BI559" s="211" t="s">
        <v>8294</v>
      </c>
      <c r="BJ559" s="211"/>
      <c r="BK559" s="211" t="s">
        <v>8294</v>
      </c>
      <c r="BL559" s="211"/>
      <c r="BM559" s="212">
        <v>59.1</v>
      </c>
      <c r="BN559" s="212" t="s">
        <v>8299</v>
      </c>
      <c r="BO559" s="211" t="s">
        <v>8294</v>
      </c>
      <c r="BP559" s="211"/>
      <c r="BQ559" s="212">
        <v>10.1</v>
      </c>
      <c r="BR559" s="212" t="s">
        <v>8299</v>
      </c>
      <c r="BS559" s="212">
        <v>46.4</v>
      </c>
      <c r="BT559" s="212" t="s">
        <v>8299</v>
      </c>
      <c r="BU559" s="212">
        <v>14.6</v>
      </c>
      <c r="BV559" s="212" t="s">
        <v>8299</v>
      </c>
      <c r="BW559" s="212">
        <v>10.9</v>
      </c>
      <c r="BX559" s="212" t="s">
        <v>8299</v>
      </c>
      <c r="BY559" s="234">
        <v>8.3206253051757813</v>
      </c>
      <c r="BZ559" s="214">
        <v>42215</v>
      </c>
      <c r="CA559" s="212">
        <v>32.700000000000003</v>
      </c>
      <c r="CB559" s="208" t="s">
        <v>8299</v>
      </c>
      <c r="CC559" s="212">
        <v>11.7</v>
      </c>
      <c r="CD559" s="214">
        <v>42215</v>
      </c>
      <c r="CE559" s="208">
        <v>0</v>
      </c>
      <c r="CG559" s="215" t="s">
        <v>8294</v>
      </c>
      <c r="CH559" s="215" t="s">
        <v>8294</v>
      </c>
      <c r="CI559" s="215" t="s">
        <v>8294</v>
      </c>
      <c r="CJ559" s="215" t="s">
        <v>8294</v>
      </c>
    </row>
    <row r="560" spans="1:88">
      <c r="A560" s="210" t="s">
        <v>7624</v>
      </c>
      <c r="B560" s="211" t="s">
        <v>7953</v>
      </c>
      <c r="C560" s="212" t="s">
        <v>7694</v>
      </c>
      <c r="D560" s="211" t="s">
        <v>8274</v>
      </c>
      <c r="E560" s="212">
        <v>64</v>
      </c>
      <c r="F560" s="212">
        <v>2</v>
      </c>
      <c r="G560" s="213">
        <v>307</v>
      </c>
      <c r="H560" s="213">
        <v>17</v>
      </c>
      <c r="I560" s="213"/>
      <c r="J560" s="213"/>
      <c r="K560" s="211" t="s">
        <v>8294</v>
      </c>
      <c r="M560" s="212">
        <v>7</v>
      </c>
      <c r="N560" s="214">
        <v>41915</v>
      </c>
      <c r="O560" s="212">
        <v>4.5199999999999996</v>
      </c>
      <c r="P560" s="214">
        <v>42215</v>
      </c>
      <c r="Q560" s="215" t="s">
        <v>8294</v>
      </c>
      <c r="R560" s="215" t="s">
        <v>8294</v>
      </c>
      <c r="S560" s="215" t="s">
        <v>8294</v>
      </c>
      <c r="T560" s="215" t="s">
        <v>8294</v>
      </c>
      <c r="U560" s="209">
        <f>AD560*BS560</f>
        <v>1359.1620580740739</v>
      </c>
      <c r="V560" s="216">
        <v>42215</v>
      </c>
      <c r="W560" s="215">
        <v>13.5</v>
      </c>
      <c r="X560" s="215" t="s">
        <v>8294</v>
      </c>
      <c r="Y560" s="215" t="s">
        <v>8294</v>
      </c>
      <c r="Z560" s="209">
        <f>AD560*BU560</f>
        <v>378.35346370370365</v>
      </c>
      <c r="AA560" s="216">
        <v>42215</v>
      </c>
      <c r="AB560" s="208">
        <f>(AD560/AH560)*10000</f>
        <v>69295.506172839494</v>
      </c>
      <c r="AC560" s="216">
        <v>42215</v>
      </c>
      <c r="AD560" s="485">
        <f>(O560/W560)*(((100-CC560)/100)*((100-2)/100))*100</f>
        <v>29.104112592592589</v>
      </c>
      <c r="AE560" s="216">
        <v>42212</v>
      </c>
      <c r="AF560" s="235">
        <v>32.635246235246228</v>
      </c>
      <c r="AG560" s="216">
        <v>42212</v>
      </c>
      <c r="AH560" s="212">
        <v>4.2</v>
      </c>
      <c r="AI560" s="216" t="s">
        <v>8299</v>
      </c>
      <c r="AJ560" s="212">
        <v>160</v>
      </c>
      <c r="AK560" s="216">
        <v>42145</v>
      </c>
      <c r="AL560" s="215" t="s">
        <v>8294</v>
      </c>
      <c r="AM560" s="215"/>
      <c r="AN560" s="212">
        <v>101</v>
      </c>
      <c r="AO560" s="212"/>
      <c r="AP560" s="215" t="s">
        <v>8294</v>
      </c>
      <c r="AQ560" s="215"/>
      <c r="AR560" s="215" t="s">
        <v>8294</v>
      </c>
      <c r="AS560" s="215"/>
      <c r="AT560" s="215" t="s">
        <v>8294</v>
      </c>
      <c r="AU560" s="215" t="s">
        <v>8294</v>
      </c>
      <c r="AV560" s="215"/>
      <c r="AW560" s="215" t="s">
        <v>8294</v>
      </c>
      <c r="AX560" s="215"/>
      <c r="AY560" s="215" t="s">
        <v>8294</v>
      </c>
      <c r="AZ560" s="215"/>
      <c r="BA560" s="215" t="s">
        <v>8294</v>
      </c>
      <c r="BB560" s="215"/>
      <c r="BC560" s="215" t="s">
        <v>8294</v>
      </c>
      <c r="BD560" s="215"/>
      <c r="BE560" s="212">
        <v>3</v>
      </c>
      <c r="BF560" s="217">
        <v>42279</v>
      </c>
      <c r="BG560" s="212">
        <v>-12.7</v>
      </c>
      <c r="BH560" s="212" t="s">
        <v>8299</v>
      </c>
      <c r="BI560" s="211" t="s">
        <v>8294</v>
      </c>
      <c r="BJ560" s="211"/>
      <c r="BK560" s="211" t="s">
        <v>8294</v>
      </c>
      <c r="BL560" s="211"/>
      <c r="BM560" s="212">
        <v>60.2</v>
      </c>
      <c r="BN560" s="212" t="s">
        <v>8299</v>
      </c>
      <c r="BO560" s="211" t="s">
        <v>8294</v>
      </c>
      <c r="BP560" s="211"/>
      <c r="BQ560" s="212">
        <v>10.6</v>
      </c>
      <c r="BR560" s="212" t="s">
        <v>8299</v>
      </c>
      <c r="BS560" s="212">
        <v>46.7</v>
      </c>
      <c r="BT560" s="212" t="s">
        <v>8299</v>
      </c>
      <c r="BU560" s="212">
        <v>13</v>
      </c>
      <c r="BV560" s="212" t="s">
        <v>8299</v>
      </c>
      <c r="BW560" s="212">
        <v>13.5</v>
      </c>
      <c r="BX560" s="212" t="s">
        <v>8299</v>
      </c>
      <c r="BY560" s="234">
        <v>7.6977720260620117</v>
      </c>
      <c r="BZ560" s="214">
        <v>42215</v>
      </c>
      <c r="CA560" s="212">
        <v>29.4</v>
      </c>
      <c r="CB560" s="208" t="s">
        <v>8299</v>
      </c>
      <c r="CC560" s="212">
        <v>11.3</v>
      </c>
      <c r="CD560" s="214">
        <v>42215</v>
      </c>
      <c r="CE560" s="208">
        <v>0</v>
      </c>
      <c r="CG560" s="215" t="s">
        <v>8294</v>
      </c>
      <c r="CH560" s="215" t="s">
        <v>8294</v>
      </c>
      <c r="CI560" s="215" t="s">
        <v>8294</v>
      </c>
      <c r="CJ560" s="215" t="s">
        <v>8294</v>
      </c>
    </row>
    <row r="561" spans="1:88">
      <c r="A561" s="210" t="s">
        <v>7624</v>
      </c>
      <c r="B561" s="211" t="s">
        <v>8001</v>
      </c>
      <c r="C561" s="212" t="s">
        <v>7716</v>
      </c>
      <c r="D561" s="211" t="s">
        <v>8274</v>
      </c>
      <c r="E561" s="212">
        <v>88</v>
      </c>
      <c r="F561" s="212">
        <v>2</v>
      </c>
      <c r="G561" s="213">
        <v>307</v>
      </c>
      <c r="H561" s="213">
        <v>18</v>
      </c>
      <c r="I561" s="213"/>
      <c r="J561" s="213"/>
      <c r="K561" s="211" t="s">
        <v>8294</v>
      </c>
      <c r="M561" s="212">
        <v>7</v>
      </c>
      <c r="N561" s="214">
        <v>41915</v>
      </c>
      <c r="O561" s="212">
        <v>4.4400000000000004</v>
      </c>
      <c r="P561" s="214">
        <v>42215</v>
      </c>
      <c r="Q561" s="215" t="s">
        <v>8294</v>
      </c>
      <c r="R561" s="215" t="s">
        <v>8294</v>
      </c>
      <c r="S561" s="215" t="s">
        <v>8294</v>
      </c>
      <c r="T561" s="215" t="s">
        <v>8294</v>
      </c>
      <c r="U561" s="209">
        <f>AD561*BS561</f>
        <v>1363.4726933333334</v>
      </c>
      <c r="V561" s="216">
        <v>42215</v>
      </c>
      <c r="W561" s="215">
        <v>13.5</v>
      </c>
      <c r="X561" s="215" t="s">
        <v>8294</v>
      </c>
      <c r="Y561" s="215" t="s">
        <v>8294</v>
      </c>
      <c r="Z561" s="209">
        <f>AD561*BU561</f>
        <v>370.81893333333335</v>
      </c>
      <c r="AA561" s="216">
        <v>42215</v>
      </c>
      <c r="AB561" s="208">
        <f>(AD561/AH561)*10000</f>
        <v>60690.496453900705</v>
      </c>
      <c r="AC561" s="216">
        <v>42215</v>
      </c>
      <c r="AD561" s="485">
        <f>(O561/W561)*(((100-CC561)/100)*((100-2)/100))*100</f>
        <v>28.524533333333334</v>
      </c>
      <c r="AE561" s="216">
        <v>42212</v>
      </c>
      <c r="AF561" s="235">
        <v>31.985347985347985</v>
      </c>
      <c r="AG561" s="216">
        <v>42212</v>
      </c>
      <c r="AH561" s="212">
        <v>4.7</v>
      </c>
      <c r="AI561" s="216" t="s">
        <v>8299</v>
      </c>
      <c r="AJ561" s="212">
        <v>170</v>
      </c>
      <c r="AK561" s="216">
        <v>42145</v>
      </c>
      <c r="AL561" s="215" t="s">
        <v>8294</v>
      </c>
      <c r="AM561" s="215"/>
      <c r="AN561" s="212">
        <v>105</v>
      </c>
      <c r="AO561" s="212"/>
      <c r="AP561" s="215" t="s">
        <v>8294</v>
      </c>
      <c r="AQ561" s="215"/>
      <c r="AR561" s="215" t="s">
        <v>8294</v>
      </c>
      <c r="AS561" s="215"/>
      <c r="AT561" s="215" t="s">
        <v>8294</v>
      </c>
      <c r="AU561" s="215" t="s">
        <v>8294</v>
      </c>
      <c r="AV561" s="215"/>
      <c r="AW561" s="215" t="s">
        <v>8294</v>
      </c>
      <c r="AX561" s="215"/>
      <c r="AY561" s="215" t="s">
        <v>8294</v>
      </c>
      <c r="AZ561" s="215"/>
      <c r="BA561" s="215" t="s">
        <v>8294</v>
      </c>
      <c r="BB561" s="215"/>
      <c r="BC561" s="215" t="s">
        <v>8294</v>
      </c>
      <c r="BD561" s="215"/>
      <c r="BE561" s="212">
        <v>3</v>
      </c>
      <c r="BF561" s="217">
        <v>42279</v>
      </c>
      <c r="BG561" s="212">
        <v>-15</v>
      </c>
      <c r="BH561" s="212" t="s">
        <v>8299</v>
      </c>
      <c r="BI561" s="211" t="s">
        <v>8294</v>
      </c>
      <c r="BJ561" s="211"/>
      <c r="BK561" s="211" t="s">
        <v>8294</v>
      </c>
      <c r="BL561" s="211"/>
      <c r="BM561" s="212">
        <v>61.4</v>
      </c>
      <c r="BN561" s="212" t="s">
        <v>8299</v>
      </c>
      <c r="BO561" s="211" t="s">
        <v>8294</v>
      </c>
      <c r="BP561" s="211"/>
      <c r="BQ561" s="212">
        <v>10</v>
      </c>
      <c r="BR561" s="212" t="s">
        <v>8299</v>
      </c>
      <c r="BS561" s="212">
        <v>47.8</v>
      </c>
      <c r="BT561" s="212" t="s">
        <v>8299</v>
      </c>
      <c r="BU561" s="212">
        <v>13</v>
      </c>
      <c r="BV561" s="212" t="s">
        <v>8299</v>
      </c>
      <c r="BW561" s="212">
        <v>11.4</v>
      </c>
      <c r="BX561" s="212" t="s">
        <v>8299</v>
      </c>
      <c r="BY561" s="234">
        <v>7.9535870552062988</v>
      </c>
      <c r="BZ561" s="214">
        <v>42215</v>
      </c>
      <c r="CA561" s="212">
        <v>29.9</v>
      </c>
      <c r="CB561" s="208" t="s">
        <v>8299</v>
      </c>
      <c r="CC561" s="212">
        <v>11.5</v>
      </c>
      <c r="CD561" s="214">
        <v>42215</v>
      </c>
      <c r="CE561" s="208">
        <v>0</v>
      </c>
      <c r="CG561" s="215" t="s">
        <v>8294</v>
      </c>
      <c r="CH561" s="215" t="s">
        <v>8294</v>
      </c>
      <c r="CI561" s="215" t="s">
        <v>8294</v>
      </c>
      <c r="CJ561" s="215" t="s">
        <v>8294</v>
      </c>
    </row>
    <row r="562" spans="1:88">
      <c r="A562" s="210" t="s">
        <v>7624</v>
      </c>
      <c r="B562" s="211" t="s">
        <v>7862</v>
      </c>
      <c r="C562" s="212" t="s">
        <v>7861</v>
      </c>
      <c r="D562" s="211" t="s">
        <v>8274</v>
      </c>
      <c r="E562" s="212">
        <v>19</v>
      </c>
      <c r="F562" s="212">
        <v>2</v>
      </c>
      <c r="G562" s="213">
        <v>307</v>
      </c>
      <c r="H562" s="213">
        <v>19</v>
      </c>
      <c r="I562" s="213"/>
      <c r="J562" s="213"/>
      <c r="K562" s="211" t="s">
        <v>8294</v>
      </c>
      <c r="M562" s="212">
        <v>7</v>
      </c>
      <c r="N562" s="214">
        <v>41915</v>
      </c>
      <c r="O562" s="212">
        <v>1.97</v>
      </c>
      <c r="P562" s="214">
        <v>42215</v>
      </c>
      <c r="Q562" s="215" t="s">
        <v>8294</v>
      </c>
      <c r="R562" s="215" t="s">
        <v>8294</v>
      </c>
      <c r="S562" s="215" t="s">
        <v>8294</v>
      </c>
      <c r="T562" s="215" t="s">
        <v>8294</v>
      </c>
      <c r="U562" s="209">
        <f>AD562*BS562</f>
        <v>597.05306577777787</v>
      </c>
      <c r="V562" s="216">
        <v>42215</v>
      </c>
      <c r="W562" s="215">
        <v>13.5</v>
      </c>
      <c r="X562" s="215" t="s">
        <v>8294</v>
      </c>
      <c r="Y562" s="215" t="s">
        <v>8294</v>
      </c>
      <c r="Z562" s="209">
        <f>AD562*BU562</f>
        <v>190.49444711111113</v>
      </c>
      <c r="AA562" s="216">
        <v>42215</v>
      </c>
      <c r="AB562" s="208">
        <f>(AD562/AH562)*10000</f>
        <v>26635.129629629635</v>
      </c>
      <c r="AC562" s="216">
        <v>42215</v>
      </c>
      <c r="AD562" s="485">
        <f>(O562/W562)*(((100-CC562)/100)*((100-2)/100))*100</f>
        <v>12.784862222222223</v>
      </c>
      <c r="AE562" s="216">
        <v>42212</v>
      </c>
      <c r="AF562" s="235">
        <v>14.336019536019537</v>
      </c>
      <c r="AG562" s="216">
        <v>42212</v>
      </c>
      <c r="AH562" s="212">
        <v>4.8</v>
      </c>
      <c r="AI562" s="216" t="s">
        <v>8299</v>
      </c>
      <c r="AJ562" s="212">
        <v>175</v>
      </c>
      <c r="AK562" s="216">
        <v>42145</v>
      </c>
      <c r="AL562" s="215" t="s">
        <v>8294</v>
      </c>
      <c r="AM562" s="215"/>
      <c r="AN562" s="212">
        <v>107</v>
      </c>
      <c r="AO562" s="212"/>
      <c r="AP562" s="215" t="s">
        <v>8294</v>
      </c>
      <c r="AQ562" s="215"/>
      <c r="AR562" s="215" t="s">
        <v>8294</v>
      </c>
      <c r="AS562" s="215"/>
      <c r="AT562" s="215" t="s">
        <v>8294</v>
      </c>
      <c r="AU562" s="215" t="s">
        <v>8294</v>
      </c>
      <c r="AV562" s="215"/>
      <c r="AW562" s="215" t="s">
        <v>8294</v>
      </c>
      <c r="AX562" s="215"/>
      <c r="AY562" s="215" t="s">
        <v>8294</v>
      </c>
      <c r="AZ562" s="215"/>
      <c r="BA562" s="215" t="s">
        <v>8294</v>
      </c>
      <c r="BB562" s="215"/>
      <c r="BC562" s="215" t="s">
        <v>8294</v>
      </c>
      <c r="BD562" s="215"/>
      <c r="BE562" s="212">
        <v>3</v>
      </c>
      <c r="BF562" s="217">
        <v>42279</v>
      </c>
      <c r="BG562" s="212">
        <v>8.1</v>
      </c>
      <c r="BH562" s="212" t="s">
        <v>8299</v>
      </c>
      <c r="BI562" s="211" t="s">
        <v>8294</v>
      </c>
      <c r="BJ562" s="211"/>
      <c r="BK562" s="211" t="s">
        <v>8294</v>
      </c>
      <c r="BL562" s="211"/>
      <c r="BM562" s="212">
        <v>63.6</v>
      </c>
      <c r="BN562" s="212" t="s">
        <v>8299</v>
      </c>
      <c r="BO562" s="211" t="s">
        <v>8294</v>
      </c>
      <c r="BP562" s="211"/>
      <c r="BQ562" s="212">
        <v>7.6</v>
      </c>
      <c r="BR562" s="212" t="s">
        <v>8299</v>
      </c>
      <c r="BS562" s="212">
        <v>46.7</v>
      </c>
      <c r="BT562" s="212" t="s">
        <v>8299</v>
      </c>
      <c r="BU562" s="212">
        <v>14.9</v>
      </c>
      <c r="BV562" s="212" t="s">
        <v>8299</v>
      </c>
      <c r="BW562" s="212">
        <v>37.299999999999997</v>
      </c>
      <c r="BX562" s="212" t="s">
        <v>8299</v>
      </c>
      <c r="BY562" s="234">
        <v>8.2844944000244141</v>
      </c>
      <c r="BZ562" s="214">
        <v>42215</v>
      </c>
      <c r="CA562" s="212">
        <v>33.6</v>
      </c>
      <c r="CB562" s="208" t="s">
        <v>8299</v>
      </c>
      <c r="CC562" s="212">
        <v>10.6</v>
      </c>
      <c r="CD562" s="214">
        <v>42215</v>
      </c>
      <c r="CE562" s="208">
        <v>0</v>
      </c>
      <c r="CG562" s="215" t="s">
        <v>8294</v>
      </c>
      <c r="CH562" s="215" t="s">
        <v>8294</v>
      </c>
      <c r="CI562" s="215" t="s">
        <v>8294</v>
      </c>
      <c r="CJ562" s="215" t="s">
        <v>8294</v>
      </c>
    </row>
    <row r="563" spans="1:88">
      <c r="A563" s="210" t="s">
        <v>7624</v>
      </c>
      <c r="B563" s="211" t="s">
        <v>7963</v>
      </c>
      <c r="C563" s="212" t="s">
        <v>7698</v>
      </c>
      <c r="D563" s="211" t="s">
        <v>8274</v>
      </c>
      <c r="E563" s="212">
        <v>69</v>
      </c>
      <c r="F563" s="212">
        <v>2</v>
      </c>
      <c r="G563" s="213">
        <v>307</v>
      </c>
      <c r="H563" s="213">
        <v>20</v>
      </c>
      <c r="I563" s="213"/>
      <c r="J563" s="213"/>
      <c r="K563" s="211" t="s">
        <v>8294</v>
      </c>
      <c r="M563" s="212">
        <v>7</v>
      </c>
      <c r="N563" s="214">
        <v>41915</v>
      </c>
      <c r="O563" s="212">
        <v>3.78</v>
      </c>
      <c r="P563" s="214">
        <v>42215</v>
      </c>
      <c r="Q563" s="215" t="s">
        <v>8294</v>
      </c>
      <c r="R563" s="215" t="s">
        <v>8294</v>
      </c>
      <c r="S563" s="215" t="s">
        <v>8294</v>
      </c>
      <c r="T563" s="215" t="s">
        <v>8294</v>
      </c>
      <c r="U563" s="209">
        <f>AD563*BS563</f>
        <v>1152.2055999999998</v>
      </c>
      <c r="V563" s="216">
        <v>42215</v>
      </c>
      <c r="W563" s="215">
        <v>13.5</v>
      </c>
      <c r="X563" s="215" t="s">
        <v>8294</v>
      </c>
      <c r="Y563" s="215" t="s">
        <v>8294</v>
      </c>
      <c r="Z563" s="209">
        <f>AD563*BU563</f>
        <v>339.59743999999995</v>
      </c>
      <c r="AA563" s="216">
        <v>42215</v>
      </c>
      <c r="AB563" s="208">
        <f>(AD563/AH563)*10000</f>
        <v>55129.45454545453</v>
      </c>
      <c r="AC563" s="216">
        <v>42215</v>
      </c>
      <c r="AD563" s="485">
        <f>(O563/W563)*(((100-CC563)/100)*((100-2)/100))*100</f>
        <v>24.256959999999996</v>
      </c>
      <c r="AE563" s="216">
        <v>42212</v>
      </c>
      <c r="AF563" s="235">
        <v>27.200000000000003</v>
      </c>
      <c r="AG563" s="216">
        <v>42212</v>
      </c>
      <c r="AH563" s="212">
        <v>4.4000000000000004</v>
      </c>
      <c r="AI563" s="216" t="s">
        <v>8299</v>
      </c>
      <c r="AJ563" s="212">
        <v>150</v>
      </c>
      <c r="AK563" s="216">
        <v>42145</v>
      </c>
      <c r="AL563" s="215" t="s">
        <v>8294</v>
      </c>
      <c r="AM563" s="215"/>
      <c r="AN563" s="212">
        <v>102</v>
      </c>
      <c r="AO563" s="212"/>
      <c r="AP563" s="215" t="s">
        <v>8294</v>
      </c>
      <c r="AQ563" s="215"/>
      <c r="AR563" s="215" t="s">
        <v>8294</v>
      </c>
      <c r="AS563" s="215"/>
      <c r="AT563" s="215" t="s">
        <v>8294</v>
      </c>
      <c r="AU563" s="215" t="s">
        <v>8294</v>
      </c>
      <c r="AV563" s="215"/>
      <c r="AW563" s="215" t="s">
        <v>8294</v>
      </c>
      <c r="AX563" s="215"/>
      <c r="AY563" s="215" t="s">
        <v>8294</v>
      </c>
      <c r="AZ563" s="215"/>
      <c r="BA563" s="215" t="s">
        <v>8294</v>
      </c>
      <c r="BB563" s="215"/>
      <c r="BC563" s="215" t="s">
        <v>8294</v>
      </c>
      <c r="BD563" s="215"/>
      <c r="BE563" s="212">
        <v>3</v>
      </c>
      <c r="BF563" s="217">
        <v>42279</v>
      </c>
      <c r="BG563" s="212">
        <v>-11.8</v>
      </c>
      <c r="BH563" s="212" t="s">
        <v>8299</v>
      </c>
      <c r="BI563" s="211" t="s">
        <v>8294</v>
      </c>
      <c r="BJ563" s="211"/>
      <c r="BK563" s="211" t="s">
        <v>8294</v>
      </c>
      <c r="BL563" s="211"/>
      <c r="BM563" s="212">
        <v>63.9</v>
      </c>
      <c r="BN563" s="212" t="s">
        <v>8299</v>
      </c>
      <c r="BO563" s="211" t="s">
        <v>8294</v>
      </c>
      <c r="BP563" s="211"/>
      <c r="BQ563" s="212">
        <v>9</v>
      </c>
      <c r="BR563" s="212" t="s">
        <v>8299</v>
      </c>
      <c r="BS563" s="212">
        <v>47.5</v>
      </c>
      <c r="BT563" s="212" t="s">
        <v>8299</v>
      </c>
      <c r="BU563" s="212">
        <v>14</v>
      </c>
      <c r="BV563" s="212" t="s">
        <v>8299</v>
      </c>
      <c r="BW563" s="212">
        <v>19.899999999999999</v>
      </c>
      <c r="BX563" s="212" t="s">
        <v>8299</v>
      </c>
      <c r="BY563" s="234">
        <v>8.7500286102294922</v>
      </c>
      <c r="BZ563" s="214">
        <v>42215</v>
      </c>
      <c r="CA563" s="212">
        <v>32.1</v>
      </c>
      <c r="CB563" s="208" t="s">
        <v>8299</v>
      </c>
      <c r="CC563" s="212">
        <v>11.6</v>
      </c>
      <c r="CD563" s="214">
        <v>42215</v>
      </c>
      <c r="CE563" s="208">
        <v>0</v>
      </c>
      <c r="CG563" s="215" t="s">
        <v>8294</v>
      </c>
      <c r="CH563" s="215" t="s">
        <v>8294</v>
      </c>
      <c r="CI563" s="215" t="s">
        <v>8294</v>
      </c>
      <c r="CJ563" s="215" t="s">
        <v>8294</v>
      </c>
    </row>
    <row r="564" spans="1:88">
      <c r="A564" s="210" t="s">
        <v>7624</v>
      </c>
      <c r="B564" s="211" t="s">
        <v>7919</v>
      </c>
      <c r="C564" s="212" t="s">
        <v>7677</v>
      </c>
      <c r="D564" s="211" t="s">
        <v>8274</v>
      </c>
      <c r="E564" s="212">
        <v>47</v>
      </c>
      <c r="F564" s="212">
        <v>2</v>
      </c>
      <c r="G564" s="213">
        <v>307</v>
      </c>
      <c r="H564" s="213">
        <v>21</v>
      </c>
      <c r="I564" s="213"/>
      <c r="J564" s="213"/>
      <c r="K564" s="211" t="s">
        <v>8294</v>
      </c>
      <c r="M564" s="212">
        <v>7</v>
      </c>
      <c r="N564" s="214">
        <v>41915</v>
      </c>
      <c r="O564" s="212">
        <v>3.51</v>
      </c>
      <c r="P564" s="214">
        <v>42215</v>
      </c>
      <c r="Q564" s="215" t="s">
        <v>8294</v>
      </c>
      <c r="R564" s="215" t="s">
        <v>8294</v>
      </c>
      <c r="S564" s="215" t="s">
        <v>8294</v>
      </c>
      <c r="T564" s="215" t="s">
        <v>8294</v>
      </c>
      <c r="U564" s="209">
        <f>AD564*BS564</f>
        <v>1109.697316</v>
      </c>
      <c r="V564" s="216">
        <v>42215</v>
      </c>
      <c r="W564" s="215">
        <v>13.5</v>
      </c>
      <c r="X564" s="215" t="s">
        <v>8294</v>
      </c>
      <c r="Y564" s="215" t="s">
        <v>8294</v>
      </c>
      <c r="Z564" s="209">
        <f>AD564*BU564</f>
        <v>280.24942400000003</v>
      </c>
      <c r="AA564" s="216">
        <v>42215</v>
      </c>
      <c r="AB564" s="208">
        <f>(AD564/AH564)*10000</f>
        <v>48086.723404255317</v>
      </c>
      <c r="AC564" s="216">
        <v>42215</v>
      </c>
      <c r="AD564" s="485">
        <f>(O564/W564)*(((100-CC564)/100)*((100-2)/100))*100</f>
        <v>22.600760000000001</v>
      </c>
      <c r="AE564" s="216">
        <v>42212</v>
      </c>
      <c r="AF564" s="235">
        <v>25.342857142857145</v>
      </c>
      <c r="AG564" s="216">
        <v>42212</v>
      </c>
      <c r="AH564" s="212">
        <v>4.7</v>
      </c>
      <c r="AI564" s="216" t="s">
        <v>8299</v>
      </c>
      <c r="AJ564" s="212">
        <v>135</v>
      </c>
      <c r="AK564" s="216">
        <v>42145</v>
      </c>
      <c r="AL564" s="215" t="s">
        <v>8294</v>
      </c>
      <c r="AM564" s="215"/>
      <c r="AN564" s="212">
        <v>102</v>
      </c>
      <c r="AO564" s="212"/>
      <c r="AP564" s="215" t="s">
        <v>8294</v>
      </c>
      <c r="AQ564" s="215"/>
      <c r="AR564" s="215" t="s">
        <v>8294</v>
      </c>
      <c r="AS564" s="215"/>
      <c r="AT564" s="215" t="s">
        <v>8294</v>
      </c>
      <c r="AU564" s="215" t="s">
        <v>8294</v>
      </c>
      <c r="AV564" s="215"/>
      <c r="AW564" s="215" t="s">
        <v>8294</v>
      </c>
      <c r="AX564" s="215"/>
      <c r="AY564" s="215" t="s">
        <v>8294</v>
      </c>
      <c r="AZ564" s="215"/>
      <c r="BA564" s="215" t="s">
        <v>8294</v>
      </c>
      <c r="BB564" s="215"/>
      <c r="BC564" s="215" t="s">
        <v>8294</v>
      </c>
      <c r="BD564" s="215"/>
      <c r="BE564" s="212">
        <v>3</v>
      </c>
      <c r="BF564" s="217">
        <v>42279</v>
      </c>
      <c r="BG564" s="212">
        <v>-19.3</v>
      </c>
      <c r="BH564" s="212" t="s">
        <v>8299</v>
      </c>
      <c r="BI564" s="211" t="s">
        <v>8294</v>
      </c>
      <c r="BJ564" s="211"/>
      <c r="BK564" s="211" t="s">
        <v>8294</v>
      </c>
      <c r="BL564" s="211"/>
      <c r="BM564" s="212">
        <v>63.6</v>
      </c>
      <c r="BN564" s="212" t="s">
        <v>8299</v>
      </c>
      <c r="BO564" s="211" t="s">
        <v>8294</v>
      </c>
      <c r="BP564" s="211"/>
      <c r="BQ564" s="212">
        <v>8.8000000000000007</v>
      </c>
      <c r="BR564" s="212" t="s">
        <v>8299</v>
      </c>
      <c r="BS564" s="212">
        <v>49.1</v>
      </c>
      <c r="BT564" s="212" t="s">
        <v>8299</v>
      </c>
      <c r="BU564" s="212">
        <v>12.4</v>
      </c>
      <c r="BV564" s="212" t="s">
        <v>8299</v>
      </c>
      <c r="BW564" s="212">
        <v>13.6</v>
      </c>
      <c r="BX564" s="212" t="s">
        <v>8299</v>
      </c>
      <c r="BY564" s="234">
        <v>8.4065685272216797</v>
      </c>
      <c r="BZ564" s="214">
        <v>42215</v>
      </c>
      <c r="CA564" s="212">
        <v>29.6</v>
      </c>
      <c r="CB564" s="208" t="s">
        <v>8299</v>
      </c>
      <c r="CC564" s="212">
        <v>11.3</v>
      </c>
      <c r="CD564" s="214">
        <v>42215</v>
      </c>
      <c r="CE564" s="208">
        <v>0</v>
      </c>
      <c r="CG564" s="215" t="s">
        <v>8294</v>
      </c>
      <c r="CH564" s="215" t="s">
        <v>8294</v>
      </c>
      <c r="CI564" s="215" t="s">
        <v>8294</v>
      </c>
      <c r="CJ564" s="215" t="s">
        <v>8294</v>
      </c>
    </row>
    <row r="565" spans="1:88">
      <c r="A565" s="210" t="s">
        <v>7624</v>
      </c>
      <c r="B565" s="211" t="s">
        <v>8135</v>
      </c>
      <c r="C565" s="212" t="s">
        <v>7773</v>
      </c>
      <c r="D565" s="211" t="s">
        <v>8274</v>
      </c>
      <c r="E565" s="212">
        <v>150</v>
      </c>
      <c r="F565" s="212">
        <v>2</v>
      </c>
      <c r="G565" s="213">
        <v>307</v>
      </c>
      <c r="H565" s="213">
        <v>22</v>
      </c>
      <c r="I565" s="213"/>
      <c r="J565" s="213"/>
      <c r="K565" s="211" t="s">
        <v>8294</v>
      </c>
      <c r="M565" s="212">
        <v>7</v>
      </c>
      <c r="N565" s="214">
        <v>41915</v>
      </c>
      <c r="O565" s="212">
        <v>3.89</v>
      </c>
      <c r="P565" s="214">
        <v>42215</v>
      </c>
      <c r="Q565" s="215" t="s">
        <v>8294</v>
      </c>
      <c r="R565" s="215" t="s">
        <v>8294</v>
      </c>
      <c r="S565" s="215" t="s">
        <v>8294</v>
      </c>
      <c r="T565" s="215" t="s">
        <v>8294</v>
      </c>
      <c r="U565" s="209">
        <f>AD565*BS565</f>
        <v>1218.1814503703706</v>
      </c>
      <c r="V565" s="216">
        <v>42215</v>
      </c>
      <c r="W565" s="215">
        <v>13.5</v>
      </c>
      <c r="X565" s="215" t="s">
        <v>8294</v>
      </c>
      <c r="Y565" s="215" t="s">
        <v>8294</v>
      </c>
      <c r="Z565" s="209">
        <f>AD565*BU565</f>
        <v>310.86373111111118</v>
      </c>
      <c r="AA565" s="216">
        <v>42215</v>
      </c>
      <c r="AB565" s="208">
        <f>(AD565/AH565)*10000</f>
        <v>60174.938271604937</v>
      </c>
      <c r="AC565" s="216">
        <v>42215</v>
      </c>
      <c r="AD565" s="485">
        <f>(O565/W565)*(((100-CC565)/100)*((100-2)/100))*100</f>
        <v>25.273474074074077</v>
      </c>
      <c r="AE565" s="216">
        <v>42212</v>
      </c>
      <c r="AF565" s="235">
        <v>28.339845339845336</v>
      </c>
      <c r="AG565" s="216">
        <v>42212</v>
      </c>
      <c r="AH565" s="212">
        <v>4.2</v>
      </c>
      <c r="AI565" s="216" t="s">
        <v>8299</v>
      </c>
      <c r="AJ565" s="212">
        <v>150</v>
      </c>
      <c r="AK565" s="216">
        <v>42145</v>
      </c>
      <c r="AL565" s="215" t="s">
        <v>8294</v>
      </c>
      <c r="AM565" s="215"/>
      <c r="AN565" s="212">
        <v>103</v>
      </c>
      <c r="AO565" s="212"/>
      <c r="AP565" s="215" t="s">
        <v>8294</v>
      </c>
      <c r="AQ565" s="215"/>
      <c r="AR565" s="215" t="s">
        <v>8294</v>
      </c>
      <c r="AS565" s="215"/>
      <c r="AT565" s="215" t="s">
        <v>8294</v>
      </c>
      <c r="AU565" s="215" t="s">
        <v>8294</v>
      </c>
      <c r="AV565" s="215"/>
      <c r="AW565" s="215" t="s">
        <v>8294</v>
      </c>
      <c r="AX565" s="215"/>
      <c r="AY565" s="215" t="s">
        <v>8294</v>
      </c>
      <c r="AZ565" s="215"/>
      <c r="BA565" s="215" t="s">
        <v>8294</v>
      </c>
      <c r="BB565" s="215"/>
      <c r="BC565" s="215" t="s">
        <v>8294</v>
      </c>
      <c r="BD565" s="215"/>
      <c r="BE565" s="212">
        <v>3</v>
      </c>
      <c r="BF565" s="217">
        <v>42279</v>
      </c>
      <c r="BG565" s="212">
        <v>-16.5</v>
      </c>
      <c r="BH565" s="212" t="s">
        <v>8299</v>
      </c>
      <c r="BI565" s="211" t="s">
        <v>8294</v>
      </c>
      <c r="BJ565" s="211"/>
      <c r="BK565" s="211" t="s">
        <v>8294</v>
      </c>
      <c r="BL565" s="211"/>
      <c r="BM565" s="212">
        <v>61.7</v>
      </c>
      <c r="BN565" s="212" t="s">
        <v>8299</v>
      </c>
      <c r="BO565" s="211" t="s">
        <v>8294</v>
      </c>
      <c r="BP565" s="211"/>
      <c r="BQ565" s="212">
        <v>9.5</v>
      </c>
      <c r="BR565" s="212" t="s">
        <v>8299</v>
      </c>
      <c r="BS565" s="212">
        <v>48.2</v>
      </c>
      <c r="BT565" s="212" t="s">
        <v>8299</v>
      </c>
      <c r="BU565" s="212">
        <v>12.3</v>
      </c>
      <c r="BV565" s="212" t="s">
        <v>8299</v>
      </c>
      <c r="BW565" s="212">
        <v>7.8</v>
      </c>
      <c r="BX565" s="212" t="s">
        <v>8299</v>
      </c>
      <c r="BY565" s="234">
        <v>8.0085201263427734</v>
      </c>
      <c r="BZ565" s="214">
        <v>42215</v>
      </c>
      <c r="CA565" s="212">
        <v>28.7</v>
      </c>
      <c r="CB565" s="208" t="s">
        <v>8299</v>
      </c>
      <c r="CC565" s="212">
        <v>10.5</v>
      </c>
      <c r="CD565" s="214">
        <v>42215</v>
      </c>
      <c r="CE565" s="208">
        <v>0</v>
      </c>
      <c r="CG565" s="215" t="s">
        <v>8294</v>
      </c>
      <c r="CH565" s="215" t="s">
        <v>8294</v>
      </c>
      <c r="CI565" s="215" t="s">
        <v>8294</v>
      </c>
      <c r="CJ565" s="215" t="s">
        <v>8294</v>
      </c>
    </row>
    <row r="566" spans="1:88">
      <c r="A566" s="210" t="s">
        <v>7624</v>
      </c>
      <c r="B566" s="211" t="s">
        <v>8106</v>
      </c>
      <c r="C566" s="212" t="s">
        <v>7760</v>
      </c>
      <c r="D566" s="211" t="s">
        <v>8276</v>
      </c>
      <c r="E566" s="212">
        <v>137</v>
      </c>
      <c r="F566" s="212">
        <v>2</v>
      </c>
      <c r="G566" s="213">
        <v>308</v>
      </c>
      <c r="H566" s="213">
        <v>11</v>
      </c>
      <c r="I566" s="213"/>
      <c r="J566" s="213"/>
      <c r="K566" s="211" t="s">
        <v>8294</v>
      </c>
      <c r="M566" s="212">
        <v>7</v>
      </c>
      <c r="N566" s="214">
        <v>41915</v>
      </c>
      <c r="O566" s="212">
        <v>5.0999999999999996</v>
      </c>
      <c r="P566" s="214">
        <v>42215</v>
      </c>
      <c r="Q566" s="215" t="s">
        <v>8294</v>
      </c>
      <c r="R566" s="215" t="s">
        <v>8294</v>
      </c>
      <c r="S566" s="215" t="s">
        <v>8294</v>
      </c>
      <c r="T566" s="215" t="s">
        <v>8294</v>
      </c>
      <c r="U566" s="209">
        <f>AD566*BS566</f>
        <v>1597.5829333333336</v>
      </c>
      <c r="V566" s="216">
        <v>42215</v>
      </c>
      <c r="W566" s="215">
        <v>13.5</v>
      </c>
      <c r="X566" s="215" t="s">
        <v>8294</v>
      </c>
      <c r="Y566" s="215" t="s">
        <v>8294</v>
      </c>
      <c r="Z566" s="209">
        <f>AD566*BU566</f>
        <v>455.97679555555555</v>
      </c>
      <c r="AA566" s="216">
        <v>42215</v>
      </c>
      <c r="AB566" s="208">
        <f>(AD566/AH566)*10000</f>
        <v>70814.84633569741</v>
      </c>
      <c r="AC566" s="216">
        <v>42215</v>
      </c>
      <c r="AD566" s="485">
        <f>(O566/W566)*(((100-CC566)/100)*((100-2)/100))*100</f>
        <v>33.282977777777781</v>
      </c>
      <c r="AE566" s="216">
        <v>42212</v>
      </c>
      <c r="AF566" s="235">
        <v>37.321123321123324</v>
      </c>
      <c r="AG566" s="216">
        <v>42212</v>
      </c>
      <c r="AH566" s="212">
        <v>4.7</v>
      </c>
      <c r="AI566" s="216" t="s">
        <v>8299</v>
      </c>
      <c r="AJ566" s="212">
        <v>160</v>
      </c>
      <c r="AK566" s="216">
        <v>42145</v>
      </c>
      <c r="AL566" s="215" t="s">
        <v>8294</v>
      </c>
      <c r="AM566" s="215"/>
      <c r="AN566" s="212">
        <v>103</v>
      </c>
      <c r="AO566" s="212"/>
      <c r="AP566" s="215" t="s">
        <v>8294</v>
      </c>
      <c r="AQ566" s="215"/>
      <c r="AR566" s="215" t="s">
        <v>8294</v>
      </c>
      <c r="AS566" s="215"/>
      <c r="AT566" s="215" t="s">
        <v>8294</v>
      </c>
      <c r="AU566" s="215" t="s">
        <v>8294</v>
      </c>
      <c r="AV566" s="215"/>
      <c r="AW566" s="215" t="s">
        <v>8294</v>
      </c>
      <c r="AX566" s="215"/>
      <c r="AY566" s="215" t="s">
        <v>8294</v>
      </c>
      <c r="AZ566" s="215"/>
      <c r="BA566" s="215" t="s">
        <v>8294</v>
      </c>
      <c r="BB566" s="215"/>
      <c r="BC566" s="215" t="s">
        <v>8294</v>
      </c>
      <c r="BD566" s="215"/>
      <c r="BE566" s="212">
        <v>3</v>
      </c>
      <c r="BF566" s="217">
        <v>42279</v>
      </c>
      <c r="BG566" s="212">
        <v>-13.9</v>
      </c>
      <c r="BH566" s="212" t="s">
        <v>8299</v>
      </c>
      <c r="BI566" s="211" t="s">
        <v>8294</v>
      </c>
      <c r="BJ566" s="211"/>
      <c r="BK566" s="211" t="s">
        <v>8294</v>
      </c>
      <c r="BL566" s="211"/>
      <c r="BM566" s="212">
        <v>58.2</v>
      </c>
      <c r="BN566" s="212" t="s">
        <v>8299</v>
      </c>
      <c r="BO566" s="211" t="s">
        <v>8294</v>
      </c>
      <c r="BP566" s="211"/>
      <c r="BQ566" s="212">
        <v>11.3</v>
      </c>
      <c r="BR566" s="212" t="s">
        <v>8299</v>
      </c>
      <c r="BS566" s="212">
        <v>48</v>
      </c>
      <c r="BT566" s="212" t="s">
        <v>8299</v>
      </c>
      <c r="BU566" s="212">
        <v>13.7</v>
      </c>
      <c r="BV566" s="212" t="s">
        <v>8299</v>
      </c>
      <c r="BW566" s="212">
        <v>8.1999999999999993</v>
      </c>
      <c r="BX566" s="212" t="s">
        <v>8299</v>
      </c>
      <c r="BY566" s="234">
        <v>7.5530920028686523</v>
      </c>
      <c r="BZ566" s="214">
        <v>42215</v>
      </c>
      <c r="CA566" s="212">
        <v>31.9</v>
      </c>
      <c r="CB566" s="208" t="s">
        <v>8299</v>
      </c>
      <c r="CC566" s="212">
        <v>10.1</v>
      </c>
      <c r="CD566" s="214">
        <v>42215</v>
      </c>
      <c r="CE566" s="208">
        <v>0</v>
      </c>
      <c r="CG566" s="215" t="s">
        <v>8294</v>
      </c>
      <c r="CH566" s="215" t="s">
        <v>8294</v>
      </c>
      <c r="CI566" s="215" t="s">
        <v>8294</v>
      </c>
      <c r="CJ566" s="215" t="s">
        <v>8294</v>
      </c>
    </row>
    <row r="567" spans="1:88">
      <c r="A567" s="210" t="s">
        <v>7624</v>
      </c>
      <c r="B567" s="211" t="s">
        <v>8196</v>
      </c>
      <c r="C567" s="212" t="s">
        <v>7394</v>
      </c>
      <c r="D567" s="211" t="s">
        <v>8276</v>
      </c>
      <c r="E567" s="212">
        <v>187</v>
      </c>
      <c r="F567" s="212">
        <v>2</v>
      </c>
      <c r="G567" s="213">
        <v>308</v>
      </c>
      <c r="H567" s="213">
        <v>12</v>
      </c>
      <c r="I567" s="213"/>
      <c r="J567" s="213"/>
      <c r="K567" s="212">
        <v>13</v>
      </c>
      <c r="L567" s="223">
        <v>42278</v>
      </c>
      <c r="M567" s="212">
        <v>7</v>
      </c>
      <c r="N567" s="214">
        <v>41915</v>
      </c>
      <c r="O567" s="212">
        <v>4.8899999999999997</v>
      </c>
      <c r="P567" s="214">
        <v>42215</v>
      </c>
      <c r="Q567" s="215" t="s">
        <v>8294</v>
      </c>
      <c r="R567" s="215" t="s">
        <v>8294</v>
      </c>
      <c r="S567" s="215" t="s">
        <v>8294</v>
      </c>
      <c r="T567" s="215" t="s">
        <v>8294</v>
      </c>
      <c r="U567" s="209">
        <f>AD567*BS567</f>
        <v>1478.979413333333</v>
      </c>
      <c r="V567" s="216">
        <v>42215</v>
      </c>
      <c r="W567" s="215">
        <v>13.5</v>
      </c>
      <c r="X567" s="215" t="s">
        <v>8294</v>
      </c>
      <c r="Y567" s="215" t="s">
        <v>8294</v>
      </c>
      <c r="Z567" s="209">
        <f>AD567*BU567</f>
        <v>477.09013333333326</v>
      </c>
      <c r="AA567" s="216">
        <v>42215</v>
      </c>
      <c r="AB567" s="208">
        <f>(AD567/AH567)*10000</f>
        <v>77575.631436314361</v>
      </c>
      <c r="AC567" s="216">
        <v>42215</v>
      </c>
      <c r="AD567" s="485">
        <f>(O567/W567)*(((100-CC567)/100)*((100-2)/100))*100</f>
        <v>31.806008888888883</v>
      </c>
      <c r="AE567" s="216">
        <v>42212</v>
      </c>
      <c r="AF567" s="235">
        <v>35.664957264957266</v>
      </c>
      <c r="AG567" s="216">
        <v>42212</v>
      </c>
      <c r="AH567" s="212">
        <v>4.0999999999999996</v>
      </c>
      <c r="AI567" s="216" t="s">
        <v>8299</v>
      </c>
      <c r="AJ567" s="212">
        <v>150</v>
      </c>
      <c r="AK567" s="216">
        <v>42145</v>
      </c>
      <c r="AL567" s="215" t="s">
        <v>8294</v>
      </c>
      <c r="AM567" s="215"/>
      <c r="AN567" s="212">
        <v>103</v>
      </c>
      <c r="AO567" s="212"/>
      <c r="AP567" s="215" t="s">
        <v>8294</v>
      </c>
      <c r="AQ567" s="215"/>
      <c r="AR567" s="215" t="s">
        <v>8294</v>
      </c>
      <c r="AS567" s="215"/>
      <c r="AT567" s="215" t="s">
        <v>8294</v>
      </c>
      <c r="AU567" s="215" t="s">
        <v>8294</v>
      </c>
      <c r="AV567" s="215"/>
      <c r="AW567" s="215" t="s">
        <v>8294</v>
      </c>
      <c r="AX567" s="215"/>
      <c r="AY567" s="215" t="s">
        <v>8294</v>
      </c>
      <c r="AZ567" s="215"/>
      <c r="BA567" s="215" t="s">
        <v>8294</v>
      </c>
      <c r="BB567" s="215"/>
      <c r="BC567" s="215" t="s">
        <v>8294</v>
      </c>
      <c r="BD567" s="215"/>
      <c r="BE567" s="212">
        <v>3</v>
      </c>
      <c r="BF567" s="217">
        <v>42279</v>
      </c>
      <c r="BG567" s="212">
        <v>-15.1</v>
      </c>
      <c r="BH567" s="212" t="s">
        <v>8299</v>
      </c>
      <c r="BI567" s="211" t="s">
        <v>8294</v>
      </c>
      <c r="BJ567" s="211"/>
      <c r="BK567" s="211" t="s">
        <v>8294</v>
      </c>
      <c r="BL567" s="211"/>
      <c r="BM567" s="212">
        <v>60.1</v>
      </c>
      <c r="BN567" s="212" t="s">
        <v>8299</v>
      </c>
      <c r="BO567" s="211" t="s">
        <v>8294</v>
      </c>
      <c r="BP567" s="211"/>
      <c r="BQ567" s="212">
        <v>10.6</v>
      </c>
      <c r="BR567" s="212" t="s">
        <v>8299</v>
      </c>
      <c r="BS567" s="212">
        <v>46.5</v>
      </c>
      <c r="BT567" s="212" t="s">
        <v>8299</v>
      </c>
      <c r="BU567" s="212">
        <v>15</v>
      </c>
      <c r="BV567" s="212" t="s">
        <v>8299</v>
      </c>
      <c r="BW567" s="212">
        <v>8.6999999999999993</v>
      </c>
      <c r="BX567" s="212" t="s">
        <v>8299</v>
      </c>
      <c r="BY567" s="234">
        <v>8.6529541015625</v>
      </c>
      <c r="BZ567" s="214">
        <v>42215</v>
      </c>
      <c r="CA567" s="212">
        <v>33.6</v>
      </c>
      <c r="CB567" s="208" t="s">
        <v>8299</v>
      </c>
      <c r="CC567" s="212">
        <v>10.4</v>
      </c>
      <c r="CD567" s="214">
        <v>42215</v>
      </c>
      <c r="CE567" s="208">
        <v>0</v>
      </c>
      <c r="CG567" s="215" t="s">
        <v>8294</v>
      </c>
      <c r="CH567" s="215" t="s">
        <v>8294</v>
      </c>
      <c r="CI567" s="215" t="s">
        <v>8294</v>
      </c>
      <c r="CJ567" s="215" t="s">
        <v>8294</v>
      </c>
    </row>
    <row r="568" spans="1:88">
      <c r="A568" s="210" t="s">
        <v>7624</v>
      </c>
      <c r="B568" s="211" t="s">
        <v>7815</v>
      </c>
      <c r="C568" s="212" t="s">
        <v>7814</v>
      </c>
      <c r="D568" s="211" t="s">
        <v>8276</v>
      </c>
      <c r="E568" s="212">
        <v>3</v>
      </c>
      <c r="F568" s="212">
        <v>2</v>
      </c>
      <c r="G568" s="213">
        <v>308</v>
      </c>
      <c r="H568" s="213">
        <v>13</v>
      </c>
      <c r="I568" s="213"/>
      <c r="J568" s="213"/>
      <c r="K568" s="211" t="s">
        <v>8294</v>
      </c>
      <c r="M568" s="212">
        <v>7</v>
      </c>
      <c r="N568" s="214">
        <v>41915</v>
      </c>
      <c r="O568" s="212">
        <v>4.0199999999999996</v>
      </c>
      <c r="P568" s="214">
        <v>42215</v>
      </c>
      <c r="Q568" s="215" t="s">
        <v>8294</v>
      </c>
      <c r="R568" s="215" t="s">
        <v>8294</v>
      </c>
      <c r="S568" s="215" t="s">
        <v>8294</v>
      </c>
      <c r="T568" s="215" t="s">
        <v>8294</v>
      </c>
      <c r="U568" s="209">
        <f>AD568*BS568</f>
        <v>1256.8141102222219</v>
      </c>
      <c r="V568" s="216">
        <v>42215</v>
      </c>
      <c r="W568" s="215">
        <v>13.5</v>
      </c>
      <c r="X568" s="215" t="s">
        <v>8294</v>
      </c>
      <c r="Y568" s="215" t="s">
        <v>8294</v>
      </c>
      <c r="Z568" s="209">
        <f>AD568*BU568</f>
        <v>399.65636977777768</v>
      </c>
      <c r="AA568" s="216">
        <v>42215</v>
      </c>
      <c r="AB568" s="208">
        <f>(AD568/AH568)*10000</f>
        <v>54777.462962962956</v>
      </c>
      <c r="AC568" s="216">
        <v>42215</v>
      </c>
      <c r="AD568" s="485">
        <f>(O568/W568)*(((100-CC568)/100)*((100-2)/100))*100</f>
        <v>26.293182222222217</v>
      </c>
      <c r="AE568" s="216">
        <v>42212</v>
      </c>
      <c r="AF568" s="235">
        <v>29.483272283272278</v>
      </c>
      <c r="AG568" s="216">
        <v>42212</v>
      </c>
      <c r="AH568" s="212">
        <v>4.8</v>
      </c>
      <c r="AI568" s="216" t="s">
        <v>8299</v>
      </c>
      <c r="AJ568" s="212">
        <v>160</v>
      </c>
      <c r="AK568" s="216">
        <v>42145</v>
      </c>
      <c r="AL568" s="215" t="s">
        <v>8294</v>
      </c>
      <c r="AM568" s="215"/>
      <c r="AN568" s="212">
        <v>107</v>
      </c>
      <c r="AO568" s="212"/>
      <c r="AP568" s="215" t="s">
        <v>8294</v>
      </c>
      <c r="AQ568" s="215"/>
      <c r="AR568" s="215" t="s">
        <v>8294</v>
      </c>
      <c r="AS568" s="215"/>
      <c r="AT568" s="215" t="s">
        <v>8294</v>
      </c>
      <c r="AU568" s="215" t="s">
        <v>8294</v>
      </c>
      <c r="AV568" s="215"/>
      <c r="AW568" s="215" t="s">
        <v>8294</v>
      </c>
      <c r="AX568" s="215"/>
      <c r="AY568" s="215" t="s">
        <v>8294</v>
      </c>
      <c r="AZ568" s="215"/>
      <c r="BA568" s="215" t="s">
        <v>8294</v>
      </c>
      <c r="BB568" s="215"/>
      <c r="BC568" s="215" t="s">
        <v>8294</v>
      </c>
      <c r="BD568" s="215"/>
      <c r="BE568" s="212">
        <v>3</v>
      </c>
      <c r="BF568" s="217">
        <v>42279</v>
      </c>
      <c r="BG568" s="212">
        <v>16.899999999999999</v>
      </c>
      <c r="BH568" s="212" t="s">
        <v>8299</v>
      </c>
      <c r="BI568" s="211" t="s">
        <v>8294</v>
      </c>
      <c r="BJ568" s="211"/>
      <c r="BK568" s="211" t="s">
        <v>8294</v>
      </c>
      <c r="BL568" s="211"/>
      <c r="BM568" s="212">
        <v>66.7</v>
      </c>
      <c r="BN568" s="212" t="s">
        <v>8299</v>
      </c>
      <c r="BO568" s="211" t="s">
        <v>8294</v>
      </c>
      <c r="BP568" s="211"/>
      <c r="BQ568" s="212">
        <v>5</v>
      </c>
      <c r="BR568" s="212" t="s">
        <v>8299</v>
      </c>
      <c r="BS568" s="212">
        <v>47.8</v>
      </c>
      <c r="BT568" s="212" t="s">
        <v>8299</v>
      </c>
      <c r="BU568" s="212">
        <v>15.2</v>
      </c>
      <c r="BV568" s="212" t="s">
        <v>8299</v>
      </c>
      <c r="BW568" s="212">
        <v>46.2</v>
      </c>
      <c r="BX568" s="212" t="s">
        <v>8299</v>
      </c>
      <c r="BY568" s="234">
        <v>7.8701910972595215</v>
      </c>
      <c r="BZ568" s="214">
        <v>42215</v>
      </c>
      <c r="CA568" s="212">
        <v>35.200000000000003</v>
      </c>
      <c r="CB568" s="208" t="s">
        <v>8299</v>
      </c>
      <c r="CC568" s="212">
        <v>9.9</v>
      </c>
      <c r="CD568" s="214">
        <v>42215</v>
      </c>
      <c r="CE568" s="208">
        <v>0</v>
      </c>
      <c r="CG568" s="215" t="s">
        <v>8294</v>
      </c>
      <c r="CH568" s="215" t="s">
        <v>8294</v>
      </c>
      <c r="CI568" s="215" t="s">
        <v>8294</v>
      </c>
      <c r="CJ568" s="215" t="s">
        <v>8294</v>
      </c>
    </row>
    <row r="569" spans="1:88">
      <c r="A569" s="210" t="s">
        <v>7624</v>
      </c>
      <c r="B569" s="211" t="s">
        <v>8051</v>
      </c>
      <c r="C569" s="212" t="s">
        <v>7738</v>
      </c>
      <c r="D569" s="211" t="s">
        <v>8276</v>
      </c>
      <c r="E569" s="212">
        <v>113</v>
      </c>
      <c r="F569" s="212">
        <v>2</v>
      </c>
      <c r="G569" s="213">
        <v>308</v>
      </c>
      <c r="H569" s="213">
        <v>14</v>
      </c>
      <c r="I569" s="213"/>
      <c r="J569" s="213"/>
      <c r="K569" s="211" t="s">
        <v>8294</v>
      </c>
      <c r="M569" s="212">
        <v>7</v>
      </c>
      <c r="N569" s="214">
        <v>41915</v>
      </c>
      <c r="O569" s="212">
        <v>5.26</v>
      </c>
      <c r="P569" s="214">
        <v>42215</v>
      </c>
      <c r="Q569" s="215" t="s">
        <v>8294</v>
      </c>
      <c r="R569" s="215" t="s">
        <v>8294</v>
      </c>
      <c r="S569" s="215" t="s">
        <v>8294</v>
      </c>
      <c r="T569" s="215" t="s">
        <v>8294</v>
      </c>
      <c r="U569" s="209">
        <f>AD569*BS569</f>
        <v>1650.3454945185185</v>
      </c>
      <c r="V569" s="216">
        <v>42215</v>
      </c>
      <c r="W569" s="215">
        <v>13.5</v>
      </c>
      <c r="X569" s="215" t="s">
        <v>8294</v>
      </c>
      <c r="Y569" s="215" t="s">
        <v>8294</v>
      </c>
      <c r="Z569" s="209">
        <f>AD569*BU569</f>
        <v>446.684421037037</v>
      </c>
      <c r="AA569" s="216">
        <v>42215</v>
      </c>
      <c r="AB569" s="208">
        <f>(AD569/AH569)*10000</f>
        <v>77495.56228956228</v>
      </c>
      <c r="AC569" s="216">
        <v>42215</v>
      </c>
      <c r="AD569" s="485">
        <f>(O569/W569)*(((100-CC569)/100)*((100-2)/100))*100</f>
        <v>34.098047407407407</v>
      </c>
      <c r="AE569" s="216">
        <v>42212</v>
      </c>
      <c r="AF569" s="235">
        <v>38.235083435083432</v>
      </c>
      <c r="AG569" s="216">
        <v>42212</v>
      </c>
      <c r="AH569" s="212">
        <v>4.4000000000000004</v>
      </c>
      <c r="AI569" s="216" t="s">
        <v>8299</v>
      </c>
      <c r="AJ569" s="212">
        <v>160</v>
      </c>
      <c r="AK569" s="216">
        <v>42145</v>
      </c>
      <c r="AL569" s="215" t="s">
        <v>8294</v>
      </c>
      <c r="AM569" s="215"/>
      <c r="AN569" s="212">
        <v>106</v>
      </c>
      <c r="AO569" s="212"/>
      <c r="AP569" s="215" t="s">
        <v>8294</v>
      </c>
      <c r="AQ569" s="215"/>
      <c r="AR569" s="215" t="s">
        <v>8294</v>
      </c>
      <c r="AS569" s="215"/>
      <c r="AT569" s="215" t="s">
        <v>8294</v>
      </c>
      <c r="AU569" s="215" t="s">
        <v>8294</v>
      </c>
      <c r="AV569" s="215"/>
      <c r="AW569" s="215" t="s">
        <v>8294</v>
      </c>
      <c r="AX569" s="215"/>
      <c r="AY569" s="215" t="s">
        <v>8294</v>
      </c>
      <c r="AZ569" s="215"/>
      <c r="BA569" s="215" t="s">
        <v>8294</v>
      </c>
      <c r="BB569" s="215"/>
      <c r="BC569" s="215" t="s">
        <v>8294</v>
      </c>
      <c r="BD569" s="215"/>
      <c r="BE569" s="212">
        <v>3</v>
      </c>
      <c r="BF569" s="217">
        <v>42279</v>
      </c>
      <c r="BG569" s="212">
        <v>-9.4</v>
      </c>
      <c r="BH569" s="212" t="s">
        <v>8299</v>
      </c>
      <c r="BI569" s="211" t="s">
        <v>8294</v>
      </c>
      <c r="BJ569" s="211"/>
      <c r="BK569" s="211" t="s">
        <v>8294</v>
      </c>
      <c r="BL569" s="211"/>
      <c r="BM569" s="212">
        <v>61.4</v>
      </c>
      <c r="BN569" s="212" t="s">
        <v>8299</v>
      </c>
      <c r="BO569" s="211" t="s">
        <v>8294</v>
      </c>
      <c r="BP569" s="211"/>
      <c r="BQ569" s="212">
        <v>8.6999999999999993</v>
      </c>
      <c r="BR569" s="212" t="s">
        <v>8299</v>
      </c>
      <c r="BS569" s="212">
        <v>48.4</v>
      </c>
      <c r="BT569" s="212" t="s">
        <v>8299</v>
      </c>
      <c r="BU569" s="212">
        <v>13.1</v>
      </c>
      <c r="BV569" s="212" t="s">
        <v>8299</v>
      </c>
      <c r="BW569" s="212">
        <v>17.8</v>
      </c>
      <c r="BX569" s="212" t="s">
        <v>8299</v>
      </c>
      <c r="BY569" s="234">
        <v>7.6154789924621582</v>
      </c>
      <c r="BZ569" s="214">
        <v>42215</v>
      </c>
      <c r="CA569" s="212">
        <v>30.6</v>
      </c>
      <c r="CB569" s="208" t="s">
        <v>8299</v>
      </c>
      <c r="CC569" s="212">
        <v>10.7</v>
      </c>
      <c r="CD569" s="214">
        <v>42215</v>
      </c>
      <c r="CE569" s="208">
        <v>0</v>
      </c>
      <c r="CG569" s="215" t="s">
        <v>8294</v>
      </c>
      <c r="CH569" s="215" t="s">
        <v>8294</v>
      </c>
      <c r="CI569" s="215" t="s">
        <v>8294</v>
      </c>
      <c r="CJ569" s="215" t="s">
        <v>8294</v>
      </c>
    </row>
    <row r="570" spans="1:88">
      <c r="A570" s="210" t="s">
        <v>7624</v>
      </c>
      <c r="B570" s="211" t="s">
        <v>7903</v>
      </c>
      <c r="C570" s="212" t="s">
        <v>7669</v>
      </c>
      <c r="D570" s="211" t="s">
        <v>8276</v>
      </c>
      <c r="E570" s="212">
        <v>39</v>
      </c>
      <c r="F570" s="212">
        <v>2</v>
      </c>
      <c r="G570" s="213">
        <v>308</v>
      </c>
      <c r="H570" s="213">
        <v>15</v>
      </c>
      <c r="I570" s="213"/>
      <c r="J570" s="213"/>
      <c r="K570" s="211" t="s">
        <v>8294</v>
      </c>
      <c r="M570" s="212">
        <v>7</v>
      </c>
      <c r="N570" s="214">
        <v>41915</v>
      </c>
      <c r="O570" s="212">
        <v>5.96</v>
      </c>
      <c r="P570" s="214">
        <v>42215</v>
      </c>
      <c r="Q570" s="215" t="s">
        <v>8294</v>
      </c>
      <c r="R570" s="215" t="s">
        <v>8294</v>
      </c>
      <c r="S570" s="215" t="s">
        <v>8294</v>
      </c>
      <c r="T570" s="215" t="s">
        <v>8294</v>
      </c>
      <c r="U570" s="209">
        <f>AD570*BS570</f>
        <v>1905.1391644444445</v>
      </c>
      <c r="V570" s="216">
        <v>42215</v>
      </c>
      <c r="W570" s="215">
        <v>13.5</v>
      </c>
      <c r="X570" s="215" t="s">
        <v>8294</v>
      </c>
      <c r="Y570" s="215" t="s">
        <v>8294</v>
      </c>
      <c r="Z570" s="209">
        <f>AD570*BU570</f>
        <v>460.79585481481485</v>
      </c>
      <c r="AA570" s="216">
        <v>42215</v>
      </c>
      <c r="AB570" s="208">
        <f>(AD570/AH570)*10000</f>
        <v>79025.185185185182</v>
      </c>
      <c r="AC570" s="216">
        <v>42215</v>
      </c>
      <c r="AD570" s="485">
        <f>(O570/W570)*(((100-CC570)/100)*((100-2)/100))*100</f>
        <v>38.722340740740741</v>
      </c>
      <c r="AE570" s="216">
        <v>42212</v>
      </c>
      <c r="AF570" s="235">
        <v>43.420431420431413</v>
      </c>
      <c r="AG570" s="216">
        <v>42212</v>
      </c>
      <c r="AH570" s="212">
        <v>4.9000000000000004</v>
      </c>
      <c r="AI570" s="216" t="s">
        <v>8299</v>
      </c>
      <c r="AJ570" s="212">
        <v>165</v>
      </c>
      <c r="AK570" s="216">
        <v>42145</v>
      </c>
      <c r="AL570" s="215" t="s">
        <v>8294</v>
      </c>
      <c r="AM570" s="215"/>
      <c r="AN570" s="212">
        <v>105</v>
      </c>
      <c r="AO570" s="212"/>
      <c r="AP570" s="215" t="s">
        <v>8294</v>
      </c>
      <c r="AQ570" s="215"/>
      <c r="AR570" s="215" t="s">
        <v>8294</v>
      </c>
      <c r="AS570" s="215"/>
      <c r="AT570" s="215" t="s">
        <v>8294</v>
      </c>
      <c r="AU570" s="215" t="s">
        <v>8294</v>
      </c>
      <c r="AV570" s="215"/>
      <c r="AW570" s="215" t="s">
        <v>8294</v>
      </c>
      <c r="AX570" s="215"/>
      <c r="AY570" s="215" t="s">
        <v>8294</v>
      </c>
      <c r="AZ570" s="215"/>
      <c r="BA570" s="215" t="s">
        <v>8294</v>
      </c>
      <c r="BB570" s="215"/>
      <c r="BC570" s="215" t="s">
        <v>8294</v>
      </c>
      <c r="BD570" s="215"/>
      <c r="BE570" s="212">
        <v>3</v>
      </c>
      <c r="BF570" s="217">
        <v>42279</v>
      </c>
      <c r="BG570" s="212">
        <v>-19</v>
      </c>
      <c r="BH570" s="212" t="s">
        <v>8299</v>
      </c>
      <c r="BI570" s="211" t="s">
        <v>8294</v>
      </c>
      <c r="BJ570" s="211"/>
      <c r="BK570" s="211" t="s">
        <v>8294</v>
      </c>
      <c r="BL570" s="211"/>
      <c r="BM570" s="212">
        <v>64.400000000000006</v>
      </c>
      <c r="BN570" s="212" t="s">
        <v>8299</v>
      </c>
      <c r="BO570" s="211" t="s">
        <v>8294</v>
      </c>
      <c r="BP570" s="211"/>
      <c r="BQ570" s="212">
        <v>8.6</v>
      </c>
      <c r="BR570" s="212" t="s">
        <v>8299</v>
      </c>
      <c r="BS570" s="212">
        <v>49.2</v>
      </c>
      <c r="BT570" s="212" t="s">
        <v>8299</v>
      </c>
      <c r="BU570" s="212">
        <v>11.9</v>
      </c>
      <c r="BV570" s="212" t="s">
        <v>8299</v>
      </c>
      <c r="BW570" s="212">
        <v>8.9</v>
      </c>
      <c r="BX570" s="212" t="s">
        <v>8299</v>
      </c>
      <c r="BY570" s="234">
        <v>7.3002119064331055</v>
      </c>
      <c r="BZ570" s="214">
        <v>42215</v>
      </c>
      <c r="CA570" s="212">
        <v>28.6</v>
      </c>
      <c r="CB570" s="208" t="s">
        <v>8299</v>
      </c>
      <c r="CC570" s="212">
        <v>10.5</v>
      </c>
      <c r="CD570" s="214">
        <v>42215</v>
      </c>
      <c r="CE570" s="208">
        <v>0</v>
      </c>
      <c r="CG570" s="215" t="s">
        <v>8294</v>
      </c>
      <c r="CH570" s="215" t="s">
        <v>8294</v>
      </c>
      <c r="CI570" s="215" t="s">
        <v>8294</v>
      </c>
      <c r="CJ570" s="215" t="s">
        <v>8294</v>
      </c>
    </row>
    <row r="571" spans="1:88">
      <c r="A571" s="210" t="s">
        <v>7624</v>
      </c>
      <c r="B571" s="211" t="s">
        <v>7937</v>
      </c>
      <c r="C571" s="212" t="s">
        <v>7686</v>
      </c>
      <c r="D571" s="211" t="s">
        <v>8276</v>
      </c>
      <c r="E571" s="212">
        <v>56</v>
      </c>
      <c r="F571" s="212">
        <v>2</v>
      </c>
      <c r="G571" s="213">
        <v>308</v>
      </c>
      <c r="H571" s="213">
        <v>16</v>
      </c>
      <c r="I571" s="213"/>
      <c r="J571" s="213"/>
      <c r="K571" s="211" t="s">
        <v>8294</v>
      </c>
      <c r="M571" s="212">
        <v>7</v>
      </c>
      <c r="N571" s="214">
        <v>41915</v>
      </c>
      <c r="O571" s="212">
        <v>4.54</v>
      </c>
      <c r="P571" s="214">
        <v>42215</v>
      </c>
      <c r="Q571" s="215" t="s">
        <v>8294</v>
      </c>
      <c r="R571" s="215" t="s">
        <v>8294</v>
      </c>
      <c r="S571" s="215" t="s">
        <v>8294</v>
      </c>
      <c r="T571" s="215" t="s">
        <v>8294</v>
      </c>
      <c r="U571" s="209">
        <f>AD571*BS571</f>
        <v>1374.2688959999996</v>
      </c>
      <c r="V571" s="216">
        <v>42215</v>
      </c>
      <c r="W571" s="215">
        <v>13.5</v>
      </c>
      <c r="X571" s="215" t="s">
        <v>8294</v>
      </c>
      <c r="Y571" s="215" t="s">
        <v>8294</v>
      </c>
      <c r="Z571" s="209">
        <f>AD571*BU571</f>
        <v>396.42371999999995</v>
      </c>
      <c r="AA571" s="216">
        <v>42215</v>
      </c>
      <c r="AB571" s="208">
        <f>(AD571/AH571)*10000</f>
        <v>62478.127659574457</v>
      </c>
      <c r="AC571" s="216">
        <v>42215</v>
      </c>
      <c r="AD571" s="485">
        <f>(O571/W571)*(((100-CC571)/100)*((100-2)/100))*100</f>
        <v>29.364719999999995</v>
      </c>
      <c r="AE571" s="216">
        <v>42212</v>
      </c>
      <c r="AF571" s="235">
        <v>32.927472527472531</v>
      </c>
      <c r="AG571" s="216">
        <v>42212</v>
      </c>
      <c r="AH571" s="212">
        <v>4.7</v>
      </c>
      <c r="AI571" s="216" t="s">
        <v>8299</v>
      </c>
      <c r="AJ571" s="212">
        <v>150</v>
      </c>
      <c r="AK571" s="216">
        <v>42145</v>
      </c>
      <c r="AL571" s="215" t="s">
        <v>8294</v>
      </c>
      <c r="AM571" s="215"/>
      <c r="AN571" s="212">
        <v>103</v>
      </c>
      <c r="AO571" s="212"/>
      <c r="AP571" s="215" t="s">
        <v>8294</v>
      </c>
      <c r="AQ571" s="215"/>
      <c r="AR571" s="215" t="s">
        <v>8294</v>
      </c>
      <c r="AS571" s="215"/>
      <c r="AT571" s="215" t="s">
        <v>8294</v>
      </c>
      <c r="AU571" s="215" t="s">
        <v>8294</v>
      </c>
      <c r="AV571" s="215"/>
      <c r="AW571" s="215" t="s">
        <v>8294</v>
      </c>
      <c r="AX571" s="215"/>
      <c r="AY571" s="215" t="s">
        <v>8294</v>
      </c>
      <c r="AZ571" s="215"/>
      <c r="BA571" s="215" t="s">
        <v>8294</v>
      </c>
      <c r="BB571" s="215"/>
      <c r="BC571" s="215" t="s">
        <v>8294</v>
      </c>
      <c r="BD571" s="215"/>
      <c r="BE571" s="212">
        <v>3</v>
      </c>
      <c r="BF571" s="217">
        <v>42279</v>
      </c>
      <c r="BG571" s="212">
        <v>-14.8</v>
      </c>
      <c r="BH571" s="212" t="s">
        <v>8299</v>
      </c>
      <c r="BI571" s="211" t="s">
        <v>8294</v>
      </c>
      <c r="BJ571" s="211"/>
      <c r="BK571" s="211" t="s">
        <v>8294</v>
      </c>
      <c r="BL571" s="211"/>
      <c r="BM571" s="212">
        <v>58.7</v>
      </c>
      <c r="BN571" s="212" t="s">
        <v>8299</v>
      </c>
      <c r="BO571" s="211" t="s">
        <v>8294</v>
      </c>
      <c r="BP571" s="211"/>
      <c r="BQ571" s="212">
        <v>10.7</v>
      </c>
      <c r="BR571" s="212" t="s">
        <v>8299</v>
      </c>
      <c r="BS571" s="212">
        <v>46.8</v>
      </c>
      <c r="BT571" s="212" t="s">
        <v>8299</v>
      </c>
      <c r="BU571" s="212">
        <v>13.5</v>
      </c>
      <c r="BV571" s="212" t="s">
        <v>8299</v>
      </c>
      <c r="BW571" s="212">
        <v>9.4</v>
      </c>
      <c r="BX571" s="212" t="s">
        <v>8299</v>
      </c>
      <c r="BY571" s="234">
        <v>7.589968204498291</v>
      </c>
      <c r="BZ571" s="214">
        <v>42215</v>
      </c>
      <c r="CA571" s="212">
        <v>30.5</v>
      </c>
      <c r="CB571" s="208" t="s">
        <v>8299</v>
      </c>
      <c r="CC571" s="212">
        <v>10.9</v>
      </c>
      <c r="CD571" s="214">
        <v>42215</v>
      </c>
      <c r="CE571" s="208">
        <v>0</v>
      </c>
      <c r="CG571" s="215" t="s">
        <v>8294</v>
      </c>
      <c r="CH571" s="215" t="s">
        <v>8294</v>
      </c>
      <c r="CI571" s="215" t="s">
        <v>8294</v>
      </c>
      <c r="CJ571" s="215" t="s">
        <v>8294</v>
      </c>
    </row>
    <row r="572" spans="1:88">
      <c r="A572" s="210" t="s">
        <v>7624</v>
      </c>
      <c r="B572" s="211" t="s">
        <v>8167</v>
      </c>
      <c r="C572" s="212" t="s">
        <v>7790</v>
      </c>
      <c r="D572" s="211" t="s">
        <v>8274</v>
      </c>
      <c r="E572" s="212">
        <v>167</v>
      </c>
      <c r="F572" s="212">
        <v>2</v>
      </c>
      <c r="G572" s="213">
        <v>308</v>
      </c>
      <c r="H572" s="213">
        <v>17</v>
      </c>
      <c r="I572" s="213"/>
      <c r="J572" s="213"/>
      <c r="K572" s="211" t="s">
        <v>8294</v>
      </c>
      <c r="M572" s="212">
        <v>7</v>
      </c>
      <c r="N572" s="214">
        <v>41915</v>
      </c>
      <c r="O572" s="212">
        <v>4.5</v>
      </c>
      <c r="P572" s="214">
        <v>42215</v>
      </c>
      <c r="Q572" s="215" t="s">
        <v>8294</v>
      </c>
      <c r="R572" s="215" t="s">
        <v>8294</v>
      </c>
      <c r="S572" s="215" t="s">
        <v>8294</v>
      </c>
      <c r="T572" s="215" t="s">
        <v>8294</v>
      </c>
      <c r="U572" s="209">
        <f>AD572*BS572</f>
        <v>1390.1103999999998</v>
      </c>
      <c r="V572" s="216">
        <v>42215</v>
      </c>
      <c r="W572" s="215">
        <v>13.5</v>
      </c>
      <c r="X572" s="215" t="s">
        <v>8294</v>
      </c>
      <c r="Y572" s="215" t="s">
        <v>8294</v>
      </c>
      <c r="Z572" s="209">
        <f>AD572*BU572</f>
        <v>382.57239999999996</v>
      </c>
      <c r="AA572" s="216">
        <v>42215</v>
      </c>
      <c r="AB572" s="208">
        <f>(AD572/AH572)*10000</f>
        <v>58408</v>
      </c>
      <c r="AC572" s="216">
        <v>42215</v>
      </c>
      <c r="AD572" s="485">
        <f>(O572/W572)*(((100-CC572)/100)*((100-2)/100))*100</f>
        <v>29.203999999999997</v>
      </c>
      <c r="AE572" s="216">
        <v>42212</v>
      </c>
      <c r="AF572" s="235">
        <v>32.747252747252745</v>
      </c>
      <c r="AG572" s="216">
        <v>42212</v>
      </c>
      <c r="AH572" s="212">
        <v>5</v>
      </c>
      <c r="AI572" s="216" t="s">
        <v>8299</v>
      </c>
      <c r="AJ572" s="212">
        <v>165</v>
      </c>
      <c r="AK572" s="216">
        <v>42145</v>
      </c>
      <c r="AL572" s="215" t="s">
        <v>8294</v>
      </c>
      <c r="AM572" s="215"/>
      <c r="AN572" s="212">
        <v>103</v>
      </c>
      <c r="AO572" s="212"/>
      <c r="AP572" s="215" t="s">
        <v>8294</v>
      </c>
      <c r="AQ572" s="215"/>
      <c r="AR572" s="215" t="s">
        <v>8294</v>
      </c>
      <c r="AS572" s="215"/>
      <c r="AT572" s="215" t="s">
        <v>8294</v>
      </c>
      <c r="AU572" s="215" t="s">
        <v>8294</v>
      </c>
      <c r="AV572" s="215"/>
      <c r="AW572" s="215" t="s">
        <v>8294</v>
      </c>
      <c r="AX572" s="215"/>
      <c r="AY572" s="215" t="s">
        <v>8294</v>
      </c>
      <c r="AZ572" s="215"/>
      <c r="BA572" s="215" t="s">
        <v>8294</v>
      </c>
      <c r="BB572" s="215"/>
      <c r="BC572" s="215" t="s">
        <v>8294</v>
      </c>
      <c r="BD572" s="215"/>
      <c r="BE572" s="212">
        <v>3</v>
      </c>
      <c r="BF572" s="217">
        <v>42279</v>
      </c>
      <c r="BG572" s="212">
        <v>-17.8</v>
      </c>
      <c r="BH572" s="212" t="s">
        <v>8299</v>
      </c>
      <c r="BI572" s="211" t="s">
        <v>8294</v>
      </c>
      <c r="BJ572" s="211"/>
      <c r="BK572" s="211" t="s">
        <v>8294</v>
      </c>
      <c r="BL572" s="211"/>
      <c r="BM572" s="212">
        <v>59</v>
      </c>
      <c r="BN572" s="212" t="s">
        <v>8299</v>
      </c>
      <c r="BO572" s="211" t="s">
        <v>8294</v>
      </c>
      <c r="BP572" s="211"/>
      <c r="BQ572" s="212">
        <v>10.8</v>
      </c>
      <c r="BR572" s="212" t="s">
        <v>8299</v>
      </c>
      <c r="BS572" s="212">
        <v>47.6</v>
      </c>
      <c r="BT572" s="212" t="s">
        <v>8299</v>
      </c>
      <c r="BU572" s="212">
        <v>13.1</v>
      </c>
      <c r="BV572" s="212" t="s">
        <v>8299</v>
      </c>
      <c r="BW572" s="212">
        <v>8.9</v>
      </c>
      <c r="BX572" s="212" t="s">
        <v>8299</v>
      </c>
      <c r="BY572" s="234">
        <v>7.6719827651977539</v>
      </c>
      <c r="BZ572" s="214">
        <v>42215</v>
      </c>
      <c r="CA572" s="212">
        <v>30.2</v>
      </c>
      <c r="CB572" s="208" t="s">
        <v>8299</v>
      </c>
      <c r="CC572" s="212">
        <v>10.6</v>
      </c>
      <c r="CD572" s="214">
        <v>42215</v>
      </c>
      <c r="CE572" s="208">
        <v>0</v>
      </c>
      <c r="CG572" s="215" t="s">
        <v>8294</v>
      </c>
      <c r="CH572" s="215" t="s">
        <v>8294</v>
      </c>
      <c r="CI572" s="215" t="s">
        <v>8294</v>
      </c>
      <c r="CJ572" s="215" t="s">
        <v>8294</v>
      </c>
    </row>
    <row r="573" spans="1:88">
      <c r="A573" s="210" t="s">
        <v>7624</v>
      </c>
      <c r="B573" s="211" t="s">
        <v>8161</v>
      </c>
      <c r="C573" s="212" t="s">
        <v>7787</v>
      </c>
      <c r="D573" s="211" t="s">
        <v>8274</v>
      </c>
      <c r="E573" s="212">
        <v>164</v>
      </c>
      <c r="F573" s="212">
        <v>2</v>
      </c>
      <c r="G573" s="213">
        <v>308</v>
      </c>
      <c r="H573" s="213">
        <v>18</v>
      </c>
      <c r="I573" s="213"/>
      <c r="J573" s="213"/>
      <c r="K573" s="211" t="s">
        <v>8294</v>
      </c>
      <c r="M573" s="212">
        <v>7</v>
      </c>
      <c r="N573" s="214">
        <v>41915</v>
      </c>
      <c r="O573" s="212">
        <v>4.53</v>
      </c>
      <c r="P573" s="214">
        <v>42215</v>
      </c>
      <c r="Q573" s="215" t="s">
        <v>8294</v>
      </c>
      <c r="R573" s="215" t="s">
        <v>8294</v>
      </c>
      <c r="S573" s="215" t="s">
        <v>8294</v>
      </c>
      <c r="T573" s="215" t="s">
        <v>8294</v>
      </c>
      <c r="U573" s="209">
        <f>AD573*BS573</f>
        <v>1359.6369515555555</v>
      </c>
      <c r="V573" s="216">
        <v>42215</v>
      </c>
      <c r="W573" s="215">
        <v>13.5</v>
      </c>
      <c r="X573" s="215" t="s">
        <v>8294</v>
      </c>
      <c r="Y573" s="215" t="s">
        <v>8294</v>
      </c>
      <c r="Z573" s="209">
        <f>AD573*BU573</f>
        <v>405.2481626666667</v>
      </c>
      <c r="AA573" s="216">
        <v>42215</v>
      </c>
      <c r="AB573" s="208">
        <f>(AD573/AH573)*10000</f>
        <v>65257.353086419753</v>
      </c>
      <c r="AC573" s="216">
        <v>42215</v>
      </c>
      <c r="AD573" s="485">
        <f>(O573/W573)*(((100-CC573)/100)*((100-2)/100))*100</f>
        <v>29.365808888888889</v>
      </c>
      <c r="AE573" s="216">
        <v>42212</v>
      </c>
      <c r="AF573" s="235">
        <v>32.928693528693529</v>
      </c>
      <c r="AG573" s="216">
        <v>42212</v>
      </c>
      <c r="AH573" s="212">
        <v>4.5</v>
      </c>
      <c r="AI573" s="216" t="s">
        <v>8299</v>
      </c>
      <c r="AJ573" s="212">
        <v>155</v>
      </c>
      <c r="AK573" s="216">
        <v>42145</v>
      </c>
      <c r="AL573" s="215" t="s">
        <v>8294</v>
      </c>
      <c r="AM573" s="215"/>
      <c r="AN573" s="212">
        <v>100</v>
      </c>
      <c r="AO573" s="212"/>
      <c r="AP573" s="215" t="s">
        <v>8294</v>
      </c>
      <c r="AQ573" s="215"/>
      <c r="AR573" s="215" t="s">
        <v>8294</v>
      </c>
      <c r="AS573" s="215"/>
      <c r="AT573" s="215" t="s">
        <v>8294</v>
      </c>
      <c r="AU573" s="215" t="s">
        <v>8294</v>
      </c>
      <c r="AV573" s="215"/>
      <c r="AW573" s="215" t="s">
        <v>8294</v>
      </c>
      <c r="AX573" s="215"/>
      <c r="AY573" s="215" t="s">
        <v>8294</v>
      </c>
      <c r="AZ573" s="215"/>
      <c r="BA573" s="215" t="s">
        <v>8294</v>
      </c>
      <c r="BB573" s="215"/>
      <c r="BC573" s="215" t="s">
        <v>8294</v>
      </c>
      <c r="BD573" s="215"/>
      <c r="BE573" s="212">
        <v>3</v>
      </c>
      <c r="BF573" s="217">
        <v>42279</v>
      </c>
      <c r="BG573" s="212">
        <v>-16</v>
      </c>
      <c r="BH573" s="212" t="s">
        <v>8299</v>
      </c>
      <c r="BI573" s="211" t="s">
        <v>8294</v>
      </c>
      <c r="BJ573" s="211"/>
      <c r="BK573" s="211" t="s">
        <v>8294</v>
      </c>
      <c r="BL573" s="211"/>
      <c r="BM573" s="212">
        <v>60.5</v>
      </c>
      <c r="BN573" s="212" t="s">
        <v>8299</v>
      </c>
      <c r="BO573" s="211" t="s">
        <v>8294</v>
      </c>
      <c r="BP573" s="211"/>
      <c r="BQ573" s="212">
        <v>10.9</v>
      </c>
      <c r="BR573" s="212" t="s">
        <v>8299</v>
      </c>
      <c r="BS573" s="212">
        <v>46.3</v>
      </c>
      <c r="BT573" s="212" t="s">
        <v>8299</v>
      </c>
      <c r="BU573" s="212">
        <v>13.8</v>
      </c>
      <c r="BV573" s="212" t="s">
        <v>8299</v>
      </c>
      <c r="BW573" s="212">
        <v>12.3</v>
      </c>
      <c r="BX573" s="212" t="s">
        <v>8299</v>
      </c>
      <c r="BY573" s="234">
        <v>8.4670677185058594</v>
      </c>
      <c r="BZ573" s="214">
        <v>42215</v>
      </c>
      <c r="CA573" s="212">
        <v>30.8</v>
      </c>
      <c r="CB573" s="208" t="s">
        <v>8299</v>
      </c>
      <c r="CC573" s="212">
        <v>10.7</v>
      </c>
      <c r="CD573" s="214">
        <v>42215</v>
      </c>
      <c r="CE573" s="208">
        <v>0</v>
      </c>
      <c r="CG573" s="215" t="s">
        <v>8294</v>
      </c>
      <c r="CH573" s="215" t="s">
        <v>8294</v>
      </c>
      <c r="CI573" s="215" t="s">
        <v>8294</v>
      </c>
      <c r="CJ573" s="215" t="s">
        <v>8294</v>
      </c>
    </row>
    <row r="574" spans="1:88">
      <c r="A574" s="210" t="s">
        <v>7624</v>
      </c>
      <c r="B574" s="211" t="s">
        <v>8187</v>
      </c>
      <c r="C574" s="212" t="s">
        <v>7800</v>
      </c>
      <c r="D574" s="211" t="s">
        <v>8274</v>
      </c>
      <c r="E574" s="212">
        <v>177</v>
      </c>
      <c r="F574" s="212">
        <v>2</v>
      </c>
      <c r="G574" s="213">
        <v>308</v>
      </c>
      <c r="H574" s="213">
        <v>19</v>
      </c>
      <c r="I574" s="213"/>
      <c r="J574" s="213"/>
      <c r="K574" s="211" t="s">
        <v>8294</v>
      </c>
      <c r="M574" s="212">
        <v>7</v>
      </c>
      <c r="N574" s="214">
        <v>41915</v>
      </c>
      <c r="O574" s="212">
        <v>5.0199999999999996</v>
      </c>
      <c r="P574" s="214">
        <v>42215</v>
      </c>
      <c r="Q574" s="215" t="s">
        <v>8294</v>
      </c>
      <c r="R574" s="215" t="s">
        <v>8294</v>
      </c>
      <c r="S574" s="215" t="s">
        <v>8294</v>
      </c>
      <c r="T574" s="215" t="s">
        <v>8294</v>
      </c>
      <c r="U574" s="209">
        <f>AD574*BS574</f>
        <v>1588.637232</v>
      </c>
      <c r="V574" s="216">
        <v>42215</v>
      </c>
      <c r="W574" s="215">
        <v>13.5</v>
      </c>
      <c r="X574" s="215" t="s">
        <v>8294</v>
      </c>
      <c r="Y574" s="215" t="s">
        <v>8294</v>
      </c>
      <c r="Z574" s="209">
        <f>AD574*BU574</f>
        <v>385.7185048888889</v>
      </c>
      <c r="AA574" s="216">
        <v>42215</v>
      </c>
      <c r="AB574" s="208">
        <f>(AD574/AH574)*10000</f>
        <v>62861.555555555555</v>
      </c>
      <c r="AC574" s="216">
        <v>42215</v>
      </c>
      <c r="AD574" s="485">
        <f>(O574/W574)*(((100-CC574)/100)*((100-2)/100))*100</f>
        <v>32.688008888888888</v>
      </c>
      <c r="AE574" s="216">
        <v>42212</v>
      </c>
      <c r="AF574" s="235">
        <v>36.653968253968259</v>
      </c>
      <c r="AG574" s="216">
        <v>42212</v>
      </c>
      <c r="AH574" s="212">
        <v>5.2</v>
      </c>
      <c r="AI574" s="216" t="s">
        <v>8299</v>
      </c>
      <c r="AJ574" s="212">
        <v>160</v>
      </c>
      <c r="AK574" s="216">
        <v>42145</v>
      </c>
      <c r="AL574" s="215" t="s">
        <v>8294</v>
      </c>
      <c r="AM574" s="215"/>
      <c r="AN574" s="212">
        <v>102</v>
      </c>
      <c r="AO574" s="212"/>
      <c r="AP574" s="215" t="s">
        <v>8294</v>
      </c>
      <c r="AQ574" s="215"/>
      <c r="AR574" s="215" t="s">
        <v>8294</v>
      </c>
      <c r="AS574" s="215"/>
      <c r="AT574" s="215" t="s">
        <v>8294</v>
      </c>
      <c r="AU574" s="215" t="s">
        <v>8294</v>
      </c>
      <c r="AV574" s="215"/>
      <c r="AW574" s="215" t="s">
        <v>8294</v>
      </c>
      <c r="AX574" s="215"/>
      <c r="AY574" s="215" t="s">
        <v>8294</v>
      </c>
      <c r="AZ574" s="215"/>
      <c r="BA574" s="215" t="s">
        <v>8294</v>
      </c>
      <c r="BB574" s="215"/>
      <c r="BC574" s="215" t="s">
        <v>8294</v>
      </c>
      <c r="BD574" s="215"/>
      <c r="BE574" s="212">
        <v>3</v>
      </c>
      <c r="BF574" s="217">
        <v>42279</v>
      </c>
      <c r="BG574" s="212">
        <v>-14.2</v>
      </c>
      <c r="BH574" s="212" t="s">
        <v>8299</v>
      </c>
      <c r="BI574" s="211" t="s">
        <v>8294</v>
      </c>
      <c r="BJ574" s="211"/>
      <c r="BK574" s="211" t="s">
        <v>8294</v>
      </c>
      <c r="BL574" s="211"/>
      <c r="BM574" s="212">
        <v>64.3</v>
      </c>
      <c r="BN574" s="212" t="s">
        <v>8299</v>
      </c>
      <c r="BO574" s="211" t="s">
        <v>8294</v>
      </c>
      <c r="BP574" s="211"/>
      <c r="BQ574" s="212">
        <v>9</v>
      </c>
      <c r="BR574" s="212" t="s">
        <v>8299</v>
      </c>
      <c r="BS574" s="212">
        <v>48.6</v>
      </c>
      <c r="BT574" s="212" t="s">
        <v>8299</v>
      </c>
      <c r="BU574" s="212">
        <v>11.8</v>
      </c>
      <c r="BV574" s="212" t="s">
        <v>8299</v>
      </c>
      <c r="BW574" s="212">
        <v>14.6</v>
      </c>
      <c r="BX574" s="212" t="s">
        <v>8299</v>
      </c>
      <c r="BY574" s="234">
        <v>7.7549948692321777</v>
      </c>
      <c r="BZ574" s="214">
        <v>42215</v>
      </c>
      <c r="CA574" s="212">
        <v>27.9</v>
      </c>
      <c r="CB574" s="208" t="s">
        <v>8299</v>
      </c>
      <c r="CC574" s="212">
        <v>10.3</v>
      </c>
      <c r="CD574" s="214">
        <v>42215</v>
      </c>
      <c r="CE574" s="208">
        <v>0</v>
      </c>
      <c r="CG574" s="215" t="s">
        <v>8294</v>
      </c>
      <c r="CH574" s="215" t="s">
        <v>8294</v>
      </c>
      <c r="CI574" s="215" t="s">
        <v>8294</v>
      </c>
      <c r="CJ574" s="215" t="s">
        <v>8294</v>
      </c>
    </row>
    <row r="575" spans="1:88">
      <c r="A575" s="210" t="s">
        <v>7624</v>
      </c>
      <c r="B575" s="211" t="s">
        <v>7891</v>
      </c>
      <c r="C575" s="212" t="s">
        <v>7663</v>
      </c>
      <c r="D575" s="211" t="s">
        <v>8274</v>
      </c>
      <c r="E575" s="212">
        <v>33</v>
      </c>
      <c r="F575" s="212">
        <v>2</v>
      </c>
      <c r="G575" s="213">
        <v>308</v>
      </c>
      <c r="H575" s="213">
        <v>20</v>
      </c>
      <c r="I575" s="213"/>
      <c r="J575" s="213"/>
      <c r="K575" s="211" t="s">
        <v>8294</v>
      </c>
      <c r="M575" s="212">
        <v>7</v>
      </c>
      <c r="N575" s="214">
        <v>41915</v>
      </c>
      <c r="O575" s="212">
        <v>2.61</v>
      </c>
      <c r="P575" s="214">
        <v>42215</v>
      </c>
      <c r="Q575" s="215" t="s">
        <v>8294</v>
      </c>
      <c r="R575" s="215" t="s">
        <v>8294</v>
      </c>
      <c r="S575" s="215" t="s">
        <v>8294</v>
      </c>
      <c r="T575" s="215" t="s">
        <v>8294</v>
      </c>
      <c r="U575" s="209">
        <f>AD575*BS575</f>
        <v>801.36442399999999</v>
      </c>
      <c r="V575" s="216">
        <v>42215</v>
      </c>
      <c r="W575" s="215">
        <v>13.5</v>
      </c>
      <c r="X575" s="215" t="s">
        <v>8294</v>
      </c>
      <c r="Y575" s="215" t="s">
        <v>8294</v>
      </c>
      <c r="Z575" s="209">
        <f>AD575*BU575</f>
        <v>224.586208</v>
      </c>
      <c r="AA575" s="216">
        <v>42215</v>
      </c>
      <c r="AB575" s="208">
        <f>(AD575/AH575)*10000</f>
        <v>34722.666666666664</v>
      </c>
      <c r="AC575" s="216">
        <v>42215</v>
      </c>
      <c r="AD575" s="485">
        <f>(O575/W575)*(((100-CC575)/100)*((100-2)/100))*100</f>
        <v>17.014106666666667</v>
      </c>
      <c r="AE575" s="216">
        <v>42212</v>
      </c>
      <c r="AF575" s="235">
        <v>19.078388278388278</v>
      </c>
      <c r="AG575" s="216">
        <v>42212</v>
      </c>
      <c r="AH575" s="212">
        <v>4.9000000000000004</v>
      </c>
      <c r="AI575" s="216" t="s">
        <v>8299</v>
      </c>
      <c r="AJ575" s="212">
        <v>185</v>
      </c>
      <c r="AK575" s="216">
        <v>42145</v>
      </c>
      <c r="AL575" s="215" t="s">
        <v>8294</v>
      </c>
      <c r="AM575" s="215"/>
      <c r="AN575" s="212">
        <v>107</v>
      </c>
      <c r="AO575" s="212"/>
      <c r="AP575" s="215" t="s">
        <v>8294</v>
      </c>
      <c r="AQ575" s="215"/>
      <c r="AR575" s="215" t="s">
        <v>8294</v>
      </c>
      <c r="AS575" s="215"/>
      <c r="AT575" s="215" t="s">
        <v>8294</v>
      </c>
      <c r="AU575" s="215" t="s">
        <v>8294</v>
      </c>
      <c r="AV575" s="215"/>
      <c r="AW575" s="215" t="s">
        <v>8294</v>
      </c>
      <c r="AX575" s="215"/>
      <c r="AY575" s="215" t="s">
        <v>8294</v>
      </c>
      <c r="AZ575" s="215"/>
      <c r="BA575" s="215" t="s">
        <v>8294</v>
      </c>
      <c r="BB575" s="215"/>
      <c r="BC575" s="215" t="s">
        <v>8294</v>
      </c>
      <c r="BD575" s="215"/>
      <c r="BE575" s="212">
        <v>3</v>
      </c>
      <c r="BF575" s="217">
        <v>42279</v>
      </c>
      <c r="BG575" s="212">
        <v>-13.4</v>
      </c>
      <c r="BH575" s="212" t="s">
        <v>8299</v>
      </c>
      <c r="BI575" s="211" t="s">
        <v>8294</v>
      </c>
      <c r="BJ575" s="211"/>
      <c r="BK575" s="211" t="s">
        <v>8294</v>
      </c>
      <c r="BL575" s="211"/>
      <c r="BM575" s="212">
        <v>62.4</v>
      </c>
      <c r="BN575" s="212" t="s">
        <v>8299</v>
      </c>
      <c r="BO575" s="211" t="s">
        <v>8294</v>
      </c>
      <c r="BP575" s="211"/>
      <c r="BQ575" s="212">
        <v>9.4</v>
      </c>
      <c r="BR575" s="212" t="s">
        <v>8299</v>
      </c>
      <c r="BS575" s="212">
        <v>47.1</v>
      </c>
      <c r="BT575" s="212" t="s">
        <v>8299</v>
      </c>
      <c r="BU575" s="212">
        <v>13.2</v>
      </c>
      <c r="BV575" s="212" t="s">
        <v>8299</v>
      </c>
      <c r="BW575" s="212">
        <v>35.799999999999997</v>
      </c>
      <c r="BX575" s="212" t="s">
        <v>8299</v>
      </c>
      <c r="BY575" s="234">
        <v>7.888679027557373</v>
      </c>
      <c r="BZ575" s="214">
        <v>42215</v>
      </c>
      <c r="CA575" s="212">
        <v>29.9</v>
      </c>
      <c r="CB575" s="208" t="s">
        <v>8299</v>
      </c>
      <c r="CC575" s="212">
        <v>10.199999999999999</v>
      </c>
      <c r="CD575" s="214">
        <v>42215</v>
      </c>
      <c r="CE575" s="208">
        <v>0</v>
      </c>
      <c r="CG575" s="215" t="s">
        <v>8294</v>
      </c>
      <c r="CH575" s="215" t="s">
        <v>8294</v>
      </c>
      <c r="CI575" s="215" t="s">
        <v>8294</v>
      </c>
      <c r="CJ575" s="215" t="s">
        <v>8294</v>
      </c>
    </row>
    <row r="576" spans="1:88">
      <c r="A576" s="210" t="s">
        <v>7624</v>
      </c>
      <c r="B576" s="211" t="s">
        <v>8104</v>
      </c>
      <c r="C576" s="212" t="s">
        <v>7759</v>
      </c>
      <c r="D576" s="211" t="s">
        <v>8274</v>
      </c>
      <c r="E576" s="212">
        <v>136</v>
      </c>
      <c r="F576" s="212">
        <v>2</v>
      </c>
      <c r="G576" s="213">
        <v>308</v>
      </c>
      <c r="H576" s="213">
        <v>21</v>
      </c>
      <c r="I576" s="213"/>
      <c r="J576" s="213"/>
      <c r="K576" s="211" t="s">
        <v>8294</v>
      </c>
      <c r="M576" s="212">
        <v>7</v>
      </c>
      <c r="N576" s="214">
        <v>41915</v>
      </c>
      <c r="O576" s="212">
        <v>3.72</v>
      </c>
      <c r="P576" s="214">
        <v>42215</v>
      </c>
      <c r="Q576" s="215" t="s">
        <v>8294</v>
      </c>
      <c r="R576" s="215" t="s">
        <v>8294</v>
      </c>
      <c r="S576" s="215" t="s">
        <v>8294</v>
      </c>
      <c r="T576" s="215" t="s">
        <v>8294</v>
      </c>
      <c r="U576" s="209">
        <f>AD576*BS576</f>
        <v>1183.6048000000001</v>
      </c>
      <c r="V576" s="216">
        <v>42215</v>
      </c>
      <c r="W576" s="215">
        <v>13.5</v>
      </c>
      <c r="X576" s="215" t="s">
        <v>8294</v>
      </c>
      <c r="Y576" s="215" t="s">
        <v>8294</v>
      </c>
      <c r="Z576" s="209">
        <f>AD576*BU576</f>
        <v>267.34400000000005</v>
      </c>
      <c r="AA576" s="216">
        <v>42215</v>
      </c>
      <c r="AB576" s="208">
        <f>(AD576/AH576)*10000</f>
        <v>54008.888888888898</v>
      </c>
      <c r="AC576" s="216">
        <v>42215</v>
      </c>
      <c r="AD576" s="485">
        <f>(O576/W576)*(((100-CC576)/100)*((100-2)/100))*100</f>
        <v>24.304000000000002</v>
      </c>
      <c r="AE576" s="216">
        <v>42212</v>
      </c>
      <c r="AF576" s="235">
        <v>27.252747252747255</v>
      </c>
      <c r="AG576" s="216">
        <v>42212</v>
      </c>
      <c r="AH576" s="212">
        <v>4.5</v>
      </c>
      <c r="AI576" s="216" t="s">
        <v>8299</v>
      </c>
      <c r="AJ576" s="212">
        <v>145</v>
      </c>
      <c r="AK576" s="216">
        <v>42145</v>
      </c>
      <c r="AL576" s="215" t="s">
        <v>8294</v>
      </c>
      <c r="AM576" s="215"/>
      <c r="AN576" s="212">
        <v>107</v>
      </c>
      <c r="AO576" s="212"/>
      <c r="AP576" s="215" t="s">
        <v>8294</v>
      </c>
      <c r="AQ576" s="215"/>
      <c r="AR576" s="215" t="s">
        <v>8294</v>
      </c>
      <c r="AS576" s="215"/>
      <c r="AT576" s="215" t="s">
        <v>8294</v>
      </c>
      <c r="AU576" s="215" t="s">
        <v>8294</v>
      </c>
      <c r="AV576" s="215"/>
      <c r="AW576" s="215" t="s">
        <v>8294</v>
      </c>
      <c r="AX576" s="215"/>
      <c r="AY576" s="215" t="s">
        <v>8294</v>
      </c>
      <c r="AZ576" s="215"/>
      <c r="BA576" s="215" t="s">
        <v>8294</v>
      </c>
      <c r="BB576" s="215"/>
      <c r="BC576" s="215" t="s">
        <v>8294</v>
      </c>
      <c r="BD576" s="215"/>
      <c r="BE576" s="212">
        <v>3</v>
      </c>
      <c r="BF576" s="217">
        <v>42279</v>
      </c>
      <c r="BG576" s="212">
        <v>-18.100000000000001</v>
      </c>
      <c r="BH576" s="212" t="s">
        <v>8299</v>
      </c>
      <c r="BI576" s="211" t="s">
        <v>8294</v>
      </c>
      <c r="BJ576" s="211"/>
      <c r="BK576" s="211" t="s">
        <v>8294</v>
      </c>
      <c r="BL576" s="211"/>
      <c r="BM576" s="212">
        <v>65</v>
      </c>
      <c r="BN576" s="212" t="s">
        <v>8299</v>
      </c>
      <c r="BO576" s="211" t="s">
        <v>8294</v>
      </c>
      <c r="BP576" s="211"/>
      <c r="BQ576" s="212">
        <v>8</v>
      </c>
      <c r="BR576" s="212" t="s">
        <v>8299</v>
      </c>
      <c r="BS576" s="212">
        <v>48.7</v>
      </c>
      <c r="BT576" s="212" t="s">
        <v>8299</v>
      </c>
      <c r="BU576" s="212">
        <v>11</v>
      </c>
      <c r="BV576" s="212" t="s">
        <v>8299</v>
      </c>
      <c r="BW576" s="212">
        <v>17.2</v>
      </c>
      <c r="BX576" s="212" t="s">
        <v>8299</v>
      </c>
      <c r="BY576" s="234">
        <v>8.0562248229980469</v>
      </c>
      <c r="BZ576" s="214">
        <v>42215</v>
      </c>
      <c r="CA576" s="212">
        <v>26.1</v>
      </c>
      <c r="CB576" s="208" t="s">
        <v>8299</v>
      </c>
      <c r="CC576" s="212">
        <v>10</v>
      </c>
      <c r="CD576" s="214">
        <v>42215</v>
      </c>
      <c r="CE576" s="208">
        <v>0</v>
      </c>
      <c r="CG576" s="215" t="s">
        <v>8294</v>
      </c>
      <c r="CH576" s="215" t="s">
        <v>8294</v>
      </c>
      <c r="CI576" s="215" t="s">
        <v>8294</v>
      </c>
      <c r="CJ576" s="215" t="s">
        <v>8294</v>
      </c>
    </row>
    <row r="577" spans="1:88">
      <c r="A577" s="210" t="s">
        <v>7624</v>
      </c>
      <c r="B577" s="211" t="s">
        <v>7915</v>
      </c>
      <c r="C577" s="212" t="s">
        <v>7675</v>
      </c>
      <c r="D577" s="211" t="s">
        <v>8274</v>
      </c>
      <c r="E577" s="212">
        <v>45</v>
      </c>
      <c r="F577" s="212">
        <v>2</v>
      </c>
      <c r="G577" s="213">
        <v>308</v>
      </c>
      <c r="H577" s="213">
        <v>22</v>
      </c>
      <c r="I577" s="213"/>
      <c r="J577" s="213"/>
      <c r="K577" s="211" t="s">
        <v>8294</v>
      </c>
      <c r="M577" s="212">
        <v>7</v>
      </c>
      <c r="N577" s="214">
        <v>41915</v>
      </c>
      <c r="O577" s="212">
        <v>3.51</v>
      </c>
      <c r="P577" s="214">
        <v>42215</v>
      </c>
      <c r="Q577" s="215" t="s">
        <v>8294</v>
      </c>
      <c r="R577" s="215" t="s">
        <v>8294</v>
      </c>
      <c r="S577" s="215" t="s">
        <v>8294</v>
      </c>
      <c r="T577" s="215" t="s">
        <v>8294</v>
      </c>
      <c r="U577" s="209">
        <f>AD577*BS577</f>
        <v>1119.0816</v>
      </c>
      <c r="V577" s="216">
        <v>42215</v>
      </c>
      <c r="W577" s="215">
        <v>13.5</v>
      </c>
      <c r="X577" s="215" t="s">
        <v>8294</v>
      </c>
      <c r="Y577" s="215" t="s">
        <v>8294</v>
      </c>
      <c r="Z577" s="209">
        <f>AD577*BU577</f>
        <v>288.94319999999999</v>
      </c>
      <c r="AA577" s="216">
        <v>42215</v>
      </c>
      <c r="AB577" s="208">
        <f>(AD577/AH577)*10000</f>
        <v>52118.181818181809</v>
      </c>
      <c r="AC577" s="216">
        <v>42215</v>
      </c>
      <c r="AD577" s="485">
        <f>(O577/W577)*(((100-CC577)/100)*((100-2)/100))*100</f>
        <v>22.931999999999999</v>
      </c>
      <c r="AE577" s="216">
        <v>42212</v>
      </c>
      <c r="AF577" s="235">
        <v>25.714285714285719</v>
      </c>
      <c r="AG577" s="216">
        <v>42212</v>
      </c>
      <c r="AH577" s="212">
        <v>4.4000000000000004</v>
      </c>
      <c r="AI577" s="216" t="s">
        <v>8299</v>
      </c>
      <c r="AJ577" s="212">
        <v>160</v>
      </c>
      <c r="AK577" s="216">
        <v>42145</v>
      </c>
      <c r="AL577" s="215" t="s">
        <v>8294</v>
      </c>
      <c r="AM577" s="215"/>
      <c r="AN577" s="212">
        <v>103</v>
      </c>
      <c r="AO577" s="212"/>
      <c r="AP577" s="215" t="s">
        <v>8294</v>
      </c>
      <c r="AQ577" s="215"/>
      <c r="AR577" s="215" t="s">
        <v>8294</v>
      </c>
      <c r="AS577" s="215"/>
      <c r="AT577" s="215" t="s">
        <v>8294</v>
      </c>
      <c r="AU577" s="215" t="s">
        <v>8294</v>
      </c>
      <c r="AV577" s="215"/>
      <c r="AW577" s="215" t="s">
        <v>8294</v>
      </c>
      <c r="AX577" s="215"/>
      <c r="AY577" s="215" t="s">
        <v>8294</v>
      </c>
      <c r="AZ577" s="215"/>
      <c r="BA577" s="215" t="s">
        <v>8294</v>
      </c>
      <c r="BB577" s="215"/>
      <c r="BC577" s="215" t="s">
        <v>8294</v>
      </c>
      <c r="BD577" s="215"/>
      <c r="BE577" s="212">
        <v>3</v>
      </c>
      <c r="BF577" s="217">
        <v>42279</v>
      </c>
      <c r="BG577" s="212">
        <v>-14.2</v>
      </c>
      <c r="BH577" s="212" t="s">
        <v>8299</v>
      </c>
      <c r="BI577" s="211" t="s">
        <v>8294</v>
      </c>
      <c r="BJ577" s="211"/>
      <c r="BK577" s="211" t="s">
        <v>8294</v>
      </c>
      <c r="BL577" s="211"/>
      <c r="BM577" s="212">
        <v>64.099999999999994</v>
      </c>
      <c r="BN577" s="212" t="s">
        <v>8299</v>
      </c>
      <c r="BO577" s="211" t="s">
        <v>8294</v>
      </c>
      <c r="BP577" s="211"/>
      <c r="BQ577" s="212">
        <v>8.8000000000000007</v>
      </c>
      <c r="BR577" s="212" t="s">
        <v>8299</v>
      </c>
      <c r="BS577" s="212">
        <v>48.8</v>
      </c>
      <c r="BT577" s="212" t="s">
        <v>8299</v>
      </c>
      <c r="BU577" s="212">
        <v>12.6</v>
      </c>
      <c r="BV577" s="212" t="s">
        <v>8299</v>
      </c>
      <c r="BW577" s="212">
        <v>14.5</v>
      </c>
      <c r="BX577" s="212" t="s">
        <v>8299</v>
      </c>
      <c r="BY577" s="234">
        <v>8.2231712341308594</v>
      </c>
      <c r="BZ577" s="214">
        <v>42215</v>
      </c>
      <c r="CA577" s="212">
        <v>29.8</v>
      </c>
      <c r="CB577" s="208" t="s">
        <v>8299</v>
      </c>
      <c r="CC577" s="212">
        <v>10</v>
      </c>
      <c r="CD577" s="214">
        <v>42215</v>
      </c>
      <c r="CE577" s="208">
        <v>0</v>
      </c>
      <c r="CG577" s="215" t="s">
        <v>8294</v>
      </c>
      <c r="CH577" s="215" t="s">
        <v>8294</v>
      </c>
      <c r="CI577" s="215" t="s">
        <v>8294</v>
      </c>
      <c r="CJ577" s="215" t="s">
        <v>8294</v>
      </c>
    </row>
    <row r="578" spans="1:88">
      <c r="A578" s="210" t="s">
        <v>7624</v>
      </c>
      <c r="B578" s="211" t="s">
        <v>8129</v>
      </c>
      <c r="C578" s="212" t="s">
        <v>7770</v>
      </c>
      <c r="D578" s="211" t="s">
        <v>8276</v>
      </c>
      <c r="E578" s="212">
        <v>147</v>
      </c>
      <c r="F578" s="212">
        <v>2</v>
      </c>
      <c r="G578" s="213">
        <v>309</v>
      </c>
      <c r="H578" s="213">
        <v>11</v>
      </c>
      <c r="I578" s="213"/>
      <c r="J578" s="213"/>
      <c r="K578" s="211" t="s">
        <v>8294</v>
      </c>
      <c r="M578" s="212">
        <v>7</v>
      </c>
      <c r="N578" s="214">
        <v>41915</v>
      </c>
      <c r="O578" s="212">
        <v>5.36</v>
      </c>
      <c r="P578" s="214">
        <v>42215</v>
      </c>
      <c r="Q578" s="215" t="s">
        <v>8294</v>
      </c>
      <c r="R578" s="215" t="s">
        <v>8294</v>
      </c>
      <c r="S578" s="215" t="s">
        <v>8294</v>
      </c>
      <c r="T578" s="215" t="s">
        <v>8294</v>
      </c>
      <c r="U578" s="209">
        <f>AD578*BS578</f>
        <v>1568.8440485925928</v>
      </c>
      <c r="V578" s="216">
        <v>42215</v>
      </c>
      <c r="W578" s="215">
        <v>13.5</v>
      </c>
      <c r="X578" s="215" t="s">
        <v>8294</v>
      </c>
      <c r="Y578" s="215" t="s">
        <v>8294</v>
      </c>
      <c r="Z578" s="209">
        <f>AD578*BU578</f>
        <v>524.11271111111114</v>
      </c>
      <c r="AA578" s="216">
        <v>42215</v>
      </c>
      <c r="AB578" s="208">
        <f>(AD578/AH578)*10000</f>
        <v>74342.228526398743</v>
      </c>
      <c r="AC578" s="216">
        <v>42215</v>
      </c>
      <c r="AD578" s="485">
        <f>(O578/W578)*(((100-CC578)/100)*((100-2)/100))*100</f>
        <v>34.940847407407411</v>
      </c>
      <c r="AE578" s="216">
        <v>42212</v>
      </c>
      <c r="AF578" s="235">
        <v>39.180138380138381</v>
      </c>
      <c r="AG578" s="216">
        <v>42212</v>
      </c>
      <c r="AH578" s="212">
        <v>4.7</v>
      </c>
      <c r="AI578" s="216" t="s">
        <v>8299</v>
      </c>
      <c r="AJ578" s="212">
        <v>165</v>
      </c>
      <c r="AK578" s="216">
        <v>42145</v>
      </c>
      <c r="AL578" s="215" t="s">
        <v>8294</v>
      </c>
      <c r="AM578" s="215"/>
      <c r="AN578" s="212">
        <v>105</v>
      </c>
      <c r="AO578" s="212"/>
      <c r="AP578" s="215" t="s">
        <v>8294</v>
      </c>
      <c r="AQ578" s="215"/>
      <c r="AR578" s="215" t="s">
        <v>8294</v>
      </c>
      <c r="AS578" s="215"/>
      <c r="AT578" s="215" t="s">
        <v>8294</v>
      </c>
      <c r="AU578" s="215" t="s">
        <v>8294</v>
      </c>
      <c r="AV578" s="215"/>
      <c r="AW578" s="215" t="s">
        <v>8294</v>
      </c>
      <c r="AX578" s="215"/>
      <c r="AY578" s="215" t="s">
        <v>8294</v>
      </c>
      <c r="AZ578" s="215"/>
      <c r="BA578" s="215" t="s">
        <v>8294</v>
      </c>
      <c r="BB578" s="215"/>
      <c r="BC578" s="215" t="s">
        <v>8294</v>
      </c>
      <c r="BD578" s="215"/>
      <c r="BE578" s="212">
        <v>3</v>
      </c>
      <c r="BF578" s="217">
        <v>42279</v>
      </c>
      <c r="BG578" s="212">
        <v>-12.7</v>
      </c>
      <c r="BH578" s="212" t="s">
        <v>8299</v>
      </c>
      <c r="BI578" s="211" t="s">
        <v>8294</v>
      </c>
      <c r="BJ578" s="211"/>
      <c r="BK578" s="211" t="s">
        <v>8294</v>
      </c>
      <c r="BL578" s="211"/>
      <c r="BM578" s="212">
        <v>62.3</v>
      </c>
      <c r="BN578" s="212" t="s">
        <v>8299</v>
      </c>
      <c r="BO578" s="211" t="s">
        <v>8294</v>
      </c>
      <c r="BP578" s="211"/>
      <c r="BQ578" s="212">
        <v>9.8000000000000007</v>
      </c>
      <c r="BR578" s="212" t="s">
        <v>8299</v>
      </c>
      <c r="BS578" s="212">
        <v>44.9</v>
      </c>
      <c r="BT578" s="212" t="s">
        <v>8299</v>
      </c>
      <c r="BU578" s="212">
        <v>15</v>
      </c>
      <c r="BV578" s="212" t="s">
        <v>8299</v>
      </c>
      <c r="BW578" s="212">
        <v>11.7</v>
      </c>
      <c r="BX578" s="212" t="s">
        <v>8299</v>
      </c>
      <c r="BY578" s="234">
        <v>8.0336666107177734</v>
      </c>
      <c r="BZ578" s="214">
        <v>42215</v>
      </c>
      <c r="CA578" s="212">
        <v>32.6</v>
      </c>
      <c r="CB578" s="208" t="s">
        <v>8299</v>
      </c>
      <c r="CC578" s="212">
        <v>10.199999999999999</v>
      </c>
      <c r="CD578" s="214">
        <v>42215</v>
      </c>
      <c r="CE578" s="208">
        <v>0</v>
      </c>
      <c r="CG578" s="215" t="s">
        <v>8294</v>
      </c>
      <c r="CH578" s="215" t="s">
        <v>8294</v>
      </c>
      <c r="CI578" s="215" t="s">
        <v>8294</v>
      </c>
      <c r="CJ578" s="215" t="s">
        <v>8294</v>
      </c>
    </row>
    <row r="579" spans="1:88">
      <c r="A579" s="210" t="s">
        <v>7624</v>
      </c>
      <c r="B579" s="211" t="s">
        <v>7987</v>
      </c>
      <c r="C579" s="212" t="s">
        <v>7709</v>
      </c>
      <c r="D579" s="211" t="s">
        <v>8276</v>
      </c>
      <c r="E579" s="212">
        <v>81</v>
      </c>
      <c r="F579" s="212">
        <v>2</v>
      </c>
      <c r="G579" s="213">
        <v>309</v>
      </c>
      <c r="H579" s="213">
        <v>12</v>
      </c>
      <c r="I579" s="213"/>
      <c r="J579" s="213"/>
      <c r="K579" s="211" t="s">
        <v>8294</v>
      </c>
      <c r="M579" s="212">
        <v>7</v>
      </c>
      <c r="N579" s="214">
        <v>41915</v>
      </c>
      <c r="O579" s="212">
        <v>4.59</v>
      </c>
      <c r="P579" s="214">
        <v>42215</v>
      </c>
      <c r="Q579" s="215" t="s">
        <v>8294</v>
      </c>
      <c r="R579" s="215" t="s">
        <v>8294</v>
      </c>
      <c r="S579" s="215" t="s">
        <v>8294</v>
      </c>
      <c r="T579" s="215" t="s">
        <v>8294</v>
      </c>
      <c r="U579" s="209">
        <f>AD579*BS579</f>
        <v>1463.6609679999997</v>
      </c>
      <c r="V579" s="216">
        <v>42215</v>
      </c>
      <c r="W579" s="215">
        <v>13.5</v>
      </c>
      <c r="X579" s="215" t="s">
        <v>8294</v>
      </c>
      <c r="Y579" s="215" t="s">
        <v>8294</v>
      </c>
      <c r="Z579" s="209">
        <f>AD579*BU579</f>
        <v>405.73763999999989</v>
      </c>
      <c r="AA579" s="216">
        <v>42215</v>
      </c>
      <c r="AB579" s="208">
        <f>(AD579/AH579)*10000</f>
        <v>71558.666666666642</v>
      </c>
      <c r="AC579" s="216">
        <v>42215</v>
      </c>
      <c r="AD579" s="485">
        <f>(O579/W579)*(((100-CC579)/100)*((100-2)/100))*100</f>
        <v>30.054639999999992</v>
      </c>
      <c r="AE579" s="216">
        <v>42212</v>
      </c>
      <c r="AF579" s="235">
        <v>33.701098901098895</v>
      </c>
      <c r="AG579" s="216">
        <v>42212</v>
      </c>
      <c r="AH579" s="212">
        <v>4.2</v>
      </c>
      <c r="AI579" s="216" t="s">
        <v>8299</v>
      </c>
      <c r="AJ579" s="212">
        <v>160</v>
      </c>
      <c r="AK579" s="216">
        <v>42145</v>
      </c>
      <c r="AL579" s="215" t="s">
        <v>8294</v>
      </c>
      <c r="AM579" s="215"/>
      <c r="AN579" s="212">
        <v>103</v>
      </c>
      <c r="AO579" s="212"/>
      <c r="AP579" s="215" t="s">
        <v>8294</v>
      </c>
      <c r="AQ579" s="215"/>
      <c r="AR579" s="215" t="s">
        <v>8294</v>
      </c>
      <c r="AS579" s="215"/>
      <c r="AT579" s="215" t="s">
        <v>8294</v>
      </c>
      <c r="AU579" s="215" t="s">
        <v>8294</v>
      </c>
      <c r="AV579" s="215"/>
      <c r="AW579" s="215" t="s">
        <v>8294</v>
      </c>
      <c r="AX579" s="215"/>
      <c r="AY579" s="215" t="s">
        <v>8294</v>
      </c>
      <c r="AZ579" s="215"/>
      <c r="BA579" s="215" t="s">
        <v>8294</v>
      </c>
      <c r="BB579" s="215"/>
      <c r="BC579" s="215" t="s">
        <v>8294</v>
      </c>
      <c r="BD579" s="215"/>
      <c r="BE579" s="212">
        <v>3</v>
      </c>
      <c r="BF579" s="217">
        <v>42279</v>
      </c>
      <c r="BG579" s="212">
        <v>-12.5</v>
      </c>
      <c r="BH579" s="212" t="s">
        <v>8299</v>
      </c>
      <c r="BI579" s="211" t="s">
        <v>8294</v>
      </c>
      <c r="BJ579" s="211"/>
      <c r="BK579" s="211" t="s">
        <v>8294</v>
      </c>
      <c r="BL579" s="211"/>
      <c r="BM579" s="212">
        <v>62.1</v>
      </c>
      <c r="BN579" s="212" t="s">
        <v>8299</v>
      </c>
      <c r="BO579" s="211" t="s">
        <v>8294</v>
      </c>
      <c r="BP579" s="211"/>
      <c r="BQ579" s="212">
        <v>9.6</v>
      </c>
      <c r="BR579" s="212" t="s">
        <v>8299</v>
      </c>
      <c r="BS579" s="212">
        <v>48.7</v>
      </c>
      <c r="BT579" s="212" t="s">
        <v>8299</v>
      </c>
      <c r="BU579" s="212">
        <v>13.5</v>
      </c>
      <c r="BV579" s="212" t="s">
        <v>8299</v>
      </c>
      <c r="BW579" s="212">
        <v>6.9</v>
      </c>
      <c r="BX579" s="212" t="s">
        <v>8299</v>
      </c>
      <c r="BY579" s="234">
        <v>8.3755569458007813</v>
      </c>
      <c r="BZ579" s="214">
        <v>42215</v>
      </c>
      <c r="CA579" s="212">
        <v>31.9</v>
      </c>
      <c r="CB579" s="208" t="s">
        <v>8299</v>
      </c>
      <c r="CC579" s="212">
        <v>9.8000000000000007</v>
      </c>
      <c r="CD579" s="214">
        <v>42215</v>
      </c>
      <c r="CE579" s="208">
        <v>0</v>
      </c>
      <c r="CG579" s="215" t="s">
        <v>8294</v>
      </c>
      <c r="CH579" s="215" t="s">
        <v>8294</v>
      </c>
      <c r="CI579" s="215" t="s">
        <v>8294</v>
      </c>
      <c r="CJ579" s="215" t="s">
        <v>8294</v>
      </c>
    </row>
    <row r="580" spans="1:88">
      <c r="A580" s="210" t="s">
        <v>7624</v>
      </c>
      <c r="B580" s="211" t="s">
        <v>7875</v>
      </c>
      <c r="C580" s="212" t="s">
        <v>7655</v>
      </c>
      <c r="D580" s="211" t="s">
        <v>8276</v>
      </c>
      <c r="E580" s="212">
        <v>25</v>
      </c>
      <c r="F580" s="212">
        <v>2</v>
      </c>
      <c r="G580" s="213">
        <v>309</v>
      </c>
      <c r="H580" s="213">
        <v>13</v>
      </c>
      <c r="I580" s="213"/>
      <c r="J580" s="213"/>
      <c r="K580" s="211" t="s">
        <v>8294</v>
      </c>
      <c r="M580" s="212">
        <v>7</v>
      </c>
      <c r="N580" s="214">
        <v>41915</v>
      </c>
      <c r="O580" s="212">
        <v>4.33</v>
      </c>
      <c r="P580" s="214">
        <v>42215</v>
      </c>
      <c r="Q580" s="215" t="s">
        <v>8294</v>
      </c>
      <c r="R580" s="215" t="s">
        <v>8294</v>
      </c>
      <c r="S580" s="215" t="s">
        <v>8294</v>
      </c>
      <c r="T580" s="215" t="s">
        <v>8294</v>
      </c>
      <c r="U580" s="209">
        <f>AD580*BS580</f>
        <v>1299.9231559999998</v>
      </c>
      <c r="V580" s="216">
        <v>42215</v>
      </c>
      <c r="W580" s="215">
        <v>13.5</v>
      </c>
      <c r="X580" s="215" t="s">
        <v>8294</v>
      </c>
      <c r="Y580" s="215" t="s">
        <v>8294</v>
      </c>
      <c r="Z580" s="209">
        <f>AD580*BU580</f>
        <v>421.97941229629623</v>
      </c>
      <c r="AA580" s="216">
        <v>42215</v>
      </c>
      <c r="AB580" s="208">
        <f>(AD580/AH580)*10000</f>
        <v>60256.948778565791</v>
      </c>
      <c r="AC580" s="216">
        <v>42215</v>
      </c>
      <c r="AD580" s="485">
        <f>(O580/W580)*(((100-CC580)/100)*((100-2)/100))*100</f>
        <v>28.320765925925922</v>
      </c>
      <c r="AE580" s="216">
        <v>42212</v>
      </c>
      <c r="AF580" s="235">
        <v>31.75685795685796</v>
      </c>
      <c r="AG580" s="216">
        <v>42212</v>
      </c>
      <c r="AH580" s="212">
        <v>4.7</v>
      </c>
      <c r="AI580" s="216" t="s">
        <v>8299</v>
      </c>
      <c r="AJ580" s="212">
        <v>145</v>
      </c>
      <c r="AK580" s="216">
        <v>42145</v>
      </c>
      <c r="AL580" s="215" t="s">
        <v>8294</v>
      </c>
      <c r="AM580" s="215"/>
      <c r="AN580" s="212">
        <v>107</v>
      </c>
      <c r="AO580" s="212"/>
      <c r="AP580" s="215" t="s">
        <v>8294</v>
      </c>
      <c r="AQ580" s="215"/>
      <c r="AR580" s="215" t="s">
        <v>8294</v>
      </c>
      <c r="AS580" s="215"/>
      <c r="AT580" s="215" t="s">
        <v>8294</v>
      </c>
      <c r="AU580" s="215" t="s">
        <v>8294</v>
      </c>
      <c r="AV580" s="215"/>
      <c r="AW580" s="215" t="s">
        <v>8294</v>
      </c>
      <c r="AX580" s="215"/>
      <c r="AY580" s="215" t="s">
        <v>8294</v>
      </c>
      <c r="AZ580" s="215"/>
      <c r="BA580" s="215" t="s">
        <v>8294</v>
      </c>
      <c r="BB580" s="215"/>
      <c r="BC580" s="215" t="s">
        <v>8294</v>
      </c>
      <c r="BD580" s="215"/>
      <c r="BE580" s="212">
        <v>3</v>
      </c>
      <c r="BF580" s="217">
        <v>42279</v>
      </c>
      <c r="BG580" s="212">
        <v>-12.5</v>
      </c>
      <c r="BH580" s="212" t="s">
        <v>8299</v>
      </c>
      <c r="BI580" s="211" t="s">
        <v>8294</v>
      </c>
      <c r="BJ580" s="211"/>
      <c r="BK580" s="211" t="s">
        <v>8294</v>
      </c>
      <c r="BL580" s="211"/>
      <c r="BM580" s="212">
        <v>60.6</v>
      </c>
      <c r="BN580" s="212" t="s">
        <v>8299</v>
      </c>
      <c r="BO580" s="211" t="s">
        <v>8294</v>
      </c>
      <c r="BP580" s="211"/>
      <c r="BQ580" s="212">
        <v>9.5</v>
      </c>
      <c r="BR580" s="212" t="s">
        <v>8299</v>
      </c>
      <c r="BS580" s="212">
        <v>45.9</v>
      </c>
      <c r="BT580" s="212" t="s">
        <v>8299</v>
      </c>
      <c r="BU580" s="212">
        <v>14.9</v>
      </c>
      <c r="BV580" s="212" t="s">
        <v>8299</v>
      </c>
      <c r="BW580" s="212">
        <v>44.7</v>
      </c>
      <c r="BX580" s="212" t="s">
        <v>8299</v>
      </c>
      <c r="BY580" s="234">
        <v>7.9267420768737793</v>
      </c>
      <c r="BZ580" s="214">
        <v>42215</v>
      </c>
      <c r="CA580" s="212">
        <v>33</v>
      </c>
      <c r="CB580" s="208" t="s">
        <v>8299</v>
      </c>
      <c r="CC580" s="212">
        <v>9.9</v>
      </c>
      <c r="CD580" s="214">
        <v>42215</v>
      </c>
      <c r="CE580" s="208">
        <v>0</v>
      </c>
      <c r="CG580" s="215" t="s">
        <v>8294</v>
      </c>
      <c r="CH580" s="215" t="s">
        <v>8294</v>
      </c>
      <c r="CI580" s="215" t="s">
        <v>8294</v>
      </c>
      <c r="CJ580" s="215" t="s">
        <v>8294</v>
      </c>
    </row>
    <row r="581" spans="1:88">
      <c r="A581" s="210" t="s">
        <v>7624</v>
      </c>
      <c r="B581" s="211" t="s">
        <v>7965</v>
      </c>
      <c r="C581" s="212" t="s">
        <v>7699</v>
      </c>
      <c r="D581" s="211" t="s">
        <v>8276</v>
      </c>
      <c r="E581" s="212">
        <v>70</v>
      </c>
      <c r="F581" s="212">
        <v>2</v>
      </c>
      <c r="G581" s="213">
        <v>309</v>
      </c>
      <c r="H581" s="213">
        <v>14</v>
      </c>
      <c r="I581" s="213"/>
      <c r="J581" s="213"/>
      <c r="K581" s="211" t="s">
        <v>8294</v>
      </c>
      <c r="M581" s="212">
        <v>7</v>
      </c>
      <c r="N581" s="214">
        <v>41915</v>
      </c>
      <c r="O581" s="212">
        <v>3.65</v>
      </c>
      <c r="P581" s="214">
        <v>42215</v>
      </c>
      <c r="Q581" s="215" t="s">
        <v>8294</v>
      </c>
      <c r="R581" s="215" t="s">
        <v>8294</v>
      </c>
      <c r="S581" s="215" t="s">
        <v>8294</v>
      </c>
      <c r="T581" s="215" t="s">
        <v>8294</v>
      </c>
      <c r="U581" s="209">
        <f>AD581*BS581</f>
        <v>1083.6163799999997</v>
      </c>
      <c r="V581" s="216">
        <v>42215</v>
      </c>
      <c r="W581" s="215">
        <v>13.5</v>
      </c>
      <c r="X581" s="215" t="s">
        <v>8294</v>
      </c>
      <c r="Y581" s="215" t="s">
        <v>8294</v>
      </c>
      <c r="Z581" s="209">
        <f>AD581*BU581</f>
        <v>344.67971999999992</v>
      </c>
      <c r="AA581" s="216">
        <v>42215</v>
      </c>
      <c r="AB581" s="208">
        <f>(AD581/AH581)*10000</f>
        <v>52462.666666666664</v>
      </c>
      <c r="AC581" s="216">
        <v>42215</v>
      </c>
      <c r="AD581" s="485">
        <f>(O581/W581)*(((100-CC581)/100)*((100-2)/100))*100</f>
        <v>23.608199999999997</v>
      </c>
      <c r="AE581" s="216">
        <v>42212</v>
      </c>
      <c r="AF581" s="235">
        <v>26.472527472527474</v>
      </c>
      <c r="AG581" s="216">
        <v>42212</v>
      </c>
      <c r="AH581" s="212">
        <v>4.5</v>
      </c>
      <c r="AI581" s="216" t="s">
        <v>8299</v>
      </c>
      <c r="AJ581" s="212">
        <v>165</v>
      </c>
      <c r="AK581" s="216">
        <v>42145</v>
      </c>
      <c r="AL581" s="215" t="s">
        <v>8294</v>
      </c>
      <c r="AM581" s="215"/>
      <c r="AN581" s="212">
        <v>107</v>
      </c>
      <c r="AO581" s="212"/>
      <c r="AP581" s="215" t="s">
        <v>8294</v>
      </c>
      <c r="AQ581" s="215"/>
      <c r="AR581" s="215" t="s">
        <v>8294</v>
      </c>
      <c r="AS581" s="215"/>
      <c r="AT581" s="215" t="s">
        <v>8294</v>
      </c>
      <c r="AU581" s="215" t="s">
        <v>8294</v>
      </c>
      <c r="AV581" s="215"/>
      <c r="AW581" s="215" t="s">
        <v>8294</v>
      </c>
      <c r="AX581" s="215"/>
      <c r="AY581" s="215" t="s">
        <v>8294</v>
      </c>
      <c r="AZ581" s="215"/>
      <c r="BA581" s="215" t="s">
        <v>8294</v>
      </c>
      <c r="BB581" s="215"/>
      <c r="BC581" s="215" t="s">
        <v>8294</v>
      </c>
      <c r="BD581" s="215"/>
      <c r="BE581" s="212">
        <v>3</v>
      </c>
      <c r="BF581" s="217">
        <v>42279</v>
      </c>
      <c r="BG581" s="212">
        <v>-15.5</v>
      </c>
      <c r="BH581" s="212" t="s">
        <v>8299</v>
      </c>
      <c r="BI581" s="211" t="s">
        <v>8294</v>
      </c>
      <c r="BJ581" s="211"/>
      <c r="BK581" s="211" t="s">
        <v>8294</v>
      </c>
      <c r="BL581" s="211"/>
      <c r="BM581" s="212">
        <v>61.8</v>
      </c>
      <c r="BN581" s="212" t="s">
        <v>8299</v>
      </c>
      <c r="BO581" s="211" t="s">
        <v>8294</v>
      </c>
      <c r="BP581" s="211"/>
      <c r="BQ581" s="212">
        <v>9.4</v>
      </c>
      <c r="BR581" s="212" t="s">
        <v>8299</v>
      </c>
      <c r="BS581" s="212">
        <v>45.9</v>
      </c>
      <c r="BT581" s="212" t="s">
        <v>8299</v>
      </c>
      <c r="BU581" s="212">
        <v>14.6</v>
      </c>
      <c r="BV581" s="212" t="s">
        <v>8299</v>
      </c>
      <c r="BW581" s="212">
        <v>24.4</v>
      </c>
      <c r="BX581" s="212" t="s">
        <v>8299</v>
      </c>
      <c r="BY581" s="234">
        <v>8.318023681640625</v>
      </c>
      <c r="BZ581" s="214">
        <v>42215</v>
      </c>
      <c r="CA581" s="212">
        <v>32.4</v>
      </c>
      <c r="CB581" s="208" t="s">
        <v>8299</v>
      </c>
      <c r="CC581" s="212">
        <v>10.9</v>
      </c>
      <c r="CD581" s="214">
        <v>42215</v>
      </c>
      <c r="CE581" s="208">
        <v>0</v>
      </c>
      <c r="CG581" s="215" t="s">
        <v>8294</v>
      </c>
      <c r="CH581" s="215" t="s">
        <v>8294</v>
      </c>
      <c r="CI581" s="215" t="s">
        <v>8294</v>
      </c>
      <c r="CJ581" s="215" t="s">
        <v>8294</v>
      </c>
    </row>
    <row r="582" spans="1:88">
      <c r="A582" s="210" t="s">
        <v>7624</v>
      </c>
      <c r="B582" s="211" t="s">
        <v>7973</v>
      </c>
      <c r="C582" s="212" t="s">
        <v>7702</v>
      </c>
      <c r="D582" s="211" t="s">
        <v>8276</v>
      </c>
      <c r="E582" s="212">
        <v>74</v>
      </c>
      <c r="F582" s="212">
        <v>2</v>
      </c>
      <c r="G582" s="213">
        <v>309</v>
      </c>
      <c r="H582" s="213">
        <v>15</v>
      </c>
      <c r="I582" s="213"/>
      <c r="J582" s="213"/>
      <c r="K582" s="211" t="s">
        <v>8294</v>
      </c>
      <c r="M582" s="212">
        <v>7</v>
      </c>
      <c r="N582" s="214">
        <v>41915</v>
      </c>
      <c r="O582" s="212">
        <v>4.43</v>
      </c>
      <c r="P582" s="214">
        <v>42215</v>
      </c>
      <c r="Q582" s="215" t="s">
        <v>8294</v>
      </c>
      <c r="R582" s="215" t="s">
        <v>8294</v>
      </c>
      <c r="S582" s="215" t="s">
        <v>8294</v>
      </c>
      <c r="T582" s="215" t="s">
        <v>8294</v>
      </c>
      <c r="U582" s="209">
        <f>AD582*BS582</f>
        <v>1312.3923565925927</v>
      </c>
      <c r="V582" s="216">
        <v>42215</v>
      </c>
      <c r="W582" s="215">
        <v>13.5</v>
      </c>
      <c r="X582" s="215" t="s">
        <v>8294</v>
      </c>
      <c r="Y582" s="215" t="s">
        <v>8294</v>
      </c>
      <c r="Z582" s="209">
        <f>AD582*BU582</f>
        <v>425.0198441481482</v>
      </c>
      <c r="AA582" s="216">
        <v>42215</v>
      </c>
      <c r="AB582" s="208">
        <f>(AD582/AH582)*10000</f>
        <v>56308.935366739293</v>
      </c>
      <c r="AC582" s="216">
        <v>42215</v>
      </c>
      <c r="AD582" s="485">
        <f>(O582/W582)*(((100-CC582)/100)*((100-2)/100))*100</f>
        <v>28.717557037037039</v>
      </c>
      <c r="AE582" s="216">
        <v>42212</v>
      </c>
      <c r="AF582" s="235">
        <v>32.2017908017908</v>
      </c>
      <c r="AG582" s="216">
        <v>42212</v>
      </c>
      <c r="AH582" s="212">
        <v>5.0999999999999996</v>
      </c>
      <c r="AI582" s="216" t="s">
        <v>8299</v>
      </c>
      <c r="AJ582" s="212">
        <v>160</v>
      </c>
      <c r="AK582" s="216">
        <v>42145</v>
      </c>
      <c r="AL582" s="215" t="s">
        <v>8294</v>
      </c>
      <c r="AM582" s="215"/>
      <c r="AN582" s="212">
        <v>106</v>
      </c>
      <c r="AO582" s="212"/>
      <c r="AP582" s="215" t="s">
        <v>8294</v>
      </c>
      <c r="AQ582" s="215"/>
      <c r="AR582" s="215" t="s">
        <v>8294</v>
      </c>
      <c r="AS582" s="215"/>
      <c r="AT582" s="215" t="s">
        <v>8294</v>
      </c>
      <c r="AU582" s="215" t="s">
        <v>8294</v>
      </c>
      <c r="AV582" s="215"/>
      <c r="AW582" s="215" t="s">
        <v>8294</v>
      </c>
      <c r="AX582" s="215"/>
      <c r="AY582" s="215" t="s">
        <v>8294</v>
      </c>
      <c r="AZ582" s="215"/>
      <c r="BA582" s="215" t="s">
        <v>8294</v>
      </c>
      <c r="BB582" s="215"/>
      <c r="BC582" s="215" t="s">
        <v>8294</v>
      </c>
      <c r="BD582" s="215"/>
      <c r="BE582" s="212">
        <v>3</v>
      </c>
      <c r="BF582" s="217">
        <v>42279</v>
      </c>
      <c r="BG582" s="212">
        <v>-14.7</v>
      </c>
      <c r="BH582" s="212" t="s">
        <v>8299</v>
      </c>
      <c r="BI582" s="211" t="s">
        <v>8294</v>
      </c>
      <c r="BJ582" s="211"/>
      <c r="BK582" s="211" t="s">
        <v>8294</v>
      </c>
      <c r="BL582" s="211"/>
      <c r="BM582" s="212">
        <v>62.3</v>
      </c>
      <c r="BN582" s="212" t="s">
        <v>8299</v>
      </c>
      <c r="BO582" s="211" t="s">
        <v>8294</v>
      </c>
      <c r="BP582" s="211"/>
      <c r="BQ582" s="212">
        <v>9.5</v>
      </c>
      <c r="BR582" s="212" t="s">
        <v>8299</v>
      </c>
      <c r="BS582" s="212">
        <v>45.7</v>
      </c>
      <c r="BT582" s="212" t="s">
        <v>8299</v>
      </c>
      <c r="BU582" s="212">
        <v>14.8</v>
      </c>
      <c r="BV582" s="212" t="s">
        <v>8299</v>
      </c>
      <c r="BW582" s="212">
        <v>15.7</v>
      </c>
      <c r="BX582" s="212" t="s">
        <v>8299</v>
      </c>
      <c r="BY582" s="234">
        <v>8.2135944366455078</v>
      </c>
      <c r="BZ582" s="214">
        <v>42215</v>
      </c>
      <c r="CA582" s="212">
        <v>32.6</v>
      </c>
      <c r="CB582" s="208" t="s">
        <v>8299</v>
      </c>
      <c r="CC582" s="212">
        <v>10.7</v>
      </c>
      <c r="CD582" s="214">
        <v>42215</v>
      </c>
      <c r="CE582" s="208">
        <v>0</v>
      </c>
      <c r="CG582" s="215" t="s">
        <v>8294</v>
      </c>
      <c r="CH582" s="215" t="s">
        <v>8294</v>
      </c>
      <c r="CI582" s="215" t="s">
        <v>8294</v>
      </c>
      <c r="CJ582" s="215" t="s">
        <v>8294</v>
      </c>
    </row>
    <row r="583" spans="1:88">
      <c r="A583" s="210" t="s">
        <v>7624</v>
      </c>
      <c r="B583" s="211" t="s">
        <v>8070</v>
      </c>
      <c r="C583" s="212" t="s">
        <v>7745</v>
      </c>
      <c r="D583" s="211" t="s">
        <v>8276</v>
      </c>
      <c r="E583" s="212">
        <v>120</v>
      </c>
      <c r="F583" s="212">
        <v>2</v>
      </c>
      <c r="G583" s="213">
        <v>309</v>
      </c>
      <c r="H583" s="213">
        <v>16</v>
      </c>
      <c r="I583" s="213"/>
      <c r="J583" s="213"/>
      <c r="K583" s="211" t="s">
        <v>8294</v>
      </c>
      <c r="M583" s="212">
        <v>7</v>
      </c>
      <c r="N583" s="214">
        <v>41915</v>
      </c>
      <c r="O583" s="212">
        <v>3.17</v>
      </c>
      <c r="P583" s="214">
        <v>42215</v>
      </c>
      <c r="Q583" s="215" t="s">
        <v>8294</v>
      </c>
      <c r="R583" s="215" t="s">
        <v>8294</v>
      </c>
      <c r="S583" s="215" t="s">
        <v>8294</v>
      </c>
      <c r="T583" s="215" t="s">
        <v>8294</v>
      </c>
      <c r="U583" s="209">
        <f>AD583*BS583</f>
        <v>936.10832622222222</v>
      </c>
      <c r="V583" s="216">
        <v>42215</v>
      </c>
      <c r="W583" s="215">
        <v>13.5</v>
      </c>
      <c r="X583" s="215" t="s">
        <v>8294</v>
      </c>
      <c r="Y583" s="215" t="s">
        <v>8294</v>
      </c>
      <c r="Z583" s="209">
        <f>AD583*BU583</f>
        <v>351.29893037037039</v>
      </c>
      <c r="AA583" s="216">
        <v>42215</v>
      </c>
      <c r="AB583" s="208">
        <f>(AD583/AH583)*10000</f>
        <v>43051.339506172852</v>
      </c>
      <c r="AC583" s="216">
        <v>42215</v>
      </c>
      <c r="AD583" s="485">
        <f>(O583/W583)*(((100-CC583)/100)*((100-2)/100))*100</f>
        <v>20.664642962962965</v>
      </c>
      <c r="AE583" s="216">
        <v>42212</v>
      </c>
      <c r="AF583" s="235">
        <v>23.171835571835569</v>
      </c>
      <c r="AG583" s="216">
        <v>42212</v>
      </c>
      <c r="AH583" s="212">
        <v>4.8</v>
      </c>
      <c r="AI583" s="216" t="s">
        <v>8299</v>
      </c>
      <c r="AJ583" s="212">
        <v>145</v>
      </c>
      <c r="AK583" s="216">
        <v>42145</v>
      </c>
      <c r="AL583" s="215" t="s">
        <v>8294</v>
      </c>
      <c r="AM583" s="215"/>
      <c r="AN583" s="212">
        <v>100</v>
      </c>
      <c r="AO583" s="212"/>
      <c r="AP583" s="215" t="s">
        <v>8294</v>
      </c>
      <c r="AQ583" s="215"/>
      <c r="AR583" s="215" t="s">
        <v>8294</v>
      </c>
      <c r="AS583" s="215"/>
      <c r="AT583" s="215" t="s">
        <v>8294</v>
      </c>
      <c r="AU583" s="215" t="s">
        <v>8294</v>
      </c>
      <c r="AV583" s="215"/>
      <c r="AW583" s="215" t="s">
        <v>8294</v>
      </c>
      <c r="AX583" s="215"/>
      <c r="AY583" s="215" t="s">
        <v>8294</v>
      </c>
      <c r="AZ583" s="215"/>
      <c r="BA583" s="215" t="s">
        <v>8294</v>
      </c>
      <c r="BB583" s="215"/>
      <c r="BC583" s="215" t="s">
        <v>8294</v>
      </c>
      <c r="BD583" s="215"/>
      <c r="BE583" s="212">
        <v>3</v>
      </c>
      <c r="BF583" s="217">
        <v>42279</v>
      </c>
      <c r="BG583" s="212">
        <v>18.3</v>
      </c>
      <c r="BH583" s="212" t="s">
        <v>8299</v>
      </c>
      <c r="BI583" s="211" t="s">
        <v>8294</v>
      </c>
      <c r="BJ583" s="211"/>
      <c r="BK583" s="211" t="s">
        <v>8294</v>
      </c>
      <c r="BL583" s="211"/>
      <c r="BM583" s="212">
        <v>65.8</v>
      </c>
      <c r="BN583" s="212" t="s">
        <v>8299</v>
      </c>
      <c r="BO583" s="211" t="s">
        <v>8294</v>
      </c>
      <c r="BP583" s="211"/>
      <c r="BQ583" s="212">
        <v>6.8</v>
      </c>
      <c r="BR583" s="212" t="s">
        <v>8299</v>
      </c>
      <c r="BS583" s="212">
        <v>45.3</v>
      </c>
      <c r="BT583" s="212" t="s">
        <v>8299</v>
      </c>
      <c r="BU583" s="212">
        <v>17</v>
      </c>
      <c r="BV583" s="212" t="s">
        <v>8299</v>
      </c>
      <c r="BW583" s="212">
        <v>53.6</v>
      </c>
      <c r="BX583" s="212" t="s">
        <v>8299</v>
      </c>
      <c r="BY583" s="234">
        <v>8.4474925994873047</v>
      </c>
      <c r="BZ583" s="214">
        <v>42215</v>
      </c>
      <c r="CA583" s="212">
        <v>37.200000000000003</v>
      </c>
      <c r="CB583" s="208" t="s">
        <v>8299</v>
      </c>
      <c r="CC583" s="212">
        <v>10.199999999999999</v>
      </c>
      <c r="CD583" s="214">
        <v>42215</v>
      </c>
      <c r="CE583" s="208">
        <v>0</v>
      </c>
      <c r="CG583" s="215" t="s">
        <v>8294</v>
      </c>
      <c r="CH583" s="215" t="s">
        <v>8294</v>
      </c>
      <c r="CI583" s="215" t="s">
        <v>8294</v>
      </c>
      <c r="CJ583" s="215" t="s">
        <v>8294</v>
      </c>
    </row>
    <row r="584" spans="1:88">
      <c r="A584" s="210" t="s">
        <v>7624</v>
      </c>
      <c r="B584" s="211" t="s">
        <v>7921</v>
      </c>
      <c r="C584" s="212" t="s">
        <v>7678</v>
      </c>
      <c r="D584" s="211" t="s">
        <v>8274</v>
      </c>
      <c r="E584" s="212">
        <v>48</v>
      </c>
      <c r="F584" s="212">
        <v>2</v>
      </c>
      <c r="G584" s="213">
        <v>309</v>
      </c>
      <c r="H584" s="213">
        <v>17</v>
      </c>
      <c r="I584" s="213"/>
      <c r="J584" s="213"/>
      <c r="K584" s="211" t="s">
        <v>8294</v>
      </c>
      <c r="M584" s="212">
        <v>7</v>
      </c>
      <c r="N584" s="214">
        <v>41915</v>
      </c>
      <c r="O584" s="212">
        <v>2.69</v>
      </c>
      <c r="P584" s="214">
        <v>42215</v>
      </c>
      <c r="Q584" s="215" t="s">
        <v>8294</v>
      </c>
      <c r="R584" s="215" t="s">
        <v>8294</v>
      </c>
      <c r="S584" s="215" t="s">
        <v>8294</v>
      </c>
      <c r="T584" s="215" t="s">
        <v>8294</v>
      </c>
      <c r="U584" s="209">
        <f>AD584*BS584</f>
        <v>782.08828859259256</v>
      </c>
      <c r="V584" s="216">
        <v>42215</v>
      </c>
      <c r="W584" s="215">
        <v>13.5</v>
      </c>
      <c r="X584" s="215" t="s">
        <v>8294</v>
      </c>
      <c r="Y584" s="215" t="s">
        <v>8294</v>
      </c>
      <c r="Z584" s="209">
        <f>AD584*BU584</f>
        <v>291.09115674074076</v>
      </c>
      <c r="AA584" s="216">
        <v>42215</v>
      </c>
      <c r="AB584" s="208">
        <f>(AD584/AH584)*10000</f>
        <v>37309.812450748614</v>
      </c>
      <c r="AC584" s="216">
        <v>42215</v>
      </c>
      <c r="AD584" s="485">
        <f>(O584/W584)*(((100-CC584)/100)*((100-2)/100))*100</f>
        <v>17.535611851851851</v>
      </c>
      <c r="AE584" s="216">
        <v>42212</v>
      </c>
      <c r="AF584" s="235">
        <v>19.663166463166458</v>
      </c>
      <c r="AG584" s="216">
        <v>42212</v>
      </c>
      <c r="AH584" s="212">
        <v>4.7</v>
      </c>
      <c r="AI584" s="216" t="s">
        <v>8299</v>
      </c>
      <c r="AJ584" s="212">
        <v>150</v>
      </c>
      <c r="AK584" s="216">
        <v>42145</v>
      </c>
      <c r="AL584" s="215" t="s">
        <v>8294</v>
      </c>
      <c r="AM584" s="215"/>
      <c r="AN584" s="212">
        <v>107</v>
      </c>
      <c r="AO584" s="212"/>
      <c r="AP584" s="215" t="s">
        <v>8294</v>
      </c>
      <c r="AQ584" s="215"/>
      <c r="AR584" s="215" t="s">
        <v>8294</v>
      </c>
      <c r="AS584" s="215"/>
      <c r="AT584" s="215" t="s">
        <v>8294</v>
      </c>
      <c r="AU584" s="215" t="s">
        <v>8294</v>
      </c>
      <c r="AV584" s="215"/>
      <c r="AW584" s="215" t="s">
        <v>8294</v>
      </c>
      <c r="AX584" s="215"/>
      <c r="AY584" s="215" t="s">
        <v>8294</v>
      </c>
      <c r="AZ584" s="215"/>
      <c r="BA584" s="215" t="s">
        <v>8294</v>
      </c>
      <c r="BB584" s="215"/>
      <c r="BC584" s="215" t="s">
        <v>8294</v>
      </c>
      <c r="BD584" s="215"/>
      <c r="BE584" s="212">
        <v>3</v>
      </c>
      <c r="BF584" s="217">
        <v>42279</v>
      </c>
      <c r="BG584" s="212">
        <v>-2</v>
      </c>
      <c r="BH584" s="212" t="s">
        <v>8299</v>
      </c>
      <c r="BI584" s="211" t="s">
        <v>8294</v>
      </c>
      <c r="BJ584" s="211"/>
      <c r="BK584" s="211" t="s">
        <v>8294</v>
      </c>
      <c r="BL584" s="211"/>
      <c r="BM584" s="212">
        <v>61.3</v>
      </c>
      <c r="BN584" s="212" t="s">
        <v>8299</v>
      </c>
      <c r="BO584" s="211" t="s">
        <v>8294</v>
      </c>
      <c r="BP584" s="211"/>
      <c r="BQ584" s="212">
        <v>9.4</v>
      </c>
      <c r="BR584" s="212" t="s">
        <v>8299</v>
      </c>
      <c r="BS584" s="212">
        <v>44.6</v>
      </c>
      <c r="BT584" s="212" t="s">
        <v>8299</v>
      </c>
      <c r="BU584" s="212">
        <v>16.600000000000001</v>
      </c>
      <c r="BV584" s="212" t="s">
        <v>8299</v>
      </c>
      <c r="BW584" s="212">
        <v>30</v>
      </c>
      <c r="BX584" s="212" t="s">
        <v>8299</v>
      </c>
      <c r="BY584" s="234">
        <v>8.8300342559814453</v>
      </c>
      <c r="BZ584" s="214">
        <v>42215</v>
      </c>
      <c r="CA584" s="212">
        <v>35.799999999999997</v>
      </c>
      <c r="CB584" s="208" t="s">
        <v>8299</v>
      </c>
      <c r="CC584" s="212">
        <v>10.199999999999999</v>
      </c>
      <c r="CD584" s="214">
        <v>42215</v>
      </c>
      <c r="CE584" s="208">
        <v>0</v>
      </c>
      <c r="CG584" s="215" t="s">
        <v>8294</v>
      </c>
      <c r="CH584" s="215" t="s">
        <v>8294</v>
      </c>
      <c r="CI584" s="215" t="s">
        <v>8294</v>
      </c>
      <c r="CJ584" s="215" t="s">
        <v>8294</v>
      </c>
    </row>
    <row r="585" spans="1:88">
      <c r="A585" s="210" t="s">
        <v>7624</v>
      </c>
      <c r="B585" s="211" t="s">
        <v>7867</v>
      </c>
      <c r="C585" s="212" t="s">
        <v>7651</v>
      </c>
      <c r="D585" s="211" t="s">
        <v>8274</v>
      </c>
      <c r="E585" s="212">
        <v>21</v>
      </c>
      <c r="F585" s="212">
        <v>2</v>
      </c>
      <c r="G585" s="213">
        <v>309</v>
      </c>
      <c r="H585" s="213">
        <v>18</v>
      </c>
      <c r="I585" s="213"/>
      <c r="J585" s="213"/>
      <c r="K585" s="211" t="s">
        <v>8294</v>
      </c>
      <c r="M585" s="212">
        <v>7</v>
      </c>
      <c r="N585" s="214">
        <v>41915</v>
      </c>
      <c r="O585" s="212">
        <v>2.61</v>
      </c>
      <c r="P585" s="214">
        <v>42215</v>
      </c>
      <c r="Q585" s="215" t="s">
        <v>8294</v>
      </c>
      <c r="R585" s="215" t="s">
        <v>8294</v>
      </c>
      <c r="S585" s="215" t="s">
        <v>8294</v>
      </c>
      <c r="T585" s="215" t="s">
        <v>8294</v>
      </c>
      <c r="U585" s="209">
        <f>AD585*BS585</f>
        <v>796.18440533333319</v>
      </c>
      <c r="V585" s="216">
        <v>42215</v>
      </c>
      <c r="W585" s="215">
        <v>13.5</v>
      </c>
      <c r="X585" s="215" t="s">
        <v>8294</v>
      </c>
      <c r="Y585" s="215" t="s">
        <v>8294</v>
      </c>
      <c r="Z585" s="209">
        <f>AD585*BU585</f>
        <v>263.1313066666666</v>
      </c>
      <c r="AA585" s="216">
        <v>42215</v>
      </c>
      <c r="AB585" s="208">
        <f>(AD585/AH585)*10000</f>
        <v>33952.426666666659</v>
      </c>
      <c r="AC585" s="216">
        <v>42215</v>
      </c>
      <c r="AD585" s="485">
        <f>(O585/W585)*(((100-CC585)/100)*((100-2)/100))*100</f>
        <v>16.97621333333333</v>
      </c>
      <c r="AE585" s="216">
        <v>42212</v>
      </c>
      <c r="AF585" s="235">
        <v>19.035897435897432</v>
      </c>
      <c r="AG585" s="216">
        <v>42212</v>
      </c>
      <c r="AH585" s="212">
        <v>5</v>
      </c>
      <c r="AI585" s="216" t="s">
        <v>8299</v>
      </c>
      <c r="AJ585" s="212">
        <v>160</v>
      </c>
      <c r="AK585" s="216">
        <v>42145</v>
      </c>
      <c r="AL585" s="215" t="s">
        <v>8294</v>
      </c>
      <c r="AM585" s="215"/>
      <c r="AN585" s="212">
        <v>107</v>
      </c>
      <c r="AO585" s="212"/>
      <c r="AP585" s="215" t="s">
        <v>8294</v>
      </c>
      <c r="AQ585" s="215"/>
      <c r="AR585" s="215" t="s">
        <v>8294</v>
      </c>
      <c r="AS585" s="215"/>
      <c r="AT585" s="215" t="s">
        <v>8294</v>
      </c>
      <c r="AU585" s="215" t="s">
        <v>8294</v>
      </c>
      <c r="AV585" s="215"/>
      <c r="AW585" s="215" t="s">
        <v>8294</v>
      </c>
      <c r="AX585" s="215"/>
      <c r="AY585" s="215" t="s">
        <v>8294</v>
      </c>
      <c r="AZ585" s="215"/>
      <c r="BA585" s="215" t="s">
        <v>8294</v>
      </c>
      <c r="BB585" s="215"/>
      <c r="BC585" s="215" t="s">
        <v>8294</v>
      </c>
      <c r="BD585" s="215"/>
      <c r="BE585" s="212">
        <v>3</v>
      </c>
      <c r="BF585" s="217">
        <v>42279</v>
      </c>
      <c r="BG585" s="212">
        <v>15.7</v>
      </c>
      <c r="BH585" s="212" t="s">
        <v>8299</v>
      </c>
      <c r="BI585" s="211" t="s">
        <v>8294</v>
      </c>
      <c r="BJ585" s="211"/>
      <c r="BK585" s="211" t="s">
        <v>8294</v>
      </c>
      <c r="BL585" s="211"/>
      <c r="BM585" s="212">
        <v>67.099999999999994</v>
      </c>
      <c r="BN585" s="212" t="s">
        <v>8299</v>
      </c>
      <c r="BO585" s="211" t="s">
        <v>8294</v>
      </c>
      <c r="BP585" s="211"/>
      <c r="BQ585" s="212">
        <v>6.4</v>
      </c>
      <c r="BR585" s="212" t="s">
        <v>8299</v>
      </c>
      <c r="BS585" s="212">
        <v>46.9</v>
      </c>
      <c r="BT585" s="212" t="s">
        <v>8299</v>
      </c>
      <c r="BU585" s="212">
        <v>15.5</v>
      </c>
      <c r="BV585" s="212" t="s">
        <v>8299</v>
      </c>
      <c r="BW585" s="212">
        <v>51.7</v>
      </c>
      <c r="BX585" s="212" t="s">
        <v>8299</v>
      </c>
      <c r="BY585" s="234">
        <v>8.1549625396728516</v>
      </c>
      <c r="BZ585" s="214">
        <v>42215</v>
      </c>
      <c r="CA585" s="212">
        <v>35.200000000000003</v>
      </c>
      <c r="CB585" s="208" t="s">
        <v>8299</v>
      </c>
      <c r="CC585" s="212">
        <v>10.4</v>
      </c>
      <c r="CD585" s="214">
        <v>42215</v>
      </c>
      <c r="CE585" s="208">
        <v>0</v>
      </c>
      <c r="CG585" s="215" t="s">
        <v>8294</v>
      </c>
      <c r="CH585" s="215" t="s">
        <v>8294</v>
      </c>
      <c r="CI585" s="215" t="s">
        <v>8294</v>
      </c>
      <c r="CJ585" s="215" t="s">
        <v>8294</v>
      </c>
    </row>
    <row r="586" spans="1:88">
      <c r="A586" s="210" t="s">
        <v>7624</v>
      </c>
      <c r="B586" s="211" t="s">
        <v>7835</v>
      </c>
      <c r="C586" s="212" t="s">
        <v>7834</v>
      </c>
      <c r="D586" s="211" t="s">
        <v>8274</v>
      </c>
      <c r="E586" s="212">
        <v>10</v>
      </c>
      <c r="F586" s="212">
        <v>2</v>
      </c>
      <c r="G586" s="213">
        <v>309</v>
      </c>
      <c r="H586" s="213">
        <v>19</v>
      </c>
      <c r="I586" s="213"/>
      <c r="J586" s="213"/>
      <c r="K586" s="211" t="s">
        <v>8294</v>
      </c>
      <c r="M586" s="212">
        <v>7</v>
      </c>
      <c r="N586" s="214">
        <v>41915</v>
      </c>
      <c r="O586" s="212">
        <v>2.9</v>
      </c>
      <c r="P586" s="214">
        <v>42215</v>
      </c>
      <c r="Q586" s="215" t="s">
        <v>8294</v>
      </c>
      <c r="R586" s="215" t="s">
        <v>8294</v>
      </c>
      <c r="S586" s="215" t="s">
        <v>8294</v>
      </c>
      <c r="T586" s="215" t="s">
        <v>8294</v>
      </c>
      <c r="U586" s="209">
        <f>AD586*BS586</f>
        <v>929.2476874074074</v>
      </c>
      <c r="V586" s="216">
        <v>42215</v>
      </c>
      <c r="W586" s="215">
        <v>13.5</v>
      </c>
      <c r="X586" s="215" t="s">
        <v>8294</v>
      </c>
      <c r="Y586" s="215" t="s">
        <v>8294</v>
      </c>
      <c r="Z586" s="209">
        <f>AD586*BU586</f>
        <v>280.09909925925928</v>
      </c>
      <c r="AA586" s="216">
        <v>42215</v>
      </c>
      <c r="AB586" s="208">
        <f>(AD586/AH586)*10000</f>
        <v>45060.98765432099</v>
      </c>
      <c r="AC586" s="216">
        <v>42215</v>
      </c>
      <c r="AD586" s="485">
        <f>(O586/W586)*(((100-CC586)/100)*((100-2)/100))*100</f>
        <v>18.925614814814814</v>
      </c>
      <c r="AE586" s="216">
        <v>42212</v>
      </c>
      <c r="AF586" s="235">
        <v>21.221815221815223</v>
      </c>
      <c r="AG586" s="216">
        <v>42212</v>
      </c>
      <c r="AH586" s="212">
        <v>4.2</v>
      </c>
      <c r="AI586" s="216" t="s">
        <v>8299</v>
      </c>
      <c r="AJ586" s="212">
        <v>145</v>
      </c>
      <c r="AK586" s="216">
        <v>42145</v>
      </c>
      <c r="AL586" s="215" t="s">
        <v>8294</v>
      </c>
      <c r="AM586" s="215"/>
      <c r="AN586" s="212">
        <v>100</v>
      </c>
      <c r="AO586" s="212"/>
      <c r="AP586" s="215" t="s">
        <v>8294</v>
      </c>
      <c r="AQ586" s="215"/>
      <c r="AR586" s="215" t="s">
        <v>8294</v>
      </c>
      <c r="AS586" s="215"/>
      <c r="AT586" s="215" t="s">
        <v>8294</v>
      </c>
      <c r="AU586" s="215" t="s">
        <v>8294</v>
      </c>
      <c r="AV586" s="215"/>
      <c r="AW586" s="215" t="s">
        <v>8294</v>
      </c>
      <c r="AX586" s="215"/>
      <c r="AY586" s="215" t="s">
        <v>8294</v>
      </c>
      <c r="AZ586" s="215"/>
      <c r="BA586" s="215" t="s">
        <v>8294</v>
      </c>
      <c r="BB586" s="215"/>
      <c r="BC586" s="215" t="s">
        <v>8294</v>
      </c>
      <c r="BD586" s="215"/>
      <c r="BE586" s="212">
        <v>3</v>
      </c>
      <c r="BF586" s="217">
        <v>42279</v>
      </c>
      <c r="BG586" s="212">
        <v>35.200000000000003</v>
      </c>
      <c r="BH586" s="212" t="s">
        <v>8299</v>
      </c>
      <c r="BI586" s="211" t="s">
        <v>8294</v>
      </c>
      <c r="BJ586" s="211"/>
      <c r="BK586" s="211" t="s">
        <v>8294</v>
      </c>
      <c r="BL586" s="211"/>
      <c r="BM586" s="212">
        <v>67.2</v>
      </c>
      <c r="BN586" s="212" t="s">
        <v>8299</v>
      </c>
      <c r="BO586" s="211" t="s">
        <v>8294</v>
      </c>
      <c r="BP586" s="211"/>
      <c r="BQ586" s="212">
        <v>3.9</v>
      </c>
      <c r="BR586" s="212" t="s">
        <v>8299</v>
      </c>
      <c r="BS586" s="212">
        <v>49.1</v>
      </c>
      <c r="BT586" s="212" t="s">
        <v>8299</v>
      </c>
      <c r="BU586" s="212">
        <v>14.8</v>
      </c>
      <c r="BV586" s="212" t="s">
        <v>8299</v>
      </c>
      <c r="BW586" s="212">
        <v>60.2</v>
      </c>
      <c r="BX586" s="212" t="s">
        <v>8299</v>
      </c>
      <c r="BY586" s="234">
        <v>8.0213346481323242</v>
      </c>
      <c r="BZ586" s="214">
        <v>42215</v>
      </c>
      <c r="CA586" s="212">
        <v>35.299999999999997</v>
      </c>
      <c r="CB586" s="208" t="s">
        <v>8299</v>
      </c>
      <c r="CC586" s="212">
        <v>10.1</v>
      </c>
      <c r="CD586" s="214">
        <v>42215</v>
      </c>
      <c r="CE586" s="208">
        <v>0</v>
      </c>
      <c r="CG586" s="215" t="s">
        <v>8294</v>
      </c>
      <c r="CH586" s="215" t="s">
        <v>8294</v>
      </c>
      <c r="CI586" s="215" t="s">
        <v>8294</v>
      </c>
      <c r="CJ586" s="215" t="s">
        <v>8294</v>
      </c>
    </row>
    <row r="587" spans="1:88">
      <c r="A587" s="210" t="s">
        <v>7624</v>
      </c>
      <c r="B587" s="211" t="s">
        <v>8096</v>
      </c>
      <c r="C587" s="212" t="s">
        <v>7755</v>
      </c>
      <c r="D587" s="211" t="s">
        <v>8274</v>
      </c>
      <c r="E587" s="212">
        <v>132</v>
      </c>
      <c r="F587" s="212">
        <v>2</v>
      </c>
      <c r="G587" s="213">
        <v>309</v>
      </c>
      <c r="H587" s="213">
        <v>20</v>
      </c>
      <c r="I587" s="213"/>
      <c r="J587" s="213"/>
      <c r="K587" s="211" t="s">
        <v>8294</v>
      </c>
      <c r="M587" s="212">
        <v>7</v>
      </c>
      <c r="N587" s="214">
        <v>41915</v>
      </c>
      <c r="O587" s="212">
        <v>4.26</v>
      </c>
      <c r="P587" s="214">
        <v>42215</v>
      </c>
      <c r="Q587" s="215" t="s">
        <v>8294</v>
      </c>
      <c r="R587" s="215" t="s">
        <v>8294</v>
      </c>
      <c r="S587" s="215" t="s">
        <v>8294</v>
      </c>
      <c r="T587" s="215" t="s">
        <v>8294</v>
      </c>
      <c r="U587" s="209">
        <f>AD587*BS587</f>
        <v>1331.0684924444445</v>
      </c>
      <c r="V587" s="216">
        <v>42215</v>
      </c>
      <c r="W587" s="215">
        <v>13.5</v>
      </c>
      <c r="X587" s="215" t="s">
        <v>8294</v>
      </c>
      <c r="Y587" s="215" t="s">
        <v>8294</v>
      </c>
      <c r="Z587" s="209">
        <f>AD587*BU587</f>
        <v>383.85585155555555</v>
      </c>
      <c r="AA587" s="216">
        <v>42215</v>
      </c>
      <c r="AB587" s="208">
        <f>(AD587/AH587)*10000</f>
        <v>67354.948509485097</v>
      </c>
      <c r="AC587" s="216">
        <v>42215</v>
      </c>
      <c r="AD587" s="485">
        <f>(O587/W587)*(((100-CC587)/100)*((100-2)/100))*100</f>
        <v>27.615528888888889</v>
      </c>
      <c r="AE587" s="216">
        <v>42212</v>
      </c>
      <c r="AF587" s="235">
        <v>30.966056166056159</v>
      </c>
      <c r="AG587" s="216">
        <v>42212</v>
      </c>
      <c r="AH587" s="212">
        <v>4.0999999999999996</v>
      </c>
      <c r="AI587" s="216" t="s">
        <v>8299</v>
      </c>
      <c r="AJ587" s="212">
        <v>150</v>
      </c>
      <c r="AK587" s="216">
        <v>42145</v>
      </c>
      <c r="AL587" s="215" t="s">
        <v>8294</v>
      </c>
      <c r="AM587" s="215"/>
      <c r="AN587" s="212">
        <v>100</v>
      </c>
      <c r="AO587" s="212"/>
      <c r="AP587" s="215" t="s">
        <v>8294</v>
      </c>
      <c r="AQ587" s="215"/>
      <c r="AR587" s="215" t="s">
        <v>8294</v>
      </c>
      <c r="AS587" s="215"/>
      <c r="AT587" s="215" t="s">
        <v>8294</v>
      </c>
      <c r="AU587" s="215" t="s">
        <v>8294</v>
      </c>
      <c r="AV587" s="215"/>
      <c r="AW587" s="215" t="s">
        <v>8294</v>
      </c>
      <c r="AX587" s="215"/>
      <c r="AY587" s="215" t="s">
        <v>8294</v>
      </c>
      <c r="AZ587" s="215"/>
      <c r="BA587" s="215" t="s">
        <v>8294</v>
      </c>
      <c r="BB587" s="215"/>
      <c r="BC587" s="215" t="s">
        <v>8294</v>
      </c>
      <c r="BD587" s="215"/>
      <c r="BE587" s="212">
        <v>3</v>
      </c>
      <c r="BF587" s="217">
        <v>42279</v>
      </c>
      <c r="BG587" s="212">
        <v>-4.5</v>
      </c>
      <c r="BH587" s="212" t="s">
        <v>8299</v>
      </c>
      <c r="BI587" s="211" t="s">
        <v>8294</v>
      </c>
      <c r="BJ587" s="211"/>
      <c r="BK587" s="211" t="s">
        <v>8294</v>
      </c>
      <c r="BL587" s="211"/>
      <c r="BM587" s="212">
        <v>65.099999999999994</v>
      </c>
      <c r="BN587" s="212" t="s">
        <v>8299</v>
      </c>
      <c r="BO587" s="211" t="s">
        <v>8294</v>
      </c>
      <c r="BP587" s="211"/>
      <c r="BQ587" s="212">
        <v>7.7</v>
      </c>
      <c r="BR587" s="212" t="s">
        <v>8299</v>
      </c>
      <c r="BS587" s="212">
        <v>48.2</v>
      </c>
      <c r="BT587" s="212" t="s">
        <v>8299</v>
      </c>
      <c r="BU587" s="212">
        <v>13.9</v>
      </c>
      <c r="BV587" s="212" t="s">
        <v>8299</v>
      </c>
      <c r="BW587" s="212">
        <v>18.899999999999999</v>
      </c>
      <c r="BX587" s="212" t="s">
        <v>8299</v>
      </c>
      <c r="BY587" s="234">
        <v>8.2866020202636719</v>
      </c>
      <c r="BZ587" s="214">
        <v>42215</v>
      </c>
      <c r="CA587" s="212">
        <v>32.4</v>
      </c>
      <c r="CB587" s="208" t="s">
        <v>8299</v>
      </c>
      <c r="CC587" s="212">
        <v>10.7</v>
      </c>
      <c r="CD587" s="214">
        <v>42215</v>
      </c>
      <c r="CE587" s="208">
        <v>0</v>
      </c>
      <c r="CG587" s="215" t="s">
        <v>8294</v>
      </c>
      <c r="CH587" s="215" t="s">
        <v>8294</v>
      </c>
      <c r="CI587" s="215" t="s">
        <v>8294</v>
      </c>
      <c r="CJ587" s="215" t="s">
        <v>8294</v>
      </c>
    </row>
    <row r="588" spans="1:88">
      <c r="A588" s="210" t="s">
        <v>7624</v>
      </c>
      <c r="B588" s="211" t="s">
        <v>8131</v>
      </c>
      <c r="C588" s="212" t="s">
        <v>7771</v>
      </c>
      <c r="D588" s="211" t="s">
        <v>8274</v>
      </c>
      <c r="E588" s="212">
        <v>148</v>
      </c>
      <c r="F588" s="212">
        <v>2</v>
      </c>
      <c r="G588" s="213">
        <v>309</v>
      </c>
      <c r="H588" s="213">
        <v>21</v>
      </c>
      <c r="I588" s="213"/>
      <c r="J588" s="213"/>
      <c r="K588" s="211" t="s">
        <v>8294</v>
      </c>
      <c r="M588" s="212">
        <v>7</v>
      </c>
      <c r="N588" s="214">
        <v>41915</v>
      </c>
      <c r="O588" s="212">
        <v>3.07</v>
      </c>
      <c r="P588" s="214">
        <v>42215</v>
      </c>
      <c r="Q588" s="215" t="s">
        <v>8294</v>
      </c>
      <c r="R588" s="215" t="s">
        <v>8294</v>
      </c>
      <c r="S588" s="215" t="s">
        <v>8294</v>
      </c>
      <c r="T588" s="215" t="s">
        <v>8294</v>
      </c>
      <c r="U588" s="209">
        <f>AD588*BS588</f>
        <v>963.54092177777784</v>
      </c>
      <c r="V588" s="216">
        <v>42215</v>
      </c>
      <c r="W588" s="215">
        <v>13.5</v>
      </c>
      <c r="X588" s="215" t="s">
        <v>8294</v>
      </c>
      <c r="Y588" s="215" t="s">
        <v>8294</v>
      </c>
      <c r="Z588" s="209">
        <f>AD588*BU588</f>
        <v>253.87903955555555</v>
      </c>
      <c r="AA588" s="216">
        <v>42215</v>
      </c>
      <c r="AB588" s="208">
        <f>(AD588/AH588)*10000</f>
        <v>45432.898989898982</v>
      </c>
      <c r="AC588" s="216">
        <v>42215</v>
      </c>
      <c r="AD588" s="485">
        <f>(O588/W588)*(((100-CC588)/100)*((100-2)/100))*100</f>
        <v>19.990475555555555</v>
      </c>
      <c r="AE588" s="216">
        <v>42212</v>
      </c>
      <c r="AF588" s="235">
        <v>22.415873015873018</v>
      </c>
      <c r="AG588" s="216">
        <v>42212</v>
      </c>
      <c r="AH588" s="212">
        <v>4.4000000000000004</v>
      </c>
      <c r="AI588" s="216" t="s">
        <v>8299</v>
      </c>
      <c r="AJ588" s="212">
        <v>145</v>
      </c>
      <c r="AK588" s="216">
        <v>42145</v>
      </c>
      <c r="AL588" s="215" t="s">
        <v>8294</v>
      </c>
      <c r="AM588" s="215"/>
      <c r="AN588" s="212">
        <v>105</v>
      </c>
      <c r="AO588" s="212"/>
      <c r="AP588" s="215" t="s">
        <v>8294</v>
      </c>
      <c r="AQ588" s="215"/>
      <c r="AR588" s="215" t="s">
        <v>8294</v>
      </c>
      <c r="AS588" s="215"/>
      <c r="AT588" s="215" t="s">
        <v>8294</v>
      </c>
      <c r="AU588" s="215" t="s">
        <v>8294</v>
      </c>
      <c r="AV588" s="215"/>
      <c r="AW588" s="215" t="s">
        <v>8294</v>
      </c>
      <c r="AX588" s="215"/>
      <c r="AY588" s="215" t="s">
        <v>8294</v>
      </c>
      <c r="AZ588" s="215"/>
      <c r="BA588" s="215" t="s">
        <v>8294</v>
      </c>
      <c r="BB588" s="215"/>
      <c r="BC588" s="215" t="s">
        <v>8294</v>
      </c>
      <c r="BD588" s="215"/>
      <c r="BE588" s="212">
        <v>3</v>
      </c>
      <c r="BF588" s="217">
        <v>42279</v>
      </c>
      <c r="BG588" s="212">
        <v>-11.8</v>
      </c>
      <c r="BH588" s="212" t="s">
        <v>8299</v>
      </c>
      <c r="BI588" s="211" t="s">
        <v>8294</v>
      </c>
      <c r="BJ588" s="211"/>
      <c r="BK588" s="211" t="s">
        <v>8294</v>
      </c>
      <c r="BL588" s="211"/>
      <c r="BM588" s="212">
        <v>62.7</v>
      </c>
      <c r="BN588" s="212" t="s">
        <v>8299</v>
      </c>
      <c r="BO588" s="211" t="s">
        <v>8294</v>
      </c>
      <c r="BP588" s="211"/>
      <c r="BQ588" s="212">
        <v>8.1</v>
      </c>
      <c r="BR588" s="212" t="s">
        <v>8299</v>
      </c>
      <c r="BS588" s="212">
        <v>48.2</v>
      </c>
      <c r="BT588" s="212" t="s">
        <v>8299</v>
      </c>
      <c r="BU588" s="212">
        <v>12.7</v>
      </c>
      <c r="BV588" s="212" t="s">
        <v>8299</v>
      </c>
      <c r="BW588" s="212">
        <v>11.2</v>
      </c>
      <c r="BX588" s="212" t="s">
        <v>8299</v>
      </c>
      <c r="BY588" s="234">
        <v>7.967008113861084</v>
      </c>
      <c r="BZ588" s="214">
        <v>42215</v>
      </c>
      <c r="CA588" s="212">
        <v>29.6</v>
      </c>
      <c r="CB588" s="208" t="s">
        <v>8299</v>
      </c>
      <c r="CC588" s="212">
        <v>10.3</v>
      </c>
      <c r="CD588" s="214">
        <v>42215</v>
      </c>
      <c r="CE588" s="208">
        <v>0</v>
      </c>
      <c r="CG588" s="215" t="s">
        <v>8294</v>
      </c>
      <c r="CH588" s="215" t="s">
        <v>8294</v>
      </c>
      <c r="CI588" s="215" t="s">
        <v>8294</v>
      </c>
      <c r="CJ588" s="215" t="s">
        <v>8294</v>
      </c>
    </row>
    <row r="589" spans="1:88">
      <c r="A589" s="210" t="s">
        <v>7624</v>
      </c>
      <c r="B589" s="211" t="s">
        <v>7901</v>
      </c>
      <c r="C589" s="212" t="s">
        <v>7668</v>
      </c>
      <c r="D589" s="211" t="s">
        <v>8274</v>
      </c>
      <c r="E589" s="212">
        <v>38</v>
      </c>
      <c r="F589" s="212">
        <v>2</v>
      </c>
      <c r="G589" s="213">
        <v>309</v>
      </c>
      <c r="H589" s="213">
        <v>22</v>
      </c>
      <c r="I589" s="213"/>
      <c r="J589" s="213"/>
      <c r="K589" s="211" t="s">
        <v>8294</v>
      </c>
      <c r="M589" s="212">
        <v>7</v>
      </c>
      <c r="N589" s="214">
        <v>41915</v>
      </c>
      <c r="O589" s="212">
        <v>2.62</v>
      </c>
      <c r="P589" s="214">
        <v>42215</v>
      </c>
      <c r="Q589" s="215" t="s">
        <v>8294</v>
      </c>
      <c r="R589" s="215" t="s">
        <v>8294</v>
      </c>
      <c r="S589" s="215" t="s">
        <v>8294</v>
      </c>
      <c r="T589" s="215" t="s">
        <v>8294</v>
      </c>
      <c r="U589" s="209">
        <f>AD589*BS589</f>
        <v>800.04514074074075</v>
      </c>
      <c r="V589" s="216">
        <v>42215</v>
      </c>
      <c r="W589" s="215">
        <v>13.5</v>
      </c>
      <c r="X589" s="215" t="s">
        <v>8294</v>
      </c>
      <c r="Y589" s="215" t="s">
        <v>8294</v>
      </c>
      <c r="Z589" s="209">
        <f>AD589*BU589</f>
        <v>224.69352888888886</v>
      </c>
      <c r="AA589" s="216">
        <v>42215</v>
      </c>
      <c r="AB589" s="208">
        <f>(AD589/AH589)*10000</f>
        <v>37004.863123993564</v>
      </c>
      <c r="AC589" s="216">
        <v>42215</v>
      </c>
      <c r="AD589" s="485">
        <f>(O589/W589)*(((100-CC589)/100)*((100-2)/100))*100</f>
        <v>17.022237037037037</v>
      </c>
      <c r="AE589" s="216">
        <v>42212</v>
      </c>
      <c r="AF589" s="235">
        <v>19.08750508750509</v>
      </c>
      <c r="AG589" s="216">
        <v>42212</v>
      </c>
      <c r="AH589" s="212">
        <v>4.5999999999999996</v>
      </c>
      <c r="AI589" s="216" t="s">
        <v>8299</v>
      </c>
      <c r="AJ589" s="212">
        <v>140</v>
      </c>
      <c r="AK589" s="216">
        <v>42145</v>
      </c>
      <c r="AL589" s="215" t="s">
        <v>8294</v>
      </c>
      <c r="AM589" s="215"/>
      <c r="AN589" s="212">
        <v>105</v>
      </c>
      <c r="AO589" s="212"/>
      <c r="AP589" s="215" t="s">
        <v>8294</v>
      </c>
      <c r="AQ589" s="215"/>
      <c r="AR589" s="215" t="s">
        <v>8294</v>
      </c>
      <c r="AS589" s="215"/>
      <c r="AT589" s="215" t="s">
        <v>8294</v>
      </c>
      <c r="AU589" s="215" t="s">
        <v>8294</v>
      </c>
      <c r="AV589" s="215"/>
      <c r="AW589" s="215" t="s">
        <v>8294</v>
      </c>
      <c r="AX589" s="215"/>
      <c r="AY589" s="215" t="s">
        <v>8294</v>
      </c>
      <c r="AZ589" s="215"/>
      <c r="BA589" s="215" t="s">
        <v>8294</v>
      </c>
      <c r="BB589" s="215"/>
      <c r="BC589" s="215" t="s">
        <v>8294</v>
      </c>
      <c r="BD589" s="215"/>
      <c r="BE589" s="212">
        <v>3</v>
      </c>
      <c r="BF589" s="217">
        <v>42279</v>
      </c>
      <c r="BG589" s="212">
        <v>-11.2</v>
      </c>
      <c r="BH589" s="212" t="s">
        <v>8299</v>
      </c>
      <c r="BI589" s="211" t="s">
        <v>8294</v>
      </c>
      <c r="BJ589" s="211"/>
      <c r="BK589" s="211" t="s">
        <v>8294</v>
      </c>
      <c r="BL589" s="211"/>
      <c r="BM589" s="212">
        <v>61.5</v>
      </c>
      <c r="BN589" s="212" t="s">
        <v>8299</v>
      </c>
      <c r="BO589" s="211" t="s">
        <v>8294</v>
      </c>
      <c r="BP589" s="211"/>
      <c r="BQ589" s="212">
        <v>8.9</v>
      </c>
      <c r="BR589" s="212" t="s">
        <v>8299</v>
      </c>
      <c r="BS589" s="212">
        <v>47</v>
      </c>
      <c r="BT589" s="212" t="s">
        <v>8299</v>
      </c>
      <c r="BU589" s="212">
        <v>13.2</v>
      </c>
      <c r="BV589" s="212" t="s">
        <v>8299</v>
      </c>
      <c r="BW589" s="212">
        <v>35.700000000000003</v>
      </c>
      <c r="BX589" s="212" t="s">
        <v>8299</v>
      </c>
      <c r="BY589" s="234">
        <v>7.8173770904541016</v>
      </c>
      <c r="BZ589" s="214">
        <v>42215</v>
      </c>
      <c r="CA589" s="212">
        <v>29.9</v>
      </c>
      <c r="CB589" s="208" t="s">
        <v>8299</v>
      </c>
      <c r="CC589" s="212">
        <v>10.5</v>
      </c>
      <c r="CD589" s="214">
        <v>42215</v>
      </c>
      <c r="CE589" s="208">
        <v>0</v>
      </c>
      <c r="CG589" s="215" t="s">
        <v>8294</v>
      </c>
      <c r="CH589" s="215" t="s">
        <v>8294</v>
      </c>
      <c r="CI589" s="215" t="s">
        <v>8294</v>
      </c>
      <c r="CJ589" s="215" t="s">
        <v>8294</v>
      </c>
    </row>
    <row r="590" spans="1:88">
      <c r="A590" s="210" t="s">
        <v>7624</v>
      </c>
      <c r="B590" s="211" t="s">
        <v>7893</v>
      </c>
      <c r="C590" s="212" t="s">
        <v>7664</v>
      </c>
      <c r="D590" s="211" t="s">
        <v>8276</v>
      </c>
      <c r="E590" s="212">
        <v>34</v>
      </c>
      <c r="F590" s="212">
        <v>2</v>
      </c>
      <c r="G590" s="213">
        <v>310</v>
      </c>
      <c r="H590" s="213">
        <v>11</v>
      </c>
      <c r="I590" s="213"/>
      <c r="J590" s="213"/>
      <c r="K590" s="211" t="s">
        <v>8294</v>
      </c>
      <c r="M590" s="212">
        <v>7</v>
      </c>
      <c r="N590" s="214">
        <v>41915</v>
      </c>
      <c r="O590" s="212">
        <v>3.84</v>
      </c>
      <c r="P590" s="214">
        <v>42215</v>
      </c>
      <c r="Q590" s="215" t="s">
        <v>8294</v>
      </c>
      <c r="R590" s="215" t="s">
        <v>8294</v>
      </c>
      <c r="S590" s="215" t="s">
        <v>8294</v>
      </c>
      <c r="T590" s="215" t="s">
        <v>8294</v>
      </c>
      <c r="U590" s="209">
        <f>AD590*BS590</f>
        <v>1097.7393777777779</v>
      </c>
      <c r="V590" s="216">
        <v>42215</v>
      </c>
      <c r="W590" s="215">
        <v>13.5</v>
      </c>
      <c r="X590" s="215" t="s">
        <v>8294</v>
      </c>
      <c r="Y590" s="215" t="s">
        <v>8294</v>
      </c>
      <c r="Z590" s="209">
        <f>AD590*BU590</f>
        <v>391.69336888888887</v>
      </c>
      <c r="AA590" s="216">
        <v>42215</v>
      </c>
      <c r="AB590" s="208">
        <f>(AD590/AH590)*10000</f>
        <v>58020.05167958657</v>
      </c>
      <c r="AC590" s="216">
        <v>42215</v>
      </c>
      <c r="AD590" s="485">
        <f>(O590/W590)*(((100-CC590)/100)*((100-2)/100))*100</f>
        <v>24.948622222222223</v>
      </c>
      <c r="AE590" s="216">
        <v>42212</v>
      </c>
      <c r="AF590" s="235">
        <v>27.975579975579972</v>
      </c>
      <c r="AG590" s="216">
        <v>42212</v>
      </c>
      <c r="AH590" s="212">
        <v>4.3</v>
      </c>
      <c r="AI590" s="216" t="s">
        <v>8299</v>
      </c>
      <c r="AJ590" s="212">
        <v>160</v>
      </c>
      <c r="AK590" s="216">
        <v>42145</v>
      </c>
      <c r="AL590" s="215" t="s">
        <v>8294</v>
      </c>
      <c r="AM590" s="215"/>
      <c r="AN590" s="212">
        <v>105</v>
      </c>
      <c r="AO590" s="212"/>
      <c r="AP590" s="215" t="s">
        <v>8294</v>
      </c>
      <c r="AQ590" s="215"/>
      <c r="AR590" s="215" t="s">
        <v>8294</v>
      </c>
      <c r="AS590" s="215"/>
      <c r="AT590" s="215" t="s">
        <v>8294</v>
      </c>
      <c r="AU590" s="215" t="s">
        <v>8294</v>
      </c>
      <c r="AV590" s="215"/>
      <c r="AW590" s="215" t="s">
        <v>8294</v>
      </c>
      <c r="AX590" s="215"/>
      <c r="AY590" s="215" t="s">
        <v>8294</v>
      </c>
      <c r="AZ590" s="215"/>
      <c r="BA590" s="215" t="s">
        <v>8294</v>
      </c>
      <c r="BB590" s="215"/>
      <c r="BC590" s="215" t="s">
        <v>8294</v>
      </c>
      <c r="BD590" s="215"/>
      <c r="BE590" s="212">
        <v>3</v>
      </c>
      <c r="BF590" s="217">
        <v>42279</v>
      </c>
      <c r="BG590" s="212">
        <v>-9.4</v>
      </c>
      <c r="BH590" s="212" t="s">
        <v>8299</v>
      </c>
      <c r="BI590" s="211" t="s">
        <v>8294</v>
      </c>
      <c r="BJ590" s="211"/>
      <c r="BK590" s="211" t="s">
        <v>8294</v>
      </c>
      <c r="BL590" s="211"/>
      <c r="BM590" s="212">
        <v>58</v>
      </c>
      <c r="BN590" s="212" t="s">
        <v>8299</v>
      </c>
      <c r="BO590" s="211" t="s">
        <v>8294</v>
      </c>
      <c r="BP590" s="211"/>
      <c r="BQ590" s="212">
        <v>10.5</v>
      </c>
      <c r="BR590" s="212" t="s">
        <v>8299</v>
      </c>
      <c r="BS590" s="212">
        <v>44</v>
      </c>
      <c r="BT590" s="212" t="s">
        <v>8299</v>
      </c>
      <c r="BU590" s="212">
        <v>15.7</v>
      </c>
      <c r="BV590" s="212" t="s">
        <v>8299</v>
      </c>
      <c r="BW590" s="212">
        <v>45.1</v>
      </c>
      <c r="BX590" s="212" t="s">
        <v>8299</v>
      </c>
      <c r="BY590" s="234">
        <v>8.5903539657592773</v>
      </c>
      <c r="BZ590" s="214">
        <v>42215</v>
      </c>
      <c r="CA590" s="212">
        <v>33.299999999999997</v>
      </c>
      <c r="CB590" s="208" t="s">
        <v>8299</v>
      </c>
      <c r="CC590" s="212">
        <v>10.5</v>
      </c>
      <c r="CD590" s="214">
        <v>42215</v>
      </c>
      <c r="CE590" s="208">
        <v>0</v>
      </c>
      <c r="CG590" s="215" t="s">
        <v>8294</v>
      </c>
      <c r="CH590" s="215" t="s">
        <v>8294</v>
      </c>
      <c r="CI590" s="215" t="s">
        <v>8294</v>
      </c>
      <c r="CJ590" s="215" t="s">
        <v>8294</v>
      </c>
    </row>
    <row r="591" spans="1:88">
      <c r="A591" s="210" t="s">
        <v>7624</v>
      </c>
      <c r="B591" s="211" t="s">
        <v>7887</v>
      </c>
      <c r="C591" s="212" t="s">
        <v>7661</v>
      </c>
      <c r="D591" s="211" t="s">
        <v>8276</v>
      </c>
      <c r="E591" s="212">
        <v>31</v>
      </c>
      <c r="F591" s="212">
        <v>2</v>
      </c>
      <c r="G591" s="213">
        <v>310</v>
      </c>
      <c r="H591" s="213">
        <v>12</v>
      </c>
      <c r="I591" s="213"/>
      <c r="J591" s="213"/>
      <c r="K591" s="211" t="s">
        <v>8294</v>
      </c>
      <c r="M591" s="212">
        <v>7</v>
      </c>
      <c r="N591" s="214">
        <v>41915</v>
      </c>
      <c r="O591" s="212">
        <v>3.85</v>
      </c>
      <c r="P591" s="214">
        <v>42215</v>
      </c>
      <c r="Q591" s="215" t="s">
        <v>8294</v>
      </c>
      <c r="R591" s="215" t="s">
        <v>8294</v>
      </c>
      <c r="S591" s="215" t="s">
        <v>8294</v>
      </c>
      <c r="T591" s="215" t="s">
        <v>8294</v>
      </c>
      <c r="U591" s="209">
        <f>AD591*BS591</f>
        <v>1089.307022222222</v>
      </c>
      <c r="V591" s="216">
        <v>42215</v>
      </c>
      <c r="W591" s="215">
        <v>13.5</v>
      </c>
      <c r="X591" s="215" t="s">
        <v>8294</v>
      </c>
      <c r="Y591" s="215" t="s">
        <v>8294</v>
      </c>
      <c r="Z591" s="209">
        <f>AD591*BU591</f>
        <v>393.15218962962956</v>
      </c>
      <c r="AA591" s="216">
        <v>42215</v>
      </c>
      <c r="AB591" s="208">
        <f>(AD591/AH591)*10000</f>
        <v>51105.185185185168</v>
      </c>
      <c r="AC591" s="216">
        <v>42215</v>
      </c>
      <c r="AD591" s="485">
        <f>(O591/W591)*(((100-CC591)/100)*((100-2)/100))*100</f>
        <v>25.041540740740736</v>
      </c>
      <c r="AE591" s="216">
        <v>42212</v>
      </c>
      <c r="AF591" s="235">
        <v>28.079772079772081</v>
      </c>
      <c r="AG591" s="216">
        <v>42212</v>
      </c>
      <c r="AH591" s="212">
        <v>4.9000000000000004</v>
      </c>
      <c r="AI591" s="216" t="s">
        <v>8299</v>
      </c>
      <c r="AJ591" s="212">
        <v>145</v>
      </c>
      <c r="AK591" s="216">
        <v>42145</v>
      </c>
      <c r="AL591" s="215" t="s">
        <v>8294</v>
      </c>
      <c r="AM591" s="215"/>
      <c r="AN591" s="212">
        <v>104</v>
      </c>
      <c r="AO591" s="212"/>
      <c r="AP591" s="215" t="s">
        <v>8294</v>
      </c>
      <c r="AQ591" s="215"/>
      <c r="AR591" s="215" t="s">
        <v>8294</v>
      </c>
      <c r="AS591" s="215"/>
      <c r="AT591" s="215" t="s">
        <v>8294</v>
      </c>
      <c r="AU591" s="215" t="s">
        <v>8294</v>
      </c>
      <c r="AV591" s="215"/>
      <c r="AW591" s="215" t="s">
        <v>8294</v>
      </c>
      <c r="AX591" s="215"/>
      <c r="AY591" s="215" t="s">
        <v>8294</v>
      </c>
      <c r="AZ591" s="215"/>
      <c r="BA591" s="215" t="s">
        <v>8294</v>
      </c>
      <c r="BB591" s="215"/>
      <c r="BC591" s="215" t="s">
        <v>8294</v>
      </c>
      <c r="BD591" s="215"/>
      <c r="BE591" s="212">
        <v>3</v>
      </c>
      <c r="BF591" s="217">
        <v>42279</v>
      </c>
      <c r="BG591" s="212">
        <v>-10.7</v>
      </c>
      <c r="BH591" s="212" t="s">
        <v>8299</v>
      </c>
      <c r="BI591" s="211" t="s">
        <v>8294</v>
      </c>
      <c r="BJ591" s="211"/>
      <c r="BK591" s="211" t="s">
        <v>8294</v>
      </c>
      <c r="BL591" s="211"/>
      <c r="BM591" s="212">
        <v>58.7</v>
      </c>
      <c r="BN591" s="212" t="s">
        <v>8299</v>
      </c>
      <c r="BO591" s="211" t="s">
        <v>8294</v>
      </c>
      <c r="BP591" s="211"/>
      <c r="BQ591" s="212">
        <v>10.9</v>
      </c>
      <c r="BR591" s="212" t="s">
        <v>8299</v>
      </c>
      <c r="BS591" s="212">
        <v>43.5</v>
      </c>
      <c r="BT591" s="212" t="s">
        <v>8299</v>
      </c>
      <c r="BU591" s="212">
        <v>15.7</v>
      </c>
      <c r="BV591" s="212" t="s">
        <v>8299</v>
      </c>
      <c r="BW591" s="212">
        <v>52</v>
      </c>
      <c r="BX591" s="212" t="s">
        <v>8299</v>
      </c>
      <c r="BY591" s="234">
        <v>8.5397720336914062</v>
      </c>
      <c r="BZ591" s="214">
        <v>42215</v>
      </c>
      <c r="CA591" s="212">
        <v>33</v>
      </c>
      <c r="CB591" s="208" t="s">
        <v>8299</v>
      </c>
      <c r="CC591" s="212">
        <v>10.4</v>
      </c>
      <c r="CD591" s="214">
        <v>42215</v>
      </c>
      <c r="CE591" s="208">
        <v>0</v>
      </c>
      <c r="CG591" s="215" t="s">
        <v>8294</v>
      </c>
      <c r="CH591" s="215" t="s">
        <v>8294</v>
      </c>
      <c r="CI591" s="215" t="s">
        <v>8294</v>
      </c>
      <c r="CJ591" s="215" t="s">
        <v>8294</v>
      </c>
    </row>
    <row r="592" spans="1:88">
      <c r="A592" s="210" t="s">
        <v>7624</v>
      </c>
      <c r="B592" s="211" t="s">
        <v>8061</v>
      </c>
      <c r="C592" s="212" t="s">
        <v>7742</v>
      </c>
      <c r="D592" s="211" t="s">
        <v>8276</v>
      </c>
      <c r="E592" s="212">
        <v>117</v>
      </c>
      <c r="F592" s="212">
        <v>2</v>
      </c>
      <c r="G592" s="213">
        <v>310</v>
      </c>
      <c r="H592" s="213">
        <v>13</v>
      </c>
      <c r="I592" s="213"/>
      <c r="J592" s="213"/>
      <c r="K592" s="211" t="s">
        <v>8294</v>
      </c>
      <c r="M592" s="212">
        <v>7</v>
      </c>
      <c r="N592" s="214">
        <v>41915</v>
      </c>
      <c r="O592" s="212">
        <v>1.0900000000000001</v>
      </c>
      <c r="P592" s="214">
        <v>42215</v>
      </c>
      <c r="Q592" s="215" t="s">
        <v>8294</v>
      </c>
      <c r="R592" s="215" t="s">
        <v>8294</v>
      </c>
      <c r="S592" s="215" t="s">
        <v>8294</v>
      </c>
      <c r="T592" s="215" t="s">
        <v>8294</v>
      </c>
      <c r="U592" s="209">
        <f>AD592*BS592</f>
        <v>336.3168355555556</v>
      </c>
      <c r="V592" s="216">
        <v>42215</v>
      </c>
      <c r="W592" s="215">
        <v>13.5</v>
      </c>
      <c r="X592" s="215" t="s">
        <v>8294</v>
      </c>
      <c r="Y592" s="215" t="s">
        <v>8294</v>
      </c>
      <c r="Z592" s="209">
        <f>AD592*BU592</f>
        <v>113.5615288888889</v>
      </c>
      <c r="AA592" s="216">
        <v>42215</v>
      </c>
      <c r="AB592" s="208">
        <f>(AD592/AH592)*10000</f>
        <v>15488.479117415291</v>
      </c>
      <c r="AC592" s="216">
        <v>42215</v>
      </c>
      <c r="AD592" s="485">
        <f>(O592/W592)*(((100-CC592)/100)*((100-2)/100))*100</f>
        <v>7.2795851851851863</v>
      </c>
      <c r="AE592" s="216">
        <v>42212</v>
      </c>
      <c r="AF592" s="235">
        <v>8.1628001628001634</v>
      </c>
      <c r="AG592" s="216">
        <v>42212</v>
      </c>
      <c r="AH592" s="212">
        <v>4.7</v>
      </c>
      <c r="AI592" s="216" t="s">
        <v>8299</v>
      </c>
      <c r="AJ592" s="212">
        <v>170</v>
      </c>
      <c r="AK592" s="216">
        <v>42145</v>
      </c>
      <c r="AL592" s="215" t="s">
        <v>8294</v>
      </c>
      <c r="AM592" s="215"/>
      <c r="AN592" s="212">
        <v>113</v>
      </c>
      <c r="AO592" s="212"/>
      <c r="AP592" s="215" t="s">
        <v>8294</v>
      </c>
      <c r="AQ592" s="215"/>
      <c r="AR592" s="215" t="s">
        <v>8294</v>
      </c>
      <c r="AS592" s="215"/>
      <c r="AT592" s="215" t="s">
        <v>8294</v>
      </c>
      <c r="AU592" s="215" t="s">
        <v>8294</v>
      </c>
      <c r="AV592" s="215"/>
      <c r="AW592" s="215" t="s">
        <v>8294</v>
      </c>
      <c r="AX592" s="215"/>
      <c r="AY592" s="215" t="s">
        <v>8294</v>
      </c>
      <c r="AZ592" s="215"/>
      <c r="BA592" s="215" t="s">
        <v>8294</v>
      </c>
      <c r="BB592" s="215"/>
      <c r="BC592" s="215" t="s">
        <v>8294</v>
      </c>
      <c r="BD592" s="215"/>
      <c r="BE592" s="212">
        <v>3</v>
      </c>
      <c r="BF592" s="217">
        <v>42279</v>
      </c>
      <c r="BG592" s="212">
        <v>9.3000000000000007</v>
      </c>
      <c r="BH592" s="212" t="s">
        <v>8299</v>
      </c>
      <c r="BI592" s="211" t="s">
        <v>8294</v>
      </c>
      <c r="BJ592" s="211"/>
      <c r="BK592" s="211" t="s">
        <v>8294</v>
      </c>
      <c r="BL592" s="211"/>
      <c r="BM592" s="212">
        <v>64.400000000000006</v>
      </c>
      <c r="BN592" s="212" t="s">
        <v>8299</v>
      </c>
      <c r="BO592" s="211" t="s">
        <v>8294</v>
      </c>
      <c r="BP592" s="211"/>
      <c r="BQ592" s="212">
        <v>7.7</v>
      </c>
      <c r="BR592" s="212" t="s">
        <v>8299</v>
      </c>
      <c r="BS592" s="212">
        <v>46.2</v>
      </c>
      <c r="BT592" s="212" t="s">
        <v>8299</v>
      </c>
      <c r="BU592" s="212">
        <v>15.6</v>
      </c>
      <c r="BV592" s="212" t="s">
        <v>8299</v>
      </c>
      <c r="BW592" s="212">
        <v>55.7</v>
      </c>
      <c r="BX592" s="212" t="s">
        <v>8299</v>
      </c>
      <c r="BY592" s="234">
        <v>7.537693977355957</v>
      </c>
      <c r="BZ592" s="214">
        <v>42215</v>
      </c>
      <c r="CA592" s="212">
        <v>34.799999999999997</v>
      </c>
      <c r="CB592" s="208" t="s">
        <v>8299</v>
      </c>
      <c r="CC592" s="212">
        <v>8</v>
      </c>
      <c r="CD592" s="214">
        <v>42215</v>
      </c>
      <c r="CE592" s="208">
        <v>0</v>
      </c>
      <c r="CG592" s="215" t="s">
        <v>8294</v>
      </c>
      <c r="CH592" s="215" t="s">
        <v>8294</v>
      </c>
      <c r="CI592" s="215" t="s">
        <v>8294</v>
      </c>
      <c r="CJ592" s="215" t="s">
        <v>8294</v>
      </c>
    </row>
    <row r="593" spans="1:88">
      <c r="A593" s="210" t="s">
        <v>7624</v>
      </c>
      <c r="B593" s="211" t="s">
        <v>8076</v>
      </c>
      <c r="C593" s="212" t="s">
        <v>7747</v>
      </c>
      <c r="D593" s="211" t="s">
        <v>8276</v>
      </c>
      <c r="E593" s="212">
        <v>122</v>
      </c>
      <c r="F593" s="212">
        <v>2</v>
      </c>
      <c r="G593" s="213">
        <v>310</v>
      </c>
      <c r="H593" s="213">
        <v>14</v>
      </c>
      <c r="I593" s="213"/>
      <c r="J593" s="213"/>
      <c r="K593" s="211" t="s">
        <v>8294</v>
      </c>
      <c r="M593" s="212">
        <v>5</v>
      </c>
      <c r="N593" s="214">
        <v>41915</v>
      </c>
      <c r="O593" s="212">
        <v>3.11</v>
      </c>
      <c r="P593" s="214">
        <v>42215</v>
      </c>
      <c r="Q593" s="215" t="s">
        <v>8294</v>
      </c>
      <c r="R593" s="215" t="s">
        <v>8294</v>
      </c>
      <c r="S593" s="215" t="s">
        <v>8294</v>
      </c>
      <c r="T593" s="215" t="s">
        <v>8294</v>
      </c>
      <c r="U593" s="209">
        <f>AD593*BS593</f>
        <v>968.12351066666679</v>
      </c>
      <c r="V593" s="216">
        <v>42215</v>
      </c>
      <c r="W593" s="215">
        <v>13.5</v>
      </c>
      <c r="X593" s="215" t="s">
        <v>8294</v>
      </c>
      <c r="Y593" s="215" t="s">
        <v>8294</v>
      </c>
      <c r="Z593" s="209">
        <f>AD593*BU593</f>
        <v>330.82627303703708</v>
      </c>
      <c r="AA593" s="216">
        <v>42215</v>
      </c>
      <c r="AB593" s="208">
        <f>(AD593/AH593)*10000</f>
        <v>53410.764132553617</v>
      </c>
      <c r="AC593" s="216">
        <v>42215</v>
      </c>
      <c r="AD593" s="485">
        <f>(O593/W593)*(((100-CC593)/100)*((100-2)/100))*100</f>
        <v>20.296090370370372</v>
      </c>
      <c r="AE593" s="216">
        <v>42212</v>
      </c>
      <c r="AF593" s="235">
        <v>22.758567358567358</v>
      </c>
      <c r="AG593" s="216">
        <v>42212</v>
      </c>
      <c r="AH593" s="212">
        <v>3.8</v>
      </c>
      <c r="AI593" s="216" t="s">
        <v>8299</v>
      </c>
      <c r="AJ593" s="212">
        <v>180</v>
      </c>
      <c r="AK593" s="216">
        <v>42145</v>
      </c>
      <c r="AL593" s="215" t="s">
        <v>8294</v>
      </c>
      <c r="AM593" s="215"/>
      <c r="AN593" s="212">
        <v>110</v>
      </c>
      <c r="AO593" s="212"/>
      <c r="AP593" s="215" t="s">
        <v>8294</v>
      </c>
      <c r="AQ593" s="215"/>
      <c r="AR593" s="215" t="s">
        <v>8294</v>
      </c>
      <c r="AS593" s="215"/>
      <c r="AT593" s="215" t="s">
        <v>8294</v>
      </c>
      <c r="AU593" s="215" t="s">
        <v>8294</v>
      </c>
      <c r="AV593" s="215"/>
      <c r="AW593" s="215" t="s">
        <v>8294</v>
      </c>
      <c r="AX593" s="215"/>
      <c r="AY593" s="215" t="s">
        <v>8294</v>
      </c>
      <c r="AZ593" s="215"/>
      <c r="BA593" s="215" t="s">
        <v>8294</v>
      </c>
      <c r="BB593" s="215"/>
      <c r="BC593" s="215" t="s">
        <v>8294</v>
      </c>
      <c r="BD593" s="215"/>
      <c r="BE593" s="212">
        <v>5</v>
      </c>
      <c r="BF593" s="217">
        <v>42279</v>
      </c>
      <c r="BG593" s="212">
        <v>26.1</v>
      </c>
      <c r="BH593" s="212" t="s">
        <v>8299</v>
      </c>
      <c r="BI593" s="211" t="s">
        <v>8294</v>
      </c>
      <c r="BJ593" s="211"/>
      <c r="BK593" s="211" t="s">
        <v>8294</v>
      </c>
      <c r="BL593" s="211"/>
      <c r="BM593" s="212">
        <v>68.099999999999994</v>
      </c>
      <c r="BN593" s="212" t="s">
        <v>8299</v>
      </c>
      <c r="BO593" s="211" t="s">
        <v>8294</v>
      </c>
      <c r="BP593" s="211"/>
      <c r="BQ593" s="212">
        <v>5.5</v>
      </c>
      <c r="BR593" s="212" t="s">
        <v>8299</v>
      </c>
      <c r="BS593" s="212">
        <v>47.7</v>
      </c>
      <c r="BT593" s="212" t="s">
        <v>8299</v>
      </c>
      <c r="BU593" s="212">
        <v>16.3</v>
      </c>
      <c r="BV593" s="212" t="s">
        <v>8299</v>
      </c>
      <c r="BW593" s="212">
        <v>58.3</v>
      </c>
      <c r="BX593" s="212" t="s">
        <v>8299</v>
      </c>
      <c r="BY593" s="234">
        <v>8.1645917892456055</v>
      </c>
      <c r="BZ593" s="214">
        <v>42215</v>
      </c>
      <c r="CA593" s="212">
        <v>37.6</v>
      </c>
      <c r="CB593" s="208" t="s">
        <v>8299</v>
      </c>
      <c r="CC593" s="212">
        <v>10.1</v>
      </c>
      <c r="CD593" s="214">
        <v>42215</v>
      </c>
      <c r="CE593" s="208">
        <v>0</v>
      </c>
      <c r="CG593" s="215" t="s">
        <v>8294</v>
      </c>
      <c r="CH593" s="215" t="s">
        <v>8294</v>
      </c>
      <c r="CI593" s="215" t="s">
        <v>8294</v>
      </c>
      <c r="CJ593" s="215" t="s">
        <v>8294</v>
      </c>
    </row>
    <row r="594" spans="1:88">
      <c r="A594" s="210" t="s">
        <v>7624</v>
      </c>
      <c r="B594" s="211" t="s">
        <v>8090</v>
      </c>
      <c r="C594" s="212" t="s">
        <v>7753</v>
      </c>
      <c r="D594" s="211" t="s">
        <v>8276</v>
      </c>
      <c r="E594" s="212">
        <v>129</v>
      </c>
      <c r="F594" s="212">
        <v>2</v>
      </c>
      <c r="G594" s="213">
        <v>310</v>
      </c>
      <c r="H594" s="213">
        <v>15</v>
      </c>
      <c r="I594" s="213"/>
      <c r="J594" s="213"/>
      <c r="K594" s="211" t="s">
        <v>8294</v>
      </c>
      <c r="M594" s="212">
        <v>7</v>
      </c>
      <c r="N594" s="214">
        <v>41915</v>
      </c>
      <c r="O594" s="212">
        <v>5.57</v>
      </c>
      <c r="P594" s="214">
        <v>42215</v>
      </c>
      <c r="Q594" s="215" t="s">
        <v>8294</v>
      </c>
      <c r="R594" s="215" t="s">
        <v>8294</v>
      </c>
      <c r="S594" s="215" t="s">
        <v>8294</v>
      </c>
      <c r="T594" s="215" t="s">
        <v>8294</v>
      </c>
      <c r="U594" s="209">
        <f>AD594*BS594</f>
        <v>1648.4648527407408</v>
      </c>
      <c r="V594" s="216">
        <v>42215</v>
      </c>
      <c r="W594" s="215">
        <v>13.5</v>
      </c>
      <c r="X594" s="215" t="s">
        <v>8294</v>
      </c>
      <c r="Y594" s="215" t="s">
        <v>8294</v>
      </c>
      <c r="Z594" s="209">
        <f>AD594*BU594</f>
        <v>526.4920785185185</v>
      </c>
      <c r="AA594" s="216">
        <v>42215</v>
      </c>
      <c r="AB594" s="208">
        <f>(AD594/AH594)*10000</f>
        <v>82522.269360269362</v>
      </c>
      <c r="AC594" s="216">
        <v>42215</v>
      </c>
      <c r="AD594" s="485">
        <f>(O594/W594)*(((100-CC594)/100)*((100-2)/100))*100</f>
        <v>36.309798518518519</v>
      </c>
      <c r="AE594" s="216">
        <v>42212</v>
      </c>
      <c r="AF594" s="235">
        <v>40.715181115181117</v>
      </c>
      <c r="AG594" s="216">
        <v>42212</v>
      </c>
      <c r="AH594" s="212">
        <v>4.4000000000000004</v>
      </c>
      <c r="AI594" s="216" t="s">
        <v>8299</v>
      </c>
      <c r="AJ594" s="212">
        <v>160</v>
      </c>
      <c r="AK594" s="216">
        <v>42145</v>
      </c>
      <c r="AL594" s="215" t="s">
        <v>8294</v>
      </c>
      <c r="AM594" s="215"/>
      <c r="AN594" s="212">
        <v>106</v>
      </c>
      <c r="AO594" s="212"/>
      <c r="AP594" s="215" t="s">
        <v>8294</v>
      </c>
      <c r="AQ594" s="215"/>
      <c r="AR594" s="215" t="s">
        <v>8294</v>
      </c>
      <c r="AS594" s="215"/>
      <c r="AT594" s="215" t="s">
        <v>8294</v>
      </c>
      <c r="AU594" s="215" t="s">
        <v>8294</v>
      </c>
      <c r="AV594" s="215"/>
      <c r="AW594" s="215" t="s">
        <v>8294</v>
      </c>
      <c r="AX594" s="215"/>
      <c r="AY594" s="215" t="s">
        <v>8294</v>
      </c>
      <c r="AZ594" s="215"/>
      <c r="BA594" s="215" t="s">
        <v>8294</v>
      </c>
      <c r="BB594" s="215"/>
      <c r="BC594" s="215" t="s">
        <v>8294</v>
      </c>
      <c r="BD594" s="215"/>
      <c r="BE594" s="212">
        <v>3</v>
      </c>
      <c r="BF594" s="217">
        <v>42279</v>
      </c>
      <c r="BG594" s="212">
        <v>-0.8</v>
      </c>
      <c r="BH594" s="212" t="s">
        <v>8299</v>
      </c>
      <c r="BI594" s="211" t="s">
        <v>8294</v>
      </c>
      <c r="BJ594" s="211"/>
      <c r="BK594" s="211" t="s">
        <v>8294</v>
      </c>
      <c r="BL594" s="211"/>
      <c r="BM594" s="212">
        <v>61</v>
      </c>
      <c r="BN594" s="212" t="s">
        <v>8299</v>
      </c>
      <c r="BO594" s="211" t="s">
        <v>8294</v>
      </c>
      <c r="BP594" s="211"/>
      <c r="BQ594" s="212">
        <v>9.6</v>
      </c>
      <c r="BR594" s="212" t="s">
        <v>8299</v>
      </c>
      <c r="BS594" s="212">
        <v>45.4</v>
      </c>
      <c r="BT594" s="212" t="s">
        <v>8299</v>
      </c>
      <c r="BU594" s="212">
        <v>14.5</v>
      </c>
      <c r="BV594" s="212" t="s">
        <v>8299</v>
      </c>
      <c r="BW594" s="212">
        <v>24.7</v>
      </c>
      <c r="BX594" s="212" t="s">
        <v>8299</v>
      </c>
      <c r="BY594" s="234">
        <v>8.2160749435424805</v>
      </c>
      <c r="BZ594" s="214">
        <v>42215</v>
      </c>
      <c r="CA594" s="212">
        <v>31.9</v>
      </c>
      <c r="CB594" s="208" t="s">
        <v>8299</v>
      </c>
      <c r="CC594" s="212">
        <v>10.199999999999999</v>
      </c>
      <c r="CD594" s="214">
        <v>42215</v>
      </c>
      <c r="CE594" s="208">
        <v>0</v>
      </c>
      <c r="CG594" s="215" t="s">
        <v>8294</v>
      </c>
      <c r="CH594" s="215" t="s">
        <v>8294</v>
      </c>
      <c r="CI594" s="215" t="s">
        <v>8294</v>
      </c>
      <c r="CJ594" s="215" t="s">
        <v>8294</v>
      </c>
    </row>
    <row r="595" spans="1:88">
      <c r="A595" s="210" t="s">
        <v>7624</v>
      </c>
      <c r="B595" s="211" t="s">
        <v>7909</v>
      </c>
      <c r="C595" s="212" t="s">
        <v>7672</v>
      </c>
      <c r="D595" s="211" t="s">
        <v>8276</v>
      </c>
      <c r="E595" s="212">
        <v>42</v>
      </c>
      <c r="F595" s="212">
        <v>2</v>
      </c>
      <c r="G595" s="213">
        <v>310</v>
      </c>
      <c r="H595" s="213">
        <v>16</v>
      </c>
      <c r="I595" s="213"/>
      <c r="J595" s="213"/>
      <c r="K595" s="211" t="s">
        <v>8294</v>
      </c>
      <c r="M595" s="212">
        <v>7</v>
      </c>
      <c r="N595" s="214">
        <v>41915</v>
      </c>
      <c r="O595" s="212">
        <v>4.8499999999999996</v>
      </c>
      <c r="P595" s="214">
        <v>42215</v>
      </c>
      <c r="Q595" s="215" t="s">
        <v>8294</v>
      </c>
      <c r="R595" s="215" t="s">
        <v>8294</v>
      </c>
      <c r="S595" s="215" t="s">
        <v>8294</v>
      </c>
      <c r="T595" s="215" t="s">
        <v>8294</v>
      </c>
      <c r="U595" s="209">
        <f>AD595*BS595</f>
        <v>1484.1506555555554</v>
      </c>
      <c r="V595" s="216">
        <v>42215</v>
      </c>
      <c r="W595" s="215">
        <v>13.5</v>
      </c>
      <c r="X595" s="215" t="s">
        <v>8294</v>
      </c>
      <c r="Y595" s="215" t="s">
        <v>8294</v>
      </c>
      <c r="Z595" s="209">
        <f>AD595*BU595</f>
        <v>431.69562592592587</v>
      </c>
      <c r="AA595" s="216">
        <v>42215</v>
      </c>
      <c r="AB595" s="208">
        <f>(AD595/AH595)*10000</f>
        <v>67043.892828999204</v>
      </c>
      <c r="AC595" s="216">
        <v>42215</v>
      </c>
      <c r="AD595" s="485">
        <f>(O595/W595)*(((100-CC595)/100)*((100-2)/100))*100</f>
        <v>31.510629629629626</v>
      </c>
      <c r="AE595" s="216">
        <v>42212</v>
      </c>
      <c r="AF595" s="235">
        <v>35.333740333740323</v>
      </c>
      <c r="AG595" s="216">
        <v>42212</v>
      </c>
      <c r="AH595" s="212">
        <v>4.7</v>
      </c>
      <c r="AI595" s="216" t="s">
        <v>8299</v>
      </c>
      <c r="AJ595" s="212">
        <v>170</v>
      </c>
      <c r="AK595" s="216">
        <v>42145</v>
      </c>
      <c r="AL595" s="215" t="s">
        <v>8294</v>
      </c>
      <c r="AM595" s="215"/>
      <c r="AN595" s="212">
        <v>108</v>
      </c>
      <c r="AO595" s="212"/>
      <c r="AP595" s="215" t="s">
        <v>8294</v>
      </c>
      <c r="AQ595" s="215"/>
      <c r="AR595" s="215" t="s">
        <v>8294</v>
      </c>
      <c r="AS595" s="215"/>
      <c r="AT595" s="215" t="s">
        <v>8294</v>
      </c>
      <c r="AU595" s="215" t="s">
        <v>8294</v>
      </c>
      <c r="AV595" s="215"/>
      <c r="AW595" s="215" t="s">
        <v>8294</v>
      </c>
      <c r="AX595" s="215"/>
      <c r="AY595" s="215" t="s">
        <v>8294</v>
      </c>
      <c r="AZ595" s="215"/>
      <c r="BA595" s="215" t="s">
        <v>8294</v>
      </c>
      <c r="BB595" s="215"/>
      <c r="BC595" s="215" t="s">
        <v>8294</v>
      </c>
      <c r="BD595" s="215"/>
      <c r="BE595" s="212">
        <v>3</v>
      </c>
      <c r="BF595" s="217">
        <v>42279</v>
      </c>
      <c r="BG595" s="212">
        <v>-12</v>
      </c>
      <c r="BH595" s="212" t="s">
        <v>8299</v>
      </c>
      <c r="BI595" s="211" t="s">
        <v>8294</v>
      </c>
      <c r="BJ595" s="211"/>
      <c r="BK595" s="211" t="s">
        <v>8294</v>
      </c>
      <c r="BL595" s="211"/>
      <c r="BM595" s="212">
        <v>60</v>
      </c>
      <c r="BN595" s="212" t="s">
        <v>8299</v>
      </c>
      <c r="BO595" s="211" t="s">
        <v>8294</v>
      </c>
      <c r="BP595" s="211"/>
      <c r="BQ595" s="212">
        <v>10.7</v>
      </c>
      <c r="BR595" s="212" t="s">
        <v>8299</v>
      </c>
      <c r="BS595" s="212">
        <v>47.1</v>
      </c>
      <c r="BT595" s="212" t="s">
        <v>8299</v>
      </c>
      <c r="BU595" s="212">
        <v>13.7</v>
      </c>
      <c r="BV595" s="212" t="s">
        <v>8299</v>
      </c>
      <c r="BW595" s="212">
        <v>10.8</v>
      </c>
      <c r="BX595" s="212" t="s">
        <v>8299</v>
      </c>
      <c r="BY595" s="234">
        <v>8.2266349792480469</v>
      </c>
      <c r="BZ595" s="214">
        <v>42215</v>
      </c>
      <c r="CA595" s="212">
        <v>31.2</v>
      </c>
      <c r="CB595" s="208" t="s">
        <v>8299</v>
      </c>
      <c r="CC595" s="212">
        <v>10.5</v>
      </c>
      <c r="CD595" s="214">
        <v>42215</v>
      </c>
      <c r="CE595" s="208">
        <v>0</v>
      </c>
      <c r="CG595" s="215" t="s">
        <v>8294</v>
      </c>
      <c r="CH595" s="215" t="s">
        <v>8294</v>
      </c>
      <c r="CI595" s="215" t="s">
        <v>8294</v>
      </c>
      <c r="CJ595" s="215" t="s">
        <v>8294</v>
      </c>
    </row>
    <row r="596" spans="1:88">
      <c r="A596" s="210" t="s">
        <v>7624</v>
      </c>
      <c r="B596" s="211" t="s">
        <v>8088</v>
      </c>
      <c r="C596" s="212" t="s">
        <v>7752</v>
      </c>
      <c r="D596" s="211" t="s">
        <v>8274</v>
      </c>
      <c r="E596" s="212">
        <v>128</v>
      </c>
      <c r="F596" s="212">
        <v>2</v>
      </c>
      <c r="G596" s="213">
        <v>310</v>
      </c>
      <c r="H596" s="213">
        <v>17</v>
      </c>
      <c r="I596" s="213"/>
      <c r="J596" s="213"/>
      <c r="K596" s="211" t="s">
        <v>8294</v>
      </c>
      <c r="M596" s="212">
        <v>7</v>
      </c>
      <c r="N596" s="214">
        <v>41915</v>
      </c>
      <c r="O596" s="212">
        <v>1.8</v>
      </c>
      <c r="P596" s="214">
        <v>42215</v>
      </c>
      <c r="Q596" s="215" t="s">
        <v>8294</v>
      </c>
      <c r="R596" s="215" t="s">
        <v>8294</v>
      </c>
      <c r="S596" s="215" t="s">
        <v>8294</v>
      </c>
      <c r="T596" s="215" t="s">
        <v>8294</v>
      </c>
      <c r="U596" s="209">
        <f>AD596*BS596</f>
        <v>561.01994666666667</v>
      </c>
      <c r="V596" s="216">
        <v>42215</v>
      </c>
      <c r="W596" s="215">
        <v>13.5</v>
      </c>
      <c r="X596" s="215" t="s">
        <v>8294</v>
      </c>
      <c r="Y596" s="215" t="s">
        <v>8294</v>
      </c>
      <c r="Z596" s="209">
        <f>AD596*BU596</f>
        <v>175.61338666666668</v>
      </c>
      <c r="AA596" s="216">
        <v>42215</v>
      </c>
      <c r="AB596" s="208">
        <f>(AD596/AH596)*10000</f>
        <v>25076.879432624115</v>
      </c>
      <c r="AC596" s="216">
        <v>42215</v>
      </c>
      <c r="AD596" s="485">
        <f>(O596/W596)*(((100-CC596)/100)*((100-2)/100))*100</f>
        <v>11.786133333333334</v>
      </c>
      <c r="AE596" s="216">
        <v>42212</v>
      </c>
      <c r="AF596" s="235">
        <v>13.216117216117215</v>
      </c>
      <c r="AG596" s="216">
        <v>42212</v>
      </c>
      <c r="AH596" s="212">
        <v>4.7</v>
      </c>
      <c r="AI596" s="216" t="s">
        <v>8299</v>
      </c>
      <c r="AJ596" s="212">
        <v>200</v>
      </c>
      <c r="AK596" s="216">
        <v>42145</v>
      </c>
      <c r="AL596" s="215" t="s">
        <v>8294</v>
      </c>
      <c r="AM596" s="215"/>
      <c r="AN596" s="212">
        <v>111</v>
      </c>
      <c r="AO596" s="212"/>
      <c r="AP596" s="215" t="s">
        <v>8294</v>
      </c>
      <c r="AQ596" s="215"/>
      <c r="AR596" s="215" t="s">
        <v>8294</v>
      </c>
      <c r="AS596" s="215"/>
      <c r="AT596" s="215" t="s">
        <v>8294</v>
      </c>
      <c r="AU596" s="215" t="s">
        <v>8294</v>
      </c>
      <c r="AV596" s="215"/>
      <c r="AW596" s="215" t="s">
        <v>8294</v>
      </c>
      <c r="AX596" s="215"/>
      <c r="AY596" s="215" t="s">
        <v>8294</v>
      </c>
      <c r="AZ596" s="215"/>
      <c r="BA596" s="215" t="s">
        <v>8294</v>
      </c>
      <c r="BB596" s="215"/>
      <c r="BC596" s="215" t="s">
        <v>8294</v>
      </c>
      <c r="BD596" s="215"/>
      <c r="BE596" s="212">
        <v>3</v>
      </c>
      <c r="BF596" s="217">
        <v>42279</v>
      </c>
      <c r="BG596" s="212">
        <v>2.1</v>
      </c>
      <c r="BH596" s="212" t="s">
        <v>8299</v>
      </c>
      <c r="BI596" s="211" t="s">
        <v>8294</v>
      </c>
      <c r="BJ596" s="211"/>
      <c r="BK596" s="211" t="s">
        <v>8294</v>
      </c>
      <c r="BL596" s="211"/>
      <c r="BM596" s="212">
        <v>62.8</v>
      </c>
      <c r="BN596" s="212" t="s">
        <v>8299</v>
      </c>
      <c r="BO596" s="211" t="s">
        <v>8294</v>
      </c>
      <c r="BP596" s="211"/>
      <c r="BQ596" s="212">
        <v>8.5</v>
      </c>
      <c r="BR596" s="212" t="s">
        <v>8299</v>
      </c>
      <c r="BS596" s="212">
        <v>47.6</v>
      </c>
      <c r="BT596" s="212" t="s">
        <v>8299</v>
      </c>
      <c r="BU596" s="212">
        <v>14.9</v>
      </c>
      <c r="BV596" s="212" t="s">
        <v>8299</v>
      </c>
      <c r="BW596" s="212">
        <v>29.6</v>
      </c>
      <c r="BX596" s="212" t="s">
        <v>8299</v>
      </c>
      <c r="BY596" s="234">
        <v>8.3803081512451172</v>
      </c>
      <c r="BZ596" s="214">
        <v>42215</v>
      </c>
      <c r="CA596" s="212">
        <v>34.299999999999997</v>
      </c>
      <c r="CB596" s="208" t="s">
        <v>8299</v>
      </c>
      <c r="CC596" s="212">
        <v>9.8000000000000007</v>
      </c>
      <c r="CD596" s="214">
        <v>42215</v>
      </c>
      <c r="CE596" s="208">
        <v>0</v>
      </c>
      <c r="CG596" s="215" t="s">
        <v>8294</v>
      </c>
      <c r="CH596" s="215" t="s">
        <v>8294</v>
      </c>
      <c r="CI596" s="215" t="s">
        <v>8294</v>
      </c>
      <c r="CJ596" s="215" t="s">
        <v>8294</v>
      </c>
    </row>
    <row r="597" spans="1:88">
      <c r="A597" s="210" t="s">
        <v>7624</v>
      </c>
      <c r="B597" s="211" t="s">
        <v>7821</v>
      </c>
      <c r="C597" s="212" t="s">
        <v>7820</v>
      </c>
      <c r="D597" s="211" t="s">
        <v>8274</v>
      </c>
      <c r="E597" s="212">
        <v>5</v>
      </c>
      <c r="F597" s="212">
        <v>2</v>
      </c>
      <c r="G597" s="213">
        <v>310</v>
      </c>
      <c r="H597" s="213">
        <v>18</v>
      </c>
      <c r="I597" s="213"/>
      <c r="J597" s="213"/>
      <c r="K597" s="211" t="s">
        <v>8294</v>
      </c>
      <c r="M597" s="212">
        <v>7</v>
      </c>
      <c r="N597" s="214">
        <v>41915</v>
      </c>
      <c r="O597" s="212">
        <v>2.5499999999999998</v>
      </c>
      <c r="P597" s="214">
        <v>42215</v>
      </c>
      <c r="Q597" s="215" t="s">
        <v>8294</v>
      </c>
      <c r="R597" s="215" t="s">
        <v>8294</v>
      </c>
      <c r="S597" s="215" t="s">
        <v>8294</v>
      </c>
      <c r="T597" s="215" t="s">
        <v>8294</v>
      </c>
      <c r="U597" s="209">
        <f>AD597*BS597</f>
        <v>805.44806222222223</v>
      </c>
      <c r="V597" s="216">
        <v>42215</v>
      </c>
      <c r="W597" s="215">
        <v>13.5</v>
      </c>
      <c r="X597" s="215" t="s">
        <v>8294</v>
      </c>
      <c r="Y597" s="215" t="s">
        <v>8294</v>
      </c>
      <c r="Z597" s="209">
        <f>AD597*BU597</f>
        <v>256.27892888888891</v>
      </c>
      <c r="AA597" s="216">
        <v>42215</v>
      </c>
      <c r="AB597" s="208">
        <f>(AD597/AH597)*10000</f>
        <v>34669.768518518526</v>
      </c>
      <c r="AC597" s="216">
        <v>42215</v>
      </c>
      <c r="AD597" s="485">
        <f>(O597/W597)*(((100-CC597)/100)*((100-2)/100))*100</f>
        <v>16.64148888888889</v>
      </c>
      <c r="AE597" s="216">
        <v>42212</v>
      </c>
      <c r="AF597" s="235">
        <v>18.660561660561662</v>
      </c>
      <c r="AG597" s="216">
        <v>42212</v>
      </c>
      <c r="AH597" s="212">
        <v>4.8</v>
      </c>
      <c r="AI597" s="216" t="s">
        <v>8299</v>
      </c>
      <c r="AJ597" s="212">
        <v>165</v>
      </c>
      <c r="AK597" s="216">
        <v>42145</v>
      </c>
      <c r="AL597" s="215" t="s">
        <v>8294</v>
      </c>
      <c r="AM597" s="215"/>
      <c r="AN597" s="212">
        <v>99</v>
      </c>
      <c r="AO597" s="212"/>
      <c r="AP597" s="215" t="s">
        <v>8294</v>
      </c>
      <c r="AQ597" s="215"/>
      <c r="AR597" s="215" t="s">
        <v>8294</v>
      </c>
      <c r="AS597" s="215"/>
      <c r="AT597" s="215" t="s">
        <v>8294</v>
      </c>
      <c r="AU597" s="215" t="s">
        <v>8294</v>
      </c>
      <c r="AV597" s="215"/>
      <c r="AW597" s="215" t="s">
        <v>8294</v>
      </c>
      <c r="AX597" s="215"/>
      <c r="AY597" s="215" t="s">
        <v>8294</v>
      </c>
      <c r="AZ597" s="215"/>
      <c r="BA597" s="215" t="s">
        <v>8294</v>
      </c>
      <c r="BB597" s="215"/>
      <c r="BC597" s="215" t="s">
        <v>8294</v>
      </c>
      <c r="BD597" s="215"/>
      <c r="BE597" s="212">
        <v>3</v>
      </c>
      <c r="BF597" s="217">
        <v>42279</v>
      </c>
      <c r="BG597" s="212">
        <v>32.5</v>
      </c>
      <c r="BH597" s="212" t="s">
        <v>8299</v>
      </c>
      <c r="BI597" s="211" t="s">
        <v>8294</v>
      </c>
      <c r="BJ597" s="211"/>
      <c r="BK597" s="211" t="s">
        <v>8294</v>
      </c>
      <c r="BL597" s="211"/>
      <c r="BM597" s="212">
        <v>66</v>
      </c>
      <c r="BN597" s="212" t="s">
        <v>8299</v>
      </c>
      <c r="BO597" s="211" t="s">
        <v>8294</v>
      </c>
      <c r="BP597" s="211"/>
      <c r="BQ597" s="212">
        <v>5.4</v>
      </c>
      <c r="BR597" s="212" t="s">
        <v>8299</v>
      </c>
      <c r="BS597" s="212">
        <v>48.4</v>
      </c>
      <c r="BT597" s="212" t="s">
        <v>8299</v>
      </c>
      <c r="BU597" s="212">
        <v>15.4</v>
      </c>
      <c r="BV597" s="212" t="s">
        <v>8299</v>
      </c>
      <c r="BW597" s="212">
        <v>61.3</v>
      </c>
      <c r="BX597" s="212" t="s">
        <v>8299</v>
      </c>
      <c r="BY597" s="234">
        <v>7.5945529937744141</v>
      </c>
      <c r="BZ597" s="214">
        <v>42215</v>
      </c>
      <c r="CA597" s="212">
        <v>36</v>
      </c>
      <c r="CB597" s="208" t="s">
        <v>8299</v>
      </c>
      <c r="CC597" s="212">
        <v>10.1</v>
      </c>
      <c r="CD597" s="214">
        <v>42215</v>
      </c>
      <c r="CE597" s="208">
        <v>0</v>
      </c>
      <c r="CG597" s="215" t="s">
        <v>8294</v>
      </c>
      <c r="CH597" s="215" t="s">
        <v>8294</v>
      </c>
      <c r="CI597" s="215" t="s">
        <v>8294</v>
      </c>
      <c r="CJ597" s="215" t="s">
        <v>8294</v>
      </c>
    </row>
    <row r="598" spans="1:88">
      <c r="A598" s="210" t="s">
        <v>7624</v>
      </c>
      <c r="B598" s="211" t="s">
        <v>8118</v>
      </c>
      <c r="C598" s="212" t="s">
        <v>7766</v>
      </c>
      <c r="D598" s="211" t="s">
        <v>8274</v>
      </c>
      <c r="E598" s="212">
        <v>143</v>
      </c>
      <c r="F598" s="212">
        <v>2</v>
      </c>
      <c r="G598" s="213">
        <v>310</v>
      </c>
      <c r="H598" s="213">
        <v>19</v>
      </c>
      <c r="I598" s="213"/>
      <c r="J598" s="213"/>
      <c r="K598" s="211" t="s">
        <v>8294</v>
      </c>
      <c r="M598" s="212">
        <v>7</v>
      </c>
      <c r="N598" s="214">
        <v>41915</v>
      </c>
      <c r="O598" s="212">
        <v>4.3899999999999997</v>
      </c>
      <c r="P598" s="214">
        <v>42215</v>
      </c>
      <c r="Q598" s="215" t="s">
        <v>8294</v>
      </c>
      <c r="R598" s="215" t="s">
        <v>8294</v>
      </c>
      <c r="S598" s="215" t="s">
        <v>8294</v>
      </c>
      <c r="T598" s="215" t="s">
        <v>8294</v>
      </c>
      <c r="U598" s="209">
        <f>AD598*BS598</f>
        <v>1398.0939010370371</v>
      </c>
      <c r="V598" s="216">
        <v>42215</v>
      </c>
      <c r="W598" s="215">
        <v>13.5</v>
      </c>
      <c r="X598" s="215" t="s">
        <v>8294</v>
      </c>
      <c r="Y598" s="215" t="s">
        <v>8294</v>
      </c>
      <c r="Z598" s="209">
        <f>AD598*BU598</f>
        <v>372.44304740740739</v>
      </c>
      <c r="AA598" s="216">
        <v>42215</v>
      </c>
      <c r="AB598" s="208">
        <f>(AD598/AH598)*10000</f>
        <v>63665.478189300411</v>
      </c>
      <c r="AC598" s="216">
        <v>42215</v>
      </c>
      <c r="AD598" s="485">
        <f>(O598/W598)*(((100-CC598)/100)*((100-2)/100))*100</f>
        <v>28.649465185185186</v>
      </c>
      <c r="AE598" s="216">
        <v>42212</v>
      </c>
      <c r="AF598" s="235">
        <v>32.125437525437526</v>
      </c>
      <c r="AG598" s="216">
        <v>42212</v>
      </c>
      <c r="AH598" s="212">
        <v>4.5</v>
      </c>
      <c r="AI598" s="216" t="s">
        <v>8299</v>
      </c>
      <c r="AJ598" s="212">
        <v>155</v>
      </c>
      <c r="AK598" s="216">
        <v>42145</v>
      </c>
      <c r="AL598" s="215" t="s">
        <v>8294</v>
      </c>
      <c r="AM598" s="215"/>
      <c r="AN598" s="212">
        <v>105</v>
      </c>
      <c r="AO598" s="212"/>
      <c r="AP598" s="215" t="s">
        <v>8294</v>
      </c>
      <c r="AQ598" s="215"/>
      <c r="AR598" s="215" t="s">
        <v>8294</v>
      </c>
      <c r="AS598" s="215"/>
      <c r="AT598" s="215" t="s">
        <v>8294</v>
      </c>
      <c r="AU598" s="215" t="s">
        <v>8294</v>
      </c>
      <c r="AV598" s="215"/>
      <c r="AW598" s="215" t="s">
        <v>8294</v>
      </c>
      <c r="AX598" s="215"/>
      <c r="AY598" s="215" t="s">
        <v>8294</v>
      </c>
      <c r="AZ598" s="215"/>
      <c r="BA598" s="215" t="s">
        <v>8294</v>
      </c>
      <c r="BB598" s="215"/>
      <c r="BC598" s="215" t="s">
        <v>8294</v>
      </c>
      <c r="BD598" s="215"/>
      <c r="BE598" s="212">
        <v>3</v>
      </c>
      <c r="BF598" s="217">
        <v>42279</v>
      </c>
      <c r="BG598" s="212">
        <v>-1.5</v>
      </c>
      <c r="BH598" s="212" t="s">
        <v>8299</v>
      </c>
      <c r="BI598" s="211" t="s">
        <v>8294</v>
      </c>
      <c r="BJ598" s="211"/>
      <c r="BK598" s="211" t="s">
        <v>8294</v>
      </c>
      <c r="BL598" s="211"/>
      <c r="BM598" s="212">
        <v>64.900000000000006</v>
      </c>
      <c r="BN598" s="212" t="s">
        <v>8299</v>
      </c>
      <c r="BO598" s="211" t="s">
        <v>8294</v>
      </c>
      <c r="BP598" s="211"/>
      <c r="BQ598" s="212">
        <v>8.1999999999999993</v>
      </c>
      <c r="BR598" s="212" t="s">
        <v>8299</v>
      </c>
      <c r="BS598" s="212">
        <v>48.8</v>
      </c>
      <c r="BT598" s="212" t="s">
        <v>8299</v>
      </c>
      <c r="BU598" s="212">
        <v>13</v>
      </c>
      <c r="BV598" s="212" t="s">
        <v>8299</v>
      </c>
      <c r="BW598" s="212">
        <v>24.7</v>
      </c>
      <c r="BX598" s="212" t="s">
        <v>8299</v>
      </c>
      <c r="BY598" s="234">
        <v>7.8808860778808594</v>
      </c>
      <c r="BZ598" s="214">
        <v>42215</v>
      </c>
      <c r="CA598" s="212">
        <v>30.8</v>
      </c>
      <c r="CB598" s="208" t="s">
        <v>8299</v>
      </c>
      <c r="CC598" s="212">
        <v>10.1</v>
      </c>
      <c r="CD598" s="214">
        <v>42215</v>
      </c>
      <c r="CE598" s="208">
        <v>0</v>
      </c>
      <c r="CG598" s="215" t="s">
        <v>8294</v>
      </c>
      <c r="CH598" s="215" t="s">
        <v>8294</v>
      </c>
      <c r="CI598" s="215" t="s">
        <v>8294</v>
      </c>
      <c r="CJ598" s="215" t="s">
        <v>8294</v>
      </c>
    </row>
    <row r="599" spans="1:88">
      <c r="A599" s="210" t="s">
        <v>7624</v>
      </c>
      <c r="B599" s="211" t="s">
        <v>7939</v>
      </c>
      <c r="C599" s="212" t="s">
        <v>7687</v>
      </c>
      <c r="D599" s="211" t="s">
        <v>8274</v>
      </c>
      <c r="E599" s="212">
        <v>57</v>
      </c>
      <c r="F599" s="212">
        <v>2</v>
      </c>
      <c r="G599" s="213">
        <v>310</v>
      </c>
      <c r="H599" s="213">
        <v>20</v>
      </c>
      <c r="I599" s="213"/>
      <c r="J599" s="213"/>
      <c r="K599" s="211" t="s">
        <v>8294</v>
      </c>
      <c r="M599" s="212">
        <v>7</v>
      </c>
      <c r="N599" s="214">
        <v>41915</v>
      </c>
      <c r="O599" s="212">
        <v>3.62</v>
      </c>
      <c r="P599" s="214">
        <v>42215</v>
      </c>
      <c r="Q599" s="215" t="s">
        <v>8294</v>
      </c>
      <c r="R599" s="215" t="s">
        <v>8294</v>
      </c>
      <c r="S599" s="215" t="s">
        <v>8294</v>
      </c>
      <c r="T599" s="215" t="s">
        <v>8294</v>
      </c>
      <c r="U599" s="209">
        <f>AD599*BS599</f>
        <v>1065.4599054814817</v>
      </c>
      <c r="V599" s="216">
        <v>42215</v>
      </c>
      <c r="W599" s="215">
        <v>13.5</v>
      </c>
      <c r="X599" s="215" t="s">
        <v>8294</v>
      </c>
      <c r="Y599" s="215" t="s">
        <v>8294</v>
      </c>
      <c r="Z599" s="209">
        <f>AD599*BU599</f>
        <v>363.81557748148151</v>
      </c>
      <c r="AA599" s="216">
        <v>42215</v>
      </c>
      <c r="AB599" s="208">
        <f>(AD599/AH599)*10000</f>
        <v>52498.640329218106</v>
      </c>
      <c r="AC599" s="216">
        <v>42215</v>
      </c>
      <c r="AD599" s="485">
        <f>(O599/W599)*(((100-CC599)/100)*((100-2)/100))*100</f>
        <v>23.624388148148149</v>
      </c>
      <c r="AE599" s="216">
        <v>42212</v>
      </c>
      <c r="AF599" s="235">
        <v>26.490679690679691</v>
      </c>
      <c r="AG599" s="216">
        <v>42212</v>
      </c>
      <c r="AH599" s="212">
        <v>4.5</v>
      </c>
      <c r="AI599" s="216" t="s">
        <v>8299</v>
      </c>
      <c r="AJ599" s="212">
        <v>160</v>
      </c>
      <c r="AK599" s="216">
        <v>42145</v>
      </c>
      <c r="AL599" s="215" t="s">
        <v>8294</v>
      </c>
      <c r="AM599" s="215"/>
      <c r="AN599" s="212">
        <v>107</v>
      </c>
      <c r="AO599" s="212"/>
      <c r="AP599" s="215" t="s">
        <v>8294</v>
      </c>
      <c r="AQ599" s="215"/>
      <c r="AR599" s="215" t="s">
        <v>8294</v>
      </c>
      <c r="AS599" s="215"/>
      <c r="AT599" s="215" t="s">
        <v>8294</v>
      </c>
      <c r="AU599" s="215" t="s">
        <v>8294</v>
      </c>
      <c r="AV599" s="215"/>
      <c r="AW599" s="215" t="s">
        <v>8294</v>
      </c>
      <c r="AX599" s="215"/>
      <c r="AY599" s="215" t="s">
        <v>8294</v>
      </c>
      <c r="AZ599" s="215"/>
      <c r="BA599" s="215" t="s">
        <v>8294</v>
      </c>
      <c r="BB599" s="215"/>
      <c r="BC599" s="215" t="s">
        <v>8294</v>
      </c>
      <c r="BD599" s="215"/>
      <c r="BE599" s="212">
        <v>3</v>
      </c>
      <c r="BF599" s="217">
        <v>42279</v>
      </c>
      <c r="BG599" s="212">
        <v>-11.2</v>
      </c>
      <c r="BH599" s="212" t="s">
        <v>8299</v>
      </c>
      <c r="BI599" s="211" t="s">
        <v>8294</v>
      </c>
      <c r="BJ599" s="211"/>
      <c r="BK599" s="211" t="s">
        <v>8294</v>
      </c>
      <c r="BL599" s="211"/>
      <c r="BM599" s="212">
        <v>61.3</v>
      </c>
      <c r="BN599" s="212" t="s">
        <v>8299</v>
      </c>
      <c r="BO599" s="211" t="s">
        <v>8294</v>
      </c>
      <c r="BP599" s="211"/>
      <c r="BQ599" s="212">
        <v>10.5</v>
      </c>
      <c r="BR599" s="212" t="s">
        <v>8299</v>
      </c>
      <c r="BS599" s="212">
        <v>45.1</v>
      </c>
      <c r="BT599" s="212" t="s">
        <v>8299</v>
      </c>
      <c r="BU599" s="212">
        <v>15.4</v>
      </c>
      <c r="BV599" s="212" t="s">
        <v>8299</v>
      </c>
      <c r="BW599" s="212">
        <v>16.5</v>
      </c>
      <c r="BX599" s="212" t="s">
        <v>8299</v>
      </c>
      <c r="BY599" s="234">
        <v>8.3936605453491211</v>
      </c>
      <c r="BZ599" s="214">
        <v>42215</v>
      </c>
      <c r="CA599" s="212">
        <v>33.6</v>
      </c>
      <c r="CB599" s="208" t="s">
        <v>8299</v>
      </c>
      <c r="CC599" s="212">
        <v>10.1</v>
      </c>
      <c r="CD599" s="214">
        <v>42215</v>
      </c>
      <c r="CE599" s="208">
        <v>0</v>
      </c>
      <c r="CG599" s="215" t="s">
        <v>8294</v>
      </c>
      <c r="CH599" s="215" t="s">
        <v>8294</v>
      </c>
      <c r="CI599" s="215" t="s">
        <v>8294</v>
      </c>
      <c r="CJ599" s="215" t="s">
        <v>8294</v>
      </c>
    </row>
    <row r="600" spans="1:88">
      <c r="A600" s="210" t="s">
        <v>7624</v>
      </c>
      <c r="B600" s="211" t="s">
        <v>8007</v>
      </c>
      <c r="C600" s="212" t="s">
        <v>7718</v>
      </c>
      <c r="D600" s="211" t="s">
        <v>8274</v>
      </c>
      <c r="E600" s="212">
        <v>91</v>
      </c>
      <c r="F600" s="212">
        <v>2</v>
      </c>
      <c r="G600" s="213">
        <v>310</v>
      </c>
      <c r="H600" s="213">
        <v>21</v>
      </c>
      <c r="I600" s="213"/>
      <c r="J600" s="213"/>
      <c r="K600" s="211" t="s">
        <v>8294</v>
      </c>
      <c r="M600" s="212">
        <v>7</v>
      </c>
      <c r="N600" s="214">
        <v>41915</v>
      </c>
      <c r="O600" s="212">
        <v>3.27</v>
      </c>
      <c r="P600" s="214">
        <v>42215</v>
      </c>
      <c r="Q600" s="215" t="s">
        <v>8294</v>
      </c>
      <c r="R600" s="215" t="s">
        <v>8294</v>
      </c>
      <c r="S600" s="215" t="s">
        <v>8294</v>
      </c>
      <c r="T600" s="215" t="s">
        <v>8294</v>
      </c>
      <c r="U600" s="209">
        <f>AD600*BS600</f>
        <v>968.78618666666671</v>
      </c>
      <c r="V600" s="216">
        <v>42215</v>
      </c>
      <c r="W600" s="215">
        <v>13.5</v>
      </c>
      <c r="X600" s="215" t="s">
        <v>8294</v>
      </c>
      <c r="Y600" s="215" t="s">
        <v>8294</v>
      </c>
      <c r="Z600" s="209">
        <f>AD600*BU600</f>
        <v>291.06076222222219</v>
      </c>
      <c r="AA600" s="216">
        <v>42215</v>
      </c>
      <c r="AB600" s="208">
        <f>(AD600/AH600)*10000</f>
        <v>50584.074074074073</v>
      </c>
      <c r="AC600" s="216">
        <v>42215</v>
      </c>
      <c r="AD600" s="485">
        <f>(O600/W600)*(((100-CC600)/100)*((100-2)/100))*100</f>
        <v>21.245311111111111</v>
      </c>
      <c r="AE600" s="216">
        <v>42212</v>
      </c>
      <c r="AF600" s="235">
        <v>23.822954822954824</v>
      </c>
      <c r="AG600" s="216">
        <v>42212</v>
      </c>
      <c r="AH600" s="212">
        <v>4.2</v>
      </c>
      <c r="AI600" s="216" t="s">
        <v>8299</v>
      </c>
      <c r="AJ600" s="212">
        <v>155</v>
      </c>
      <c r="AK600" s="216">
        <v>42145</v>
      </c>
      <c r="AL600" s="215" t="s">
        <v>8294</v>
      </c>
      <c r="AM600" s="215"/>
      <c r="AN600" s="212">
        <v>104</v>
      </c>
      <c r="AO600" s="212"/>
      <c r="AP600" s="215" t="s">
        <v>8294</v>
      </c>
      <c r="AQ600" s="215"/>
      <c r="AR600" s="215" t="s">
        <v>8294</v>
      </c>
      <c r="AS600" s="215"/>
      <c r="AT600" s="215" t="s">
        <v>8294</v>
      </c>
      <c r="AU600" s="215" t="s">
        <v>8294</v>
      </c>
      <c r="AV600" s="215"/>
      <c r="AW600" s="215" t="s">
        <v>8294</v>
      </c>
      <c r="AX600" s="215"/>
      <c r="AY600" s="215" t="s">
        <v>8294</v>
      </c>
      <c r="AZ600" s="215"/>
      <c r="BA600" s="215" t="s">
        <v>8294</v>
      </c>
      <c r="BB600" s="215"/>
      <c r="BC600" s="215" t="s">
        <v>8294</v>
      </c>
      <c r="BD600" s="215"/>
      <c r="BE600" s="212">
        <v>3</v>
      </c>
      <c r="BF600" s="217">
        <v>42279</v>
      </c>
      <c r="BG600" s="212">
        <v>-14.2</v>
      </c>
      <c r="BH600" s="212" t="s">
        <v>8299</v>
      </c>
      <c r="BI600" s="211" t="s">
        <v>8294</v>
      </c>
      <c r="BJ600" s="211"/>
      <c r="BK600" s="211" t="s">
        <v>8294</v>
      </c>
      <c r="BL600" s="211"/>
      <c r="BM600" s="212">
        <v>58.9</v>
      </c>
      <c r="BN600" s="212" t="s">
        <v>8299</v>
      </c>
      <c r="BO600" s="211" t="s">
        <v>8294</v>
      </c>
      <c r="BP600" s="211"/>
      <c r="BQ600" s="212">
        <v>10.7</v>
      </c>
      <c r="BR600" s="212" t="s">
        <v>8299</v>
      </c>
      <c r="BS600" s="212">
        <v>45.6</v>
      </c>
      <c r="BT600" s="212" t="s">
        <v>8299</v>
      </c>
      <c r="BU600" s="212">
        <v>13.7</v>
      </c>
      <c r="BV600" s="212" t="s">
        <v>8299</v>
      </c>
      <c r="BW600" s="212">
        <v>15</v>
      </c>
      <c r="BX600" s="212" t="s">
        <v>8299</v>
      </c>
      <c r="BY600" s="234">
        <v>7.8190350532531738</v>
      </c>
      <c r="BZ600" s="214">
        <v>42215</v>
      </c>
      <c r="CA600" s="212">
        <v>30.1</v>
      </c>
      <c r="CB600" s="208" t="s">
        <v>8299</v>
      </c>
      <c r="CC600" s="212">
        <v>10.5</v>
      </c>
      <c r="CD600" s="214">
        <v>42215</v>
      </c>
      <c r="CE600" s="208">
        <v>0</v>
      </c>
      <c r="CG600" s="215" t="s">
        <v>8294</v>
      </c>
      <c r="CH600" s="215" t="s">
        <v>8294</v>
      </c>
      <c r="CI600" s="215" t="s">
        <v>8294</v>
      </c>
      <c r="CJ600" s="215" t="s">
        <v>8294</v>
      </c>
    </row>
    <row r="601" spans="1:88">
      <c r="A601" s="210" t="s">
        <v>7624</v>
      </c>
      <c r="B601" s="211" t="s">
        <v>7850</v>
      </c>
      <c r="C601" s="212" t="s">
        <v>7849</v>
      </c>
      <c r="D601" s="211" t="s">
        <v>8274</v>
      </c>
      <c r="E601" s="212">
        <v>15</v>
      </c>
      <c r="F601" s="212">
        <v>2</v>
      </c>
      <c r="G601" s="213">
        <v>310</v>
      </c>
      <c r="H601" s="213">
        <v>22</v>
      </c>
      <c r="I601" s="213"/>
      <c r="J601" s="213"/>
      <c r="K601" s="211" t="s">
        <v>8294</v>
      </c>
      <c r="M601" s="212">
        <v>7</v>
      </c>
      <c r="N601" s="214">
        <v>41915</v>
      </c>
      <c r="O601" s="212">
        <v>1.5</v>
      </c>
      <c r="P601" s="214">
        <v>42215</v>
      </c>
      <c r="Q601" s="215" t="s">
        <v>8294</v>
      </c>
      <c r="R601" s="215" t="s">
        <v>8294</v>
      </c>
      <c r="S601" s="215" t="s">
        <v>8294</v>
      </c>
      <c r="T601" s="215" t="s">
        <v>8294</v>
      </c>
      <c r="U601" s="209">
        <f>AD601*BS601</f>
        <v>439.99386666666663</v>
      </c>
      <c r="V601" s="216">
        <v>42215</v>
      </c>
      <c r="W601" s="215">
        <v>13.5</v>
      </c>
      <c r="X601" s="215" t="s">
        <v>8294</v>
      </c>
      <c r="Y601" s="215" t="s">
        <v>8294</v>
      </c>
      <c r="Z601" s="209">
        <f>AD601*BU601</f>
        <v>137.12813333333332</v>
      </c>
      <c r="AA601" s="216">
        <v>42215</v>
      </c>
      <c r="AB601" s="208">
        <f>(AD601/AH601)*10000</f>
        <v>22421.212121212116</v>
      </c>
      <c r="AC601" s="216">
        <v>42215</v>
      </c>
      <c r="AD601" s="485">
        <f>(O601/W601)*(((100-CC601)/100)*((100-2)/100))*100</f>
        <v>9.8653333333333322</v>
      </c>
      <c r="AE601" s="216">
        <v>42212</v>
      </c>
      <c r="AF601" s="235">
        <v>11.06227106227106</v>
      </c>
      <c r="AG601" s="216">
        <v>42212</v>
      </c>
      <c r="AH601" s="212">
        <v>4.4000000000000004</v>
      </c>
      <c r="AI601" s="216" t="s">
        <v>8299</v>
      </c>
      <c r="AJ601" s="212">
        <v>175</v>
      </c>
      <c r="AK601" s="216">
        <v>42145</v>
      </c>
      <c r="AL601" s="215" t="s">
        <v>8294</v>
      </c>
      <c r="AM601" s="215"/>
      <c r="AN601" s="212">
        <v>108</v>
      </c>
      <c r="AO601" s="212"/>
      <c r="AP601" s="215" t="s">
        <v>8294</v>
      </c>
      <c r="AQ601" s="215"/>
      <c r="AR601" s="215" t="s">
        <v>8294</v>
      </c>
      <c r="AS601" s="215"/>
      <c r="AT601" s="215" t="s">
        <v>8294</v>
      </c>
      <c r="AU601" s="215" t="s">
        <v>8294</v>
      </c>
      <c r="AV601" s="215"/>
      <c r="AW601" s="215" t="s">
        <v>8294</v>
      </c>
      <c r="AX601" s="215"/>
      <c r="AY601" s="215" t="s">
        <v>8294</v>
      </c>
      <c r="AZ601" s="215"/>
      <c r="BA601" s="215" t="s">
        <v>8294</v>
      </c>
      <c r="BB601" s="215"/>
      <c r="BC601" s="215" t="s">
        <v>8294</v>
      </c>
      <c r="BD601" s="215"/>
      <c r="BE601" s="212">
        <v>3</v>
      </c>
      <c r="BF601" s="217">
        <v>42279</v>
      </c>
      <c r="BG601" s="212">
        <v>-9.8000000000000007</v>
      </c>
      <c r="BH601" s="212" t="s">
        <v>8299</v>
      </c>
      <c r="BI601" s="211" t="s">
        <v>8294</v>
      </c>
      <c r="BJ601" s="211"/>
      <c r="BK601" s="211" t="s">
        <v>8294</v>
      </c>
      <c r="BL601" s="211"/>
      <c r="BM601" s="212">
        <v>61.7</v>
      </c>
      <c r="BN601" s="212" t="s">
        <v>8299</v>
      </c>
      <c r="BO601" s="211" t="s">
        <v>8294</v>
      </c>
      <c r="BP601" s="211"/>
      <c r="BQ601" s="212">
        <v>9.6999999999999993</v>
      </c>
      <c r="BR601" s="212" t="s">
        <v>8299</v>
      </c>
      <c r="BS601" s="212">
        <v>44.6</v>
      </c>
      <c r="BT601" s="212" t="s">
        <v>8299</v>
      </c>
      <c r="BU601" s="212">
        <v>13.9</v>
      </c>
      <c r="BV601" s="212" t="s">
        <v>8299</v>
      </c>
      <c r="BW601" s="212">
        <v>23.5</v>
      </c>
      <c r="BX601" s="212" t="s">
        <v>8299</v>
      </c>
      <c r="BY601" s="234">
        <v>7.9088149070739746</v>
      </c>
      <c r="BZ601" s="214">
        <v>42215</v>
      </c>
      <c r="CA601" s="212">
        <v>29.9</v>
      </c>
      <c r="CB601" s="208" t="s">
        <v>8299</v>
      </c>
      <c r="CC601" s="212">
        <v>9.4</v>
      </c>
      <c r="CD601" s="214">
        <v>42215</v>
      </c>
      <c r="CE601" s="208">
        <v>0</v>
      </c>
      <c r="CG601" s="215" t="s">
        <v>8294</v>
      </c>
      <c r="CH601" s="215" t="s">
        <v>8294</v>
      </c>
      <c r="CI601" s="215" t="s">
        <v>8294</v>
      </c>
      <c r="CJ601" s="215" t="s">
        <v>8294</v>
      </c>
    </row>
    <row r="602" spans="1:88">
      <c r="A602" s="210" t="s">
        <v>7624</v>
      </c>
      <c r="B602" s="211" t="s">
        <v>8086</v>
      </c>
      <c r="C602" s="212" t="s">
        <v>7751</v>
      </c>
      <c r="D602" s="211" t="s">
        <v>8276</v>
      </c>
      <c r="E602" s="212">
        <v>127</v>
      </c>
      <c r="F602" s="212">
        <v>2</v>
      </c>
      <c r="G602" s="213">
        <v>311</v>
      </c>
      <c r="H602" s="213">
        <v>11</v>
      </c>
      <c r="I602" s="213"/>
      <c r="J602" s="213"/>
      <c r="K602" s="211" t="s">
        <v>8294</v>
      </c>
      <c r="M602" s="212">
        <v>7</v>
      </c>
      <c r="N602" s="214">
        <v>41915</v>
      </c>
      <c r="O602" s="212">
        <v>3.96</v>
      </c>
      <c r="P602" s="214">
        <v>42215</v>
      </c>
      <c r="Q602" s="215" t="s">
        <v>8294</v>
      </c>
      <c r="R602" s="215" t="s">
        <v>8294</v>
      </c>
      <c r="S602" s="215" t="s">
        <v>8294</v>
      </c>
      <c r="T602" s="215" t="s">
        <v>8294</v>
      </c>
      <c r="U602" s="209">
        <f>AD602*BS602</f>
        <v>1175.8306559999999</v>
      </c>
      <c r="V602" s="216">
        <v>42215</v>
      </c>
      <c r="W602" s="215">
        <v>13.5</v>
      </c>
      <c r="X602" s="215" t="s">
        <v>8294</v>
      </c>
      <c r="Y602" s="215" t="s">
        <v>8294</v>
      </c>
      <c r="Z602" s="209">
        <f>AD602*BU602</f>
        <v>381.62924799999996</v>
      </c>
      <c r="AA602" s="216">
        <v>42215</v>
      </c>
      <c r="AB602" s="208">
        <f>(AD602/AH602)*10000</f>
        <v>51571.51999999999</v>
      </c>
      <c r="AC602" s="216">
        <v>42215</v>
      </c>
      <c r="AD602" s="485">
        <f>(O602/W602)*(((100-CC602)/100)*((100-2)/100))*100</f>
        <v>25.785759999999996</v>
      </c>
      <c r="AE602" s="216">
        <v>42212</v>
      </c>
      <c r="AF602" s="235">
        <v>28.914285714285715</v>
      </c>
      <c r="AG602" s="216">
        <v>42212</v>
      </c>
      <c r="AH602" s="212">
        <v>5</v>
      </c>
      <c r="AI602" s="216" t="s">
        <v>8299</v>
      </c>
      <c r="AJ602" s="212">
        <v>160</v>
      </c>
      <c r="AK602" s="216">
        <v>42145</v>
      </c>
      <c r="AL602" s="215" t="s">
        <v>8294</v>
      </c>
      <c r="AM602" s="215"/>
      <c r="AN602" s="212">
        <v>107</v>
      </c>
      <c r="AO602" s="212"/>
      <c r="AP602" s="215" t="s">
        <v>8294</v>
      </c>
      <c r="AQ602" s="215"/>
      <c r="AR602" s="215" t="s">
        <v>8294</v>
      </c>
      <c r="AS602" s="215"/>
      <c r="AT602" s="215" t="s">
        <v>8294</v>
      </c>
      <c r="AU602" s="215" t="s">
        <v>8294</v>
      </c>
      <c r="AV602" s="215"/>
      <c r="AW602" s="215" t="s">
        <v>8294</v>
      </c>
      <c r="AX602" s="215"/>
      <c r="AY602" s="215" t="s">
        <v>8294</v>
      </c>
      <c r="AZ602" s="215"/>
      <c r="BA602" s="215" t="s">
        <v>8294</v>
      </c>
      <c r="BB602" s="215"/>
      <c r="BC602" s="215" t="s">
        <v>8294</v>
      </c>
      <c r="BD602" s="215"/>
      <c r="BE602" s="212">
        <v>3</v>
      </c>
      <c r="BF602" s="217">
        <v>42279</v>
      </c>
      <c r="BG602" s="212">
        <v>-15.4</v>
      </c>
      <c r="BH602" s="212" t="s">
        <v>8299</v>
      </c>
      <c r="BI602" s="211" t="s">
        <v>8294</v>
      </c>
      <c r="BJ602" s="211"/>
      <c r="BK602" s="211" t="s">
        <v>8294</v>
      </c>
      <c r="BL602" s="211"/>
      <c r="BM602" s="212">
        <v>62.8</v>
      </c>
      <c r="BN602" s="212" t="s">
        <v>8299</v>
      </c>
      <c r="BO602" s="211" t="s">
        <v>8294</v>
      </c>
      <c r="BP602" s="211"/>
      <c r="BQ602" s="212">
        <v>9.8000000000000007</v>
      </c>
      <c r="BR602" s="212" t="s">
        <v>8299</v>
      </c>
      <c r="BS602" s="212">
        <v>45.6</v>
      </c>
      <c r="BT602" s="212" t="s">
        <v>8299</v>
      </c>
      <c r="BU602" s="212">
        <v>14.8</v>
      </c>
      <c r="BV602" s="212" t="s">
        <v>8299</v>
      </c>
      <c r="BW602" s="212">
        <v>45.3</v>
      </c>
      <c r="BX602" s="212" t="s">
        <v>8299</v>
      </c>
      <c r="BY602" s="234">
        <v>8.3875331878662109</v>
      </c>
      <c r="BZ602" s="214">
        <v>42215</v>
      </c>
      <c r="CA602" s="212">
        <v>32.5</v>
      </c>
      <c r="CB602" s="208" t="s">
        <v>8299</v>
      </c>
      <c r="CC602" s="212">
        <v>10.3</v>
      </c>
      <c r="CD602" s="214">
        <v>42215</v>
      </c>
      <c r="CE602" s="208">
        <v>0</v>
      </c>
      <c r="CG602" s="215" t="s">
        <v>8294</v>
      </c>
      <c r="CH602" s="215" t="s">
        <v>8294</v>
      </c>
      <c r="CI602" s="215" t="s">
        <v>8294</v>
      </c>
      <c r="CJ602" s="215" t="s">
        <v>8294</v>
      </c>
    </row>
    <row r="603" spans="1:88">
      <c r="A603" s="210" t="s">
        <v>7624</v>
      </c>
      <c r="B603" s="211" t="s">
        <v>7826</v>
      </c>
      <c r="C603" s="212" t="s">
        <v>7825</v>
      </c>
      <c r="D603" s="211" t="s">
        <v>8276</v>
      </c>
      <c r="E603" s="212">
        <v>7</v>
      </c>
      <c r="F603" s="212">
        <v>2</v>
      </c>
      <c r="G603" s="213">
        <v>311</v>
      </c>
      <c r="H603" s="213">
        <v>12</v>
      </c>
      <c r="I603" s="213"/>
      <c r="J603" s="213"/>
      <c r="K603" s="211" t="s">
        <v>8294</v>
      </c>
      <c r="M603" s="212">
        <v>7</v>
      </c>
      <c r="N603" s="214">
        <v>41915</v>
      </c>
      <c r="O603" s="212">
        <v>3.74</v>
      </c>
      <c r="P603" s="214">
        <v>42215</v>
      </c>
      <c r="Q603" s="215" t="s">
        <v>8294</v>
      </c>
      <c r="R603" s="215" t="s">
        <v>8294</v>
      </c>
      <c r="S603" s="215" t="s">
        <v>8294</v>
      </c>
      <c r="T603" s="215" t="s">
        <v>8294</v>
      </c>
      <c r="U603" s="209">
        <f>AD603*BS603</f>
        <v>1201.2896622222224</v>
      </c>
      <c r="V603" s="216">
        <v>42215</v>
      </c>
      <c r="W603" s="215">
        <v>13.5</v>
      </c>
      <c r="X603" s="215" t="s">
        <v>8294</v>
      </c>
      <c r="Y603" s="215" t="s">
        <v>8294</v>
      </c>
      <c r="Z603" s="209">
        <f>AD603*BU603</f>
        <v>355.48367555555558</v>
      </c>
      <c r="AA603" s="216">
        <v>42215</v>
      </c>
      <c r="AB603" s="208">
        <f>(AD603/AH603)*10000</f>
        <v>53295.903381642514</v>
      </c>
      <c r="AC603" s="216">
        <v>42215</v>
      </c>
      <c r="AD603" s="485">
        <f>(O603/W603)*(((100-CC603)/100)*((100-2)/100))*100</f>
        <v>24.516115555555558</v>
      </c>
      <c r="AE603" s="216">
        <v>42212</v>
      </c>
      <c r="AF603" s="235">
        <v>27.490598290598289</v>
      </c>
      <c r="AG603" s="216">
        <v>42212</v>
      </c>
      <c r="AH603" s="212">
        <v>4.5999999999999996</v>
      </c>
      <c r="AI603" s="216" t="s">
        <v>8299</v>
      </c>
      <c r="AJ603" s="212">
        <v>165</v>
      </c>
      <c r="AK603" s="216">
        <v>42145</v>
      </c>
      <c r="AL603" s="215" t="s">
        <v>8294</v>
      </c>
      <c r="AM603" s="215"/>
      <c r="AN603" s="212">
        <v>105</v>
      </c>
      <c r="AO603" s="212"/>
      <c r="AP603" s="215" t="s">
        <v>8294</v>
      </c>
      <c r="AQ603" s="215"/>
      <c r="AR603" s="215" t="s">
        <v>8294</v>
      </c>
      <c r="AS603" s="215"/>
      <c r="AT603" s="215" t="s">
        <v>8294</v>
      </c>
      <c r="AU603" s="215" t="s">
        <v>8294</v>
      </c>
      <c r="AV603" s="215"/>
      <c r="AW603" s="215" t="s">
        <v>8294</v>
      </c>
      <c r="AX603" s="215"/>
      <c r="AY603" s="215" t="s">
        <v>8294</v>
      </c>
      <c r="AZ603" s="215"/>
      <c r="BA603" s="215" t="s">
        <v>8294</v>
      </c>
      <c r="BB603" s="215"/>
      <c r="BC603" s="215" t="s">
        <v>8294</v>
      </c>
      <c r="BD603" s="215"/>
      <c r="BE603" s="212">
        <v>3</v>
      </c>
      <c r="BF603" s="217">
        <v>42279</v>
      </c>
      <c r="BG603" s="212">
        <v>21.4</v>
      </c>
      <c r="BH603" s="212" t="s">
        <v>8299</v>
      </c>
      <c r="BI603" s="211" t="s">
        <v>8294</v>
      </c>
      <c r="BJ603" s="211"/>
      <c r="BK603" s="211" t="s">
        <v>8294</v>
      </c>
      <c r="BL603" s="211"/>
      <c r="BM603" s="212">
        <v>68.900000000000006</v>
      </c>
      <c r="BN603" s="212" t="s">
        <v>8299</v>
      </c>
      <c r="BO603" s="211" t="s">
        <v>8294</v>
      </c>
      <c r="BP603" s="211"/>
      <c r="BQ603" s="212">
        <v>4.5999999999999996</v>
      </c>
      <c r="BR603" s="212" t="s">
        <v>8299</v>
      </c>
      <c r="BS603" s="212">
        <v>49</v>
      </c>
      <c r="BT603" s="212" t="s">
        <v>8299</v>
      </c>
      <c r="BU603" s="212">
        <v>14.5</v>
      </c>
      <c r="BV603" s="212" t="s">
        <v>8299</v>
      </c>
      <c r="BW603" s="212">
        <v>54.4</v>
      </c>
      <c r="BX603" s="212" t="s">
        <v>8299</v>
      </c>
      <c r="BY603" s="234">
        <v>7.6335139274597168</v>
      </c>
      <c r="BZ603" s="214">
        <v>42215</v>
      </c>
      <c r="CA603" s="212">
        <v>34.4</v>
      </c>
      <c r="CB603" s="208" t="s">
        <v>8299</v>
      </c>
      <c r="CC603" s="212">
        <v>9.6999999999999993</v>
      </c>
      <c r="CD603" s="214">
        <v>42215</v>
      </c>
      <c r="CE603" s="208">
        <v>0</v>
      </c>
      <c r="CG603" s="215" t="s">
        <v>8294</v>
      </c>
      <c r="CH603" s="215" t="s">
        <v>8294</v>
      </c>
      <c r="CI603" s="215" t="s">
        <v>8294</v>
      </c>
      <c r="CJ603" s="215" t="s">
        <v>8294</v>
      </c>
    </row>
    <row r="604" spans="1:88">
      <c r="A604" s="210" t="s">
        <v>7624</v>
      </c>
      <c r="B604" s="211" t="s">
        <v>7931</v>
      </c>
      <c r="C604" s="212" t="s">
        <v>7683</v>
      </c>
      <c r="D604" s="211" t="s">
        <v>8276</v>
      </c>
      <c r="E604" s="212">
        <v>53</v>
      </c>
      <c r="F604" s="212">
        <v>2</v>
      </c>
      <c r="G604" s="213">
        <v>311</v>
      </c>
      <c r="H604" s="213">
        <v>13</v>
      </c>
      <c r="I604" s="213"/>
      <c r="J604" s="213"/>
      <c r="K604" s="211" t="s">
        <v>8294</v>
      </c>
      <c r="M604" s="212">
        <v>7</v>
      </c>
      <c r="N604" s="214">
        <v>41915</v>
      </c>
      <c r="O604" s="212">
        <v>4.97</v>
      </c>
      <c r="P604" s="214">
        <v>42215</v>
      </c>
      <c r="Q604" s="215" t="s">
        <v>8294</v>
      </c>
      <c r="R604" s="215" t="s">
        <v>8294</v>
      </c>
      <c r="S604" s="215" t="s">
        <v>8294</v>
      </c>
      <c r="T604" s="215" t="s">
        <v>8294</v>
      </c>
      <c r="U604" s="209">
        <f>AD604*BS604</f>
        <v>1529.5127140740738</v>
      </c>
      <c r="V604" s="216">
        <v>42215</v>
      </c>
      <c r="W604" s="215">
        <v>13.5</v>
      </c>
      <c r="X604" s="215" t="s">
        <v>8294</v>
      </c>
      <c r="Y604" s="215" t="s">
        <v>8294</v>
      </c>
      <c r="Z604" s="209">
        <f>AD604*BU604</f>
        <v>465.36237896296291</v>
      </c>
      <c r="AA604" s="216">
        <v>42215</v>
      </c>
      <c r="AB604" s="208">
        <f>(AD604/AH604)*10000</f>
        <v>72317.386008230431</v>
      </c>
      <c r="AC604" s="216">
        <v>42215</v>
      </c>
      <c r="AD604" s="485">
        <f>(O604/W604)*(((100-CC604)/100)*((100-2)/100))*100</f>
        <v>32.542823703703696</v>
      </c>
      <c r="AE604" s="216">
        <v>42212</v>
      </c>
      <c r="AF604" s="235">
        <v>36.491168091168092</v>
      </c>
      <c r="AG604" s="216">
        <v>42212</v>
      </c>
      <c r="AH604" s="212">
        <v>4.5</v>
      </c>
      <c r="AI604" s="216" t="s">
        <v>8299</v>
      </c>
      <c r="AJ604" s="212">
        <v>165</v>
      </c>
      <c r="AK604" s="216">
        <v>42145</v>
      </c>
      <c r="AL604" s="215" t="s">
        <v>8294</v>
      </c>
      <c r="AM604" s="215"/>
      <c r="AN604" s="212">
        <v>107</v>
      </c>
      <c r="AO604" s="212"/>
      <c r="AP604" s="215" t="s">
        <v>8294</v>
      </c>
      <c r="AQ604" s="215"/>
      <c r="AR604" s="215" t="s">
        <v>8294</v>
      </c>
      <c r="AS604" s="215"/>
      <c r="AT604" s="215" t="s">
        <v>8294</v>
      </c>
      <c r="AU604" s="215" t="s">
        <v>8294</v>
      </c>
      <c r="AV604" s="215"/>
      <c r="AW604" s="215" t="s">
        <v>8294</v>
      </c>
      <c r="AX604" s="215"/>
      <c r="AY604" s="215" t="s">
        <v>8294</v>
      </c>
      <c r="AZ604" s="215"/>
      <c r="BA604" s="215" t="s">
        <v>8294</v>
      </c>
      <c r="BB604" s="215"/>
      <c r="BC604" s="215" t="s">
        <v>8294</v>
      </c>
      <c r="BD604" s="215"/>
      <c r="BE604" s="212">
        <v>3</v>
      </c>
      <c r="BF604" s="217">
        <v>42279</v>
      </c>
      <c r="BG604" s="212">
        <v>-9.4</v>
      </c>
      <c r="BH604" s="212" t="s">
        <v>8299</v>
      </c>
      <c r="BI604" s="211" t="s">
        <v>8294</v>
      </c>
      <c r="BJ604" s="211"/>
      <c r="BK604" s="211" t="s">
        <v>8294</v>
      </c>
      <c r="BL604" s="211"/>
      <c r="BM604" s="212">
        <v>62.6</v>
      </c>
      <c r="BN604" s="212" t="s">
        <v>8299</v>
      </c>
      <c r="BO604" s="211" t="s">
        <v>8294</v>
      </c>
      <c r="BP604" s="211"/>
      <c r="BQ604" s="212">
        <v>9.1999999999999993</v>
      </c>
      <c r="BR604" s="212" t="s">
        <v>8299</v>
      </c>
      <c r="BS604" s="212">
        <v>47</v>
      </c>
      <c r="BT604" s="212" t="s">
        <v>8299</v>
      </c>
      <c r="BU604" s="212">
        <v>14.3</v>
      </c>
      <c r="BV604" s="212" t="s">
        <v>8299</v>
      </c>
      <c r="BW604" s="212">
        <v>21.3</v>
      </c>
      <c r="BX604" s="212" t="s">
        <v>8299</v>
      </c>
      <c r="BY604" s="234">
        <v>8.2817983627319336</v>
      </c>
      <c r="BZ604" s="214">
        <v>42215</v>
      </c>
      <c r="CA604" s="212">
        <v>32.4</v>
      </c>
      <c r="CB604" s="208" t="s">
        <v>8299</v>
      </c>
      <c r="CC604" s="212">
        <v>9.8000000000000007</v>
      </c>
      <c r="CD604" s="214">
        <v>42215</v>
      </c>
      <c r="CE604" s="208">
        <v>0</v>
      </c>
      <c r="CG604" s="215" t="s">
        <v>8294</v>
      </c>
      <c r="CH604" s="215" t="s">
        <v>8294</v>
      </c>
      <c r="CI604" s="215" t="s">
        <v>8294</v>
      </c>
      <c r="CJ604" s="215" t="s">
        <v>8294</v>
      </c>
    </row>
    <row r="605" spans="1:88">
      <c r="A605" s="210" t="s">
        <v>7624</v>
      </c>
      <c r="B605" s="211" t="s">
        <v>8163</v>
      </c>
      <c r="C605" s="212" t="s">
        <v>7788</v>
      </c>
      <c r="D605" s="211" t="s">
        <v>8276</v>
      </c>
      <c r="E605" s="212">
        <v>165</v>
      </c>
      <c r="F605" s="212">
        <v>2</v>
      </c>
      <c r="G605" s="213">
        <v>311</v>
      </c>
      <c r="H605" s="213">
        <v>14</v>
      </c>
      <c r="I605" s="213"/>
      <c r="J605" s="213"/>
      <c r="K605" s="211" t="s">
        <v>8294</v>
      </c>
      <c r="M605" s="212">
        <v>5</v>
      </c>
      <c r="N605" s="214">
        <v>41915</v>
      </c>
      <c r="O605" s="212">
        <v>5.21</v>
      </c>
      <c r="P605" s="214">
        <v>42215</v>
      </c>
      <c r="Q605" s="215" t="s">
        <v>8294</v>
      </c>
      <c r="R605" s="215" t="s">
        <v>8294</v>
      </c>
      <c r="S605" s="215" t="s">
        <v>8294</v>
      </c>
      <c r="T605" s="215" t="s">
        <v>8294</v>
      </c>
      <c r="U605" s="209">
        <f>AD605*BS605</f>
        <v>1670.0391026666671</v>
      </c>
      <c r="V605" s="216">
        <v>42215</v>
      </c>
      <c r="W605" s="215">
        <v>13.5</v>
      </c>
      <c r="X605" s="215" t="s">
        <v>8294</v>
      </c>
      <c r="Y605" s="215" t="s">
        <v>8294</v>
      </c>
      <c r="Z605" s="209">
        <f>AD605*BU605</f>
        <v>443.97767555555566</v>
      </c>
      <c r="AA605" s="216">
        <v>42215</v>
      </c>
      <c r="AB605" s="208">
        <f>(AD605/AH605)*10000</f>
        <v>79423.555555555577</v>
      </c>
      <c r="AC605" s="216">
        <v>42215</v>
      </c>
      <c r="AD605" s="485">
        <f>(O605/W605)*(((100-CC605)/100)*((100-2)/100))*100</f>
        <v>34.152128888888896</v>
      </c>
      <c r="AE605" s="216">
        <v>42212</v>
      </c>
      <c r="AF605" s="235">
        <v>38.295726495726498</v>
      </c>
      <c r="AG605" s="216">
        <v>42212</v>
      </c>
      <c r="AH605" s="212">
        <v>4.3</v>
      </c>
      <c r="AI605" s="216" t="s">
        <v>8299</v>
      </c>
      <c r="AJ605" s="212">
        <v>165</v>
      </c>
      <c r="AK605" s="216">
        <v>42145</v>
      </c>
      <c r="AL605" s="215" t="s">
        <v>8294</v>
      </c>
      <c r="AM605" s="215"/>
      <c r="AN605" s="212">
        <v>105</v>
      </c>
      <c r="AO605" s="212"/>
      <c r="AP605" s="215" t="s">
        <v>8294</v>
      </c>
      <c r="AQ605" s="215"/>
      <c r="AR605" s="215" t="s">
        <v>8294</v>
      </c>
      <c r="AS605" s="215"/>
      <c r="AT605" s="215" t="s">
        <v>8294</v>
      </c>
      <c r="AU605" s="215" t="s">
        <v>8294</v>
      </c>
      <c r="AV605" s="215"/>
      <c r="AW605" s="215" t="s">
        <v>8294</v>
      </c>
      <c r="AX605" s="215"/>
      <c r="AY605" s="215" t="s">
        <v>8294</v>
      </c>
      <c r="AZ605" s="215"/>
      <c r="BA605" s="215" t="s">
        <v>8294</v>
      </c>
      <c r="BB605" s="215"/>
      <c r="BC605" s="215" t="s">
        <v>8294</v>
      </c>
      <c r="BD605" s="215"/>
      <c r="BE605" s="212">
        <v>5</v>
      </c>
      <c r="BF605" s="217">
        <v>42279</v>
      </c>
      <c r="BG605" s="212">
        <v>-14.6</v>
      </c>
      <c r="BH605" s="212" t="s">
        <v>8299</v>
      </c>
      <c r="BI605" s="211" t="s">
        <v>8294</v>
      </c>
      <c r="BJ605" s="211"/>
      <c r="BK605" s="211" t="s">
        <v>8294</v>
      </c>
      <c r="BL605" s="211"/>
      <c r="BM605" s="212">
        <v>62.5</v>
      </c>
      <c r="BN605" s="212" t="s">
        <v>8299</v>
      </c>
      <c r="BO605" s="211" t="s">
        <v>8294</v>
      </c>
      <c r="BP605" s="211"/>
      <c r="BQ605" s="212">
        <v>9.3000000000000007</v>
      </c>
      <c r="BR605" s="212" t="s">
        <v>8299</v>
      </c>
      <c r="BS605" s="212">
        <v>48.9</v>
      </c>
      <c r="BT605" s="212" t="s">
        <v>8299</v>
      </c>
      <c r="BU605" s="212">
        <v>13</v>
      </c>
      <c r="BV605" s="212" t="s">
        <v>8299</v>
      </c>
      <c r="BW605" s="212">
        <v>8.6</v>
      </c>
      <c r="BX605" s="212" t="s">
        <v>8299</v>
      </c>
      <c r="BY605" s="234">
        <v>7.6989741325378418</v>
      </c>
      <c r="BZ605" s="214">
        <v>42215</v>
      </c>
      <c r="CA605" s="212">
        <v>30.8</v>
      </c>
      <c r="CB605" s="208" t="s">
        <v>8299</v>
      </c>
      <c r="CC605" s="212">
        <v>9.6999999999999993</v>
      </c>
      <c r="CD605" s="214">
        <v>42215</v>
      </c>
      <c r="CE605" s="208">
        <v>0</v>
      </c>
      <c r="CG605" s="215" t="s">
        <v>8294</v>
      </c>
      <c r="CH605" s="215" t="s">
        <v>8294</v>
      </c>
      <c r="CI605" s="215" t="s">
        <v>8294</v>
      </c>
      <c r="CJ605" s="215" t="s">
        <v>8294</v>
      </c>
    </row>
    <row r="606" spans="1:88">
      <c r="A606" s="210" t="s">
        <v>7624</v>
      </c>
      <c r="B606" s="211" t="s">
        <v>8039</v>
      </c>
      <c r="C606" s="212" t="s">
        <v>7733</v>
      </c>
      <c r="D606" s="211" t="s">
        <v>8276</v>
      </c>
      <c r="E606" s="212">
        <v>107</v>
      </c>
      <c r="F606" s="212">
        <v>2</v>
      </c>
      <c r="G606" s="213">
        <v>311</v>
      </c>
      <c r="H606" s="213">
        <v>15</v>
      </c>
      <c r="I606" s="213"/>
      <c r="J606" s="213"/>
      <c r="K606" s="211" t="s">
        <v>8294</v>
      </c>
      <c r="M606" s="212">
        <v>7</v>
      </c>
      <c r="N606" s="214">
        <v>41915</v>
      </c>
      <c r="O606" s="212">
        <v>5.08</v>
      </c>
      <c r="P606" s="214">
        <v>42215</v>
      </c>
      <c r="Q606" s="215" t="s">
        <v>8294</v>
      </c>
      <c r="R606" s="215" t="s">
        <v>8294</v>
      </c>
      <c r="S606" s="215" t="s">
        <v>8294</v>
      </c>
      <c r="T606" s="215" t="s">
        <v>8294</v>
      </c>
      <c r="U606" s="209">
        <f>AD606*BS606</f>
        <v>1546.3574186666665</v>
      </c>
      <c r="V606" s="216">
        <v>42215</v>
      </c>
      <c r="W606" s="215">
        <v>13.5</v>
      </c>
      <c r="X606" s="215" t="s">
        <v>8294</v>
      </c>
      <c r="Y606" s="215" t="s">
        <v>8294</v>
      </c>
      <c r="Z606" s="209">
        <f>AD606*BU606</f>
        <v>455.97718755555553</v>
      </c>
      <c r="AA606" s="216">
        <v>42215</v>
      </c>
      <c r="AB606" s="208">
        <f>(AD606/AH606)*10000</f>
        <v>75095.057239057234</v>
      </c>
      <c r="AC606" s="216">
        <v>42215</v>
      </c>
      <c r="AD606" s="485">
        <f>(O606/W606)*(((100-CC606)/100)*((100-2)/100))*100</f>
        <v>33.041825185185182</v>
      </c>
      <c r="AE606" s="216">
        <v>42212</v>
      </c>
      <c r="AF606" s="235">
        <v>37.050712250712245</v>
      </c>
      <c r="AG606" s="216">
        <v>42212</v>
      </c>
      <c r="AH606" s="212">
        <v>4.4000000000000004</v>
      </c>
      <c r="AI606" s="216" t="s">
        <v>8299</v>
      </c>
      <c r="AJ606" s="212">
        <v>170</v>
      </c>
      <c r="AK606" s="216">
        <v>42145</v>
      </c>
      <c r="AL606" s="215" t="s">
        <v>8294</v>
      </c>
      <c r="AM606" s="215"/>
      <c r="AN606" s="212">
        <v>107</v>
      </c>
      <c r="AO606" s="212"/>
      <c r="AP606" s="215" t="s">
        <v>8294</v>
      </c>
      <c r="AQ606" s="215"/>
      <c r="AR606" s="215" t="s">
        <v>8294</v>
      </c>
      <c r="AS606" s="215"/>
      <c r="AT606" s="215" t="s">
        <v>8294</v>
      </c>
      <c r="AU606" s="215" t="s">
        <v>8294</v>
      </c>
      <c r="AV606" s="215"/>
      <c r="AW606" s="215" t="s">
        <v>8294</v>
      </c>
      <c r="AX606" s="215"/>
      <c r="AY606" s="215" t="s">
        <v>8294</v>
      </c>
      <c r="AZ606" s="215"/>
      <c r="BA606" s="215" t="s">
        <v>8294</v>
      </c>
      <c r="BB606" s="215"/>
      <c r="BC606" s="215" t="s">
        <v>8294</v>
      </c>
      <c r="BD606" s="215"/>
      <c r="BE606" s="212">
        <v>3</v>
      </c>
      <c r="BF606" s="217">
        <v>42279</v>
      </c>
      <c r="BG606" s="212">
        <v>-14.7</v>
      </c>
      <c r="BH606" s="212" t="s">
        <v>8299</v>
      </c>
      <c r="BI606" s="211" t="s">
        <v>8294</v>
      </c>
      <c r="BJ606" s="211"/>
      <c r="BK606" s="211" t="s">
        <v>8294</v>
      </c>
      <c r="BL606" s="211"/>
      <c r="BM606" s="212">
        <v>61.5</v>
      </c>
      <c r="BN606" s="212" t="s">
        <v>8299</v>
      </c>
      <c r="BO606" s="211" t="s">
        <v>8294</v>
      </c>
      <c r="BP606" s="211"/>
      <c r="BQ606" s="212">
        <v>9.5</v>
      </c>
      <c r="BR606" s="212" t="s">
        <v>8299</v>
      </c>
      <c r="BS606" s="212">
        <v>46.8</v>
      </c>
      <c r="BT606" s="212" t="s">
        <v>8299</v>
      </c>
      <c r="BU606" s="212">
        <v>13.8</v>
      </c>
      <c r="BV606" s="212" t="s">
        <v>8299</v>
      </c>
      <c r="BW606" s="212">
        <v>8.6</v>
      </c>
      <c r="BX606" s="212" t="s">
        <v>8299</v>
      </c>
      <c r="BY606" s="234">
        <v>8.446375846862793</v>
      </c>
      <c r="BZ606" s="214">
        <v>42215</v>
      </c>
      <c r="CA606" s="212">
        <v>31.1</v>
      </c>
      <c r="CB606" s="208" t="s">
        <v>8299</v>
      </c>
      <c r="CC606" s="212">
        <v>10.4</v>
      </c>
      <c r="CD606" s="214">
        <v>42215</v>
      </c>
      <c r="CE606" s="208">
        <v>0</v>
      </c>
      <c r="CG606" s="215" t="s">
        <v>8294</v>
      </c>
      <c r="CH606" s="215" t="s">
        <v>8294</v>
      </c>
      <c r="CI606" s="215" t="s">
        <v>8294</v>
      </c>
      <c r="CJ606" s="215" t="s">
        <v>8294</v>
      </c>
    </row>
    <row r="607" spans="1:88">
      <c r="A607" s="210" t="s">
        <v>7624</v>
      </c>
      <c r="B607" s="211" t="s">
        <v>7885</v>
      </c>
      <c r="C607" s="212" t="s">
        <v>7660</v>
      </c>
      <c r="D607" s="211" t="s">
        <v>8276</v>
      </c>
      <c r="E607" s="212">
        <v>30</v>
      </c>
      <c r="F607" s="212">
        <v>2</v>
      </c>
      <c r="G607" s="213">
        <v>311</v>
      </c>
      <c r="H607" s="213">
        <v>16</v>
      </c>
      <c r="I607" s="213"/>
      <c r="J607" s="213"/>
      <c r="K607" s="211" t="s">
        <v>8294</v>
      </c>
      <c r="M607" s="212">
        <v>7</v>
      </c>
      <c r="N607" s="214">
        <v>41915</v>
      </c>
      <c r="O607" s="212">
        <v>3.33</v>
      </c>
      <c r="P607" s="214">
        <v>42215</v>
      </c>
      <c r="Q607" s="215" t="s">
        <v>8294</v>
      </c>
      <c r="R607" s="215" t="s">
        <v>8294</v>
      </c>
      <c r="S607" s="215" t="s">
        <v>8294</v>
      </c>
      <c r="T607" s="215" t="s">
        <v>8294</v>
      </c>
      <c r="U607" s="209">
        <f>AD607*BS607</f>
        <v>976.81539200000009</v>
      </c>
      <c r="V607" s="216">
        <v>42215</v>
      </c>
      <c r="W607" s="215">
        <v>13.5</v>
      </c>
      <c r="X607" s="215" t="s">
        <v>8294</v>
      </c>
      <c r="Y607" s="215" t="s">
        <v>8294</v>
      </c>
      <c r="Z607" s="209">
        <f>AD607*BU607</f>
        <v>334.34620800000005</v>
      </c>
      <c r="AA607" s="216">
        <v>42215</v>
      </c>
      <c r="AB607" s="208">
        <f>(AD607/AH607)*10000</f>
        <v>42848.418300653597</v>
      </c>
      <c r="AC607" s="216">
        <v>42215</v>
      </c>
      <c r="AD607" s="485">
        <f>(O607/W607)*(((100-CC607)/100)*((100-2)/100))*100</f>
        <v>21.852693333333335</v>
      </c>
      <c r="AE607" s="216">
        <v>42212</v>
      </c>
      <c r="AF607" s="235">
        <v>24.504029304029302</v>
      </c>
      <c r="AG607" s="216">
        <v>42212</v>
      </c>
      <c r="AH607" s="212">
        <v>5.0999999999999996</v>
      </c>
      <c r="AI607" s="216" t="s">
        <v>8299</v>
      </c>
      <c r="AJ607" s="212">
        <v>195</v>
      </c>
      <c r="AK607" s="216">
        <v>42145</v>
      </c>
      <c r="AL607" s="215" t="s">
        <v>8294</v>
      </c>
      <c r="AM607" s="215"/>
      <c r="AN607" s="212">
        <v>106</v>
      </c>
      <c r="AO607" s="212"/>
      <c r="AP607" s="215" t="s">
        <v>8294</v>
      </c>
      <c r="AQ607" s="215"/>
      <c r="AR607" s="215" t="s">
        <v>8294</v>
      </c>
      <c r="AS607" s="215"/>
      <c r="AT607" s="215" t="s">
        <v>8294</v>
      </c>
      <c r="AU607" s="215" t="s">
        <v>8294</v>
      </c>
      <c r="AV607" s="215"/>
      <c r="AW607" s="215" t="s">
        <v>8294</v>
      </c>
      <c r="AX607" s="215"/>
      <c r="AY607" s="215" t="s">
        <v>8294</v>
      </c>
      <c r="AZ607" s="215"/>
      <c r="BA607" s="215" t="s">
        <v>8294</v>
      </c>
      <c r="BB607" s="215"/>
      <c r="BC607" s="215" t="s">
        <v>8294</v>
      </c>
      <c r="BD607" s="215"/>
      <c r="BE607" s="212">
        <v>3</v>
      </c>
      <c r="BF607" s="217">
        <v>42279</v>
      </c>
      <c r="BG607" s="212">
        <v>-9</v>
      </c>
      <c r="BH607" s="212" t="s">
        <v>8299</v>
      </c>
      <c r="BI607" s="211" t="s">
        <v>8294</v>
      </c>
      <c r="BJ607" s="211"/>
      <c r="BK607" s="211" t="s">
        <v>8294</v>
      </c>
      <c r="BL607" s="211"/>
      <c r="BM607" s="212">
        <v>60.5</v>
      </c>
      <c r="BN607" s="212" t="s">
        <v>8299</v>
      </c>
      <c r="BO607" s="211" t="s">
        <v>8294</v>
      </c>
      <c r="BP607" s="211"/>
      <c r="BQ607" s="212">
        <v>10</v>
      </c>
      <c r="BR607" s="212" t="s">
        <v>8299</v>
      </c>
      <c r="BS607" s="212">
        <v>44.7</v>
      </c>
      <c r="BT607" s="212" t="s">
        <v>8299</v>
      </c>
      <c r="BU607" s="212">
        <v>15.3</v>
      </c>
      <c r="BV607" s="212" t="s">
        <v>8299</v>
      </c>
      <c r="BW607" s="212">
        <v>41.7</v>
      </c>
      <c r="BX607" s="212" t="s">
        <v>8299</v>
      </c>
      <c r="BY607" s="234">
        <v>8.3107051849365234</v>
      </c>
      <c r="BZ607" s="214">
        <v>42215</v>
      </c>
      <c r="CA607" s="212">
        <v>33</v>
      </c>
      <c r="CB607" s="208" t="s">
        <v>8299</v>
      </c>
      <c r="CC607" s="212">
        <v>9.6</v>
      </c>
      <c r="CD607" s="214">
        <v>42215</v>
      </c>
      <c r="CE607" s="208">
        <v>0</v>
      </c>
      <c r="CG607" s="215" t="s">
        <v>8294</v>
      </c>
      <c r="CH607" s="215" t="s">
        <v>8294</v>
      </c>
      <c r="CI607" s="215" t="s">
        <v>8294</v>
      </c>
      <c r="CJ607" s="215" t="s">
        <v>8294</v>
      </c>
    </row>
    <row r="608" spans="1:88">
      <c r="A608" s="210" t="s">
        <v>7624</v>
      </c>
      <c r="B608" s="211" t="s">
        <v>8084</v>
      </c>
      <c r="C608" s="212" t="s">
        <v>7396</v>
      </c>
      <c r="D608" s="211" t="s">
        <v>8274</v>
      </c>
      <c r="E608" s="212">
        <v>126</v>
      </c>
      <c r="F608" s="212">
        <v>2</v>
      </c>
      <c r="G608" s="213">
        <v>311</v>
      </c>
      <c r="H608" s="213">
        <v>17</v>
      </c>
      <c r="I608" s="213"/>
      <c r="J608" s="213"/>
      <c r="K608" s="211" t="s">
        <v>8294</v>
      </c>
      <c r="M608" s="212">
        <v>7</v>
      </c>
      <c r="N608" s="214">
        <v>41915</v>
      </c>
      <c r="O608" s="212">
        <v>3.81</v>
      </c>
      <c r="P608" s="214">
        <v>42215</v>
      </c>
      <c r="Q608" s="215" t="s">
        <v>8294</v>
      </c>
      <c r="R608" s="215" t="s">
        <v>8294</v>
      </c>
      <c r="S608" s="215" t="s">
        <v>8294</v>
      </c>
      <c r="T608" s="215" t="s">
        <v>8294</v>
      </c>
      <c r="U608" s="209">
        <f>AD608*BS608</f>
        <v>1116.4089657777777</v>
      </c>
      <c r="V608" s="216">
        <v>42215</v>
      </c>
      <c r="W608" s="215">
        <v>13.5</v>
      </c>
      <c r="X608" s="215" t="s">
        <v>8294</v>
      </c>
      <c r="Y608" s="215" t="s">
        <v>8294</v>
      </c>
      <c r="Z608" s="209">
        <f>AD608*BU608</f>
        <v>372.96513333333331</v>
      </c>
      <c r="AA608" s="216">
        <v>42215</v>
      </c>
      <c r="AB608" s="208">
        <f>(AD608/AH608)*10000</f>
        <v>51800.712962962956</v>
      </c>
      <c r="AC608" s="216">
        <v>42215</v>
      </c>
      <c r="AD608" s="485">
        <f>(O608/W608)*(((100-CC608)/100)*((100-2)/100))*100</f>
        <v>24.86434222222222</v>
      </c>
      <c r="AE608" s="216">
        <v>42212</v>
      </c>
      <c r="AF608" s="235">
        <v>27.881074481074481</v>
      </c>
      <c r="AG608" s="216">
        <v>42212</v>
      </c>
      <c r="AH608" s="212">
        <v>4.8</v>
      </c>
      <c r="AI608" s="216" t="s">
        <v>8299</v>
      </c>
      <c r="AJ608" s="212">
        <v>155</v>
      </c>
      <c r="AK608" s="216">
        <v>42145</v>
      </c>
      <c r="AL608" s="215" t="s">
        <v>8294</v>
      </c>
      <c r="AM608" s="215"/>
      <c r="AN608" s="212">
        <v>103</v>
      </c>
      <c r="AO608" s="212"/>
      <c r="AP608" s="215" t="s">
        <v>8294</v>
      </c>
      <c r="AQ608" s="215"/>
      <c r="AR608" s="215" t="s">
        <v>8294</v>
      </c>
      <c r="AS608" s="215"/>
      <c r="AT608" s="215" t="s">
        <v>8294</v>
      </c>
      <c r="AU608" s="215" t="s">
        <v>8294</v>
      </c>
      <c r="AV608" s="215"/>
      <c r="AW608" s="215" t="s">
        <v>8294</v>
      </c>
      <c r="AX608" s="215"/>
      <c r="AY608" s="215" t="s">
        <v>8294</v>
      </c>
      <c r="AZ608" s="215"/>
      <c r="BA608" s="215" t="s">
        <v>8294</v>
      </c>
      <c r="BB608" s="215"/>
      <c r="BC608" s="215" t="s">
        <v>8294</v>
      </c>
      <c r="BD608" s="215"/>
      <c r="BE608" s="212">
        <v>3</v>
      </c>
      <c r="BF608" s="217">
        <v>42279</v>
      </c>
      <c r="BG608" s="212">
        <v>-12.9</v>
      </c>
      <c r="BH608" s="212" t="s">
        <v>8299</v>
      </c>
      <c r="BI608" s="211" t="s">
        <v>8294</v>
      </c>
      <c r="BJ608" s="211"/>
      <c r="BK608" s="211" t="s">
        <v>8294</v>
      </c>
      <c r="BL608" s="211"/>
      <c r="BM608" s="212">
        <v>60</v>
      </c>
      <c r="BN608" s="212" t="s">
        <v>8299</v>
      </c>
      <c r="BO608" s="211" t="s">
        <v>8294</v>
      </c>
      <c r="BP608" s="211"/>
      <c r="BQ608" s="212">
        <v>10.7</v>
      </c>
      <c r="BR608" s="212" t="s">
        <v>8299</v>
      </c>
      <c r="BS608" s="212">
        <v>44.9</v>
      </c>
      <c r="BT608" s="212" t="s">
        <v>8299</v>
      </c>
      <c r="BU608" s="212">
        <v>15</v>
      </c>
      <c r="BV608" s="212" t="s">
        <v>8299</v>
      </c>
      <c r="BW608" s="212">
        <v>33.5</v>
      </c>
      <c r="BX608" s="212" t="s">
        <v>8299</v>
      </c>
      <c r="BY608" s="234">
        <v>8.3476953506469727</v>
      </c>
      <c r="BZ608" s="214">
        <v>42215</v>
      </c>
      <c r="CA608" s="212">
        <v>32.5</v>
      </c>
      <c r="CB608" s="208" t="s">
        <v>8299</v>
      </c>
      <c r="CC608" s="212">
        <v>10.1</v>
      </c>
      <c r="CD608" s="214">
        <v>42215</v>
      </c>
      <c r="CE608" s="208">
        <v>0</v>
      </c>
      <c r="CG608" s="215" t="s">
        <v>8294</v>
      </c>
      <c r="CH608" s="215" t="s">
        <v>8294</v>
      </c>
      <c r="CI608" s="215" t="s">
        <v>8294</v>
      </c>
      <c r="CJ608" s="215" t="s">
        <v>8294</v>
      </c>
    </row>
    <row r="609" spans="1:92">
      <c r="A609" s="210" t="s">
        <v>7624</v>
      </c>
      <c r="B609" s="211" t="s">
        <v>8149</v>
      </c>
      <c r="C609" s="212" t="s">
        <v>7780</v>
      </c>
      <c r="D609" s="211" t="s">
        <v>8274</v>
      </c>
      <c r="E609" s="212">
        <v>157</v>
      </c>
      <c r="F609" s="212">
        <v>2</v>
      </c>
      <c r="G609" s="213">
        <v>311</v>
      </c>
      <c r="H609" s="213">
        <v>18</v>
      </c>
      <c r="I609" s="213"/>
      <c r="J609" s="213"/>
      <c r="K609" s="211" t="s">
        <v>8294</v>
      </c>
      <c r="M609" s="212">
        <v>7</v>
      </c>
      <c r="N609" s="214">
        <v>41915</v>
      </c>
      <c r="O609" s="212">
        <v>4.25</v>
      </c>
      <c r="P609" s="214">
        <v>42215</v>
      </c>
      <c r="Q609" s="215" t="s">
        <v>8294</v>
      </c>
      <c r="R609" s="215" t="s">
        <v>8294</v>
      </c>
      <c r="S609" s="215" t="s">
        <v>8294</v>
      </c>
      <c r="T609" s="215" t="s">
        <v>8294</v>
      </c>
      <c r="U609" s="209">
        <f>AD609*BS609</f>
        <v>1327.4132666666667</v>
      </c>
      <c r="V609" s="216">
        <v>42215</v>
      </c>
      <c r="W609" s="215">
        <v>13.5</v>
      </c>
      <c r="X609" s="215" t="s">
        <v>8294</v>
      </c>
      <c r="Y609" s="215" t="s">
        <v>8294</v>
      </c>
      <c r="Z609" s="209">
        <f>AD609*BU609</f>
        <v>384.03151111111112</v>
      </c>
      <c r="AA609" s="216">
        <v>42215</v>
      </c>
      <c r="AB609" s="208">
        <f>(AD609/AH609)*10000</f>
        <v>60496.457326892116</v>
      </c>
      <c r="AC609" s="216">
        <v>42215</v>
      </c>
      <c r="AD609" s="485">
        <f>(O609/W609)*(((100-CC609)/100)*((100-2)/100))*100</f>
        <v>27.828370370370369</v>
      </c>
      <c r="AE609" s="216">
        <v>42212</v>
      </c>
      <c r="AF609" s="235">
        <v>31.20472120472121</v>
      </c>
      <c r="AG609" s="216">
        <v>42212</v>
      </c>
      <c r="AH609" s="212">
        <v>4.5999999999999996</v>
      </c>
      <c r="AI609" s="216" t="s">
        <v>8299</v>
      </c>
      <c r="AJ609" s="212">
        <v>165</v>
      </c>
      <c r="AK609" s="216">
        <v>42145</v>
      </c>
      <c r="AL609" s="215" t="s">
        <v>8294</v>
      </c>
      <c r="AM609" s="215"/>
      <c r="AN609" s="212">
        <v>106</v>
      </c>
      <c r="AO609" s="212"/>
      <c r="AP609" s="215" t="s">
        <v>8294</v>
      </c>
      <c r="AQ609" s="215"/>
      <c r="AR609" s="215" t="s">
        <v>8294</v>
      </c>
      <c r="AS609" s="215"/>
      <c r="AT609" s="215" t="s">
        <v>8294</v>
      </c>
      <c r="AU609" s="215" t="s">
        <v>8294</v>
      </c>
      <c r="AV609" s="215"/>
      <c r="AW609" s="215" t="s">
        <v>8294</v>
      </c>
      <c r="AX609" s="215"/>
      <c r="AY609" s="215" t="s">
        <v>8294</v>
      </c>
      <c r="AZ609" s="215"/>
      <c r="BA609" s="215" t="s">
        <v>8294</v>
      </c>
      <c r="BB609" s="215"/>
      <c r="BC609" s="215" t="s">
        <v>8294</v>
      </c>
      <c r="BD609" s="215"/>
      <c r="BE609" s="212">
        <v>3</v>
      </c>
      <c r="BF609" s="217">
        <v>42279</v>
      </c>
      <c r="BG609" s="212">
        <v>-16.7</v>
      </c>
      <c r="BH609" s="212" t="s">
        <v>8299</v>
      </c>
      <c r="BI609" s="211" t="s">
        <v>8294</v>
      </c>
      <c r="BJ609" s="211"/>
      <c r="BK609" s="211" t="s">
        <v>8294</v>
      </c>
      <c r="BL609" s="211"/>
      <c r="BM609" s="212">
        <v>60.4</v>
      </c>
      <c r="BN609" s="212" t="s">
        <v>8299</v>
      </c>
      <c r="BO609" s="211" t="s">
        <v>8294</v>
      </c>
      <c r="BP609" s="211"/>
      <c r="BQ609" s="212">
        <v>10.3</v>
      </c>
      <c r="BR609" s="212" t="s">
        <v>8299</v>
      </c>
      <c r="BS609" s="212">
        <v>47.7</v>
      </c>
      <c r="BT609" s="212" t="s">
        <v>8299</v>
      </c>
      <c r="BU609" s="212">
        <v>13.8</v>
      </c>
      <c r="BV609" s="212" t="s">
        <v>8299</v>
      </c>
      <c r="BW609" s="212">
        <v>12.3</v>
      </c>
      <c r="BX609" s="212" t="s">
        <v>8299</v>
      </c>
      <c r="BY609" s="234">
        <v>7.5456352233886719</v>
      </c>
      <c r="BZ609" s="214">
        <v>42215</v>
      </c>
      <c r="CA609" s="212">
        <v>31.9</v>
      </c>
      <c r="CB609" s="208" t="s">
        <v>8299</v>
      </c>
      <c r="CC609" s="212">
        <v>9.8000000000000007</v>
      </c>
      <c r="CD609" s="214">
        <v>42215</v>
      </c>
      <c r="CE609" s="208">
        <v>0</v>
      </c>
      <c r="CG609" s="215" t="s">
        <v>8294</v>
      </c>
      <c r="CH609" s="215" t="s">
        <v>8294</v>
      </c>
      <c r="CI609" s="215" t="s">
        <v>8294</v>
      </c>
      <c r="CJ609" s="215" t="s">
        <v>8294</v>
      </c>
    </row>
    <row r="610" spans="1:92">
      <c r="A610" s="210" t="s">
        <v>7624</v>
      </c>
      <c r="B610" s="211" t="s">
        <v>7979</v>
      </c>
      <c r="C610" s="212" t="s">
        <v>7705</v>
      </c>
      <c r="D610" s="211" t="s">
        <v>8274</v>
      </c>
      <c r="E610" s="212">
        <v>77</v>
      </c>
      <c r="F610" s="212">
        <v>2</v>
      </c>
      <c r="G610" s="213">
        <v>311</v>
      </c>
      <c r="H610" s="213">
        <v>19</v>
      </c>
      <c r="I610" s="213"/>
      <c r="J610" s="213"/>
      <c r="K610" s="211" t="s">
        <v>8294</v>
      </c>
      <c r="M610" s="212">
        <v>7</v>
      </c>
      <c r="N610" s="214">
        <v>41915</v>
      </c>
      <c r="O610" s="212">
        <v>3.52</v>
      </c>
      <c r="P610" s="214">
        <v>42215</v>
      </c>
      <c r="Q610" s="215" t="s">
        <v>8294</v>
      </c>
      <c r="R610" s="215" t="s">
        <v>8294</v>
      </c>
      <c r="S610" s="215" t="s">
        <v>8294</v>
      </c>
      <c r="T610" s="215" t="s">
        <v>8294</v>
      </c>
      <c r="U610" s="209">
        <f>AD610*BS610</f>
        <v>1126.0107662222222</v>
      </c>
      <c r="V610" s="216">
        <v>42215</v>
      </c>
      <c r="W610" s="215">
        <v>13.5</v>
      </c>
      <c r="X610" s="215" t="s">
        <v>8294</v>
      </c>
      <c r="Y610" s="215" t="s">
        <v>8294</v>
      </c>
      <c r="Z610" s="209">
        <f>AD610*BU610</f>
        <v>288.42488888888892</v>
      </c>
      <c r="AA610" s="216">
        <v>42215</v>
      </c>
      <c r="AB610" s="208">
        <f>(AD610/AH610)*10000</f>
        <v>50160.850241545901</v>
      </c>
      <c r="AC610" s="216">
        <v>42215</v>
      </c>
      <c r="AD610" s="485">
        <f>(O610/W610)*(((100-CC610)/100)*((100-2)/100))*100</f>
        <v>23.073991111111113</v>
      </c>
      <c r="AE610" s="216">
        <v>42212</v>
      </c>
      <c r="AF610" s="235">
        <v>25.873504273504267</v>
      </c>
      <c r="AG610" s="216">
        <v>42212</v>
      </c>
      <c r="AH610" s="212">
        <v>4.5999999999999996</v>
      </c>
      <c r="AI610" s="216" t="s">
        <v>8299</v>
      </c>
      <c r="AJ610" s="212">
        <v>150</v>
      </c>
      <c r="AK610" s="216">
        <v>42145</v>
      </c>
      <c r="AL610" s="215" t="s">
        <v>8294</v>
      </c>
      <c r="AM610" s="215"/>
      <c r="AN610" s="212">
        <v>107</v>
      </c>
      <c r="AO610" s="212"/>
      <c r="AP610" s="215" t="s">
        <v>8294</v>
      </c>
      <c r="AQ610" s="215"/>
      <c r="AR610" s="215" t="s">
        <v>8294</v>
      </c>
      <c r="AS610" s="215"/>
      <c r="AT610" s="215" t="s">
        <v>8294</v>
      </c>
      <c r="AU610" s="215" t="s">
        <v>8294</v>
      </c>
      <c r="AV610" s="215"/>
      <c r="AW610" s="215" t="s">
        <v>8294</v>
      </c>
      <c r="AX610" s="215"/>
      <c r="AY610" s="215" t="s">
        <v>8294</v>
      </c>
      <c r="AZ610" s="215"/>
      <c r="BA610" s="215" t="s">
        <v>8294</v>
      </c>
      <c r="BB610" s="215"/>
      <c r="BC610" s="215" t="s">
        <v>8294</v>
      </c>
      <c r="BD610" s="215"/>
      <c r="BE610" s="212">
        <v>3</v>
      </c>
      <c r="BF610" s="217">
        <v>42279</v>
      </c>
      <c r="BG610" s="212">
        <v>-14.5</v>
      </c>
      <c r="BH610" s="212" t="s">
        <v>8299</v>
      </c>
      <c r="BI610" s="211" t="s">
        <v>8294</v>
      </c>
      <c r="BJ610" s="211"/>
      <c r="BK610" s="211" t="s">
        <v>8294</v>
      </c>
      <c r="BL610" s="211"/>
      <c r="BM610" s="212">
        <v>61.9</v>
      </c>
      <c r="BN610" s="212" t="s">
        <v>8299</v>
      </c>
      <c r="BO610" s="211" t="s">
        <v>8294</v>
      </c>
      <c r="BP610" s="211"/>
      <c r="BQ610" s="212">
        <v>8.6999999999999993</v>
      </c>
      <c r="BR610" s="212" t="s">
        <v>8299</v>
      </c>
      <c r="BS610" s="212">
        <v>48.8</v>
      </c>
      <c r="BT610" s="212" t="s">
        <v>8299</v>
      </c>
      <c r="BU610" s="212">
        <v>12.5</v>
      </c>
      <c r="BV610" s="212" t="s">
        <v>8299</v>
      </c>
      <c r="BW610" s="212">
        <v>10.4</v>
      </c>
      <c r="BX610" s="212" t="s">
        <v>8299</v>
      </c>
      <c r="BY610" s="234">
        <v>8.0127935409545898</v>
      </c>
      <c r="BZ610" s="214">
        <v>42215</v>
      </c>
      <c r="CA610" s="212">
        <v>29.6</v>
      </c>
      <c r="CB610" s="208" t="s">
        <v>8299</v>
      </c>
      <c r="CC610" s="212">
        <v>9.6999999999999993</v>
      </c>
      <c r="CD610" s="214">
        <v>42215</v>
      </c>
      <c r="CE610" s="208">
        <v>0</v>
      </c>
      <c r="CG610" s="215" t="s">
        <v>8294</v>
      </c>
      <c r="CH610" s="215" t="s">
        <v>8294</v>
      </c>
      <c r="CI610" s="215" t="s">
        <v>8294</v>
      </c>
      <c r="CJ610" s="215" t="s">
        <v>8294</v>
      </c>
    </row>
    <row r="611" spans="1:92">
      <c r="A611" s="210" t="s">
        <v>7624</v>
      </c>
      <c r="B611" s="211" t="s">
        <v>7917</v>
      </c>
      <c r="C611" s="212" t="s">
        <v>7676</v>
      </c>
      <c r="D611" s="211" t="s">
        <v>8274</v>
      </c>
      <c r="E611" s="212">
        <v>46</v>
      </c>
      <c r="F611" s="212">
        <v>2</v>
      </c>
      <c r="G611" s="213">
        <v>311</v>
      </c>
      <c r="H611" s="213">
        <v>20</v>
      </c>
      <c r="I611" s="213"/>
      <c r="J611" s="213"/>
      <c r="K611" s="211" t="s">
        <v>8294</v>
      </c>
      <c r="M611" s="212">
        <v>7</v>
      </c>
      <c r="N611" s="214">
        <v>41915</v>
      </c>
      <c r="O611" s="212">
        <v>2.87</v>
      </c>
      <c r="P611" s="214">
        <v>42215</v>
      </c>
      <c r="Q611" s="215" t="s">
        <v>8294</v>
      </c>
      <c r="R611" s="215" t="s">
        <v>8294</v>
      </c>
      <c r="S611" s="215" t="s">
        <v>8294</v>
      </c>
      <c r="T611" s="215" t="s">
        <v>8294</v>
      </c>
      <c r="U611" s="209">
        <f>AD611*BS611</f>
        <v>909.80734755555557</v>
      </c>
      <c r="V611" s="216">
        <v>42215</v>
      </c>
      <c r="W611" s="215">
        <v>13.5</v>
      </c>
      <c r="X611" s="215" t="s">
        <v>8294</v>
      </c>
      <c r="Y611" s="215" t="s">
        <v>8294</v>
      </c>
      <c r="Z611" s="209">
        <f>AD611*BU611</f>
        <v>243.49615733333331</v>
      </c>
      <c r="AA611" s="216">
        <v>42215</v>
      </c>
      <c r="AB611" s="208">
        <f>(AD611/AH611)*10000</f>
        <v>44942.074074074066</v>
      </c>
      <c r="AC611" s="216">
        <v>42215</v>
      </c>
      <c r="AD611" s="485">
        <f>(O611/W611)*(((100-CC611)/100)*((100-2)/100))*100</f>
        <v>18.87567111111111</v>
      </c>
      <c r="AE611" s="216">
        <v>42212</v>
      </c>
      <c r="AF611" s="235">
        <v>21.165811965811965</v>
      </c>
      <c r="AG611" s="216">
        <v>42212</v>
      </c>
      <c r="AH611" s="212">
        <v>4.2</v>
      </c>
      <c r="AI611" s="216" t="s">
        <v>8299</v>
      </c>
      <c r="AJ611" s="212">
        <v>160</v>
      </c>
      <c r="AK611" s="216">
        <v>42145</v>
      </c>
      <c r="AL611" s="215" t="s">
        <v>8294</v>
      </c>
      <c r="AM611" s="215"/>
      <c r="AN611" s="212">
        <v>102</v>
      </c>
      <c r="AO611" s="212"/>
      <c r="AP611" s="215" t="s">
        <v>8294</v>
      </c>
      <c r="AQ611" s="215"/>
      <c r="AR611" s="215" t="s">
        <v>8294</v>
      </c>
      <c r="AS611" s="215"/>
      <c r="AT611" s="215" t="s">
        <v>8294</v>
      </c>
      <c r="AU611" s="215" t="s">
        <v>8294</v>
      </c>
      <c r="AV611" s="215"/>
      <c r="AW611" s="215" t="s">
        <v>8294</v>
      </c>
      <c r="AX611" s="215"/>
      <c r="AY611" s="215" t="s">
        <v>8294</v>
      </c>
      <c r="AZ611" s="215"/>
      <c r="BA611" s="215" t="s">
        <v>8294</v>
      </c>
      <c r="BB611" s="215"/>
      <c r="BC611" s="215" t="s">
        <v>8294</v>
      </c>
      <c r="BD611" s="215"/>
      <c r="BE611" s="212">
        <v>3</v>
      </c>
      <c r="BF611" s="217">
        <v>42279</v>
      </c>
      <c r="BG611" s="212">
        <v>-15.9</v>
      </c>
      <c r="BH611" s="212" t="s">
        <v>8299</v>
      </c>
      <c r="BI611" s="211" t="s">
        <v>8294</v>
      </c>
      <c r="BJ611" s="211"/>
      <c r="BK611" s="211" t="s">
        <v>8294</v>
      </c>
      <c r="BL611" s="211"/>
      <c r="BM611" s="212">
        <v>62.7</v>
      </c>
      <c r="BN611" s="212" t="s">
        <v>8299</v>
      </c>
      <c r="BO611" s="211" t="s">
        <v>8294</v>
      </c>
      <c r="BP611" s="211"/>
      <c r="BQ611" s="212">
        <v>9.1999999999999993</v>
      </c>
      <c r="BR611" s="212" t="s">
        <v>8299</v>
      </c>
      <c r="BS611" s="212">
        <v>48.2</v>
      </c>
      <c r="BT611" s="212" t="s">
        <v>8299</v>
      </c>
      <c r="BU611" s="212">
        <v>12.9</v>
      </c>
      <c r="BV611" s="212" t="s">
        <v>8299</v>
      </c>
      <c r="BW611" s="212">
        <v>10.4</v>
      </c>
      <c r="BX611" s="212" t="s">
        <v>8299</v>
      </c>
      <c r="BY611" s="234">
        <v>8.4139842987060547</v>
      </c>
      <c r="BZ611" s="214">
        <v>42215</v>
      </c>
      <c r="CA611" s="212">
        <v>30.1</v>
      </c>
      <c r="CB611" s="208" t="s">
        <v>8299</v>
      </c>
      <c r="CC611" s="212">
        <v>9.4</v>
      </c>
      <c r="CD611" s="214">
        <v>42215</v>
      </c>
      <c r="CE611" s="208">
        <v>0</v>
      </c>
      <c r="CG611" s="215" t="s">
        <v>8294</v>
      </c>
      <c r="CH611" s="215" t="s">
        <v>8294</v>
      </c>
      <c r="CI611" s="215" t="s">
        <v>8294</v>
      </c>
      <c r="CJ611" s="215" t="s">
        <v>8294</v>
      </c>
    </row>
    <row r="612" spans="1:92">
      <c r="A612" s="210" t="s">
        <v>7624</v>
      </c>
      <c r="B612" s="211" t="s">
        <v>7991</v>
      </c>
      <c r="C612" s="212" t="s">
        <v>7711</v>
      </c>
      <c r="D612" s="211" t="s">
        <v>8274</v>
      </c>
      <c r="E612" s="212">
        <v>83</v>
      </c>
      <c r="F612" s="212">
        <v>2</v>
      </c>
      <c r="G612" s="213">
        <v>311</v>
      </c>
      <c r="H612" s="213">
        <v>21</v>
      </c>
      <c r="I612" s="213"/>
      <c r="J612" s="213"/>
      <c r="K612" s="211" t="s">
        <v>8294</v>
      </c>
      <c r="M612" s="212">
        <v>7</v>
      </c>
      <c r="N612" s="214">
        <v>41915</v>
      </c>
      <c r="O612" s="212">
        <v>2.95</v>
      </c>
      <c r="P612" s="214">
        <v>42215</v>
      </c>
      <c r="Q612" s="215" t="s">
        <v>8294</v>
      </c>
      <c r="R612" s="215" t="s">
        <v>8294</v>
      </c>
      <c r="S612" s="215" t="s">
        <v>8294</v>
      </c>
      <c r="T612" s="215" t="s">
        <v>8294</v>
      </c>
      <c r="U612" s="209">
        <f>AD612*BS612</f>
        <v>928.2037333333335</v>
      </c>
      <c r="V612" s="216">
        <v>42215</v>
      </c>
      <c r="W612" s="215">
        <v>13.5</v>
      </c>
      <c r="X612" s="215" t="s">
        <v>8294</v>
      </c>
      <c r="Y612" s="215" t="s">
        <v>8294</v>
      </c>
      <c r="Z612" s="209">
        <f>AD612*BU612</f>
        <v>247.5209955555556</v>
      </c>
      <c r="AA612" s="216">
        <v>42215</v>
      </c>
      <c r="AB612" s="208">
        <f>(AD612/AH612)*10000</f>
        <v>42972.395061728399</v>
      </c>
      <c r="AC612" s="216">
        <v>42215</v>
      </c>
      <c r="AD612" s="485">
        <f>(O612/W612)*(((100-CC612)/100)*((100-2)/100))*100</f>
        <v>19.337577777777781</v>
      </c>
      <c r="AE612" s="216">
        <v>42212</v>
      </c>
      <c r="AF612" s="235">
        <v>21.683760683760685</v>
      </c>
      <c r="AG612" s="216">
        <v>42212</v>
      </c>
      <c r="AH612" s="212">
        <v>4.5</v>
      </c>
      <c r="AI612" s="216" t="s">
        <v>8299</v>
      </c>
      <c r="AJ612" s="212">
        <v>150</v>
      </c>
      <c r="AK612" s="216">
        <v>42145</v>
      </c>
      <c r="AL612" s="215" t="s">
        <v>8294</v>
      </c>
      <c r="AM612" s="215"/>
      <c r="AN612" s="212">
        <v>105</v>
      </c>
      <c r="AO612" s="212"/>
      <c r="AP612" s="215" t="s">
        <v>8294</v>
      </c>
      <c r="AQ612" s="215"/>
      <c r="AR612" s="215" t="s">
        <v>8294</v>
      </c>
      <c r="AS612" s="215"/>
      <c r="AT612" s="215" t="s">
        <v>8294</v>
      </c>
      <c r="AU612" s="215" t="s">
        <v>8294</v>
      </c>
      <c r="AV612" s="215"/>
      <c r="AW612" s="215" t="s">
        <v>8294</v>
      </c>
      <c r="AX612" s="215"/>
      <c r="AY612" s="215" t="s">
        <v>8294</v>
      </c>
      <c r="AZ612" s="215"/>
      <c r="BA612" s="215" t="s">
        <v>8294</v>
      </c>
      <c r="BB612" s="215"/>
      <c r="BC612" s="215" t="s">
        <v>8294</v>
      </c>
      <c r="BD612" s="215"/>
      <c r="BE612" s="212">
        <v>3</v>
      </c>
      <c r="BF612" s="217">
        <v>42279</v>
      </c>
      <c r="BG612" s="212">
        <v>-12.8</v>
      </c>
      <c r="BH612" s="212" t="s">
        <v>8299</v>
      </c>
      <c r="BI612" s="211" t="s">
        <v>8294</v>
      </c>
      <c r="BJ612" s="211"/>
      <c r="BK612" s="211" t="s">
        <v>8294</v>
      </c>
      <c r="BL612" s="211"/>
      <c r="BM612" s="212">
        <v>63.7</v>
      </c>
      <c r="BN612" s="212" t="s">
        <v>8299</v>
      </c>
      <c r="BO612" s="211" t="s">
        <v>8294</v>
      </c>
      <c r="BP612" s="211"/>
      <c r="BQ612" s="212">
        <v>9</v>
      </c>
      <c r="BR612" s="212" t="s">
        <v>8299</v>
      </c>
      <c r="BS612" s="212">
        <v>48</v>
      </c>
      <c r="BT612" s="212" t="s">
        <v>8299</v>
      </c>
      <c r="BU612" s="212">
        <v>12.8</v>
      </c>
      <c r="BV612" s="212" t="s">
        <v>8299</v>
      </c>
      <c r="BW612" s="212">
        <v>15.4</v>
      </c>
      <c r="BX612" s="212" t="s">
        <v>8299</v>
      </c>
      <c r="BY612" s="234">
        <v>7.4002571105957031</v>
      </c>
      <c r="BZ612" s="214">
        <v>42215</v>
      </c>
      <c r="CA612" s="212">
        <v>29.7</v>
      </c>
      <c r="CB612" s="208" t="s">
        <v>8299</v>
      </c>
      <c r="CC612" s="212">
        <v>9.6999999999999993</v>
      </c>
      <c r="CD612" s="214">
        <v>42215</v>
      </c>
      <c r="CE612" s="208">
        <v>0</v>
      </c>
      <c r="CG612" s="215" t="s">
        <v>8294</v>
      </c>
      <c r="CH612" s="215" t="s">
        <v>8294</v>
      </c>
      <c r="CI612" s="215" t="s">
        <v>8294</v>
      </c>
      <c r="CJ612" s="215" t="s">
        <v>8294</v>
      </c>
    </row>
    <row r="613" spans="1:92">
      <c r="A613" s="210" t="s">
        <v>7624</v>
      </c>
      <c r="B613" s="211" t="s">
        <v>8137</v>
      </c>
      <c r="C613" s="212" t="s">
        <v>7774</v>
      </c>
      <c r="D613" s="211" t="s">
        <v>8274</v>
      </c>
      <c r="E613" s="212">
        <v>151</v>
      </c>
      <c r="F613" s="212">
        <v>2</v>
      </c>
      <c r="G613" s="213">
        <v>311</v>
      </c>
      <c r="H613" s="213">
        <v>22</v>
      </c>
      <c r="I613" s="213"/>
      <c r="J613" s="213"/>
      <c r="K613" s="211" t="s">
        <v>8294</v>
      </c>
      <c r="M613" s="212">
        <v>7</v>
      </c>
      <c r="N613" s="214">
        <v>41915</v>
      </c>
      <c r="O613" s="212">
        <v>3.27</v>
      </c>
      <c r="P613" s="214">
        <v>42215</v>
      </c>
      <c r="Q613" s="215" t="s">
        <v>8294</v>
      </c>
      <c r="R613" s="215" t="s">
        <v>8294</v>
      </c>
      <c r="S613" s="215" t="s">
        <v>8294</v>
      </c>
      <c r="T613" s="215" t="s">
        <v>8294</v>
      </c>
      <c r="U613" s="209">
        <f>AD613*BS613</f>
        <v>1029.0207977777779</v>
      </c>
      <c r="V613" s="216">
        <v>42215</v>
      </c>
      <c r="W613" s="215">
        <v>13.5</v>
      </c>
      <c r="X613" s="215" t="s">
        <v>8294</v>
      </c>
      <c r="Y613" s="215" t="s">
        <v>8294</v>
      </c>
      <c r="Z613" s="209">
        <f>AD613*BU613</f>
        <v>270.68188000000004</v>
      </c>
      <c r="AA613" s="216">
        <v>42215</v>
      </c>
      <c r="AB613" s="208">
        <f>(AD613/AH613)*10000</f>
        <v>48824.292929292933</v>
      </c>
      <c r="AC613" s="216">
        <v>42215</v>
      </c>
      <c r="AD613" s="485">
        <f>(O613/W613)*(((100-CC613)/100)*((100-2)/100))*100</f>
        <v>21.482688888888891</v>
      </c>
      <c r="AE613" s="216">
        <v>42212</v>
      </c>
      <c r="AF613" s="235">
        <v>24.089133089133092</v>
      </c>
      <c r="AG613" s="216">
        <v>42212</v>
      </c>
      <c r="AH613" s="212">
        <v>4.4000000000000004</v>
      </c>
      <c r="AI613" s="216" t="s">
        <v>8299</v>
      </c>
      <c r="AJ613" s="212">
        <v>150</v>
      </c>
      <c r="AK613" s="216">
        <v>42145</v>
      </c>
      <c r="AL613" s="215" t="s">
        <v>8294</v>
      </c>
      <c r="AM613" s="215"/>
      <c r="AN613" s="212">
        <v>103</v>
      </c>
      <c r="AO613" s="212"/>
      <c r="AP613" s="215" t="s">
        <v>8294</v>
      </c>
      <c r="AQ613" s="215"/>
      <c r="AR613" s="215" t="s">
        <v>8294</v>
      </c>
      <c r="AS613" s="215"/>
      <c r="AT613" s="215" t="s">
        <v>8294</v>
      </c>
      <c r="AU613" s="215" t="s">
        <v>8294</v>
      </c>
      <c r="AV613" s="215"/>
      <c r="AW613" s="215" t="s">
        <v>8294</v>
      </c>
      <c r="AX613" s="215"/>
      <c r="AY613" s="215" t="s">
        <v>8294</v>
      </c>
      <c r="AZ613" s="215"/>
      <c r="BA613" s="215" t="s">
        <v>8294</v>
      </c>
      <c r="BB613" s="215"/>
      <c r="BC613" s="215" t="s">
        <v>8294</v>
      </c>
      <c r="BD613" s="215"/>
      <c r="BE613" s="212">
        <v>3</v>
      </c>
      <c r="BF613" s="217">
        <v>42279</v>
      </c>
      <c r="BG613" s="212">
        <v>-11.6</v>
      </c>
      <c r="BH613" s="212" t="s">
        <v>8299</v>
      </c>
      <c r="BI613" s="211" t="s">
        <v>8294</v>
      </c>
      <c r="BJ613" s="211"/>
      <c r="BK613" s="211" t="s">
        <v>8294</v>
      </c>
      <c r="BL613" s="211"/>
      <c r="BM613" s="212">
        <v>64.3</v>
      </c>
      <c r="BN613" s="212" t="s">
        <v>8299</v>
      </c>
      <c r="BO613" s="211" t="s">
        <v>8294</v>
      </c>
      <c r="BP613" s="211"/>
      <c r="BQ613" s="212">
        <v>9</v>
      </c>
      <c r="BR613" s="212" t="s">
        <v>8299</v>
      </c>
      <c r="BS613" s="212">
        <v>47.9</v>
      </c>
      <c r="BT613" s="212" t="s">
        <v>8299</v>
      </c>
      <c r="BU613" s="212">
        <v>12.6</v>
      </c>
      <c r="BV613" s="212" t="s">
        <v>8299</v>
      </c>
      <c r="BW613" s="212">
        <v>11.4</v>
      </c>
      <c r="BX613" s="212" t="s">
        <v>8299</v>
      </c>
      <c r="BY613" s="234">
        <v>8.0233221054077148</v>
      </c>
      <c r="BZ613" s="214">
        <v>42215</v>
      </c>
      <c r="CA613" s="212">
        <v>29.3</v>
      </c>
      <c r="CB613" s="208" t="s">
        <v>8299</v>
      </c>
      <c r="CC613" s="212">
        <v>9.5</v>
      </c>
      <c r="CD613" s="214">
        <v>42215</v>
      </c>
      <c r="CE613" s="208">
        <v>0</v>
      </c>
      <c r="CG613" s="215" t="s">
        <v>8294</v>
      </c>
      <c r="CH613" s="215" t="s">
        <v>8294</v>
      </c>
      <c r="CI613" s="215" t="s">
        <v>8294</v>
      </c>
      <c r="CJ613" s="215" t="s">
        <v>8294</v>
      </c>
    </row>
    <row r="614" spans="1:92">
      <c r="A614" s="210" t="s">
        <v>7624</v>
      </c>
      <c r="B614" s="211" t="s">
        <v>8037</v>
      </c>
      <c r="C614" s="212" t="s">
        <v>7732</v>
      </c>
      <c r="D614" s="211" t="s">
        <v>8276</v>
      </c>
      <c r="E614" s="212">
        <v>106</v>
      </c>
      <c r="F614" s="212">
        <v>2</v>
      </c>
      <c r="G614" s="213">
        <v>312</v>
      </c>
      <c r="H614" s="213">
        <v>11</v>
      </c>
      <c r="I614" s="213"/>
      <c r="J614" s="213"/>
      <c r="K614" s="211" t="s">
        <v>8294</v>
      </c>
      <c r="M614" s="212">
        <v>7</v>
      </c>
      <c r="N614" s="214">
        <v>41915</v>
      </c>
      <c r="O614" s="212">
        <v>5.48</v>
      </c>
      <c r="P614" s="214">
        <v>42215</v>
      </c>
      <c r="Q614" s="215" t="s">
        <v>8294</v>
      </c>
      <c r="R614" s="215" t="s">
        <v>8294</v>
      </c>
      <c r="S614" s="215" t="s">
        <v>8294</v>
      </c>
      <c r="T614" s="215" t="s">
        <v>8294</v>
      </c>
      <c r="U614" s="209">
        <f>AD614*BS614</f>
        <v>1675.7000545185188</v>
      </c>
      <c r="V614" s="216">
        <v>42215</v>
      </c>
      <c r="W614" s="215">
        <v>13.5</v>
      </c>
      <c r="X614" s="215" t="s">
        <v>8294</v>
      </c>
      <c r="Y614" s="215" t="s">
        <v>8294</v>
      </c>
      <c r="Z614" s="209">
        <f>AD614*BU614</f>
        <v>477.23363437037045</v>
      </c>
      <c r="AA614" s="216">
        <v>42215</v>
      </c>
      <c r="AB614" s="208">
        <f>(AD614/AH614)*10000</f>
        <v>83447.042204995712</v>
      </c>
      <c r="AC614" s="216">
        <v>42215</v>
      </c>
      <c r="AD614" s="485">
        <f>(O614/W614)*(((100-CC614)/100)*((100-2)/100))*100</f>
        <v>35.882228148148151</v>
      </c>
      <c r="AE614" s="216">
        <v>42212</v>
      </c>
      <c r="AF614" s="235">
        <v>40.235734635734644</v>
      </c>
      <c r="AG614" s="216">
        <v>42212</v>
      </c>
      <c r="AH614" s="212">
        <v>4.3</v>
      </c>
      <c r="AI614" s="216" t="s">
        <v>8299</v>
      </c>
      <c r="AJ614" s="212">
        <v>160</v>
      </c>
      <c r="AK614" s="216">
        <v>42145</v>
      </c>
      <c r="AL614" s="215" t="s">
        <v>8294</v>
      </c>
      <c r="AM614" s="215"/>
      <c r="AN614" s="212">
        <v>104</v>
      </c>
      <c r="AO614" s="212"/>
      <c r="AP614" s="215" t="s">
        <v>8294</v>
      </c>
      <c r="AQ614" s="215"/>
      <c r="AR614" s="215" t="s">
        <v>8294</v>
      </c>
      <c r="AS614" s="215"/>
      <c r="AT614" s="215" t="s">
        <v>8294</v>
      </c>
      <c r="AU614" s="215" t="s">
        <v>8294</v>
      </c>
      <c r="AV614" s="215"/>
      <c r="AW614" s="215" t="s">
        <v>8294</v>
      </c>
      <c r="AX614" s="215"/>
      <c r="AY614" s="215" t="s">
        <v>8294</v>
      </c>
      <c r="AZ614" s="215"/>
      <c r="BA614" s="215" t="s">
        <v>8294</v>
      </c>
      <c r="BB614" s="215"/>
      <c r="BC614" s="215" t="s">
        <v>8294</v>
      </c>
      <c r="BD614" s="215"/>
      <c r="BE614" s="212">
        <v>3</v>
      </c>
      <c r="BF614" s="217">
        <v>42279</v>
      </c>
      <c r="BG614" s="212">
        <v>-12.9</v>
      </c>
      <c r="BH614" s="212" t="s">
        <v>8299</v>
      </c>
      <c r="BI614" s="211" t="s">
        <v>8294</v>
      </c>
      <c r="BJ614" s="211"/>
      <c r="BK614" s="211" t="s">
        <v>8294</v>
      </c>
      <c r="BL614" s="211"/>
      <c r="BM614" s="212">
        <v>61.3</v>
      </c>
      <c r="BN614" s="212" t="s">
        <v>8299</v>
      </c>
      <c r="BO614" s="211" t="s">
        <v>8294</v>
      </c>
      <c r="BP614" s="211"/>
      <c r="BQ614" s="212">
        <v>9.8000000000000007</v>
      </c>
      <c r="BR614" s="212" t="s">
        <v>8299</v>
      </c>
      <c r="BS614" s="212">
        <v>46.7</v>
      </c>
      <c r="BT614" s="212" t="s">
        <v>8299</v>
      </c>
      <c r="BU614" s="212">
        <v>13.3</v>
      </c>
      <c r="BV614" s="212" t="s">
        <v>8299</v>
      </c>
      <c r="BW614" s="212">
        <v>11.8</v>
      </c>
      <c r="BX614" s="212" t="s">
        <v>8299</v>
      </c>
      <c r="BY614" s="234">
        <v>8.4629077911376953</v>
      </c>
      <c r="BZ614" s="214">
        <v>42215</v>
      </c>
      <c r="CA614" s="212">
        <v>30</v>
      </c>
      <c r="CB614" s="208" t="s">
        <v>8299</v>
      </c>
      <c r="CC614" s="212">
        <v>9.8000000000000007</v>
      </c>
      <c r="CD614" s="214">
        <v>42215</v>
      </c>
      <c r="CE614" s="208">
        <v>0</v>
      </c>
      <c r="CG614" s="215" t="s">
        <v>8294</v>
      </c>
      <c r="CH614" s="215" t="s">
        <v>8294</v>
      </c>
      <c r="CI614" s="215" t="s">
        <v>8294</v>
      </c>
      <c r="CJ614" s="215" t="s">
        <v>8294</v>
      </c>
    </row>
    <row r="615" spans="1:92">
      <c r="A615" s="210" t="s">
        <v>7624</v>
      </c>
      <c r="B615" s="211" t="s">
        <v>7818</v>
      </c>
      <c r="C615" s="212" t="s">
        <v>7817</v>
      </c>
      <c r="D615" s="211" t="s">
        <v>8276</v>
      </c>
      <c r="E615" s="212">
        <v>4</v>
      </c>
      <c r="F615" s="212">
        <v>2</v>
      </c>
      <c r="G615" s="213">
        <v>312</v>
      </c>
      <c r="H615" s="213">
        <v>12</v>
      </c>
      <c r="I615" s="213"/>
      <c r="J615" s="213"/>
      <c r="K615" s="211" t="s">
        <v>8294</v>
      </c>
      <c r="M615" s="212">
        <v>7</v>
      </c>
      <c r="N615" s="214">
        <v>41915</v>
      </c>
      <c r="O615" s="212">
        <v>1.91</v>
      </c>
      <c r="P615" s="214">
        <v>42215</v>
      </c>
      <c r="Q615" s="215" t="s">
        <v>8294</v>
      </c>
      <c r="R615" s="215" t="s">
        <v>8294</v>
      </c>
      <c r="S615" s="215" t="s">
        <v>8294</v>
      </c>
      <c r="T615" s="215" t="s">
        <v>8294</v>
      </c>
      <c r="U615" s="209">
        <f>AD615*BS615</f>
        <v>602.30364444444456</v>
      </c>
      <c r="V615" s="216">
        <v>42215</v>
      </c>
      <c r="W615" s="215">
        <v>13.5</v>
      </c>
      <c r="X615" s="215" t="s">
        <v>8294</v>
      </c>
      <c r="Y615" s="215" t="s">
        <v>8294</v>
      </c>
      <c r="Z615" s="209">
        <f>AD615*BU615</f>
        <v>183.20069185185187</v>
      </c>
      <c r="AA615" s="216">
        <v>42215</v>
      </c>
      <c r="AB615" s="208">
        <f>(AD615/AH615)*10000</f>
        <v>26697.856579984244</v>
      </c>
      <c r="AC615" s="216">
        <v>42215</v>
      </c>
      <c r="AD615" s="485">
        <f>(O615/W615)*(((100-CC615)/100)*((100-2)/100))*100</f>
        <v>12.547992592592594</v>
      </c>
      <c r="AE615" s="216">
        <v>42212</v>
      </c>
      <c r="AF615" s="235">
        <v>14.070411070411071</v>
      </c>
      <c r="AG615" s="216">
        <v>42212</v>
      </c>
      <c r="AH615" s="212">
        <v>4.7</v>
      </c>
      <c r="AI615" s="216" t="s">
        <v>8299</v>
      </c>
      <c r="AJ615" s="212">
        <v>185</v>
      </c>
      <c r="AK615" s="216">
        <v>42145</v>
      </c>
      <c r="AL615" s="215" t="s">
        <v>8294</v>
      </c>
      <c r="AM615" s="215"/>
      <c r="AN615" s="212">
        <v>107</v>
      </c>
      <c r="AO615" s="212"/>
      <c r="AP615" s="215" t="s">
        <v>8294</v>
      </c>
      <c r="AQ615" s="215"/>
      <c r="AR615" s="215" t="s">
        <v>8294</v>
      </c>
      <c r="AS615" s="215"/>
      <c r="AT615" s="215" t="s">
        <v>8294</v>
      </c>
      <c r="AU615" s="215" t="s">
        <v>8294</v>
      </c>
      <c r="AV615" s="215"/>
      <c r="AW615" s="215" t="s">
        <v>8294</v>
      </c>
      <c r="AX615" s="215"/>
      <c r="AY615" s="215" t="s">
        <v>8294</v>
      </c>
      <c r="AZ615" s="215"/>
      <c r="BA615" s="215" t="s">
        <v>8294</v>
      </c>
      <c r="BB615" s="215"/>
      <c r="BC615" s="215" t="s">
        <v>8294</v>
      </c>
      <c r="BD615" s="215"/>
      <c r="BE615" s="212">
        <v>3</v>
      </c>
      <c r="BF615" s="217">
        <v>42279</v>
      </c>
      <c r="BG615" s="212">
        <v>6.6</v>
      </c>
      <c r="BH615" s="212" t="s">
        <v>8299</v>
      </c>
      <c r="BI615" s="211" t="s">
        <v>8294</v>
      </c>
      <c r="BJ615" s="211"/>
      <c r="BK615" s="211" t="s">
        <v>8294</v>
      </c>
      <c r="BL615" s="211"/>
      <c r="BM615" s="212">
        <v>64.099999999999994</v>
      </c>
      <c r="BN615" s="212" t="s">
        <v>8299</v>
      </c>
      <c r="BO615" s="211" t="s">
        <v>8294</v>
      </c>
      <c r="BP615" s="211"/>
      <c r="BQ615" s="212">
        <v>7.6</v>
      </c>
      <c r="BR615" s="212" t="s">
        <v>8299</v>
      </c>
      <c r="BS615" s="212">
        <v>48</v>
      </c>
      <c r="BT615" s="212" t="s">
        <v>8299</v>
      </c>
      <c r="BU615" s="212">
        <v>14.6</v>
      </c>
      <c r="BV615" s="212" t="s">
        <v>8299</v>
      </c>
      <c r="BW615" s="212">
        <v>36</v>
      </c>
      <c r="BX615" s="212" t="s">
        <v>8299</v>
      </c>
      <c r="BY615" s="234">
        <v>7.971649169921875</v>
      </c>
      <c r="BZ615" s="214">
        <v>42215</v>
      </c>
      <c r="CA615" s="212">
        <v>34</v>
      </c>
      <c r="CB615" s="208" t="s">
        <v>8299</v>
      </c>
      <c r="CC615" s="212">
        <v>9.5</v>
      </c>
      <c r="CD615" s="214">
        <v>42215</v>
      </c>
      <c r="CE615" s="208">
        <v>0</v>
      </c>
      <c r="CG615" s="215" t="s">
        <v>8294</v>
      </c>
      <c r="CH615" s="215" t="s">
        <v>8294</v>
      </c>
      <c r="CI615" s="215" t="s">
        <v>8294</v>
      </c>
      <c r="CJ615" s="215" t="s">
        <v>8294</v>
      </c>
    </row>
    <row r="616" spans="1:92">
      <c r="A616" s="210" t="s">
        <v>7624</v>
      </c>
      <c r="B616" s="211" t="s">
        <v>8197</v>
      </c>
      <c r="C616" s="212" t="s">
        <v>7804</v>
      </c>
      <c r="D616" s="211" t="s">
        <v>8276</v>
      </c>
      <c r="E616" s="212">
        <v>189</v>
      </c>
      <c r="F616" s="212">
        <v>2</v>
      </c>
      <c r="G616" s="213">
        <v>312</v>
      </c>
      <c r="H616" s="213">
        <v>13</v>
      </c>
      <c r="I616" s="213"/>
      <c r="J616" s="213"/>
      <c r="K616" s="211">
        <v>20</v>
      </c>
      <c r="L616" s="218">
        <v>42278</v>
      </c>
      <c r="M616" s="212">
        <v>7</v>
      </c>
      <c r="N616" s="214">
        <v>41915</v>
      </c>
      <c r="O616" s="212">
        <v>5.36</v>
      </c>
      <c r="P616" s="214">
        <v>42215</v>
      </c>
      <c r="Q616" s="215" t="s">
        <v>8294</v>
      </c>
      <c r="R616" s="215" t="s">
        <v>8294</v>
      </c>
      <c r="S616" s="215" t="s">
        <v>8294</v>
      </c>
      <c r="T616" s="215" t="s">
        <v>8294</v>
      </c>
      <c r="U616" s="209">
        <f>AD616*BS616</f>
        <v>1692.1019733333333</v>
      </c>
      <c r="V616" s="216">
        <v>42215</v>
      </c>
      <c r="W616" s="215">
        <v>13.5</v>
      </c>
      <c r="X616" s="215" t="s">
        <v>8294</v>
      </c>
      <c r="Y616" s="215" t="s">
        <v>8294</v>
      </c>
      <c r="Z616" s="209">
        <f>AD616*BU616</f>
        <v>461.80283022222216</v>
      </c>
      <c r="AA616" s="216">
        <v>42215</v>
      </c>
      <c r="AB616" s="208">
        <f>(AD616/AH616)*10000</f>
        <v>80118.464646464636</v>
      </c>
      <c r="AC616" s="216">
        <v>42215</v>
      </c>
      <c r="AD616" s="485">
        <f>(O616/W616)*(((100-CC616)/100)*((100-2)/100))*100</f>
        <v>35.252124444444441</v>
      </c>
      <c r="AE616" s="216">
        <v>42212</v>
      </c>
      <c r="AF616" s="235">
        <v>39.529181929181931</v>
      </c>
      <c r="AG616" s="216">
        <v>42212</v>
      </c>
      <c r="AH616" s="212">
        <v>4.4000000000000004</v>
      </c>
      <c r="AI616" s="216" t="s">
        <v>8299</v>
      </c>
      <c r="AJ616" s="212">
        <v>165</v>
      </c>
      <c r="AK616" s="216">
        <v>42145</v>
      </c>
      <c r="AL616" s="215" t="s">
        <v>8294</v>
      </c>
      <c r="AM616" s="215"/>
      <c r="AN616" s="212">
        <v>103</v>
      </c>
      <c r="AO616" s="212"/>
      <c r="AP616" s="215" t="s">
        <v>8294</v>
      </c>
      <c r="AQ616" s="215"/>
      <c r="AR616" s="215" t="s">
        <v>8294</v>
      </c>
      <c r="AS616" s="215"/>
      <c r="AT616" s="215" t="s">
        <v>8294</v>
      </c>
      <c r="AU616" s="215" t="s">
        <v>8294</v>
      </c>
      <c r="AV616" s="215"/>
      <c r="AW616" s="215" t="s">
        <v>8294</v>
      </c>
      <c r="AX616" s="215"/>
      <c r="AY616" s="215" t="s">
        <v>8294</v>
      </c>
      <c r="AZ616" s="215"/>
      <c r="BA616" s="215" t="s">
        <v>8294</v>
      </c>
      <c r="BB616" s="215"/>
      <c r="BC616" s="215" t="s">
        <v>8294</v>
      </c>
      <c r="BD616" s="215"/>
      <c r="BE616" s="212">
        <v>3</v>
      </c>
      <c r="BF616" s="217">
        <v>42279</v>
      </c>
      <c r="BG616" s="212">
        <v>-10.4</v>
      </c>
      <c r="BH616" s="212" t="s">
        <v>8299</v>
      </c>
      <c r="BI616" s="211" t="s">
        <v>8294</v>
      </c>
      <c r="BJ616" s="211"/>
      <c r="BK616" s="211" t="s">
        <v>8294</v>
      </c>
      <c r="BL616" s="211"/>
      <c r="BM616" s="212">
        <v>61.5</v>
      </c>
      <c r="BN616" s="212" t="s">
        <v>8299</v>
      </c>
      <c r="BO616" s="211" t="s">
        <v>8294</v>
      </c>
      <c r="BP616" s="211"/>
      <c r="BQ616" s="212">
        <v>9.1999999999999993</v>
      </c>
      <c r="BR616" s="212" t="s">
        <v>8299</v>
      </c>
      <c r="BS616" s="212">
        <v>48</v>
      </c>
      <c r="BT616" s="212" t="s">
        <v>8299</v>
      </c>
      <c r="BU616" s="212">
        <v>13.1</v>
      </c>
      <c r="BV616" s="212" t="s">
        <v>8299</v>
      </c>
      <c r="BW616" s="212">
        <v>18.899999999999999</v>
      </c>
      <c r="BX616" s="212" t="s">
        <v>8299</v>
      </c>
      <c r="BY616" s="234">
        <v>7.8605070114135742</v>
      </c>
      <c r="BZ616" s="214">
        <v>42215</v>
      </c>
      <c r="CA616" s="212">
        <v>30.4</v>
      </c>
      <c r="CB616" s="208" t="s">
        <v>8299</v>
      </c>
      <c r="CC616" s="212">
        <v>9.4</v>
      </c>
      <c r="CD616" s="214">
        <v>42215</v>
      </c>
      <c r="CE616" s="208">
        <v>0</v>
      </c>
      <c r="CG616" s="215" t="s">
        <v>8294</v>
      </c>
      <c r="CH616" s="215" t="s">
        <v>8294</v>
      </c>
      <c r="CI616" s="215" t="s">
        <v>8294</v>
      </c>
      <c r="CJ616" s="215" t="s">
        <v>8294</v>
      </c>
      <c r="CM616" s="210" t="s">
        <v>8863</v>
      </c>
      <c r="CN616" s="210" t="s">
        <v>8862</v>
      </c>
    </row>
    <row r="617" spans="1:92">
      <c r="A617" s="210" t="s">
        <v>7624</v>
      </c>
      <c r="B617" s="211" t="s">
        <v>8094</v>
      </c>
      <c r="C617" s="212" t="s">
        <v>7754</v>
      </c>
      <c r="D617" s="211" t="s">
        <v>8276</v>
      </c>
      <c r="E617" s="212">
        <v>131</v>
      </c>
      <c r="F617" s="212">
        <v>2</v>
      </c>
      <c r="G617" s="213">
        <v>312</v>
      </c>
      <c r="H617" s="213">
        <v>14</v>
      </c>
      <c r="I617" s="213"/>
      <c r="J617" s="213"/>
      <c r="K617" s="211" t="s">
        <v>8294</v>
      </c>
      <c r="M617" s="212">
        <v>7</v>
      </c>
      <c r="N617" s="214">
        <v>41915</v>
      </c>
      <c r="O617" s="212">
        <v>5.67</v>
      </c>
      <c r="P617" s="214">
        <v>42215</v>
      </c>
      <c r="Q617" s="215" t="s">
        <v>8294</v>
      </c>
      <c r="R617" s="215" t="s">
        <v>8294</v>
      </c>
      <c r="S617" s="215" t="s">
        <v>8294</v>
      </c>
      <c r="T617" s="215" t="s">
        <v>8294</v>
      </c>
      <c r="U617" s="209">
        <f>AD617*BS617</f>
        <v>1750.7406000000001</v>
      </c>
      <c r="V617" s="216">
        <v>42215</v>
      </c>
      <c r="W617" s="215">
        <v>13.5</v>
      </c>
      <c r="X617" s="215" t="s">
        <v>8294</v>
      </c>
      <c r="Y617" s="215" t="s">
        <v>8294</v>
      </c>
      <c r="Z617" s="209">
        <f>AD617*BU617</f>
        <v>476.79744000000005</v>
      </c>
      <c r="AA617" s="216">
        <v>42215</v>
      </c>
      <c r="AB617" s="208">
        <f>(AD617/AH617)*10000</f>
        <v>86627.441860465115</v>
      </c>
      <c r="AC617" s="216">
        <v>42215</v>
      </c>
      <c r="AD617" s="485">
        <f>(O617/W617)*(((100-CC617)/100)*((100-2)/100))*100</f>
        <v>37.2498</v>
      </c>
      <c r="AE617" s="216">
        <v>42212</v>
      </c>
      <c r="AF617" s="235">
        <v>41.769230769230766</v>
      </c>
      <c r="AG617" s="216">
        <v>42212</v>
      </c>
      <c r="AH617" s="212">
        <v>4.3</v>
      </c>
      <c r="AI617" s="216" t="s">
        <v>8299</v>
      </c>
      <c r="AJ617" s="212">
        <v>175</v>
      </c>
      <c r="AK617" s="216">
        <v>42145</v>
      </c>
      <c r="AL617" s="215" t="s">
        <v>8294</v>
      </c>
      <c r="AM617" s="215"/>
      <c r="AN617" s="212">
        <v>104</v>
      </c>
      <c r="AO617" s="212"/>
      <c r="AP617" s="215" t="s">
        <v>8294</v>
      </c>
      <c r="AQ617" s="215"/>
      <c r="AR617" s="215" t="s">
        <v>8294</v>
      </c>
      <c r="AS617" s="215"/>
      <c r="AT617" s="215" t="s">
        <v>8294</v>
      </c>
      <c r="AU617" s="215" t="s">
        <v>8294</v>
      </c>
      <c r="AV617" s="215"/>
      <c r="AW617" s="215" t="s">
        <v>8294</v>
      </c>
      <c r="AX617" s="215"/>
      <c r="AY617" s="215" t="s">
        <v>8294</v>
      </c>
      <c r="AZ617" s="215"/>
      <c r="BA617" s="215" t="s">
        <v>8294</v>
      </c>
      <c r="BB617" s="215"/>
      <c r="BC617" s="215" t="s">
        <v>8294</v>
      </c>
      <c r="BD617" s="215"/>
      <c r="BE617" s="212">
        <v>3</v>
      </c>
      <c r="BF617" s="217">
        <v>42279</v>
      </c>
      <c r="BG617" s="212">
        <v>-11.3</v>
      </c>
      <c r="BH617" s="212" t="s">
        <v>8299</v>
      </c>
      <c r="BI617" s="211" t="s">
        <v>8294</v>
      </c>
      <c r="BJ617" s="211"/>
      <c r="BK617" s="211" t="s">
        <v>8294</v>
      </c>
      <c r="BL617" s="211"/>
      <c r="BM617" s="212">
        <v>64.5</v>
      </c>
      <c r="BN617" s="212" t="s">
        <v>8299</v>
      </c>
      <c r="BO617" s="211" t="s">
        <v>8294</v>
      </c>
      <c r="BP617" s="211"/>
      <c r="BQ617" s="212">
        <v>8.8000000000000007</v>
      </c>
      <c r="BR617" s="212" t="s">
        <v>8299</v>
      </c>
      <c r="BS617" s="212">
        <v>47</v>
      </c>
      <c r="BT617" s="212" t="s">
        <v>8299</v>
      </c>
      <c r="BU617" s="212">
        <v>12.8</v>
      </c>
      <c r="BV617" s="212" t="s">
        <v>8299</v>
      </c>
      <c r="BW617" s="212">
        <v>12.6</v>
      </c>
      <c r="BX617" s="212" t="s">
        <v>8299</v>
      </c>
      <c r="BY617" s="234">
        <v>8.0734310150146484</v>
      </c>
      <c r="BZ617" s="214">
        <v>42215</v>
      </c>
      <c r="CA617" s="212">
        <v>29.2</v>
      </c>
      <c r="CB617" s="208" t="s">
        <v>8299</v>
      </c>
      <c r="CC617" s="212">
        <v>9.5</v>
      </c>
      <c r="CD617" s="214">
        <v>42215</v>
      </c>
      <c r="CE617" s="208">
        <v>0</v>
      </c>
      <c r="CG617" s="215" t="s">
        <v>8294</v>
      </c>
      <c r="CH617" s="215" t="s">
        <v>8294</v>
      </c>
      <c r="CI617" s="215" t="s">
        <v>8294</v>
      </c>
      <c r="CJ617" s="215" t="s">
        <v>8294</v>
      </c>
    </row>
    <row r="618" spans="1:92">
      <c r="A618" s="210" t="s">
        <v>7624</v>
      </c>
      <c r="B618" s="211" t="s">
        <v>8013</v>
      </c>
      <c r="C618" s="212" t="s">
        <v>7720</v>
      </c>
      <c r="D618" s="211" t="s">
        <v>8276</v>
      </c>
      <c r="E618" s="212">
        <v>94</v>
      </c>
      <c r="F618" s="212">
        <v>2</v>
      </c>
      <c r="G618" s="213">
        <v>312</v>
      </c>
      <c r="H618" s="213">
        <v>15</v>
      </c>
      <c r="I618" s="213"/>
      <c r="J618" s="213"/>
      <c r="K618" s="211" t="s">
        <v>8294</v>
      </c>
      <c r="M618" s="212">
        <v>7</v>
      </c>
      <c r="N618" s="214">
        <v>41915</v>
      </c>
      <c r="O618" s="212">
        <v>4.9800000000000004</v>
      </c>
      <c r="P618" s="214">
        <v>42215</v>
      </c>
      <c r="Q618" s="215" t="s">
        <v>8294</v>
      </c>
      <c r="R618" s="215" t="s">
        <v>8294</v>
      </c>
      <c r="S618" s="215" t="s">
        <v>8294</v>
      </c>
      <c r="T618" s="215" t="s">
        <v>8294</v>
      </c>
      <c r="U618" s="209">
        <f>AD618*BS618</f>
        <v>1573.2348986666666</v>
      </c>
      <c r="V618" s="216">
        <v>42215</v>
      </c>
      <c r="W618" s="215">
        <v>13.5</v>
      </c>
      <c r="X618" s="215" t="s">
        <v>8294</v>
      </c>
      <c r="Y618" s="215" t="s">
        <v>8294</v>
      </c>
      <c r="Z618" s="209">
        <f>AD618*BU618</f>
        <v>410.40910400000001</v>
      </c>
      <c r="AA618" s="216">
        <v>42215</v>
      </c>
      <c r="AB618" s="208">
        <f>(AD618/AH618)*10000</f>
        <v>77552.740740740745</v>
      </c>
      <c r="AC618" s="216">
        <v>42215</v>
      </c>
      <c r="AD618" s="485">
        <f>(O618/W618)*(((100-CC618)/100)*((100-2)/100))*100</f>
        <v>32.572151111111111</v>
      </c>
      <c r="AE618" s="216">
        <v>42212</v>
      </c>
      <c r="AF618" s="235">
        <v>36.524053724053722</v>
      </c>
      <c r="AG618" s="216">
        <v>42212</v>
      </c>
      <c r="AH618" s="212">
        <v>4.2</v>
      </c>
      <c r="AI618" s="216" t="s">
        <v>8299</v>
      </c>
      <c r="AJ618" s="212">
        <v>155</v>
      </c>
      <c r="AK618" s="216">
        <v>42145</v>
      </c>
      <c r="AL618" s="215" t="s">
        <v>8294</v>
      </c>
      <c r="AM618" s="215"/>
      <c r="AN618" s="212">
        <v>100</v>
      </c>
      <c r="AO618" s="212"/>
      <c r="AP618" s="215" t="s">
        <v>8294</v>
      </c>
      <c r="AQ618" s="215"/>
      <c r="AR618" s="215" t="s">
        <v>8294</v>
      </c>
      <c r="AS618" s="215"/>
      <c r="AT618" s="215" t="s">
        <v>8294</v>
      </c>
      <c r="AU618" s="215" t="s">
        <v>8294</v>
      </c>
      <c r="AV618" s="215"/>
      <c r="AW618" s="215" t="s">
        <v>8294</v>
      </c>
      <c r="AX618" s="215"/>
      <c r="AY618" s="215" t="s">
        <v>8294</v>
      </c>
      <c r="AZ618" s="215"/>
      <c r="BA618" s="215" t="s">
        <v>8294</v>
      </c>
      <c r="BB618" s="215"/>
      <c r="BC618" s="215" t="s">
        <v>8294</v>
      </c>
      <c r="BD618" s="215"/>
      <c r="BE618" s="212">
        <v>3</v>
      </c>
      <c r="BF618" s="217">
        <v>42279</v>
      </c>
      <c r="BG618" s="212">
        <v>-13.8</v>
      </c>
      <c r="BH618" s="212" t="s">
        <v>8299</v>
      </c>
      <c r="BI618" s="211" t="s">
        <v>8294</v>
      </c>
      <c r="BJ618" s="211"/>
      <c r="BK618" s="211" t="s">
        <v>8294</v>
      </c>
      <c r="BL618" s="211"/>
      <c r="BM618" s="212">
        <v>61.4</v>
      </c>
      <c r="BN618" s="212" t="s">
        <v>8299</v>
      </c>
      <c r="BO618" s="211" t="s">
        <v>8294</v>
      </c>
      <c r="BP618" s="211"/>
      <c r="BQ618" s="212">
        <v>10</v>
      </c>
      <c r="BR618" s="212" t="s">
        <v>8299</v>
      </c>
      <c r="BS618" s="212">
        <v>48.3</v>
      </c>
      <c r="BT618" s="212" t="s">
        <v>8299</v>
      </c>
      <c r="BU618" s="212">
        <v>12.6</v>
      </c>
      <c r="BV618" s="212" t="s">
        <v>8299</v>
      </c>
      <c r="BW618" s="212">
        <v>8.3000000000000007</v>
      </c>
      <c r="BX618" s="212" t="s">
        <v>8299</v>
      </c>
      <c r="BY618" s="234">
        <v>7.665132999420166</v>
      </c>
      <c r="BZ618" s="214">
        <v>42215</v>
      </c>
      <c r="CA618" s="212">
        <v>29.5</v>
      </c>
      <c r="CB618" s="208" t="s">
        <v>8299</v>
      </c>
      <c r="CC618" s="212">
        <v>9.9</v>
      </c>
      <c r="CD618" s="214">
        <v>42215</v>
      </c>
      <c r="CE618" s="208">
        <v>0</v>
      </c>
      <c r="CG618" s="215" t="s">
        <v>8294</v>
      </c>
      <c r="CH618" s="215" t="s">
        <v>8294</v>
      </c>
      <c r="CI618" s="215" t="s">
        <v>8294</v>
      </c>
      <c r="CJ618" s="215" t="s">
        <v>8294</v>
      </c>
    </row>
    <row r="619" spans="1:92">
      <c r="A619" s="210" t="s">
        <v>7624</v>
      </c>
      <c r="B619" s="211" t="s">
        <v>7883</v>
      </c>
      <c r="C619" s="212" t="s">
        <v>7659</v>
      </c>
      <c r="D619" s="211" t="s">
        <v>8276</v>
      </c>
      <c r="E619" s="212">
        <v>29</v>
      </c>
      <c r="F619" s="212">
        <v>2</v>
      </c>
      <c r="G619" s="213">
        <v>312</v>
      </c>
      <c r="H619" s="213">
        <v>16</v>
      </c>
      <c r="I619" s="213"/>
      <c r="J619" s="213"/>
      <c r="K619" s="211" t="s">
        <v>8294</v>
      </c>
      <c r="M619" s="212">
        <v>7</v>
      </c>
      <c r="N619" s="214">
        <v>41915</v>
      </c>
      <c r="O619" s="212">
        <v>3.64</v>
      </c>
      <c r="P619" s="214">
        <v>42215</v>
      </c>
      <c r="Q619" s="215" t="s">
        <v>8294</v>
      </c>
      <c r="R619" s="215" t="s">
        <v>8294</v>
      </c>
      <c r="S619" s="215" t="s">
        <v>8294</v>
      </c>
      <c r="T619" s="215" t="s">
        <v>8294</v>
      </c>
      <c r="U619" s="209">
        <f>AD619*BS619</f>
        <v>1102.227806814815</v>
      </c>
      <c r="V619" s="216">
        <v>42215</v>
      </c>
      <c r="W619" s="215">
        <v>13.5</v>
      </c>
      <c r="X619" s="215" t="s">
        <v>8294</v>
      </c>
      <c r="Y619" s="215" t="s">
        <v>8294</v>
      </c>
      <c r="Z619" s="209">
        <f>AD619*BU619</f>
        <v>356.32364444444448</v>
      </c>
      <c r="AA619" s="216">
        <v>42215</v>
      </c>
      <c r="AB619" s="208">
        <f>(AD619/AH619)*10000</f>
        <v>44820.584206848369</v>
      </c>
      <c r="AC619" s="216">
        <v>42215</v>
      </c>
      <c r="AD619" s="485">
        <f>(O619/W619)*(((100-CC619)/100)*((100-2)/100))*100</f>
        <v>23.754909629629633</v>
      </c>
      <c r="AE619" s="216">
        <v>42212</v>
      </c>
      <c r="AF619" s="235">
        <v>26.637037037037043</v>
      </c>
      <c r="AG619" s="216">
        <v>42212</v>
      </c>
      <c r="AH619" s="212">
        <v>5.3</v>
      </c>
      <c r="AI619" s="216" t="s">
        <v>8299</v>
      </c>
      <c r="AJ619" s="212">
        <v>165</v>
      </c>
      <c r="AK619" s="216">
        <v>42145</v>
      </c>
      <c r="AL619" s="215" t="s">
        <v>8294</v>
      </c>
      <c r="AM619" s="215"/>
      <c r="AN619" s="212">
        <v>105</v>
      </c>
      <c r="AO619" s="212"/>
      <c r="AP619" s="215" t="s">
        <v>8294</v>
      </c>
      <c r="AQ619" s="215"/>
      <c r="AR619" s="215" t="s">
        <v>8294</v>
      </c>
      <c r="AS619" s="215"/>
      <c r="AT619" s="215" t="s">
        <v>8294</v>
      </c>
      <c r="AU619" s="215" t="s">
        <v>8294</v>
      </c>
      <c r="AV619" s="215"/>
      <c r="AW619" s="215" t="s">
        <v>8294</v>
      </c>
      <c r="AX619" s="215"/>
      <c r="AY619" s="215" t="s">
        <v>8294</v>
      </c>
      <c r="AZ619" s="215"/>
      <c r="BA619" s="215" t="s">
        <v>8294</v>
      </c>
      <c r="BB619" s="215"/>
      <c r="BC619" s="215" t="s">
        <v>8294</v>
      </c>
      <c r="BD619" s="215"/>
      <c r="BE619" s="212">
        <v>3</v>
      </c>
      <c r="BF619" s="217">
        <v>42279</v>
      </c>
      <c r="BG619" s="212">
        <v>-15</v>
      </c>
      <c r="BH619" s="212" t="s">
        <v>8299</v>
      </c>
      <c r="BI619" s="211" t="s">
        <v>8294</v>
      </c>
      <c r="BJ619" s="211"/>
      <c r="BK619" s="211" t="s">
        <v>8294</v>
      </c>
      <c r="BL619" s="211"/>
      <c r="BM619" s="212">
        <v>59.6</v>
      </c>
      <c r="BN619" s="212" t="s">
        <v>8299</v>
      </c>
      <c r="BO619" s="211" t="s">
        <v>8294</v>
      </c>
      <c r="BP619" s="211"/>
      <c r="BQ619" s="212">
        <v>11</v>
      </c>
      <c r="BR619" s="212" t="s">
        <v>8299</v>
      </c>
      <c r="BS619" s="212">
        <v>46.4</v>
      </c>
      <c r="BT619" s="212" t="s">
        <v>8299</v>
      </c>
      <c r="BU619" s="212">
        <v>15</v>
      </c>
      <c r="BV619" s="212" t="s">
        <v>8299</v>
      </c>
      <c r="BW619" s="212">
        <v>44.8</v>
      </c>
      <c r="BX619" s="212" t="s">
        <v>8299</v>
      </c>
      <c r="BY619" s="234">
        <v>8.1502275466918945</v>
      </c>
      <c r="BZ619" s="214">
        <v>42215</v>
      </c>
      <c r="CA619" s="212">
        <v>33.700000000000003</v>
      </c>
      <c r="CB619" s="208" t="s">
        <v>8299</v>
      </c>
      <c r="CC619" s="212">
        <v>10.1</v>
      </c>
      <c r="CD619" s="214">
        <v>42215</v>
      </c>
      <c r="CE619" s="208">
        <v>0</v>
      </c>
      <c r="CG619" s="215" t="s">
        <v>8294</v>
      </c>
      <c r="CH619" s="215" t="s">
        <v>8294</v>
      </c>
      <c r="CI619" s="215" t="s">
        <v>8294</v>
      </c>
      <c r="CJ619" s="215" t="s">
        <v>8294</v>
      </c>
    </row>
    <row r="620" spans="1:92">
      <c r="A620" s="210" t="s">
        <v>7624</v>
      </c>
      <c r="B620" s="211" t="s">
        <v>7961</v>
      </c>
      <c r="C620" s="212" t="s">
        <v>219</v>
      </c>
      <c r="D620" s="211" t="s">
        <v>8274</v>
      </c>
      <c r="E620" s="212">
        <v>68</v>
      </c>
      <c r="F620" s="212">
        <v>2</v>
      </c>
      <c r="G620" s="213">
        <v>312</v>
      </c>
      <c r="H620" s="213">
        <v>17</v>
      </c>
      <c r="I620" s="213"/>
      <c r="J620" s="213"/>
      <c r="K620" s="211" t="s">
        <v>8294</v>
      </c>
      <c r="M620" s="212">
        <v>7</v>
      </c>
      <c r="N620" s="214">
        <v>41915</v>
      </c>
      <c r="O620" s="212">
        <v>3.51</v>
      </c>
      <c r="P620" s="214">
        <v>42215</v>
      </c>
      <c r="Q620" s="215" t="s">
        <v>8294</v>
      </c>
      <c r="R620" s="215" t="s">
        <v>8294</v>
      </c>
      <c r="S620" s="215" t="s">
        <v>8294</v>
      </c>
      <c r="T620" s="215" t="s">
        <v>8294</v>
      </c>
      <c r="U620" s="209">
        <f>AD620*BS620</f>
        <v>1069.8185679999999</v>
      </c>
      <c r="V620" s="216">
        <v>42215</v>
      </c>
      <c r="W620" s="215">
        <v>13.5</v>
      </c>
      <c r="X620" s="215" t="s">
        <v>8294</v>
      </c>
      <c r="Y620" s="215" t="s">
        <v>8294</v>
      </c>
      <c r="Z620" s="209">
        <f>AD620*BU620</f>
        <v>307.63023199999998</v>
      </c>
      <c r="AA620" s="216">
        <v>42215</v>
      </c>
      <c r="AB620" s="208">
        <f>(AD620/AH620)*10000</f>
        <v>53389.488372093023</v>
      </c>
      <c r="AC620" s="216">
        <v>42215</v>
      </c>
      <c r="AD620" s="485">
        <f>(O620/W620)*(((100-CC620)/100)*((100-2)/100))*100</f>
        <v>22.957479999999997</v>
      </c>
      <c r="AE620" s="216">
        <v>42212</v>
      </c>
      <c r="AF620" s="235">
        <v>25.74285714285714</v>
      </c>
      <c r="AG620" s="216">
        <v>42212</v>
      </c>
      <c r="AH620" s="212">
        <v>4.3</v>
      </c>
      <c r="AI620" s="216" t="s">
        <v>8299</v>
      </c>
      <c r="AJ620" s="212">
        <v>145</v>
      </c>
      <c r="AK620" s="216">
        <v>42145</v>
      </c>
      <c r="AL620" s="215" t="s">
        <v>8294</v>
      </c>
      <c r="AM620" s="215"/>
      <c r="AN620" s="212">
        <v>100</v>
      </c>
      <c r="AO620" s="212"/>
      <c r="AP620" s="215" t="s">
        <v>8294</v>
      </c>
      <c r="AQ620" s="215"/>
      <c r="AR620" s="215" t="s">
        <v>8294</v>
      </c>
      <c r="AS620" s="215"/>
      <c r="AT620" s="215" t="s">
        <v>8294</v>
      </c>
      <c r="AU620" s="215" t="s">
        <v>8294</v>
      </c>
      <c r="AV620" s="215"/>
      <c r="AW620" s="215" t="s">
        <v>8294</v>
      </c>
      <c r="AX620" s="215"/>
      <c r="AY620" s="215" t="s">
        <v>8294</v>
      </c>
      <c r="AZ620" s="215"/>
      <c r="BA620" s="215" t="s">
        <v>8294</v>
      </c>
      <c r="BB620" s="215"/>
      <c r="BC620" s="215" t="s">
        <v>8294</v>
      </c>
      <c r="BD620" s="215"/>
      <c r="BE620" s="212">
        <v>3</v>
      </c>
      <c r="BF620" s="217">
        <v>42279</v>
      </c>
      <c r="BG620" s="212">
        <v>-15.1</v>
      </c>
      <c r="BH620" s="212" t="s">
        <v>8299</v>
      </c>
      <c r="BI620" s="211" t="s">
        <v>8294</v>
      </c>
      <c r="BJ620" s="211"/>
      <c r="BK620" s="211" t="s">
        <v>8294</v>
      </c>
      <c r="BL620" s="211"/>
      <c r="BM620" s="212">
        <v>62.5</v>
      </c>
      <c r="BN620" s="212" t="s">
        <v>8299</v>
      </c>
      <c r="BO620" s="211" t="s">
        <v>8294</v>
      </c>
      <c r="BP620" s="211"/>
      <c r="BQ620" s="212">
        <v>10.3</v>
      </c>
      <c r="BR620" s="212" t="s">
        <v>8299</v>
      </c>
      <c r="BS620" s="212">
        <v>46.6</v>
      </c>
      <c r="BT620" s="212" t="s">
        <v>8299</v>
      </c>
      <c r="BU620" s="212">
        <v>13.4</v>
      </c>
      <c r="BV620" s="212" t="s">
        <v>8299</v>
      </c>
      <c r="BW620" s="212">
        <v>16.7</v>
      </c>
      <c r="BX620" s="212" t="s">
        <v>8299</v>
      </c>
      <c r="BY620" s="234">
        <v>8.1093950271606445</v>
      </c>
      <c r="BZ620" s="214">
        <v>42215</v>
      </c>
      <c r="CA620" s="212">
        <v>30.1</v>
      </c>
      <c r="CB620" s="208" t="s">
        <v>8299</v>
      </c>
      <c r="CC620" s="212">
        <v>9.9</v>
      </c>
      <c r="CD620" s="214">
        <v>42215</v>
      </c>
      <c r="CE620" s="208">
        <v>0</v>
      </c>
      <c r="CG620" s="215" t="s">
        <v>8294</v>
      </c>
      <c r="CH620" s="215" t="s">
        <v>8294</v>
      </c>
      <c r="CI620" s="215" t="s">
        <v>8294</v>
      </c>
      <c r="CJ620" s="215" t="s">
        <v>8294</v>
      </c>
    </row>
    <row r="621" spans="1:92">
      <c r="A621" s="210" t="s">
        <v>7624</v>
      </c>
      <c r="B621" s="211" t="s">
        <v>7832</v>
      </c>
      <c r="C621" s="212" t="s">
        <v>7831</v>
      </c>
      <c r="D621" s="211" t="s">
        <v>8274</v>
      </c>
      <c r="E621" s="212">
        <v>9</v>
      </c>
      <c r="F621" s="212">
        <v>2</v>
      </c>
      <c r="G621" s="213">
        <v>312</v>
      </c>
      <c r="H621" s="213">
        <v>18</v>
      </c>
      <c r="I621" s="213"/>
      <c r="J621" s="213"/>
      <c r="K621" s="211" t="s">
        <v>8294</v>
      </c>
      <c r="M621" s="212">
        <v>7</v>
      </c>
      <c r="N621" s="214">
        <v>41915</v>
      </c>
      <c r="O621" s="212">
        <v>2.7</v>
      </c>
      <c r="P621" s="214">
        <v>42215</v>
      </c>
      <c r="Q621" s="215" t="s">
        <v>8294</v>
      </c>
      <c r="R621" s="215" t="s">
        <v>8294</v>
      </c>
      <c r="S621" s="215" t="s">
        <v>8294</v>
      </c>
      <c r="T621" s="215" t="s">
        <v>8294</v>
      </c>
      <c r="U621" s="209">
        <f>AD621*BS621</f>
        <v>856.62192000000005</v>
      </c>
      <c r="V621" s="216">
        <v>42215</v>
      </c>
      <c r="W621" s="215">
        <v>13.5</v>
      </c>
      <c r="X621" s="215" t="s">
        <v>8294</v>
      </c>
      <c r="Y621" s="215" t="s">
        <v>8294</v>
      </c>
      <c r="Z621" s="209">
        <f>AD621*BU621</f>
        <v>269.02176000000003</v>
      </c>
      <c r="AA621" s="216">
        <v>42215</v>
      </c>
      <c r="AB621" s="208">
        <f>(AD621/AH621)*10000</f>
        <v>41160.000000000007</v>
      </c>
      <c r="AC621" s="216">
        <v>42215</v>
      </c>
      <c r="AD621" s="485">
        <f>(O621/W621)*(((100-CC621)/100)*((100-2)/100))*100</f>
        <v>17.698800000000002</v>
      </c>
      <c r="AE621" s="216">
        <v>42212</v>
      </c>
      <c r="AF621" s="235">
        <v>19.846153846153847</v>
      </c>
      <c r="AG621" s="216">
        <v>42212</v>
      </c>
      <c r="AH621" s="212">
        <v>4.3</v>
      </c>
      <c r="AI621" s="216" t="s">
        <v>8299</v>
      </c>
      <c r="AJ621" s="212">
        <v>165</v>
      </c>
      <c r="AK621" s="216">
        <v>42145</v>
      </c>
      <c r="AL621" s="215" t="s">
        <v>8294</v>
      </c>
      <c r="AM621" s="215"/>
      <c r="AN621" s="212">
        <v>105</v>
      </c>
      <c r="AO621" s="212"/>
      <c r="AP621" s="215" t="s">
        <v>8294</v>
      </c>
      <c r="AQ621" s="215"/>
      <c r="AR621" s="215" t="s">
        <v>8294</v>
      </c>
      <c r="AS621" s="215"/>
      <c r="AT621" s="215" t="s">
        <v>8294</v>
      </c>
      <c r="AU621" s="215" t="s">
        <v>8294</v>
      </c>
      <c r="AV621" s="215"/>
      <c r="AW621" s="215" t="s">
        <v>8294</v>
      </c>
      <c r="AX621" s="215"/>
      <c r="AY621" s="215" t="s">
        <v>8294</v>
      </c>
      <c r="AZ621" s="215"/>
      <c r="BA621" s="215" t="s">
        <v>8294</v>
      </c>
      <c r="BB621" s="215"/>
      <c r="BC621" s="215" t="s">
        <v>8294</v>
      </c>
      <c r="BD621" s="215"/>
      <c r="BE621" s="212">
        <v>3</v>
      </c>
      <c r="BF621" s="217">
        <v>42279</v>
      </c>
      <c r="BG621" s="212">
        <v>20.3</v>
      </c>
      <c r="BH621" s="212" t="s">
        <v>8299</v>
      </c>
      <c r="BI621" s="211" t="s">
        <v>8294</v>
      </c>
      <c r="BJ621" s="211"/>
      <c r="BK621" s="211" t="s">
        <v>8294</v>
      </c>
      <c r="BL621" s="211"/>
      <c r="BM621" s="212">
        <v>68.400000000000006</v>
      </c>
      <c r="BN621" s="212" t="s">
        <v>8299</v>
      </c>
      <c r="BO621" s="211" t="s">
        <v>8294</v>
      </c>
      <c r="BP621" s="211"/>
      <c r="BQ621" s="212">
        <v>4.8</v>
      </c>
      <c r="BR621" s="212" t="s">
        <v>8299</v>
      </c>
      <c r="BS621" s="212">
        <v>48.4</v>
      </c>
      <c r="BT621" s="212" t="s">
        <v>8299</v>
      </c>
      <c r="BU621" s="212">
        <v>15.2</v>
      </c>
      <c r="BV621" s="212" t="s">
        <v>8299</v>
      </c>
      <c r="BW621" s="212">
        <v>52.7</v>
      </c>
      <c r="BX621" s="212" t="s">
        <v>8299</v>
      </c>
      <c r="BY621" s="234">
        <v>7.910618782043457</v>
      </c>
      <c r="BZ621" s="214">
        <v>42215</v>
      </c>
      <c r="CA621" s="212">
        <v>35.700000000000003</v>
      </c>
      <c r="CB621" s="208" t="s">
        <v>8299</v>
      </c>
      <c r="CC621" s="212">
        <v>9.6999999999999993</v>
      </c>
      <c r="CD621" s="214">
        <v>42215</v>
      </c>
      <c r="CE621" s="208">
        <v>0</v>
      </c>
      <c r="CG621" s="215" t="s">
        <v>8294</v>
      </c>
      <c r="CH621" s="215" t="s">
        <v>8294</v>
      </c>
      <c r="CI621" s="215" t="s">
        <v>8294</v>
      </c>
      <c r="CJ621" s="215" t="s">
        <v>8294</v>
      </c>
    </row>
    <row r="622" spans="1:92">
      <c r="A622" s="210" t="s">
        <v>7624</v>
      </c>
      <c r="B622" s="211" t="s">
        <v>7977</v>
      </c>
      <c r="C622" s="212" t="s">
        <v>7704</v>
      </c>
      <c r="D622" s="211" t="s">
        <v>8274</v>
      </c>
      <c r="E622" s="212">
        <v>76</v>
      </c>
      <c r="F622" s="212">
        <v>2</v>
      </c>
      <c r="G622" s="213">
        <v>312</v>
      </c>
      <c r="H622" s="213">
        <v>19</v>
      </c>
      <c r="I622" s="213"/>
      <c r="J622" s="213"/>
      <c r="K622" s="211" t="s">
        <v>8294</v>
      </c>
      <c r="M622" s="212">
        <v>7</v>
      </c>
      <c r="N622" s="214">
        <v>41915</v>
      </c>
      <c r="O622" s="212">
        <v>4.09</v>
      </c>
      <c r="P622" s="214">
        <v>42215</v>
      </c>
      <c r="Q622" s="215" t="s">
        <v>8294</v>
      </c>
      <c r="R622" s="215" t="s">
        <v>8294</v>
      </c>
      <c r="S622" s="215" t="s">
        <v>8294</v>
      </c>
      <c r="T622" s="215" t="s">
        <v>8294</v>
      </c>
      <c r="U622" s="209">
        <f>AD622*BS622</f>
        <v>1234.448405037037</v>
      </c>
      <c r="V622" s="216">
        <v>42215</v>
      </c>
      <c r="W622" s="215">
        <v>13.5</v>
      </c>
      <c r="X622" s="215" t="s">
        <v>8294</v>
      </c>
      <c r="Y622" s="215" t="s">
        <v>8294</v>
      </c>
      <c r="Z622" s="209">
        <f>AD622*BU622</f>
        <v>373.26733629629626</v>
      </c>
      <c r="AA622" s="216">
        <v>42215</v>
      </c>
      <c r="AB622" s="208">
        <f>(AD622/AH622)*10000</f>
        <v>55545.734567901236</v>
      </c>
      <c r="AC622" s="216">
        <v>42215</v>
      </c>
      <c r="AD622" s="485">
        <f>(O622/W622)*(((100-CC622)/100)*((100-2)/100))*100</f>
        <v>26.661952592592591</v>
      </c>
      <c r="AE622" s="216">
        <v>42212</v>
      </c>
      <c r="AF622" s="235">
        <v>29.896784696784689</v>
      </c>
      <c r="AG622" s="216">
        <v>42212</v>
      </c>
      <c r="AH622" s="212">
        <v>4.8</v>
      </c>
      <c r="AI622" s="216" t="s">
        <v>8299</v>
      </c>
      <c r="AJ622" s="212">
        <v>150</v>
      </c>
      <c r="AK622" s="216">
        <v>42145</v>
      </c>
      <c r="AL622" s="215" t="s">
        <v>8294</v>
      </c>
      <c r="AM622" s="215"/>
      <c r="AN622" s="212">
        <v>106</v>
      </c>
      <c r="AO622" s="212"/>
      <c r="AP622" s="215" t="s">
        <v>8294</v>
      </c>
      <c r="AQ622" s="215"/>
      <c r="AR622" s="215" t="s">
        <v>8294</v>
      </c>
      <c r="AS622" s="215"/>
      <c r="AT622" s="215" t="s">
        <v>8294</v>
      </c>
      <c r="AU622" s="215" t="s">
        <v>8294</v>
      </c>
      <c r="AV622" s="215"/>
      <c r="AW622" s="215" t="s">
        <v>8294</v>
      </c>
      <c r="AX622" s="215"/>
      <c r="AY622" s="215" t="s">
        <v>8294</v>
      </c>
      <c r="AZ622" s="215"/>
      <c r="BA622" s="215" t="s">
        <v>8294</v>
      </c>
      <c r="BB622" s="215"/>
      <c r="BC622" s="215" t="s">
        <v>8294</v>
      </c>
      <c r="BD622" s="215"/>
      <c r="BE622" s="212">
        <v>3</v>
      </c>
      <c r="BF622" s="217">
        <v>42279</v>
      </c>
      <c r="BG622" s="212">
        <v>-6.6</v>
      </c>
      <c r="BH622" s="212" t="s">
        <v>8299</v>
      </c>
      <c r="BI622" s="211" t="s">
        <v>8294</v>
      </c>
      <c r="BJ622" s="211"/>
      <c r="BK622" s="211" t="s">
        <v>8294</v>
      </c>
      <c r="BL622" s="211"/>
      <c r="BM622" s="212">
        <v>63.3</v>
      </c>
      <c r="BN622" s="212" t="s">
        <v>8299</v>
      </c>
      <c r="BO622" s="211" t="s">
        <v>8294</v>
      </c>
      <c r="BP622" s="211"/>
      <c r="BQ622" s="212">
        <v>8.6</v>
      </c>
      <c r="BR622" s="212" t="s">
        <v>8299</v>
      </c>
      <c r="BS622" s="212">
        <v>46.3</v>
      </c>
      <c r="BT622" s="212" t="s">
        <v>8299</v>
      </c>
      <c r="BU622" s="212">
        <v>14</v>
      </c>
      <c r="BV622" s="212" t="s">
        <v>8299</v>
      </c>
      <c r="BW622" s="212">
        <v>25.4</v>
      </c>
      <c r="BX622" s="212" t="s">
        <v>8299</v>
      </c>
      <c r="BY622" s="234">
        <v>8.1859874725341797</v>
      </c>
      <c r="BZ622" s="214">
        <v>42215</v>
      </c>
      <c r="CA622" s="212">
        <v>31.3</v>
      </c>
      <c r="CB622" s="208" t="s">
        <v>8299</v>
      </c>
      <c r="CC622" s="212">
        <v>10.199999999999999</v>
      </c>
      <c r="CD622" s="214">
        <v>42215</v>
      </c>
      <c r="CE622" s="208">
        <v>0</v>
      </c>
      <c r="CG622" s="215" t="s">
        <v>8294</v>
      </c>
      <c r="CH622" s="215" t="s">
        <v>8294</v>
      </c>
      <c r="CI622" s="215" t="s">
        <v>8294</v>
      </c>
      <c r="CJ622" s="215" t="s">
        <v>8294</v>
      </c>
    </row>
    <row r="623" spans="1:92">
      <c r="A623" s="210" t="s">
        <v>7624</v>
      </c>
      <c r="B623" s="211" t="s">
        <v>7841</v>
      </c>
      <c r="C623" s="212" t="s">
        <v>7840</v>
      </c>
      <c r="D623" s="211" t="s">
        <v>8274</v>
      </c>
      <c r="E623" s="212">
        <v>12</v>
      </c>
      <c r="F623" s="212">
        <v>2</v>
      </c>
      <c r="G623" s="213">
        <v>312</v>
      </c>
      <c r="H623" s="213">
        <v>20</v>
      </c>
      <c r="I623" s="213"/>
      <c r="J623" s="213"/>
      <c r="K623" s="211" t="s">
        <v>8294</v>
      </c>
      <c r="M623" s="212">
        <v>7</v>
      </c>
      <c r="N623" s="214">
        <v>41915</v>
      </c>
      <c r="O623" s="212">
        <v>2.62</v>
      </c>
      <c r="P623" s="214">
        <v>42215</v>
      </c>
      <c r="Q623" s="215" t="s">
        <v>8294</v>
      </c>
      <c r="R623" s="215" t="s">
        <v>8294</v>
      </c>
      <c r="S623" s="215" t="s">
        <v>8294</v>
      </c>
      <c r="T623" s="215" t="s">
        <v>8294</v>
      </c>
      <c r="U623" s="209">
        <f>AD623*BS623</f>
        <v>803.82046370370392</v>
      </c>
      <c r="V623" s="216">
        <v>42215</v>
      </c>
      <c r="W623" s="215">
        <v>13.5</v>
      </c>
      <c r="X623" s="215" t="s">
        <v>8294</v>
      </c>
      <c r="Y623" s="215" t="s">
        <v>8294</v>
      </c>
      <c r="Z623" s="209">
        <f>AD623*BU623</f>
        <v>253.02271555555558</v>
      </c>
      <c r="AA623" s="216">
        <v>42215</v>
      </c>
      <c r="AB623" s="208">
        <f>(AD623/AH623)*10000</f>
        <v>37418.325281803547</v>
      </c>
      <c r="AC623" s="216">
        <v>42215</v>
      </c>
      <c r="AD623" s="485">
        <f>(O623/W623)*(((100-CC623)/100)*((100-2)/100))*100</f>
        <v>17.212429629629632</v>
      </c>
      <c r="AE623" s="216">
        <v>42212</v>
      </c>
      <c r="AF623" s="235">
        <v>19.300773300773301</v>
      </c>
      <c r="AG623" s="216">
        <v>42212</v>
      </c>
      <c r="AH623" s="212">
        <v>4.5999999999999996</v>
      </c>
      <c r="AI623" s="216" t="s">
        <v>8299</v>
      </c>
      <c r="AJ623" s="212">
        <v>145</v>
      </c>
      <c r="AK623" s="216">
        <v>42145</v>
      </c>
      <c r="AL623" s="215" t="s">
        <v>8294</v>
      </c>
      <c r="AM623" s="215"/>
      <c r="AN623" s="212">
        <v>103</v>
      </c>
      <c r="AO623" s="212"/>
      <c r="AP623" s="215" t="s">
        <v>8294</v>
      </c>
      <c r="AQ623" s="215"/>
      <c r="AR623" s="215" t="s">
        <v>8294</v>
      </c>
      <c r="AS623" s="215"/>
      <c r="AT623" s="215" t="s">
        <v>8294</v>
      </c>
      <c r="AU623" s="215" t="s">
        <v>8294</v>
      </c>
      <c r="AV623" s="215"/>
      <c r="AW623" s="215" t="s">
        <v>8294</v>
      </c>
      <c r="AX623" s="215"/>
      <c r="AY623" s="215" t="s">
        <v>8294</v>
      </c>
      <c r="AZ623" s="215"/>
      <c r="BA623" s="215" t="s">
        <v>8294</v>
      </c>
      <c r="BB623" s="215"/>
      <c r="BC623" s="215" t="s">
        <v>8294</v>
      </c>
      <c r="BD623" s="215"/>
      <c r="BE623" s="212">
        <v>3</v>
      </c>
      <c r="BF623" s="217">
        <v>42279</v>
      </c>
      <c r="BG623" s="212">
        <v>19.3</v>
      </c>
      <c r="BH623" s="212" t="s">
        <v>8299</v>
      </c>
      <c r="BI623" s="211" t="s">
        <v>8294</v>
      </c>
      <c r="BJ623" s="211"/>
      <c r="BK623" s="211" t="s">
        <v>8294</v>
      </c>
      <c r="BL623" s="211"/>
      <c r="BM623" s="212">
        <v>64</v>
      </c>
      <c r="BN623" s="212" t="s">
        <v>8299</v>
      </c>
      <c r="BO623" s="211" t="s">
        <v>8294</v>
      </c>
      <c r="BP623" s="211"/>
      <c r="BQ623" s="212">
        <v>6.7</v>
      </c>
      <c r="BR623" s="212" t="s">
        <v>8299</v>
      </c>
      <c r="BS623" s="212">
        <v>46.7</v>
      </c>
      <c r="BT623" s="212" t="s">
        <v>8299</v>
      </c>
      <c r="BU623" s="212">
        <v>14.7</v>
      </c>
      <c r="BV623" s="212" t="s">
        <v>8299</v>
      </c>
      <c r="BW623" s="212">
        <v>47.7</v>
      </c>
      <c r="BX623" s="212" t="s">
        <v>8299</v>
      </c>
      <c r="BY623" s="234">
        <v>8.2008628845214844</v>
      </c>
      <c r="BZ623" s="214">
        <v>42215</v>
      </c>
      <c r="CA623" s="212">
        <v>33.200000000000003</v>
      </c>
      <c r="CB623" s="208" t="s">
        <v>8299</v>
      </c>
      <c r="CC623" s="212">
        <v>9.5</v>
      </c>
      <c r="CD623" s="214">
        <v>42215</v>
      </c>
      <c r="CE623" s="208">
        <v>0</v>
      </c>
      <c r="CG623" s="215" t="s">
        <v>8294</v>
      </c>
      <c r="CH623" s="215" t="s">
        <v>8294</v>
      </c>
      <c r="CI623" s="215" t="s">
        <v>8294</v>
      </c>
      <c r="CJ623" s="215" t="s">
        <v>8294</v>
      </c>
    </row>
    <row r="624" spans="1:92">
      <c r="A624" s="210" t="s">
        <v>7624</v>
      </c>
      <c r="B624" s="211" t="s">
        <v>8047</v>
      </c>
      <c r="C624" s="212" t="s">
        <v>7736</v>
      </c>
      <c r="D624" s="211" t="s">
        <v>8274</v>
      </c>
      <c r="E624" s="212">
        <v>111</v>
      </c>
      <c r="F624" s="212">
        <v>2</v>
      </c>
      <c r="G624" s="213">
        <v>312</v>
      </c>
      <c r="H624" s="213">
        <v>21</v>
      </c>
      <c r="I624" s="213"/>
      <c r="J624" s="213"/>
      <c r="K624" s="211" t="s">
        <v>8294</v>
      </c>
      <c r="M624" s="212">
        <v>7</v>
      </c>
      <c r="N624" s="214">
        <v>41915</v>
      </c>
      <c r="O624" s="212">
        <v>3.49</v>
      </c>
      <c r="P624" s="214">
        <v>42215</v>
      </c>
      <c r="Q624" s="215" t="s">
        <v>8294</v>
      </c>
      <c r="R624" s="215" t="s">
        <v>8294</v>
      </c>
      <c r="S624" s="215" t="s">
        <v>8294</v>
      </c>
      <c r="T624" s="215" t="s">
        <v>8294</v>
      </c>
      <c r="U624" s="209">
        <f>AD624*BS624</f>
        <v>1076.425611851852</v>
      </c>
      <c r="V624" s="216">
        <v>42215</v>
      </c>
      <c r="W624" s="215">
        <v>13.5</v>
      </c>
      <c r="X624" s="215" t="s">
        <v>8294</v>
      </c>
      <c r="Y624" s="215" t="s">
        <v>8294</v>
      </c>
      <c r="Z624" s="209">
        <f>AD624*BU624</f>
        <v>318.34714903703707</v>
      </c>
      <c r="AA624" s="216">
        <v>42215</v>
      </c>
      <c r="AB624" s="208">
        <f>(AD624/AH624)*10000</f>
        <v>42412.356652949245</v>
      </c>
      <c r="AC624" s="216">
        <v>42215</v>
      </c>
      <c r="AD624" s="485">
        <f>(O624/W624)*(((100-CC624)/100)*((100-2)/100))*100</f>
        <v>22.902672592592594</v>
      </c>
      <c r="AE624" s="216">
        <v>42212</v>
      </c>
      <c r="AF624" s="235">
        <v>25.681400081400085</v>
      </c>
      <c r="AG624" s="216">
        <v>42212</v>
      </c>
      <c r="AH624" s="212">
        <v>5.4</v>
      </c>
      <c r="AI624" s="216" t="s">
        <v>8299</v>
      </c>
      <c r="AJ624" s="212">
        <v>155</v>
      </c>
      <c r="AK624" s="216">
        <v>42145</v>
      </c>
      <c r="AL624" s="215" t="s">
        <v>8294</v>
      </c>
      <c r="AM624" s="215"/>
      <c r="AN624" s="212">
        <v>104</v>
      </c>
      <c r="AO624" s="212"/>
      <c r="AP624" s="215" t="s">
        <v>8294</v>
      </c>
      <c r="AQ624" s="215"/>
      <c r="AR624" s="215" t="s">
        <v>8294</v>
      </c>
      <c r="AS624" s="215"/>
      <c r="AT624" s="215" t="s">
        <v>8294</v>
      </c>
      <c r="AU624" s="215" t="s">
        <v>8294</v>
      </c>
      <c r="AV624" s="215"/>
      <c r="AW624" s="215" t="s">
        <v>8294</v>
      </c>
      <c r="AX624" s="215"/>
      <c r="AY624" s="215" t="s">
        <v>8294</v>
      </c>
      <c r="AZ624" s="215"/>
      <c r="BA624" s="215" t="s">
        <v>8294</v>
      </c>
      <c r="BB624" s="215"/>
      <c r="BC624" s="215" t="s">
        <v>8294</v>
      </c>
      <c r="BD624" s="215"/>
      <c r="BE624" s="212">
        <v>3</v>
      </c>
      <c r="BF624" s="217">
        <v>42279</v>
      </c>
      <c r="BG624" s="212">
        <v>-5.0999999999999996</v>
      </c>
      <c r="BH624" s="212" t="s">
        <v>8299</v>
      </c>
      <c r="BI624" s="211" t="s">
        <v>8294</v>
      </c>
      <c r="BJ624" s="211"/>
      <c r="BK624" s="211" t="s">
        <v>8294</v>
      </c>
      <c r="BL624" s="211"/>
      <c r="BM624" s="212">
        <v>60.8</v>
      </c>
      <c r="BN624" s="212" t="s">
        <v>8299</v>
      </c>
      <c r="BO624" s="211" t="s">
        <v>8294</v>
      </c>
      <c r="BP624" s="211"/>
      <c r="BQ624" s="212">
        <v>9.6</v>
      </c>
      <c r="BR624" s="212" t="s">
        <v>8299</v>
      </c>
      <c r="BS624" s="212">
        <v>47</v>
      </c>
      <c r="BT624" s="212" t="s">
        <v>8299</v>
      </c>
      <c r="BU624" s="212">
        <v>13.9</v>
      </c>
      <c r="BV624" s="212" t="s">
        <v>8299</v>
      </c>
      <c r="BW624" s="212">
        <v>24.2</v>
      </c>
      <c r="BX624" s="212" t="s">
        <v>8299</v>
      </c>
      <c r="BY624" s="234">
        <v>7.899223804473877</v>
      </c>
      <c r="BZ624" s="214">
        <v>42215</v>
      </c>
      <c r="CA624" s="212">
        <v>31.7</v>
      </c>
      <c r="CB624" s="208" t="s">
        <v>8299</v>
      </c>
      <c r="CC624" s="212">
        <v>9.6</v>
      </c>
      <c r="CD624" s="214">
        <v>42215</v>
      </c>
      <c r="CE624" s="208">
        <v>0</v>
      </c>
      <c r="CG624" s="215" t="s">
        <v>8294</v>
      </c>
      <c r="CH624" s="215" t="s">
        <v>8294</v>
      </c>
      <c r="CI624" s="215" t="s">
        <v>8294</v>
      </c>
      <c r="CJ624" s="215" t="s">
        <v>8294</v>
      </c>
    </row>
    <row r="625" spans="1:88">
      <c r="A625" s="210" t="s">
        <v>7624</v>
      </c>
      <c r="B625" s="211" t="s">
        <v>7869</v>
      </c>
      <c r="C625" s="212" t="s">
        <v>7652</v>
      </c>
      <c r="D625" s="211" t="s">
        <v>8274</v>
      </c>
      <c r="E625" s="212">
        <v>22</v>
      </c>
      <c r="F625" s="212">
        <v>2</v>
      </c>
      <c r="G625" s="213">
        <v>312</v>
      </c>
      <c r="H625" s="213">
        <v>22</v>
      </c>
      <c r="I625" s="213"/>
      <c r="J625" s="213"/>
      <c r="K625" s="211" t="s">
        <v>8294</v>
      </c>
      <c r="M625" s="212">
        <v>7</v>
      </c>
      <c r="N625" s="214">
        <v>41915</v>
      </c>
      <c r="O625" s="212">
        <v>3.72</v>
      </c>
      <c r="P625" s="214">
        <v>42215</v>
      </c>
      <c r="Q625" s="215" t="s">
        <v>8294</v>
      </c>
      <c r="R625" s="215" t="s">
        <v>8294</v>
      </c>
      <c r="S625" s="215" t="s">
        <v>8294</v>
      </c>
      <c r="T625" s="215" t="s">
        <v>8294</v>
      </c>
      <c r="U625" s="209">
        <f>AD625*BS625</f>
        <v>1298.130648888889</v>
      </c>
      <c r="V625" s="216">
        <v>42215</v>
      </c>
      <c r="W625" s="215">
        <v>13.5</v>
      </c>
      <c r="X625" s="215" t="s">
        <v>8294</v>
      </c>
      <c r="Y625" s="215" t="s">
        <v>8294</v>
      </c>
      <c r="Z625" s="209">
        <f>AD625*BU625</f>
        <v>293.91637333333335</v>
      </c>
      <c r="AA625" s="216">
        <v>42215</v>
      </c>
      <c r="AB625" s="208">
        <f>(AD625/AH625)*10000</f>
        <v>48025.551198257082</v>
      </c>
      <c r="AC625" s="216">
        <v>42215</v>
      </c>
      <c r="AD625" s="485">
        <f>(O625/W625)*(((100-CC625)/100)*((100-2)/100))*100</f>
        <v>24.493031111111112</v>
      </c>
      <c r="AE625" s="216">
        <v>42212</v>
      </c>
      <c r="AF625" s="235">
        <v>27.464713064713063</v>
      </c>
      <c r="AG625" s="216">
        <v>42212</v>
      </c>
      <c r="AH625" s="212">
        <v>5.0999999999999996</v>
      </c>
      <c r="AI625" s="216" t="s">
        <v>8299</v>
      </c>
      <c r="AJ625" s="212">
        <v>170</v>
      </c>
      <c r="AK625" s="216">
        <v>42145</v>
      </c>
      <c r="AL625" s="215" t="s">
        <v>8294</v>
      </c>
      <c r="AM625" s="215"/>
      <c r="AN625" s="212">
        <v>104</v>
      </c>
      <c r="AO625" s="212"/>
      <c r="AP625" s="215" t="s">
        <v>8294</v>
      </c>
      <c r="AQ625" s="215"/>
      <c r="AR625" s="215" t="s">
        <v>8294</v>
      </c>
      <c r="AS625" s="215"/>
      <c r="AT625" s="215" t="s">
        <v>8294</v>
      </c>
      <c r="AU625" s="215" t="s">
        <v>8294</v>
      </c>
      <c r="AV625" s="215"/>
      <c r="AW625" s="215" t="s">
        <v>8294</v>
      </c>
      <c r="AX625" s="215"/>
      <c r="AY625" s="215" t="s">
        <v>8294</v>
      </c>
      <c r="AZ625" s="215"/>
      <c r="BA625" s="215" t="s">
        <v>8294</v>
      </c>
      <c r="BB625" s="215"/>
      <c r="BC625" s="215" t="s">
        <v>8294</v>
      </c>
      <c r="BD625" s="215"/>
      <c r="BE625" s="212">
        <v>3</v>
      </c>
      <c r="BF625" s="217">
        <v>42279</v>
      </c>
      <c r="BG625" s="212">
        <v>23.6</v>
      </c>
      <c r="BH625" s="212" t="s">
        <v>8299</v>
      </c>
      <c r="BI625" s="211" t="s">
        <v>8294</v>
      </c>
      <c r="BJ625" s="211"/>
      <c r="BK625" s="211" t="s">
        <v>8294</v>
      </c>
      <c r="BL625" s="211"/>
      <c r="BM625" s="212">
        <v>69.7</v>
      </c>
      <c r="BN625" s="212" t="s">
        <v>8299</v>
      </c>
      <c r="BO625" s="211" t="s">
        <v>8294</v>
      </c>
      <c r="BP625" s="211"/>
      <c r="BQ625" s="212">
        <v>3.7</v>
      </c>
      <c r="BR625" s="212" t="s">
        <v>8299</v>
      </c>
      <c r="BS625" s="212">
        <v>53</v>
      </c>
      <c r="BT625" s="212" t="s">
        <v>8299</v>
      </c>
      <c r="BU625" s="212">
        <v>12</v>
      </c>
      <c r="BV625" s="212" t="s">
        <v>8299</v>
      </c>
      <c r="BW625" s="212">
        <v>10.199999999999999</v>
      </c>
      <c r="BX625" s="212" t="s">
        <v>8299</v>
      </c>
      <c r="BY625" s="234">
        <v>7.3303418159484863</v>
      </c>
      <c r="BZ625" s="214">
        <v>42215</v>
      </c>
      <c r="CA625" s="212">
        <v>31.6</v>
      </c>
      <c r="CB625" s="208" t="s">
        <v>8299</v>
      </c>
      <c r="CC625" s="212">
        <v>9.3000000000000007</v>
      </c>
      <c r="CD625" s="214">
        <v>42215</v>
      </c>
      <c r="CE625" s="208">
        <v>0</v>
      </c>
      <c r="CG625" s="215" t="s">
        <v>8294</v>
      </c>
      <c r="CH625" s="215" t="s">
        <v>8294</v>
      </c>
      <c r="CI625" s="215" t="s">
        <v>8294</v>
      </c>
      <c r="CJ625" s="215" t="s">
        <v>8294</v>
      </c>
    </row>
    <row r="626" spans="1:88">
      <c r="A626" s="210" t="s">
        <v>7624</v>
      </c>
      <c r="B626" s="211" t="s">
        <v>8151</v>
      </c>
      <c r="C626" s="212" t="s">
        <v>7781</v>
      </c>
      <c r="D626" s="211" t="s">
        <v>8276</v>
      </c>
      <c r="E626" s="212">
        <v>158</v>
      </c>
      <c r="F626" s="212">
        <v>2</v>
      </c>
      <c r="G626" s="213">
        <v>313</v>
      </c>
      <c r="H626" s="213">
        <v>11</v>
      </c>
      <c r="I626" s="213"/>
      <c r="J626" s="213"/>
      <c r="K626" s="211" t="s">
        <v>8294</v>
      </c>
      <c r="M626" s="212">
        <v>7</v>
      </c>
      <c r="N626" s="214">
        <v>41915</v>
      </c>
      <c r="O626" s="212">
        <v>5.76</v>
      </c>
      <c r="P626" s="214">
        <v>42215</v>
      </c>
      <c r="Q626" s="215" t="s">
        <v>8294</v>
      </c>
      <c r="R626" s="215" t="s">
        <v>8294</v>
      </c>
      <c r="S626" s="215" t="s">
        <v>8294</v>
      </c>
      <c r="T626" s="215" t="s">
        <v>8294</v>
      </c>
      <c r="U626" s="209">
        <f>AD626*BS626</f>
        <v>1823.4125653333331</v>
      </c>
      <c r="V626" s="216">
        <v>42215</v>
      </c>
      <c r="W626" s="215">
        <v>13.5</v>
      </c>
      <c r="X626" s="215" t="s">
        <v>8294</v>
      </c>
      <c r="Y626" s="215" t="s">
        <v>8294</v>
      </c>
      <c r="Z626" s="209">
        <f>AD626*BU626</f>
        <v>485.99219199999993</v>
      </c>
      <c r="AA626" s="216">
        <v>42215</v>
      </c>
      <c r="AB626" s="208">
        <f>(AD626/AH626)*10000</f>
        <v>78487.111111111109</v>
      </c>
      <c r="AC626" s="216">
        <v>42215</v>
      </c>
      <c r="AD626" s="485">
        <f>(O626/W626)*(((100-CC626)/100)*((100-2)/100))*100</f>
        <v>37.673813333333328</v>
      </c>
      <c r="AE626" s="216">
        <v>42212</v>
      </c>
      <c r="AF626" s="235">
        <v>42.244688644688637</v>
      </c>
      <c r="AG626" s="216">
        <v>42212</v>
      </c>
      <c r="AH626" s="212">
        <v>4.8</v>
      </c>
      <c r="AI626" s="216" t="s">
        <v>8299</v>
      </c>
      <c r="AJ626" s="212">
        <v>165</v>
      </c>
      <c r="AK626" s="216">
        <v>42145</v>
      </c>
      <c r="AL626" s="215" t="s">
        <v>8294</v>
      </c>
      <c r="AM626" s="215"/>
      <c r="AN626" s="212">
        <v>106</v>
      </c>
      <c r="AO626" s="212"/>
      <c r="AP626" s="215" t="s">
        <v>8294</v>
      </c>
      <c r="AQ626" s="215"/>
      <c r="AR626" s="215" t="s">
        <v>8294</v>
      </c>
      <c r="AS626" s="215"/>
      <c r="AT626" s="215" t="s">
        <v>8294</v>
      </c>
      <c r="AU626" s="215" t="s">
        <v>8294</v>
      </c>
      <c r="AV626" s="215"/>
      <c r="AW626" s="215" t="s">
        <v>8294</v>
      </c>
      <c r="AX626" s="215"/>
      <c r="AY626" s="215" t="s">
        <v>8294</v>
      </c>
      <c r="AZ626" s="215"/>
      <c r="BA626" s="215" t="s">
        <v>8294</v>
      </c>
      <c r="BB626" s="215"/>
      <c r="BC626" s="215" t="s">
        <v>8294</v>
      </c>
      <c r="BD626" s="215"/>
      <c r="BE626" s="212">
        <v>3</v>
      </c>
      <c r="BF626" s="217">
        <v>42279</v>
      </c>
      <c r="BG626" s="212">
        <v>-14.1</v>
      </c>
      <c r="BH626" s="212" t="s">
        <v>8299</v>
      </c>
      <c r="BI626" s="211" t="s">
        <v>8294</v>
      </c>
      <c r="BJ626" s="211"/>
      <c r="BK626" s="211" t="s">
        <v>8294</v>
      </c>
      <c r="BL626" s="211"/>
      <c r="BM626" s="212">
        <v>61.1</v>
      </c>
      <c r="BN626" s="212" t="s">
        <v>8299</v>
      </c>
      <c r="BO626" s="211" t="s">
        <v>8294</v>
      </c>
      <c r="BP626" s="211"/>
      <c r="BQ626" s="212">
        <v>9.9</v>
      </c>
      <c r="BR626" s="212" t="s">
        <v>8299</v>
      </c>
      <c r="BS626" s="212">
        <v>48.4</v>
      </c>
      <c r="BT626" s="212" t="s">
        <v>8299</v>
      </c>
      <c r="BU626" s="212">
        <v>12.9</v>
      </c>
      <c r="BV626" s="212" t="s">
        <v>8299</v>
      </c>
      <c r="BW626" s="212">
        <v>10</v>
      </c>
      <c r="BX626" s="212" t="s">
        <v>8299</v>
      </c>
      <c r="BY626" s="234">
        <v>7.8656630516052246</v>
      </c>
      <c r="BZ626" s="214">
        <v>42215</v>
      </c>
      <c r="CA626" s="212">
        <v>30.3</v>
      </c>
      <c r="CB626" s="208" t="s">
        <v>8299</v>
      </c>
      <c r="CC626" s="212">
        <v>9.9</v>
      </c>
      <c r="CD626" s="214">
        <v>42215</v>
      </c>
      <c r="CE626" s="208">
        <v>0</v>
      </c>
      <c r="CG626" s="215" t="s">
        <v>8294</v>
      </c>
      <c r="CH626" s="215" t="s">
        <v>8294</v>
      </c>
      <c r="CI626" s="215" t="s">
        <v>8294</v>
      </c>
      <c r="CJ626" s="215" t="s">
        <v>8294</v>
      </c>
    </row>
    <row r="627" spans="1:88">
      <c r="A627" s="210" t="s">
        <v>7624</v>
      </c>
      <c r="B627" s="211" t="s">
        <v>7862</v>
      </c>
      <c r="C627" s="212" t="s">
        <v>7861</v>
      </c>
      <c r="D627" s="211" t="s">
        <v>8276</v>
      </c>
      <c r="E627" s="212">
        <v>19</v>
      </c>
      <c r="F627" s="212">
        <v>2</v>
      </c>
      <c r="G627" s="213">
        <v>313</v>
      </c>
      <c r="H627" s="213">
        <v>12</v>
      </c>
      <c r="I627" s="213"/>
      <c r="J627" s="213"/>
      <c r="K627" s="211" t="s">
        <v>8294</v>
      </c>
      <c r="M627" s="212">
        <v>7</v>
      </c>
      <c r="N627" s="214">
        <v>41915</v>
      </c>
      <c r="O627" s="212">
        <v>2.63</v>
      </c>
      <c r="P627" s="214">
        <v>42215</v>
      </c>
      <c r="Q627" s="215" t="s">
        <v>8294</v>
      </c>
      <c r="R627" s="215" t="s">
        <v>8294</v>
      </c>
      <c r="S627" s="215" t="s">
        <v>8294</v>
      </c>
      <c r="T627" s="215" t="s">
        <v>8294</v>
      </c>
      <c r="U627" s="209">
        <f>AD627*BS627</f>
        <v>804.21371229629619</v>
      </c>
      <c r="V627" s="216">
        <v>42215</v>
      </c>
      <c r="W627" s="215">
        <v>13.5</v>
      </c>
      <c r="X627" s="215" t="s">
        <v>8294</v>
      </c>
      <c r="Y627" s="215" t="s">
        <v>8294</v>
      </c>
      <c r="Z627" s="209">
        <f>AD627*BU627</f>
        <v>260.03484059259256</v>
      </c>
      <c r="AA627" s="216">
        <v>42215</v>
      </c>
      <c r="AB627" s="208">
        <f>(AD627/AH627)*10000</f>
        <v>34441.700740740736</v>
      </c>
      <c r="AC627" s="216">
        <v>42215</v>
      </c>
      <c r="AD627" s="485">
        <f>(O627/W627)*(((100-CC627)/100)*((100-2)/100))*100</f>
        <v>17.220850370370368</v>
      </c>
      <c r="AE627" s="216">
        <v>42212</v>
      </c>
      <c r="AF627" s="235">
        <v>19.310215710215708</v>
      </c>
      <c r="AG627" s="216">
        <v>42212</v>
      </c>
      <c r="AH627" s="212">
        <v>5</v>
      </c>
      <c r="AI627" s="216" t="s">
        <v>8299</v>
      </c>
      <c r="AJ627" s="212">
        <v>170</v>
      </c>
      <c r="AK627" s="216">
        <v>42145</v>
      </c>
      <c r="AL627" s="215" t="s">
        <v>8294</v>
      </c>
      <c r="AM627" s="215"/>
      <c r="AN627" s="212">
        <v>107</v>
      </c>
      <c r="AO627" s="212"/>
      <c r="AP627" s="215" t="s">
        <v>8294</v>
      </c>
      <c r="AQ627" s="215"/>
      <c r="AR627" s="215" t="s">
        <v>8294</v>
      </c>
      <c r="AS627" s="215"/>
      <c r="AT627" s="215" t="s">
        <v>8294</v>
      </c>
      <c r="AU627" s="215" t="s">
        <v>8294</v>
      </c>
      <c r="AV627" s="215"/>
      <c r="AW627" s="215" t="s">
        <v>8294</v>
      </c>
      <c r="AX627" s="215"/>
      <c r="AY627" s="215" t="s">
        <v>8294</v>
      </c>
      <c r="AZ627" s="215"/>
      <c r="BA627" s="215" t="s">
        <v>8294</v>
      </c>
      <c r="BB627" s="215"/>
      <c r="BC627" s="215" t="s">
        <v>8294</v>
      </c>
      <c r="BD627" s="215"/>
      <c r="BE627" s="212">
        <v>3</v>
      </c>
      <c r="BF627" s="217">
        <v>42279</v>
      </c>
      <c r="BG627" s="212">
        <v>12.3</v>
      </c>
      <c r="BH627" s="212" t="s">
        <v>8299</v>
      </c>
      <c r="BI627" s="211" t="s">
        <v>8294</v>
      </c>
      <c r="BJ627" s="211"/>
      <c r="BK627" s="211" t="s">
        <v>8294</v>
      </c>
      <c r="BL627" s="211"/>
      <c r="BM627" s="212">
        <v>63.7</v>
      </c>
      <c r="BN627" s="212" t="s">
        <v>8299</v>
      </c>
      <c r="BO627" s="211" t="s">
        <v>8294</v>
      </c>
      <c r="BP627" s="211"/>
      <c r="BQ627" s="212">
        <v>7.2</v>
      </c>
      <c r="BR627" s="212" t="s">
        <v>8299</v>
      </c>
      <c r="BS627" s="212">
        <v>46.7</v>
      </c>
      <c r="BT627" s="212" t="s">
        <v>8299</v>
      </c>
      <c r="BU627" s="212">
        <v>15.1</v>
      </c>
      <c r="BV627" s="212" t="s">
        <v>8299</v>
      </c>
      <c r="BW627" s="212">
        <v>38.200000000000003</v>
      </c>
      <c r="BX627" s="212" t="s">
        <v>8299</v>
      </c>
      <c r="BY627" s="234">
        <v>8.3055696487426758</v>
      </c>
      <c r="BZ627" s="214">
        <v>42215</v>
      </c>
      <c r="CA627" s="212">
        <v>34.1</v>
      </c>
      <c r="CB627" s="208" t="s">
        <v>8299</v>
      </c>
      <c r="CC627" s="212">
        <v>9.8000000000000007</v>
      </c>
      <c r="CD627" s="214">
        <v>42215</v>
      </c>
      <c r="CE627" s="208">
        <v>0</v>
      </c>
      <c r="CG627" s="215" t="s">
        <v>8294</v>
      </c>
      <c r="CH627" s="215" t="s">
        <v>8294</v>
      </c>
      <c r="CI627" s="215" t="s">
        <v>8294</v>
      </c>
      <c r="CJ627" s="215" t="s">
        <v>8294</v>
      </c>
    </row>
    <row r="628" spans="1:88">
      <c r="A628" s="210" t="s">
        <v>7624</v>
      </c>
      <c r="B628" s="211" t="s">
        <v>8156</v>
      </c>
      <c r="C628" s="212" t="s">
        <v>7784</v>
      </c>
      <c r="D628" s="211" t="s">
        <v>8276</v>
      </c>
      <c r="E628" s="212">
        <v>161</v>
      </c>
      <c r="F628" s="212">
        <v>2</v>
      </c>
      <c r="G628" s="213">
        <v>313</v>
      </c>
      <c r="H628" s="213">
        <v>13</v>
      </c>
      <c r="I628" s="213"/>
      <c r="J628" s="213"/>
      <c r="K628" s="211" t="s">
        <v>8294</v>
      </c>
      <c r="M628" s="212">
        <v>7</v>
      </c>
      <c r="N628" s="214">
        <v>41915</v>
      </c>
      <c r="O628" s="212">
        <v>5.48</v>
      </c>
      <c r="P628" s="214">
        <v>42215</v>
      </c>
      <c r="Q628" s="215" t="s">
        <v>8294</v>
      </c>
      <c r="R628" s="215" t="s">
        <v>8294</v>
      </c>
      <c r="S628" s="215" t="s">
        <v>8294</v>
      </c>
      <c r="T628" s="215" t="s">
        <v>8294</v>
      </c>
      <c r="U628" s="209">
        <f>AD628*BS628</f>
        <v>1675.5648000000003</v>
      </c>
      <c r="V628" s="216">
        <v>42215</v>
      </c>
      <c r="W628" s="215">
        <v>13.5</v>
      </c>
      <c r="X628" s="215" t="s">
        <v>8294</v>
      </c>
      <c r="Y628" s="215" t="s">
        <v>8294</v>
      </c>
      <c r="Z628" s="209">
        <f>AD628*BU628</f>
        <v>529.87946666666676</v>
      </c>
      <c r="AA628" s="216">
        <v>42215</v>
      </c>
      <c r="AB628" s="208">
        <f>(AD628/AH628)*10000</f>
        <v>74588.888888888905</v>
      </c>
      <c r="AC628" s="216">
        <v>42215</v>
      </c>
      <c r="AD628" s="485">
        <f>(O628/W628)*(((100-CC628)/100)*((100-2)/100))*100</f>
        <v>35.802666666666674</v>
      </c>
      <c r="AE628" s="216">
        <v>42212</v>
      </c>
      <c r="AF628" s="235">
        <v>40.146520146520153</v>
      </c>
      <c r="AG628" s="216">
        <v>42212</v>
      </c>
      <c r="AH628" s="212">
        <v>4.8</v>
      </c>
      <c r="AI628" s="216" t="s">
        <v>8299</v>
      </c>
      <c r="AJ628" s="212">
        <v>165</v>
      </c>
      <c r="AK628" s="216">
        <v>42145</v>
      </c>
      <c r="AL628" s="215" t="s">
        <v>8294</v>
      </c>
      <c r="AM628" s="215"/>
      <c r="AN628" s="212">
        <v>105</v>
      </c>
      <c r="AO628" s="212"/>
      <c r="AP628" s="215" t="s">
        <v>8294</v>
      </c>
      <c r="AQ628" s="215"/>
      <c r="AR628" s="215" t="s">
        <v>8294</v>
      </c>
      <c r="AS628" s="215"/>
      <c r="AT628" s="215" t="s">
        <v>8294</v>
      </c>
      <c r="AU628" s="215" t="s">
        <v>8294</v>
      </c>
      <c r="AV628" s="215"/>
      <c r="AW628" s="215" t="s">
        <v>8294</v>
      </c>
      <c r="AX628" s="215"/>
      <c r="AY628" s="215" t="s">
        <v>8294</v>
      </c>
      <c r="AZ628" s="215"/>
      <c r="BA628" s="215" t="s">
        <v>8294</v>
      </c>
      <c r="BB628" s="215"/>
      <c r="BC628" s="215" t="s">
        <v>8294</v>
      </c>
      <c r="BD628" s="215"/>
      <c r="BE628" s="212">
        <v>3</v>
      </c>
      <c r="BF628" s="217">
        <v>42279</v>
      </c>
      <c r="BG628" s="212">
        <v>-2.2000000000000002</v>
      </c>
      <c r="BH628" s="212" t="s">
        <v>8299</v>
      </c>
      <c r="BI628" s="211" t="s">
        <v>8294</v>
      </c>
      <c r="BJ628" s="211"/>
      <c r="BK628" s="211" t="s">
        <v>8294</v>
      </c>
      <c r="BL628" s="211"/>
      <c r="BM628" s="212">
        <v>64.099999999999994</v>
      </c>
      <c r="BN628" s="212" t="s">
        <v>8299</v>
      </c>
      <c r="BO628" s="211" t="s">
        <v>8294</v>
      </c>
      <c r="BP628" s="211"/>
      <c r="BQ628" s="212">
        <v>8.1999999999999993</v>
      </c>
      <c r="BR628" s="212" t="s">
        <v>8299</v>
      </c>
      <c r="BS628" s="212">
        <v>46.8</v>
      </c>
      <c r="BT628" s="212" t="s">
        <v>8299</v>
      </c>
      <c r="BU628" s="212">
        <v>14.8</v>
      </c>
      <c r="BV628" s="212" t="s">
        <v>8299</v>
      </c>
      <c r="BW628" s="212">
        <v>18.7</v>
      </c>
      <c r="BX628" s="212" t="s">
        <v>8299</v>
      </c>
      <c r="BY628" s="234">
        <v>8.2656278610229492</v>
      </c>
      <c r="BZ628" s="214">
        <v>42215</v>
      </c>
      <c r="CA628" s="212">
        <v>33.5</v>
      </c>
      <c r="CB628" s="208" t="s">
        <v>8299</v>
      </c>
      <c r="CC628" s="212">
        <v>10</v>
      </c>
      <c r="CD628" s="214">
        <v>42215</v>
      </c>
      <c r="CE628" s="208">
        <v>0</v>
      </c>
      <c r="CG628" s="215" t="s">
        <v>8294</v>
      </c>
      <c r="CH628" s="215" t="s">
        <v>8294</v>
      </c>
      <c r="CI628" s="215" t="s">
        <v>8294</v>
      </c>
      <c r="CJ628" s="215" t="s">
        <v>8294</v>
      </c>
    </row>
    <row r="629" spans="1:88">
      <c r="A629" s="210" t="s">
        <v>7624</v>
      </c>
      <c r="B629" s="211" t="s">
        <v>7865</v>
      </c>
      <c r="C629" s="212" t="s">
        <v>7864</v>
      </c>
      <c r="D629" s="211" t="s">
        <v>8276</v>
      </c>
      <c r="E629" s="212">
        <v>20</v>
      </c>
      <c r="F629" s="212">
        <v>2</v>
      </c>
      <c r="G629" s="213">
        <v>313</v>
      </c>
      <c r="H629" s="213">
        <v>14</v>
      </c>
      <c r="I629" s="213"/>
      <c r="J629" s="213"/>
      <c r="K629" s="211" t="s">
        <v>8294</v>
      </c>
      <c r="M629" s="212">
        <v>7</v>
      </c>
      <c r="N629" s="214">
        <v>41915</v>
      </c>
      <c r="O629" s="212">
        <v>3.29</v>
      </c>
      <c r="P629" s="214">
        <v>42215</v>
      </c>
      <c r="Q629" s="215" t="s">
        <v>8294</v>
      </c>
      <c r="R629" s="215" t="s">
        <v>8294</v>
      </c>
      <c r="S629" s="215" t="s">
        <v>8294</v>
      </c>
      <c r="T629" s="215" t="s">
        <v>8294</v>
      </c>
      <c r="U629" s="209">
        <f>AD629*BS629</f>
        <v>966.1828783703703</v>
      </c>
      <c r="V629" s="216">
        <v>42215</v>
      </c>
      <c r="W629" s="215">
        <v>13.5</v>
      </c>
      <c r="X629" s="215" t="s">
        <v>8294</v>
      </c>
      <c r="Y629" s="215" t="s">
        <v>8294</v>
      </c>
      <c r="Z629" s="209">
        <f>AD629*BU629</f>
        <v>346.44864903703706</v>
      </c>
      <c r="AA629" s="216">
        <v>42215</v>
      </c>
      <c r="AB629" s="208">
        <f>(AD629/AH629)*10000</f>
        <v>45784.148148148146</v>
      </c>
      <c r="AC629" s="216">
        <v>42215</v>
      </c>
      <c r="AD629" s="485">
        <f>(O629/W629)*(((100-CC629)/100)*((100-2)/100))*100</f>
        <v>21.518549629629629</v>
      </c>
      <c r="AE629" s="216">
        <v>42212</v>
      </c>
      <c r="AF629" s="235">
        <v>24.129344729344727</v>
      </c>
      <c r="AG629" s="216">
        <v>42212</v>
      </c>
      <c r="AH629" s="212">
        <v>4.7</v>
      </c>
      <c r="AI629" s="216" t="s">
        <v>8299</v>
      </c>
      <c r="AJ629" s="212">
        <v>170</v>
      </c>
      <c r="AK629" s="216">
        <v>42145</v>
      </c>
      <c r="AL629" s="215" t="s">
        <v>8294</v>
      </c>
      <c r="AM629" s="215"/>
      <c r="AN629" s="212">
        <v>107</v>
      </c>
      <c r="AO629" s="212"/>
      <c r="AP629" s="215" t="s">
        <v>8294</v>
      </c>
      <c r="AQ629" s="215"/>
      <c r="AR629" s="215" t="s">
        <v>8294</v>
      </c>
      <c r="AS629" s="215"/>
      <c r="AT629" s="215" t="s">
        <v>8294</v>
      </c>
      <c r="AU629" s="215" t="s">
        <v>8294</v>
      </c>
      <c r="AV629" s="215"/>
      <c r="AW629" s="215" t="s">
        <v>8294</v>
      </c>
      <c r="AX629" s="215"/>
      <c r="AY629" s="215" t="s">
        <v>8294</v>
      </c>
      <c r="AZ629" s="215"/>
      <c r="BA629" s="215" t="s">
        <v>8294</v>
      </c>
      <c r="BB629" s="215"/>
      <c r="BC629" s="215" t="s">
        <v>8294</v>
      </c>
      <c r="BD629" s="215"/>
      <c r="BE629" s="212">
        <v>3</v>
      </c>
      <c r="BF629" s="217">
        <v>42279</v>
      </c>
      <c r="BG629" s="212">
        <v>2.5</v>
      </c>
      <c r="BH629" s="212" t="s">
        <v>8299</v>
      </c>
      <c r="BI629" s="211" t="s">
        <v>8294</v>
      </c>
      <c r="BJ629" s="211"/>
      <c r="BK629" s="211" t="s">
        <v>8294</v>
      </c>
      <c r="BL629" s="211"/>
      <c r="BM629" s="212">
        <v>63.2</v>
      </c>
      <c r="BN629" s="212" t="s">
        <v>8299</v>
      </c>
      <c r="BO629" s="211" t="s">
        <v>8294</v>
      </c>
      <c r="BP629" s="211"/>
      <c r="BQ629" s="212">
        <v>8.5</v>
      </c>
      <c r="BR629" s="212" t="s">
        <v>8299</v>
      </c>
      <c r="BS629" s="212">
        <v>44.9</v>
      </c>
      <c r="BT629" s="212" t="s">
        <v>8299</v>
      </c>
      <c r="BU629" s="212">
        <v>16.100000000000001</v>
      </c>
      <c r="BV629" s="212" t="s">
        <v>8299</v>
      </c>
      <c r="BW629" s="212">
        <v>42</v>
      </c>
      <c r="BX629" s="212" t="s">
        <v>8299</v>
      </c>
      <c r="BY629" s="234">
        <v>8.1859226226806641</v>
      </c>
      <c r="BZ629" s="214">
        <v>42215</v>
      </c>
      <c r="CA629" s="212">
        <v>34.9</v>
      </c>
      <c r="CB629" s="208" t="s">
        <v>8299</v>
      </c>
      <c r="CC629" s="212">
        <v>9.9</v>
      </c>
      <c r="CD629" s="214">
        <v>42215</v>
      </c>
      <c r="CE629" s="208">
        <v>0</v>
      </c>
      <c r="CG629" s="215" t="s">
        <v>8294</v>
      </c>
      <c r="CH629" s="215" t="s">
        <v>8294</v>
      </c>
      <c r="CI629" s="215" t="s">
        <v>8294</v>
      </c>
      <c r="CJ629" s="215" t="s">
        <v>8294</v>
      </c>
    </row>
    <row r="630" spans="1:88">
      <c r="A630" s="210" t="s">
        <v>7624</v>
      </c>
      <c r="B630" s="211" t="s">
        <v>8003</v>
      </c>
      <c r="C630" s="212" t="s">
        <v>7394</v>
      </c>
      <c r="D630" s="211" t="s">
        <v>8276</v>
      </c>
      <c r="E630" s="212">
        <v>89</v>
      </c>
      <c r="F630" s="212">
        <v>2</v>
      </c>
      <c r="G630" s="213">
        <v>313</v>
      </c>
      <c r="H630" s="213">
        <v>15</v>
      </c>
      <c r="I630" s="213"/>
      <c r="J630" s="213"/>
      <c r="K630" s="211" t="s">
        <v>8294</v>
      </c>
      <c r="M630" s="212">
        <v>7</v>
      </c>
      <c r="N630" s="214">
        <v>41915</v>
      </c>
      <c r="O630" s="212">
        <v>5.42</v>
      </c>
      <c r="P630" s="214">
        <v>42215</v>
      </c>
      <c r="Q630" s="215" t="s">
        <v>8294</v>
      </c>
      <c r="R630" s="215" t="s">
        <v>8294</v>
      </c>
      <c r="S630" s="215" t="s">
        <v>8294</v>
      </c>
      <c r="T630" s="215" t="s">
        <v>8294</v>
      </c>
      <c r="U630" s="209">
        <f>AD630*BS630</f>
        <v>1673.2405594074073</v>
      </c>
      <c r="V630" s="216">
        <v>42215</v>
      </c>
      <c r="W630" s="215">
        <v>13.5</v>
      </c>
      <c r="X630" s="215" t="s">
        <v>8294</v>
      </c>
      <c r="Y630" s="215" t="s">
        <v>8294</v>
      </c>
      <c r="Z630" s="209">
        <f>AD630*BU630</f>
        <v>506.93516948148147</v>
      </c>
      <c r="AA630" s="216">
        <v>42215</v>
      </c>
      <c r="AB630" s="208">
        <f>(AD630/AH630)*10000</f>
        <v>86463.443541102068</v>
      </c>
      <c r="AC630" s="216">
        <v>42215</v>
      </c>
      <c r="AD630" s="485">
        <f>(O630/W630)*(((100-CC630)/100)*((100-2)/100))*100</f>
        <v>35.450011851851848</v>
      </c>
      <c r="AE630" s="216">
        <v>42212</v>
      </c>
      <c r="AF630" s="235">
        <v>39.75107855107855</v>
      </c>
      <c r="AG630" s="216">
        <v>42212</v>
      </c>
      <c r="AH630" s="212">
        <v>4.0999999999999996</v>
      </c>
      <c r="AI630" s="216" t="s">
        <v>8299</v>
      </c>
      <c r="AJ630" s="212">
        <v>150</v>
      </c>
      <c r="AK630" s="216">
        <v>42145</v>
      </c>
      <c r="AL630" s="215" t="s">
        <v>8294</v>
      </c>
      <c r="AM630" s="215"/>
      <c r="AN630" s="212">
        <v>103</v>
      </c>
      <c r="AO630" s="212"/>
      <c r="AP630" s="215" t="s">
        <v>8294</v>
      </c>
      <c r="AQ630" s="215"/>
      <c r="AR630" s="215" t="s">
        <v>8294</v>
      </c>
      <c r="AS630" s="215"/>
      <c r="AT630" s="215" t="s">
        <v>8294</v>
      </c>
      <c r="AU630" s="215" t="s">
        <v>8294</v>
      </c>
      <c r="AV630" s="215"/>
      <c r="AW630" s="215" t="s">
        <v>8294</v>
      </c>
      <c r="AX630" s="215"/>
      <c r="AY630" s="215" t="s">
        <v>8294</v>
      </c>
      <c r="AZ630" s="215"/>
      <c r="BA630" s="215" t="s">
        <v>8294</v>
      </c>
      <c r="BB630" s="215"/>
      <c r="BC630" s="215" t="s">
        <v>8294</v>
      </c>
      <c r="BD630" s="215"/>
      <c r="BE630" s="212">
        <v>3</v>
      </c>
      <c r="BF630" s="217">
        <v>42279</v>
      </c>
      <c r="BG630" s="212">
        <v>-11.5</v>
      </c>
      <c r="BH630" s="212" t="s">
        <v>8299</v>
      </c>
      <c r="BI630" s="211" t="s">
        <v>8294</v>
      </c>
      <c r="BJ630" s="211"/>
      <c r="BK630" s="211" t="s">
        <v>8294</v>
      </c>
      <c r="BL630" s="211"/>
      <c r="BM630" s="212">
        <v>61.9</v>
      </c>
      <c r="BN630" s="212" t="s">
        <v>8299</v>
      </c>
      <c r="BO630" s="211" t="s">
        <v>8294</v>
      </c>
      <c r="BP630" s="211"/>
      <c r="BQ630" s="212">
        <v>9.8000000000000007</v>
      </c>
      <c r="BR630" s="212" t="s">
        <v>8299</v>
      </c>
      <c r="BS630" s="212">
        <v>47.2</v>
      </c>
      <c r="BT630" s="212" t="s">
        <v>8299</v>
      </c>
      <c r="BU630" s="212">
        <v>14.3</v>
      </c>
      <c r="BV630" s="212" t="s">
        <v>8299</v>
      </c>
      <c r="BW630" s="212">
        <v>13.9</v>
      </c>
      <c r="BX630" s="212" t="s">
        <v>8299</v>
      </c>
      <c r="BY630" s="234">
        <v>8.2023582458496094</v>
      </c>
      <c r="BZ630" s="214">
        <v>42215</v>
      </c>
      <c r="CA630" s="212">
        <v>32.700000000000003</v>
      </c>
      <c r="CB630" s="208" t="s">
        <v>8299</v>
      </c>
      <c r="CC630" s="212">
        <v>9.9</v>
      </c>
      <c r="CD630" s="214">
        <v>42215</v>
      </c>
      <c r="CE630" s="208">
        <v>0</v>
      </c>
      <c r="CG630" s="215" t="s">
        <v>8294</v>
      </c>
      <c r="CH630" s="215" t="s">
        <v>8294</v>
      </c>
      <c r="CI630" s="215" t="s">
        <v>8294</v>
      </c>
      <c r="CJ630" s="215" t="s">
        <v>8294</v>
      </c>
    </row>
    <row r="631" spans="1:88">
      <c r="A631" s="210" t="s">
        <v>7624</v>
      </c>
      <c r="B631" s="211" t="s">
        <v>7921</v>
      </c>
      <c r="C631" s="212" t="s">
        <v>7678</v>
      </c>
      <c r="D631" s="211" t="s">
        <v>8276</v>
      </c>
      <c r="E631" s="212">
        <v>48</v>
      </c>
      <c r="F631" s="212">
        <v>2</v>
      </c>
      <c r="G631" s="213">
        <v>313</v>
      </c>
      <c r="H631" s="213">
        <v>16</v>
      </c>
      <c r="I631" s="213"/>
      <c r="J631" s="213"/>
      <c r="K631" s="211" t="s">
        <v>8294</v>
      </c>
      <c r="M631" s="212">
        <v>7</v>
      </c>
      <c r="N631" s="214">
        <v>41915</v>
      </c>
      <c r="O631" s="212">
        <v>3.21</v>
      </c>
      <c r="P631" s="214">
        <v>42215</v>
      </c>
      <c r="Q631" s="215" t="s">
        <v>8294</v>
      </c>
      <c r="R631" s="215" t="s">
        <v>8294</v>
      </c>
      <c r="S631" s="215" t="s">
        <v>8294</v>
      </c>
      <c r="T631" s="215" t="s">
        <v>8294</v>
      </c>
      <c r="U631" s="209">
        <f>AD631*BS631</f>
        <v>941.63347911111111</v>
      </c>
      <c r="V631" s="216">
        <v>42215</v>
      </c>
      <c r="W631" s="215">
        <v>13.5</v>
      </c>
      <c r="X631" s="215" t="s">
        <v>8294</v>
      </c>
      <c r="Y631" s="215" t="s">
        <v>8294</v>
      </c>
      <c r="Z631" s="209">
        <f>AD631*BU631</f>
        <v>342.60325244444448</v>
      </c>
      <c r="AA631" s="216">
        <v>42215</v>
      </c>
      <c r="AB631" s="208">
        <f>(AD631/AH631)*10000</f>
        <v>44720.434988179666</v>
      </c>
      <c r="AC631" s="216">
        <v>42215</v>
      </c>
      <c r="AD631" s="485">
        <f>(O631/W631)*(((100-CC631)/100)*((100-2)/100))*100</f>
        <v>21.018604444444446</v>
      </c>
      <c r="AE631" s="216">
        <v>42212</v>
      </c>
      <c r="AF631" s="235">
        <v>23.56874236874237</v>
      </c>
      <c r="AG631" s="216">
        <v>42212</v>
      </c>
      <c r="AH631" s="212">
        <v>4.7</v>
      </c>
      <c r="AI631" s="216" t="s">
        <v>8299</v>
      </c>
      <c r="AJ631" s="212">
        <v>165</v>
      </c>
      <c r="AK631" s="216">
        <v>42145</v>
      </c>
      <c r="AL631" s="215" t="s">
        <v>8294</v>
      </c>
      <c r="AM631" s="215"/>
      <c r="AN631" s="212">
        <v>107</v>
      </c>
      <c r="AO631" s="212"/>
      <c r="AP631" s="215" t="s">
        <v>8294</v>
      </c>
      <c r="AQ631" s="215"/>
      <c r="AR631" s="215" t="s">
        <v>8294</v>
      </c>
      <c r="AS631" s="215"/>
      <c r="AT631" s="215" t="s">
        <v>8294</v>
      </c>
      <c r="AU631" s="215" t="s">
        <v>8294</v>
      </c>
      <c r="AV631" s="215"/>
      <c r="AW631" s="215" t="s">
        <v>8294</v>
      </c>
      <c r="AX631" s="215"/>
      <c r="AY631" s="215" t="s">
        <v>8294</v>
      </c>
      <c r="AZ631" s="215"/>
      <c r="BA631" s="215" t="s">
        <v>8294</v>
      </c>
      <c r="BB631" s="215"/>
      <c r="BC631" s="215" t="s">
        <v>8294</v>
      </c>
      <c r="BD631" s="215"/>
      <c r="BE631" s="212">
        <v>3</v>
      </c>
      <c r="BF631" s="217">
        <v>42279</v>
      </c>
      <c r="BG631" s="212">
        <v>-16.2</v>
      </c>
      <c r="BH631" s="212" t="s">
        <v>8299</v>
      </c>
      <c r="BI631" s="211" t="s">
        <v>8294</v>
      </c>
      <c r="BJ631" s="211"/>
      <c r="BK631" s="211" t="s">
        <v>8294</v>
      </c>
      <c r="BL631" s="211"/>
      <c r="BM631" s="212">
        <v>59.1</v>
      </c>
      <c r="BN631" s="212" t="s">
        <v>8299</v>
      </c>
      <c r="BO631" s="211" t="s">
        <v>8294</v>
      </c>
      <c r="BP631" s="211"/>
      <c r="BQ631" s="212">
        <v>11.3</v>
      </c>
      <c r="BR631" s="212" t="s">
        <v>8299</v>
      </c>
      <c r="BS631" s="212">
        <v>44.8</v>
      </c>
      <c r="BT631" s="212" t="s">
        <v>8299</v>
      </c>
      <c r="BU631" s="212">
        <v>16.3</v>
      </c>
      <c r="BV631" s="212" t="s">
        <v>8299</v>
      </c>
      <c r="BW631" s="212">
        <v>10.7</v>
      </c>
      <c r="BX631" s="212" t="s">
        <v>8299</v>
      </c>
      <c r="BY631" s="234">
        <v>8.8909406661987305</v>
      </c>
      <c r="BZ631" s="214">
        <v>42215</v>
      </c>
      <c r="CA631" s="212">
        <v>35.299999999999997</v>
      </c>
      <c r="CB631" s="208" t="s">
        <v>8299</v>
      </c>
      <c r="CC631" s="212">
        <v>9.8000000000000007</v>
      </c>
      <c r="CD631" s="214">
        <v>42215</v>
      </c>
      <c r="CE631" s="208">
        <v>0</v>
      </c>
      <c r="CG631" s="215" t="s">
        <v>8294</v>
      </c>
      <c r="CH631" s="215" t="s">
        <v>8294</v>
      </c>
      <c r="CI631" s="215" t="s">
        <v>8294</v>
      </c>
      <c r="CJ631" s="215" t="s">
        <v>8294</v>
      </c>
    </row>
    <row r="632" spans="1:88">
      <c r="A632" s="210" t="s">
        <v>7624</v>
      </c>
      <c r="B632" s="211" t="s">
        <v>8015</v>
      </c>
      <c r="C632" s="212" t="s">
        <v>7721</v>
      </c>
      <c r="D632" s="211" t="s">
        <v>8274</v>
      </c>
      <c r="E632" s="212">
        <v>95</v>
      </c>
      <c r="F632" s="212">
        <v>2</v>
      </c>
      <c r="G632" s="213">
        <v>313</v>
      </c>
      <c r="H632" s="213">
        <v>17</v>
      </c>
      <c r="I632" s="213"/>
      <c r="J632" s="213"/>
      <c r="K632" s="211" t="s">
        <v>8294</v>
      </c>
      <c r="M632" s="212">
        <v>7</v>
      </c>
      <c r="N632" s="214">
        <v>41915</v>
      </c>
      <c r="O632" s="212">
        <v>2.73</v>
      </c>
      <c r="P632" s="214">
        <v>42215</v>
      </c>
      <c r="Q632" s="215" t="s">
        <v>8294</v>
      </c>
      <c r="R632" s="215" t="s">
        <v>8294</v>
      </c>
      <c r="S632" s="215" t="s">
        <v>8294</v>
      </c>
      <c r="T632" s="215" t="s">
        <v>8294</v>
      </c>
      <c r="U632" s="209">
        <f>AD632*BS632</f>
        <v>841.15566888888884</v>
      </c>
      <c r="V632" s="216">
        <v>42215</v>
      </c>
      <c r="W632" s="215">
        <v>13.5</v>
      </c>
      <c r="X632" s="215" t="s">
        <v>8294</v>
      </c>
      <c r="Y632" s="215" t="s">
        <v>8294</v>
      </c>
      <c r="Z632" s="209">
        <f>AD632*BU632</f>
        <v>251.09124444444444</v>
      </c>
      <c r="AA632" s="216">
        <v>42215</v>
      </c>
      <c r="AB632" s="208">
        <f>(AD632/AH632)*10000</f>
        <v>38989.323671497586</v>
      </c>
      <c r="AC632" s="216">
        <v>42215</v>
      </c>
      <c r="AD632" s="485">
        <f>(O632/W632)*(((100-CC632)/100)*((100-2)/100))*100</f>
        <v>17.935088888888888</v>
      </c>
      <c r="AE632" s="216">
        <v>42212</v>
      </c>
      <c r="AF632" s="235">
        <v>20.111111111111111</v>
      </c>
      <c r="AG632" s="216">
        <v>42212</v>
      </c>
      <c r="AH632" s="212">
        <v>4.5999999999999996</v>
      </c>
      <c r="AI632" s="216" t="s">
        <v>8299</v>
      </c>
      <c r="AJ632" s="212">
        <v>165</v>
      </c>
      <c r="AK632" s="216">
        <v>42145</v>
      </c>
      <c r="AL632" s="215" t="s">
        <v>8294</v>
      </c>
      <c r="AM632" s="215"/>
      <c r="AN632" s="212">
        <v>101</v>
      </c>
      <c r="AO632" s="212"/>
      <c r="AP632" s="215" t="s">
        <v>8294</v>
      </c>
      <c r="AQ632" s="215"/>
      <c r="AR632" s="215" t="s">
        <v>8294</v>
      </c>
      <c r="AS632" s="215"/>
      <c r="AT632" s="215" t="s">
        <v>8294</v>
      </c>
      <c r="AU632" s="215" t="s">
        <v>8294</v>
      </c>
      <c r="AV632" s="215"/>
      <c r="AW632" s="215" t="s">
        <v>8294</v>
      </c>
      <c r="AX632" s="215"/>
      <c r="AY632" s="215" t="s">
        <v>8294</v>
      </c>
      <c r="AZ632" s="215"/>
      <c r="BA632" s="215" t="s">
        <v>8294</v>
      </c>
      <c r="BB632" s="215"/>
      <c r="BC632" s="215" t="s">
        <v>8294</v>
      </c>
      <c r="BD632" s="215"/>
      <c r="BE632" s="212">
        <v>3</v>
      </c>
      <c r="BF632" s="217">
        <v>42279</v>
      </c>
      <c r="BG632" s="212">
        <v>-10</v>
      </c>
      <c r="BH632" s="212" t="s">
        <v>8299</v>
      </c>
      <c r="BI632" s="211" t="s">
        <v>8294</v>
      </c>
      <c r="BJ632" s="211"/>
      <c r="BK632" s="211" t="s">
        <v>8294</v>
      </c>
      <c r="BL632" s="211"/>
      <c r="BM632" s="212">
        <v>60.6</v>
      </c>
      <c r="BN632" s="212" t="s">
        <v>8299</v>
      </c>
      <c r="BO632" s="211" t="s">
        <v>8294</v>
      </c>
      <c r="BP632" s="211"/>
      <c r="BQ632" s="212">
        <v>10.1</v>
      </c>
      <c r="BR632" s="212" t="s">
        <v>8299</v>
      </c>
      <c r="BS632" s="212">
        <v>46.9</v>
      </c>
      <c r="BT632" s="212" t="s">
        <v>8299</v>
      </c>
      <c r="BU632" s="212">
        <v>14</v>
      </c>
      <c r="BV632" s="212" t="s">
        <v>8299</v>
      </c>
      <c r="BW632" s="212">
        <v>15.4</v>
      </c>
      <c r="BX632" s="212" t="s">
        <v>8299</v>
      </c>
      <c r="BY632" s="234">
        <v>7.6769790649414062</v>
      </c>
      <c r="BZ632" s="214">
        <v>42215</v>
      </c>
      <c r="CA632" s="212">
        <v>31.7</v>
      </c>
      <c r="CB632" s="208" t="s">
        <v>8299</v>
      </c>
      <c r="CC632" s="212">
        <v>9.5</v>
      </c>
      <c r="CD632" s="214">
        <v>42215</v>
      </c>
      <c r="CE632" s="208">
        <v>0</v>
      </c>
      <c r="CG632" s="215" t="s">
        <v>8294</v>
      </c>
      <c r="CH632" s="215" t="s">
        <v>8294</v>
      </c>
      <c r="CI632" s="215" t="s">
        <v>8294</v>
      </c>
      <c r="CJ632" s="215" t="s">
        <v>8294</v>
      </c>
    </row>
    <row r="633" spans="1:88">
      <c r="A633" s="210" t="s">
        <v>7624</v>
      </c>
      <c r="B633" s="211" t="s">
        <v>8197</v>
      </c>
      <c r="C633" s="212" t="s">
        <v>7804</v>
      </c>
      <c r="D633" s="211" t="s">
        <v>8274</v>
      </c>
      <c r="E633" s="212">
        <v>189</v>
      </c>
      <c r="F633" s="212">
        <v>2</v>
      </c>
      <c r="G633" s="213">
        <v>313</v>
      </c>
      <c r="H633" s="213">
        <v>18</v>
      </c>
      <c r="I633" s="213"/>
      <c r="J633" s="213"/>
      <c r="K633" s="212">
        <v>35</v>
      </c>
      <c r="L633" s="223">
        <v>42278</v>
      </c>
      <c r="M633" s="212">
        <v>7</v>
      </c>
      <c r="N633" s="214">
        <v>41915</v>
      </c>
      <c r="O633" s="212">
        <v>5.13</v>
      </c>
      <c r="P633" s="214">
        <v>42215</v>
      </c>
      <c r="Q633" s="215" t="s">
        <v>8294</v>
      </c>
      <c r="R633" s="215" t="s">
        <v>8294</v>
      </c>
      <c r="S633" s="215" t="s">
        <v>8294</v>
      </c>
      <c r="T633" s="215" t="s">
        <v>8294</v>
      </c>
      <c r="U633" s="209">
        <f>AD633*BS633</f>
        <v>1631.4136439999997</v>
      </c>
      <c r="V633" s="216">
        <v>42215</v>
      </c>
      <c r="W633" s="215">
        <v>13.5</v>
      </c>
      <c r="X633" s="215" t="s">
        <v>8294</v>
      </c>
      <c r="Y633" s="215" t="s">
        <v>8294</v>
      </c>
      <c r="Z633" s="209">
        <f>AD633*BU633</f>
        <v>428.96383599999996</v>
      </c>
      <c r="AA633" s="216">
        <v>42215</v>
      </c>
      <c r="AB633" s="208">
        <f>(AD633/AH633)*10000</f>
        <v>75059.288888888885</v>
      </c>
      <c r="AC633" s="216">
        <v>42215</v>
      </c>
      <c r="AD633" s="485">
        <f>(O633/W633)*(((100-CC633)/100)*((100-2)/100))*100</f>
        <v>33.776679999999999</v>
      </c>
      <c r="AE633" s="216">
        <v>42212</v>
      </c>
      <c r="AF633" s="235">
        <v>37.874725274725272</v>
      </c>
      <c r="AG633" s="216">
        <v>42212</v>
      </c>
      <c r="AH633" s="212">
        <v>4.5</v>
      </c>
      <c r="AI633" s="216" t="s">
        <v>8299</v>
      </c>
      <c r="AJ633" s="212">
        <v>165</v>
      </c>
      <c r="AK633" s="216">
        <v>42145</v>
      </c>
      <c r="AL633" s="215" t="s">
        <v>8294</v>
      </c>
      <c r="AM633" s="215"/>
      <c r="AN633" s="212">
        <v>102</v>
      </c>
      <c r="AO633" s="212"/>
      <c r="AP633" s="215" t="s">
        <v>8294</v>
      </c>
      <c r="AQ633" s="215"/>
      <c r="AR633" s="215" t="s">
        <v>8294</v>
      </c>
      <c r="AS633" s="215"/>
      <c r="AT633" s="215" t="s">
        <v>8294</v>
      </c>
      <c r="AU633" s="215" t="s">
        <v>8294</v>
      </c>
      <c r="AV633" s="215"/>
      <c r="AW633" s="215" t="s">
        <v>8294</v>
      </c>
      <c r="AX633" s="215"/>
      <c r="AY633" s="215" t="s">
        <v>8294</v>
      </c>
      <c r="AZ633" s="215"/>
      <c r="BA633" s="215" t="s">
        <v>8294</v>
      </c>
      <c r="BB633" s="215"/>
      <c r="BC633" s="215" t="s">
        <v>8294</v>
      </c>
      <c r="BD633" s="215"/>
      <c r="BE633" s="212">
        <v>3</v>
      </c>
      <c r="BF633" s="217">
        <v>42279</v>
      </c>
      <c r="BG633" s="212">
        <v>-10.6</v>
      </c>
      <c r="BH633" s="212" t="s">
        <v>8299</v>
      </c>
      <c r="BI633" s="211" t="s">
        <v>8294</v>
      </c>
      <c r="BJ633" s="211"/>
      <c r="BK633" s="211" t="s">
        <v>8294</v>
      </c>
      <c r="BL633" s="211"/>
      <c r="BM633" s="212">
        <v>61.6</v>
      </c>
      <c r="BN633" s="212" t="s">
        <v>8299</v>
      </c>
      <c r="BO633" s="211" t="s">
        <v>8294</v>
      </c>
      <c r="BP633" s="211"/>
      <c r="BQ633" s="212">
        <v>9.8000000000000007</v>
      </c>
      <c r="BR633" s="212" t="s">
        <v>8299</v>
      </c>
      <c r="BS633" s="212">
        <v>48.3</v>
      </c>
      <c r="BT633" s="212" t="s">
        <v>8299</v>
      </c>
      <c r="BU633" s="212">
        <v>12.7</v>
      </c>
      <c r="BV633" s="212" t="s">
        <v>8299</v>
      </c>
      <c r="BW633" s="212">
        <v>14.9</v>
      </c>
      <c r="BX633" s="212" t="s">
        <v>8299</v>
      </c>
      <c r="BY633" s="234">
        <v>7.8625278472900391</v>
      </c>
      <c r="BZ633" s="214">
        <v>42215</v>
      </c>
      <c r="CA633" s="212">
        <v>29.6</v>
      </c>
      <c r="CB633" s="208" t="s">
        <v>8299</v>
      </c>
      <c r="CC633" s="212">
        <v>9.3000000000000007</v>
      </c>
      <c r="CD633" s="214">
        <v>42215</v>
      </c>
      <c r="CE633" s="208">
        <v>0</v>
      </c>
      <c r="CG633" s="215" t="s">
        <v>8294</v>
      </c>
      <c r="CH633" s="215" t="s">
        <v>8294</v>
      </c>
      <c r="CI633" s="215" t="s">
        <v>8294</v>
      </c>
      <c r="CJ633" s="215" t="s">
        <v>8294</v>
      </c>
    </row>
    <row r="634" spans="1:88">
      <c r="A634" s="210" t="s">
        <v>7624</v>
      </c>
      <c r="B634" s="211" t="s">
        <v>7879</v>
      </c>
      <c r="C634" s="212" t="s">
        <v>7657</v>
      </c>
      <c r="D634" s="211" t="s">
        <v>8274</v>
      </c>
      <c r="E634" s="212">
        <v>27</v>
      </c>
      <c r="F634" s="212">
        <v>2</v>
      </c>
      <c r="G634" s="213">
        <v>313</v>
      </c>
      <c r="H634" s="213">
        <v>19</v>
      </c>
      <c r="I634" s="213"/>
      <c r="J634" s="213"/>
      <c r="K634" s="211" t="s">
        <v>8294</v>
      </c>
      <c r="M634" s="212">
        <v>7</v>
      </c>
      <c r="N634" s="214">
        <v>41915</v>
      </c>
      <c r="O634" s="212">
        <v>3.13</v>
      </c>
      <c r="P634" s="214">
        <v>42215</v>
      </c>
      <c r="Q634" s="215" t="s">
        <v>8294</v>
      </c>
      <c r="R634" s="215" t="s">
        <v>8294</v>
      </c>
      <c r="S634" s="215" t="s">
        <v>8294</v>
      </c>
      <c r="T634" s="215" t="s">
        <v>8294</v>
      </c>
      <c r="U634" s="209">
        <f>AD634*BS634</f>
        <v>983.99465422222204</v>
      </c>
      <c r="V634" s="216">
        <v>42215</v>
      </c>
      <c r="W634" s="215">
        <v>13.5</v>
      </c>
      <c r="X634" s="215" t="s">
        <v>8294</v>
      </c>
      <c r="Y634" s="215" t="s">
        <v>8294</v>
      </c>
      <c r="Z634" s="209">
        <f>AD634*BU634</f>
        <v>267.61360888888885</v>
      </c>
      <c r="AA634" s="216">
        <v>42215</v>
      </c>
      <c r="AB634" s="208">
        <f>(AD634/AH634)*10000</f>
        <v>47873.633074935395</v>
      </c>
      <c r="AC634" s="216">
        <v>42215</v>
      </c>
      <c r="AD634" s="485">
        <f>(O634/W634)*(((100-CC634)/100)*((100-2)/100))*100</f>
        <v>20.585662222222219</v>
      </c>
      <c r="AE634" s="216">
        <v>42212</v>
      </c>
      <c r="AF634" s="235">
        <v>23.083272283272279</v>
      </c>
      <c r="AG634" s="216">
        <v>42212</v>
      </c>
      <c r="AH634" s="212">
        <v>4.3</v>
      </c>
      <c r="AI634" s="216" t="s">
        <v>8299</v>
      </c>
      <c r="AJ634" s="212">
        <v>155</v>
      </c>
      <c r="AK634" s="216">
        <v>42145</v>
      </c>
      <c r="AL634" s="215" t="s">
        <v>8294</v>
      </c>
      <c r="AM634" s="215"/>
      <c r="AN634" s="212">
        <v>100</v>
      </c>
      <c r="AO634" s="212"/>
      <c r="AP634" s="215" t="s">
        <v>8294</v>
      </c>
      <c r="AQ634" s="215"/>
      <c r="AR634" s="215" t="s">
        <v>8294</v>
      </c>
      <c r="AS634" s="215"/>
      <c r="AT634" s="215" t="s">
        <v>8294</v>
      </c>
      <c r="AU634" s="215" t="s">
        <v>8294</v>
      </c>
      <c r="AV634" s="215"/>
      <c r="AW634" s="215" t="s">
        <v>8294</v>
      </c>
      <c r="AX634" s="215"/>
      <c r="AY634" s="215" t="s">
        <v>8294</v>
      </c>
      <c r="AZ634" s="215"/>
      <c r="BA634" s="215" t="s">
        <v>8294</v>
      </c>
      <c r="BB634" s="215"/>
      <c r="BC634" s="215" t="s">
        <v>8294</v>
      </c>
      <c r="BD634" s="215"/>
      <c r="BE634" s="212">
        <v>3</v>
      </c>
      <c r="BF634" s="217">
        <v>42279</v>
      </c>
      <c r="BG634" s="212">
        <v>-12.5</v>
      </c>
      <c r="BH634" s="212" t="s">
        <v>8299</v>
      </c>
      <c r="BI634" s="211" t="s">
        <v>8294</v>
      </c>
      <c r="BJ634" s="211"/>
      <c r="BK634" s="211" t="s">
        <v>8294</v>
      </c>
      <c r="BL634" s="211"/>
      <c r="BM634" s="212">
        <v>60.7</v>
      </c>
      <c r="BN634" s="212" t="s">
        <v>8299</v>
      </c>
      <c r="BO634" s="211" t="s">
        <v>8294</v>
      </c>
      <c r="BP634" s="211"/>
      <c r="BQ634" s="212">
        <v>9.6</v>
      </c>
      <c r="BR634" s="212" t="s">
        <v>8299</v>
      </c>
      <c r="BS634" s="212">
        <v>47.8</v>
      </c>
      <c r="BT634" s="212" t="s">
        <v>8299</v>
      </c>
      <c r="BU634" s="212">
        <v>13</v>
      </c>
      <c r="BV634" s="212" t="s">
        <v>8299</v>
      </c>
      <c r="BW634" s="212">
        <v>38.799999999999997</v>
      </c>
      <c r="BX634" s="212" t="s">
        <v>8299</v>
      </c>
      <c r="BY634" s="234">
        <v>7.8681249618530273</v>
      </c>
      <c r="BZ634" s="214">
        <v>42215</v>
      </c>
      <c r="CA634" s="212">
        <v>30</v>
      </c>
      <c r="CB634" s="208" t="s">
        <v>8299</v>
      </c>
      <c r="CC634" s="212">
        <v>9.4</v>
      </c>
      <c r="CD634" s="214">
        <v>42215</v>
      </c>
      <c r="CE634" s="208">
        <v>0</v>
      </c>
      <c r="CG634" s="215" t="s">
        <v>8294</v>
      </c>
      <c r="CH634" s="215" t="s">
        <v>8294</v>
      </c>
      <c r="CI634" s="215" t="s">
        <v>8294</v>
      </c>
      <c r="CJ634" s="215" t="s">
        <v>8294</v>
      </c>
    </row>
    <row r="635" spans="1:88">
      <c r="A635" s="210" t="s">
        <v>7624</v>
      </c>
      <c r="B635" s="211" t="s">
        <v>8196</v>
      </c>
      <c r="C635" s="212" t="s">
        <v>7394</v>
      </c>
      <c r="D635" s="211" t="s">
        <v>8274</v>
      </c>
      <c r="E635" s="212">
        <v>187</v>
      </c>
      <c r="F635" s="212">
        <v>2</v>
      </c>
      <c r="G635" s="213">
        <v>313</v>
      </c>
      <c r="H635" s="213">
        <v>20</v>
      </c>
      <c r="I635" s="213"/>
      <c r="J635" s="213"/>
      <c r="K635" s="212">
        <v>42</v>
      </c>
      <c r="L635" s="223">
        <v>42278</v>
      </c>
      <c r="M635" s="212">
        <v>7</v>
      </c>
      <c r="N635" s="214">
        <v>41915</v>
      </c>
      <c r="O635" s="212">
        <v>4.09</v>
      </c>
      <c r="P635" s="214">
        <v>42215</v>
      </c>
      <c r="Q635" s="215" t="s">
        <v>8294</v>
      </c>
      <c r="R635" s="215" t="s">
        <v>8294</v>
      </c>
      <c r="S635" s="215" t="s">
        <v>8294</v>
      </c>
      <c r="T635" s="215" t="s">
        <v>8294</v>
      </c>
      <c r="U635" s="209">
        <f>AD635*BS635</f>
        <v>1270.8131706666663</v>
      </c>
      <c r="V635" s="216">
        <v>42215</v>
      </c>
      <c r="W635" s="215">
        <v>13.5</v>
      </c>
      <c r="X635" s="215" t="s">
        <v>8294</v>
      </c>
      <c r="Y635" s="215" t="s">
        <v>8294</v>
      </c>
      <c r="Z635" s="209">
        <f>AD635*BU635</f>
        <v>372.66462177777771</v>
      </c>
      <c r="AA635" s="216">
        <v>42215</v>
      </c>
      <c r="AB635" s="208">
        <f>(AD635/AH635)*10000</f>
        <v>67026.011111111104</v>
      </c>
      <c r="AC635" s="216">
        <v>42215</v>
      </c>
      <c r="AD635" s="485">
        <f>(O635/W635)*(((100-CC635)/100)*((100-2)/100))*100</f>
        <v>26.81040444444444</v>
      </c>
      <c r="AE635" s="216">
        <v>42212</v>
      </c>
      <c r="AF635" s="235">
        <v>30.063247863247859</v>
      </c>
      <c r="AG635" s="216">
        <v>42212</v>
      </c>
      <c r="AH635" s="212">
        <v>4</v>
      </c>
      <c r="AI635" s="216" t="s">
        <v>8299</v>
      </c>
      <c r="AJ635" s="212">
        <v>140</v>
      </c>
      <c r="AK635" s="216">
        <v>42145</v>
      </c>
      <c r="AL635" s="215" t="s">
        <v>8294</v>
      </c>
      <c r="AM635" s="215"/>
      <c r="AN635" s="212">
        <v>100</v>
      </c>
      <c r="AO635" s="212"/>
      <c r="AP635" s="215" t="s">
        <v>8294</v>
      </c>
      <c r="AQ635" s="215"/>
      <c r="AR635" s="215" t="s">
        <v>8294</v>
      </c>
      <c r="AS635" s="215"/>
      <c r="AT635" s="215" t="s">
        <v>8294</v>
      </c>
      <c r="AU635" s="215" t="s">
        <v>8294</v>
      </c>
      <c r="AV635" s="215"/>
      <c r="AW635" s="215" t="s">
        <v>8294</v>
      </c>
      <c r="AX635" s="215"/>
      <c r="AY635" s="215" t="s">
        <v>8294</v>
      </c>
      <c r="AZ635" s="215"/>
      <c r="BA635" s="215" t="s">
        <v>8294</v>
      </c>
      <c r="BB635" s="215"/>
      <c r="BC635" s="215" t="s">
        <v>8294</v>
      </c>
      <c r="BD635" s="215"/>
      <c r="BE635" s="212">
        <v>3</v>
      </c>
      <c r="BF635" s="217">
        <v>42279</v>
      </c>
      <c r="BG635" s="212">
        <v>-11.1</v>
      </c>
      <c r="BH635" s="212" t="s">
        <v>8299</v>
      </c>
      <c r="BI635" s="211" t="s">
        <v>8294</v>
      </c>
      <c r="BJ635" s="211"/>
      <c r="BK635" s="211" t="s">
        <v>8294</v>
      </c>
      <c r="BL635" s="211"/>
      <c r="BM635" s="212">
        <v>62.3</v>
      </c>
      <c r="BN635" s="212" t="s">
        <v>8299</v>
      </c>
      <c r="BO635" s="211" t="s">
        <v>8294</v>
      </c>
      <c r="BP635" s="211"/>
      <c r="BQ635" s="212">
        <v>9.6999999999999993</v>
      </c>
      <c r="BR635" s="212" t="s">
        <v>8299</v>
      </c>
      <c r="BS635" s="212">
        <v>47.4</v>
      </c>
      <c r="BT635" s="212" t="s">
        <v>8299</v>
      </c>
      <c r="BU635" s="212">
        <v>13.9</v>
      </c>
      <c r="BV635" s="212" t="s">
        <v>8299</v>
      </c>
      <c r="BW635" s="212">
        <v>18.8</v>
      </c>
      <c r="BX635" s="212" t="s">
        <v>8299</v>
      </c>
      <c r="BY635" s="234">
        <v>8.0353622436523437</v>
      </c>
      <c r="BZ635" s="214">
        <v>42215</v>
      </c>
      <c r="CA635" s="212">
        <v>31.8</v>
      </c>
      <c r="CB635" s="208" t="s">
        <v>8299</v>
      </c>
      <c r="CC635" s="212">
        <v>9.6999999999999993</v>
      </c>
      <c r="CD635" s="214">
        <v>42215</v>
      </c>
      <c r="CE635" s="208">
        <v>0</v>
      </c>
      <c r="CG635" s="215" t="s">
        <v>8294</v>
      </c>
      <c r="CH635" s="215" t="s">
        <v>8294</v>
      </c>
      <c r="CI635" s="215" t="s">
        <v>8294</v>
      </c>
      <c r="CJ635" s="215" t="s">
        <v>8294</v>
      </c>
    </row>
    <row r="636" spans="1:88">
      <c r="A636" s="210" t="s">
        <v>7624</v>
      </c>
      <c r="B636" s="211" t="s">
        <v>7899</v>
      </c>
      <c r="C636" s="212" t="s">
        <v>7667</v>
      </c>
      <c r="D636" s="211" t="s">
        <v>8274</v>
      </c>
      <c r="E636" s="212">
        <v>37</v>
      </c>
      <c r="F636" s="212">
        <v>2</v>
      </c>
      <c r="G636" s="213">
        <v>313</v>
      </c>
      <c r="H636" s="213">
        <v>21</v>
      </c>
      <c r="I636" s="213"/>
      <c r="J636" s="213"/>
      <c r="K636" s="211" t="s">
        <v>8294</v>
      </c>
      <c r="M636" s="212">
        <v>7</v>
      </c>
      <c r="N636" s="214">
        <v>41915</v>
      </c>
      <c r="O636" s="212">
        <v>2.1800000000000002</v>
      </c>
      <c r="P636" s="214">
        <v>42215</v>
      </c>
      <c r="Q636" s="215" t="s">
        <v>8294</v>
      </c>
      <c r="R636" s="215" t="s">
        <v>8294</v>
      </c>
      <c r="S636" s="215" t="s">
        <v>8294</v>
      </c>
      <c r="T636" s="215" t="s">
        <v>8294</v>
      </c>
      <c r="U636" s="209">
        <f>AD636*BS636</f>
        <v>648.76137925925923</v>
      </c>
      <c r="V636" s="216">
        <v>42215</v>
      </c>
      <c r="W636" s="215">
        <v>13.5</v>
      </c>
      <c r="X636" s="215" t="s">
        <v>8294</v>
      </c>
      <c r="Y636" s="215" t="s">
        <v>8294</v>
      </c>
      <c r="Z636" s="209">
        <f>AD636*BU636</f>
        <v>212.45152859259258</v>
      </c>
      <c r="AA636" s="216">
        <v>42215</v>
      </c>
      <c r="AB636" s="208">
        <f>(AD636/AH636)*10000</f>
        <v>30337.216706067768</v>
      </c>
      <c r="AC636" s="216">
        <v>42215</v>
      </c>
      <c r="AD636" s="485">
        <f>(O636/W636)*(((100-CC636)/100)*((100-2)/100))*100</f>
        <v>14.258491851851851</v>
      </c>
      <c r="AE636" s="216">
        <v>42212</v>
      </c>
      <c r="AF636" s="235">
        <v>15.988441188441188</v>
      </c>
      <c r="AG636" s="216">
        <v>42212</v>
      </c>
      <c r="AH636" s="212">
        <v>4.7</v>
      </c>
      <c r="AI636" s="216" t="s">
        <v>8299</v>
      </c>
      <c r="AJ636" s="212">
        <v>160</v>
      </c>
      <c r="AK636" s="216">
        <v>42145</v>
      </c>
      <c r="AL636" s="215" t="s">
        <v>8294</v>
      </c>
      <c r="AM636" s="215"/>
      <c r="AN636" s="212">
        <v>104</v>
      </c>
      <c r="AO636" s="212"/>
      <c r="AP636" s="215" t="s">
        <v>8294</v>
      </c>
      <c r="AQ636" s="215"/>
      <c r="AR636" s="215" t="s">
        <v>8294</v>
      </c>
      <c r="AS636" s="215"/>
      <c r="AT636" s="215" t="s">
        <v>8294</v>
      </c>
      <c r="AU636" s="215" t="s">
        <v>8294</v>
      </c>
      <c r="AV636" s="215"/>
      <c r="AW636" s="215" t="s">
        <v>8294</v>
      </c>
      <c r="AX636" s="215"/>
      <c r="AY636" s="215" t="s">
        <v>8294</v>
      </c>
      <c r="AZ636" s="215"/>
      <c r="BA636" s="215" t="s">
        <v>8294</v>
      </c>
      <c r="BB636" s="215"/>
      <c r="BC636" s="215" t="s">
        <v>8294</v>
      </c>
      <c r="BD636" s="215"/>
      <c r="BE636" s="212">
        <v>3</v>
      </c>
      <c r="BF636" s="217">
        <v>42279</v>
      </c>
      <c r="BG636" s="212">
        <v>-12.6</v>
      </c>
      <c r="BH636" s="212" t="s">
        <v>8299</v>
      </c>
      <c r="BI636" s="211" t="s">
        <v>8294</v>
      </c>
      <c r="BJ636" s="211"/>
      <c r="BK636" s="211" t="s">
        <v>8294</v>
      </c>
      <c r="BL636" s="211"/>
      <c r="BM636" s="212">
        <v>60.7</v>
      </c>
      <c r="BN636" s="212" t="s">
        <v>8299</v>
      </c>
      <c r="BO636" s="211" t="s">
        <v>8294</v>
      </c>
      <c r="BP636" s="211"/>
      <c r="BQ636" s="212">
        <v>11.1</v>
      </c>
      <c r="BR636" s="212" t="s">
        <v>8299</v>
      </c>
      <c r="BS636" s="212">
        <v>45.5</v>
      </c>
      <c r="BT636" s="212" t="s">
        <v>8299</v>
      </c>
      <c r="BU636" s="212">
        <v>14.9</v>
      </c>
      <c r="BV636" s="212" t="s">
        <v>8299</v>
      </c>
      <c r="BW636" s="212">
        <v>22.2</v>
      </c>
      <c r="BX636" s="212" t="s">
        <v>8299</v>
      </c>
      <c r="BY636" s="234">
        <v>8.3842868804931641</v>
      </c>
      <c r="BZ636" s="214">
        <v>42215</v>
      </c>
      <c r="CA636" s="212">
        <v>32.6</v>
      </c>
      <c r="CB636" s="208" t="s">
        <v>8299</v>
      </c>
      <c r="CC636" s="212">
        <v>9.9</v>
      </c>
      <c r="CD636" s="214">
        <v>42215</v>
      </c>
      <c r="CE636" s="208">
        <v>0</v>
      </c>
      <c r="CG636" s="215" t="s">
        <v>8294</v>
      </c>
      <c r="CH636" s="215" t="s">
        <v>8294</v>
      </c>
      <c r="CI636" s="215" t="s">
        <v>8294</v>
      </c>
      <c r="CJ636" s="215" t="s">
        <v>8294</v>
      </c>
    </row>
    <row r="637" spans="1:88">
      <c r="A637" s="210" t="s">
        <v>7624</v>
      </c>
      <c r="B637" s="211" t="s">
        <v>7885</v>
      </c>
      <c r="C637" s="212" t="s">
        <v>7660</v>
      </c>
      <c r="D637" s="211" t="s">
        <v>8274</v>
      </c>
      <c r="E637" s="212">
        <v>30</v>
      </c>
      <c r="F637" s="212">
        <v>2</v>
      </c>
      <c r="G637" s="213">
        <v>313</v>
      </c>
      <c r="H637" s="213">
        <v>22</v>
      </c>
      <c r="I637" s="213"/>
      <c r="J637" s="213"/>
      <c r="K637" s="211" t="s">
        <v>8294</v>
      </c>
      <c r="M637" s="212">
        <v>7</v>
      </c>
      <c r="N637" s="214">
        <v>41915</v>
      </c>
      <c r="O637" s="212">
        <v>2.17</v>
      </c>
      <c r="P637" s="214">
        <v>42215</v>
      </c>
      <c r="Q637" s="215" t="s">
        <v>8294</v>
      </c>
      <c r="R637" s="215" t="s">
        <v>8294</v>
      </c>
      <c r="S637" s="215" t="s">
        <v>8294</v>
      </c>
      <c r="T637" s="215" t="s">
        <v>8294</v>
      </c>
      <c r="U637" s="209">
        <f>AD637*BS637</f>
        <v>636.52446044444446</v>
      </c>
      <c r="V637" s="216">
        <v>42215</v>
      </c>
      <c r="W637" s="215">
        <v>13.5</v>
      </c>
      <c r="X637" s="215" t="s">
        <v>8294</v>
      </c>
      <c r="Y637" s="215" t="s">
        <v>8294</v>
      </c>
      <c r="Z637" s="209">
        <f>AD637*BU637</f>
        <v>208.36899377777777</v>
      </c>
      <c r="AA637" s="216">
        <v>42215</v>
      </c>
      <c r="AB637" s="208">
        <f>(AD637/AH637)*10000</f>
        <v>26928.01677148847</v>
      </c>
      <c r="AC637" s="216">
        <v>42215</v>
      </c>
      <c r="AD637" s="485">
        <f>(O637/W637)*(((100-CC637)/100)*((100-2)/100))*100</f>
        <v>14.271848888888888</v>
      </c>
      <c r="AE637" s="216">
        <v>42212</v>
      </c>
      <c r="AF637" s="235">
        <v>16.0034188034188</v>
      </c>
      <c r="AG637" s="216">
        <v>42212</v>
      </c>
      <c r="AH637" s="212">
        <v>5.3</v>
      </c>
      <c r="AI637" s="216" t="s">
        <v>8299</v>
      </c>
      <c r="AJ637" s="212">
        <v>180</v>
      </c>
      <c r="AK637" s="216">
        <v>42145</v>
      </c>
      <c r="AL637" s="215" t="s">
        <v>8294</v>
      </c>
      <c r="AM637" s="215"/>
      <c r="AN637" s="212">
        <v>105</v>
      </c>
      <c r="AO637" s="212"/>
      <c r="AP637" s="215" t="s">
        <v>8294</v>
      </c>
      <c r="AQ637" s="215"/>
      <c r="AR637" s="215" t="s">
        <v>8294</v>
      </c>
      <c r="AS637" s="215"/>
      <c r="AT637" s="215" t="s">
        <v>8294</v>
      </c>
      <c r="AU637" s="215" t="s">
        <v>8294</v>
      </c>
      <c r="AV637" s="215"/>
      <c r="AW637" s="215" t="s">
        <v>8294</v>
      </c>
      <c r="AX637" s="215"/>
      <c r="AY637" s="215" t="s">
        <v>8294</v>
      </c>
      <c r="AZ637" s="215"/>
      <c r="BA637" s="215" t="s">
        <v>8294</v>
      </c>
      <c r="BB637" s="215"/>
      <c r="BC637" s="215" t="s">
        <v>8294</v>
      </c>
      <c r="BD637" s="215"/>
      <c r="BE637" s="212">
        <v>3</v>
      </c>
      <c r="BF637" s="217">
        <v>42279</v>
      </c>
      <c r="BG637" s="212">
        <v>-12.5</v>
      </c>
      <c r="BH637" s="212" t="s">
        <v>8299</v>
      </c>
      <c r="BI637" s="211" t="s">
        <v>8294</v>
      </c>
      <c r="BJ637" s="211"/>
      <c r="BK637" s="211" t="s">
        <v>8294</v>
      </c>
      <c r="BL637" s="211"/>
      <c r="BM637" s="212">
        <v>59.1</v>
      </c>
      <c r="BN637" s="212" t="s">
        <v>8299</v>
      </c>
      <c r="BO637" s="211" t="s">
        <v>8294</v>
      </c>
      <c r="BP637" s="211"/>
      <c r="BQ637" s="212">
        <v>10.7</v>
      </c>
      <c r="BR637" s="212" t="s">
        <v>8299</v>
      </c>
      <c r="BS637" s="212">
        <v>44.6</v>
      </c>
      <c r="BT637" s="212" t="s">
        <v>8299</v>
      </c>
      <c r="BU637" s="212">
        <v>14.6</v>
      </c>
      <c r="BV637" s="212" t="s">
        <v>8299</v>
      </c>
      <c r="BW637" s="212">
        <v>48.1</v>
      </c>
      <c r="BX637" s="212" t="s">
        <v>8299</v>
      </c>
      <c r="BY637" s="234">
        <v>8.1400423049926758</v>
      </c>
      <c r="BZ637" s="214">
        <v>42215</v>
      </c>
      <c r="CA637" s="212">
        <v>31.5</v>
      </c>
      <c r="CB637" s="208" t="s">
        <v>8299</v>
      </c>
      <c r="CC637" s="212">
        <v>9.4</v>
      </c>
      <c r="CD637" s="214">
        <v>42215</v>
      </c>
      <c r="CE637" s="208">
        <v>0</v>
      </c>
      <c r="CG637" s="215" t="s">
        <v>8294</v>
      </c>
      <c r="CH637" s="215" t="s">
        <v>8294</v>
      </c>
      <c r="CI637" s="215" t="s">
        <v>8294</v>
      </c>
      <c r="CJ637" s="215" t="s">
        <v>8294</v>
      </c>
    </row>
    <row r="638" spans="1:88">
      <c r="A638" s="210" t="s">
        <v>7624</v>
      </c>
      <c r="B638" s="211" t="s">
        <v>8011</v>
      </c>
      <c r="C638" s="212" t="s">
        <v>7719</v>
      </c>
      <c r="D638" s="211" t="s">
        <v>8276</v>
      </c>
      <c r="E638" s="212">
        <v>93</v>
      </c>
      <c r="F638" s="212">
        <v>2</v>
      </c>
      <c r="G638" s="213">
        <v>314</v>
      </c>
      <c r="H638" s="213">
        <v>11</v>
      </c>
      <c r="I638" s="213"/>
      <c r="J638" s="213"/>
      <c r="K638" s="211" t="s">
        <v>8294</v>
      </c>
      <c r="M638" s="212">
        <v>7</v>
      </c>
      <c r="N638" s="214">
        <v>41915</v>
      </c>
      <c r="O638" s="212">
        <v>2.67</v>
      </c>
      <c r="P638" s="214">
        <v>42215</v>
      </c>
      <c r="Q638" s="215" t="s">
        <v>8294</v>
      </c>
      <c r="R638" s="215" t="s">
        <v>8294</v>
      </c>
      <c r="S638" s="215" t="s">
        <v>8294</v>
      </c>
      <c r="T638" s="215" t="s">
        <v>8294</v>
      </c>
      <c r="U638" s="209">
        <f>AD638*BS638</f>
        <v>773.65302933333339</v>
      </c>
      <c r="V638" s="216">
        <v>42215</v>
      </c>
      <c r="W638" s="215">
        <v>13.5</v>
      </c>
      <c r="X638" s="215" t="s">
        <v>8294</v>
      </c>
      <c r="Y638" s="215" t="s">
        <v>8294</v>
      </c>
      <c r="Z638" s="209">
        <f>AD638*BU638</f>
        <v>268.33911377777781</v>
      </c>
      <c r="AA638" s="216">
        <v>42215</v>
      </c>
      <c r="AB638" s="208">
        <f>(AD638/AH638)*10000</f>
        <v>43561.544444444451</v>
      </c>
      <c r="AC638" s="216">
        <v>42215</v>
      </c>
      <c r="AD638" s="485">
        <f>(O638/W638)*(((100-CC638)/100)*((100-2)/100))*100</f>
        <v>17.42461777777778</v>
      </c>
      <c r="AE638" s="216">
        <v>42212</v>
      </c>
      <c r="AF638" s="235">
        <v>19.53870573870574</v>
      </c>
      <c r="AG638" s="216">
        <v>42212</v>
      </c>
      <c r="AH638" s="212">
        <v>4</v>
      </c>
      <c r="AI638" s="216" t="s">
        <v>8299</v>
      </c>
      <c r="AJ638" s="212">
        <v>170</v>
      </c>
      <c r="AK638" s="216">
        <v>42145</v>
      </c>
      <c r="AL638" s="215" t="s">
        <v>8294</v>
      </c>
      <c r="AM638" s="215"/>
      <c r="AN638" s="212">
        <v>111</v>
      </c>
      <c r="AO638" s="212"/>
      <c r="AP638" s="215" t="s">
        <v>8294</v>
      </c>
      <c r="AQ638" s="215"/>
      <c r="AR638" s="215" t="s">
        <v>8294</v>
      </c>
      <c r="AS638" s="215"/>
      <c r="AT638" s="215" t="s">
        <v>8294</v>
      </c>
      <c r="AU638" s="215" t="s">
        <v>8294</v>
      </c>
      <c r="AV638" s="215"/>
      <c r="AW638" s="215" t="s">
        <v>8294</v>
      </c>
      <c r="AX638" s="215"/>
      <c r="AY638" s="215" t="s">
        <v>8294</v>
      </c>
      <c r="AZ638" s="215"/>
      <c r="BA638" s="215" t="s">
        <v>8294</v>
      </c>
      <c r="BB638" s="215"/>
      <c r="BC638" s="215" t="s">
        <v>8294</v>
      </c>
      <c r="BD638" s="215"/>
      <c r="BE638" s="212">
        <v>3</v>
      </c>
      <c r="BF638" s="217">
        <v>42279</v>
      </c>
      <c r="BG638" s="212">
        <v>-7.5</v>
      </c>
      <c r="BH638" s="212" t="s">
        <v>8299</v>
      </c>
      <c r="BI638" s="211" t="s">
        <v>8294</v>
      </c>
      <c r="BJ638" s="211"/>
      <c r="BK638" s="211" t="s">
        <v>8294</v>
      </c>
      <c r="BL638" s="211"/>
      <c r="BM638" s="212">
        <v>62.7</v>
      </c>
      <c r="BN638" s="212" t="s">
        <v>8299</v>
      </c>
      <c r="BO638" s="211" t="s">
        <v>8294</v>
      </c>
      <c r="BP638" s="211"/>
      <c r="BQ638" s="212">
        <v>9.8000000000000007</v>
      </c>
      <c r="BR638" s="212" t="s">
        <v>8299</v>
      </c>
      <c r="BS638" s="212">
        <v>44.4</v>
      </c>
      <c r="BT638" s="212" t="s">
        <v>8299</v>
      </c>
      <c r="BU638" s="212">
        <v>15.4</v>
      </c>
      <c r="BV638" s="212" t="s">
        <v>8299</v>
      </c>
      <c r="BW638" s="212">
        <v>16.100000000000001</v>
      </c>
      <c r="BX638" s="212" t="s">
        <v>8299</v>
      </c>
      <c r="BY638" s="234">
        <v>8.4220504760742187</v>
      </c>
      <c r="BZ638" s="214">
        <v>42215</v>
      </c>
      <c r="CA638" s="212">
        <v>33</v>
      </c>
      <c r="CB638" s="208" t="s">
        <v>8299</v>
      </c>
      <c r="CC638" s="212">
        <v>10.1</v>
      </c>
      <c r="CD638" s="214">
        <v>42215</v>
      </c>
      <c r="CE638" s="208">
        <v>0</v>
      </c>
      <c r="CG638" s="215" t="s">
        <v>8294</v>
      </c>
      <c r="CH638" s="215" t="s">
        <v>8294</v>
      </c>
      <c r="CI638" s="215" t="s">
        <v>8294</v>
      </c>
      <c r="CJ638" s="215" t="s">
        <v>8294</v>
      </c>
    </row>
    <row r="639" spans="1:88">
      <c r="A639" s="210" t="s">
        <v>7624</v>
      </c>
      <c r="B639" s="211" t="s">
        <v>7917</v>
      </c>
      <c r="C639" s="212" t="s">
        <v>7676</v>
      </c>
      <c r="D639" s="211" t="s">
        <v>8276</v>
      </c>
      <c r="E639" s="212">
        <v>46</v>
      </c>
      <c r="F639" s="212">
        <v>2</v>
      </c>
      <c r="G639" s="213">
        <v>314</v>
      </c>
      <c r="H639" s="213">
        <v>12</v>
      </c>
      <c r="I639" s="213"/>
      <c r="J639" s="213"/>
      <c r="K639" s="211" t="s">
        <v>8294</v>
      </c>
      <c r="M639" s="212">
        <v>7</v>
      </c>
      <c r="N639" s="214">
        <v>41915</v>
      </c>
      <c r="O639" s="212">
        <v>3.85</v>
      </c>
      <c r="P639" s="214">
        <v>42215</v>
      </c>
      <c r="Q639" s="215" t="s">
        <v>8294</v>
      </c>
      <c r="R639" s="215" t="s">
        <v>8294</v>
      </c>
      <c r="S639" s="215" t="s">
        <v>8294</v>
      </c>
      <c r="T639" s="215" t="s">
        <v>8294</v>
      </c>
      <c r="U639" s="209">
        <f>AD639*BS639</f>
        <v>1178.7271222222223</v>
      </c>
      <c r="V639" s="216">
        <v>42215</v>
      </c>
      <c r="W639" s="215">
        <v>13.5</v>
      </c>
      <c r="X639" s="215" t="s">
        <v>8294</v>
      </c>
      <c r="Y639" s="215" t="s">
        <v>8294</v>
      </c>
      <c r="Z639" s="209">
        <f>AD639*BU639</f>
        <v>357.42048222222223</v>
      </c>
      <c r="AA639" s="216">
        <v>42215</v>
      </c>
      <c r="AB639" s="208">
        <f>(AD639/AH639)*10000</f>
        <v>58951.09388458226</v>
      </c>
      <c r="AC639" s="216">
        <v>42215</v>
      </c>
      <c r="AD639" s="485">
        <f>(O639/W639)*(((100-CC639)/100)*((100-2)/100))*100</f>
        <v>25.34897037037037</v>
      </c>
      <c r="AE639" s="216">
        <v>42212</v>
      </c>
      <c r="AF639" s="235">
        <v>28.424501424501425</v>
      </c>
      <c r="AG639" s="216">
        <v>42212</v>
      </c>
      <c r="AH639" s="212">
        <v>4.3</v>
      </c>
      <c r="AI639" s="216" t="s">
        <v>8299</v>
      </c>
      <c r="AJ639" s="212">
        <v>145</v>
      </c>
      <c r="AK639" s="216">
        <v>42145</v>
      </c>
      <c r="AL639" s="215" t="s">
        <v>8294</v>
      </c>
      <c r="AM639" s="215"/>
      <c r="AN639" s="212">
        <v>105</v>
      </c>
      <c r="AO639" s="212"/>
      <c r="AP639" s="215" t="s">
        <v>8294</v>
      </c>
      <c r="AQ639" s="215"/>
      <c r="AR639" s="215" t="s">
        <v>8294</v>
      </c>
      <c r="AS639" s="215"/>
      <c r="AT639" s="215" t="s">
        <v>8294</v>
      </c>
      <c r="AU639" s="215" t="s">
        <v>8294</v>
      </c>
      <c r="AV639" s="215"/>
      <c r="AW639" s="215" t="s">
        <v>8294</v>
      </c>
      <c r="AX639" s="215"/>
      <c r="AY639" s="215" t="s">
        <v>8294</v>
      </c>
      <c r="AZ639" s="215"/>
      <c r="BA639" s="215" t="s">
        <v>8294</v>
      </c>
      <c r="BB639" s="215"/>
      <c r="BC639" s="215" t="s">
        <v>8294</v>
      </c>
      <c r="BD639" s="215"/>
      <c r="BE639" s="212">
        <v>3</v>
      </c>
      <c r="BF639" s="217">
        <v>42279</v>
      </c>
      <c r="BG639" s="212">
        <v>-16.7</v>
      </c>
      <c r="BH639" s="212" t="s">
        <v>8299</v>
      </c>
      <c r="BI639" s="211" t="s">
        <v>8294</v>
      </c>
      <c r="BJ639" s="211"/>
      <c r="BK639" s="211" t="s">
        <v>8294</v>
      </c>
      <c r="BL639" s="211"/>
      <c r="BM639" s="212">
        <v>62.8</v>
      </c>
      <c r="BN639" s="212" t="s">
        <v>8299</v>
      </c>
      <c r="BO639" s="211" t="s">
        <v>8294</v>
      </c>
      <c r="BP639" s="211"/>
      <c r="BQ639" s="212">
        <v>9.6</v>
      </c>
      <c r="BR639" s="212" t="s">
        <v>8299</v>
      </c>
      <c r="BS639" s="212">
        <v>46.5</v>
      </c>
      <c r="BT639" s="212" t="s">
        <v>8299</v>
      </c>
      <c r="BU639" s="212">
        <v>14.1</v>
      </c>
      <c r="BV639" s="212" t="s">
        <v>8299</v>
      </c>
      <c r="BW639" s="212">
        <v>9.6999999999999993</v>
      </c>
      <c r="BX639" s="212" t="s">
        <v>8299</v>
      </c>
      <c r="BY639" s="234">
        <v>8.5937433242797852</v>
      </c>
      <c r="BZ639" s="214">
        <v>42215</v>
      </c>
      <c r="CA639" s="212">
        <v>31.7</v>
      </c>
      <c r="CB639" s="208" t="s">
        <v>8299</v>
      </c>
      <c r="CC639" s="212">
        <v>9.3000000000000007</v>
      </c>
      <c r="CD639" s="214">
        <v>42215</v>
      </c>
      <c r="CE639" s="208">
        <v>0</v>
      </c>
      <c r="CG639" s="215" t="s">
        <v>8294</v>
      </c>
      <c r="CH639" s="215" t="s">
        <v>8294</v>
      </c>
      <c r="CI639" s="215" t="s">
        <v>8294</v>
      </c>
      <c r="CJ639" s="215" t="s">
        <v>8294</v>
      </c>
    </row>
    <row r="640" spans="1:88">
      <c r="A640" s="210" t="s">
        <v>7624</v>
      </c>
      <c r="B640" s="211" t="s">
        <v>7913</v>
      </c>
      <c r="C640" s="212" t="s">
        <v>7674</v>
      </c>
      <c r="D640" s="211" t="s">
        <v>8276</v>
      </c>
      <c r="E640" s="212">
        <v>44</v>
      </c>
      <c r="F640" s="212">
        <v>2</v>
      </c>
      <c r="G640" s="213">
        <v>314</v>
      </c>
      <c r="H640" s="213">
        <v>13</v>
      </c>
      <c r="I640" s="213"/>
      <c r="J640" s="213"/>
      <c r="K640" s="211" t="s">
        <v>8294</v>
      </c>
      <c r="M640" s="212">
        <v>7</v>
      </c>
      <c r="N640" s="214">
        <v>41915</v>
      </c>
      <c r="O640" s="212">
        <v>3.81</v>
      </c>
      <c r="P640" s="214">
        <v>42215</v>
      </c>
      <c r="Q640" s="215" t="s">
        <v>8294</v>
      </c>
      <c r="R640" s="215" t="s">
        <v>8294</v>
      </c>
      <c r="S640" s="215" t="s">
        <v>8294</v>
      </c>
      <c r="T640" s="215" t="s">
        <v>8294</v>
      </c>
      <c r="U640" s="209">
        <f>AD640*BS640</f>
        <v>1137.6197155555556</v>
      </c>
      <c r="V640" s="216">
        <v>42215</v>
      </c>
      <c r="W640" s="215">
        <v>13.5</v>
      </c>
      <c r="X640" s="215" t="s">
        <v>8294</v>
      </c>
      <c r="Y640" s="215" t="s">
        <v>8294</v>
      </c>
      <c r="Z640" s="209">
        <f>AD640*BU640</f>
        <v>370.03894044444445</v>
      </c>
      <c r="AA640" s="216">
        <v>42215</v>
      </c>
      <c r="AB640" s="208">
        <f>(AD640/AH640)*10000</f>
        <v>56824.161616161611</v>
      </c>
      <c r="AC640" s="216">
        <v>42215</v>
      </c>
      <c r="AD640" s="485">
        <f>(O640/W640)*(((100-CC640)/100)*((100-2)/100))*100</f>
        <v>25.002631111111111</v>
      </c>
      <c r="AE640" s="216">
        <v>42212</v>
      </c>
      <c r="AF640" s="235">
        <v>28.036141636141636</v>
      </c>
      <c r="AG640" s="216">
        <v>42212</v>
      </c>
      <c r="AH640" s="212">
        <v>4.4000000000000004</v>
      </c>
      <c r="AI640" s="216" t="s">
        <v>8299</v>
      </c>
      <c r="AJ640" s="212">
        <v>170</v>
      </c>
      <c r="AK640" s="216">
        <v>42145</v>
      </c>
      <c r="AL640" s="215" t="s">
        <v>8294</v>
      </c>
      <c r="AM640" s="215"/>
      <c r="AN640" s="212">
        <v>111</v>
      </c>
      <c r="AO640" s="212"/>
      <c r="AP640" s="215" t="s">
        <v>8294</v>
      </c>
      <c r="AQ640" s="215"/>
      <c r="AR640" s="215" t="s">
        <v>8294</v>
      </c>
      <c r="AS640" s="215"/>
      <c r="AT640" s="215" t="s">
        <v>8294</v>
      </c>
      <c r="AU640" s="215" t="s">
        <v>8294</v>
      </c>
      <c r="AV640" s="215"/>
      <c r="AW640" s="215" t="s">
        <v>8294</v>
      </c>
      <c r="AX640" s="215"/>
      <c r="AY640" s="215" t="s">
        <v>8294</v>
      </c>
      <c r="AZ640" s="215"/>
      <c r="BA640" s="215" t="s">
        <v>8294</v>
      </c>
      <c r="BB640" s="215"/>
      <c r="BC640" s="215" t="s">
        <v>8294</v>
      </c>
      <c r="BD640" s="215"/>
      <c r="BE640" s="212">
        <v>3</v>
      </c>
      <c r="BF640" s="217">
        <v>42279</v>
      </c>
      <c r="BG640" s="212">
        <v>-12.2</v>
      </c>
      <c r="BH640" s="212" t="s">
        <v>8299</v>
      </c>
      <c r="BI640" s="211" t="s">
        <v>8294</v>
      </c>
      <c r="BJ640" s="211"/>
      <c r="BK640" s="211" t="s">
        <v>8294</v>
      </c>
      <c r="BL640" s="211"/>
      <c r="BM640" s="212">
        <v>59.5</v>
      </c>
      <c r="BN640" s="212" t="s">
        <v>8299</v>
      </c>
      <c r="BO640" s="211" t="s">
        <v>8294</v>
      </c>
      <c r="BP640" s="211"/>
      <c r="BQ640" s="212">
        <v>10.4</v>
      </c>
      <c r="BR640" s="212" t="s">
        <v>8299</v>
      </c>
      <c r="BS640" s="212">
        <v>45.5</v>
      </c>
      <c r="BT640" s="212" t="s">
        <v>8299</v>
      </c>
      <c r="BU640" s="212">
        <v>14.8</v>
      </c>
      <c r="BV640" s="212" t="s">
        <v>8299</v>
      </c>
      <c r="BW640" s="212">
        <v>11.9</v>
      </c>
      <c r="BX640" s="212" t="s">
        <v>8299</v>
      </c>
      <c r="BY640" s="234">
        <v>8.5565280914306641</v>
      </c>
      <c r="BZ640" s="214">
        <v>42215</v>
      </c>
      <c r="CA640" s="212">
        <v>32.5</v>
      </c>
      <c r="CB640" s="208" t="s">
        <v>8299</v>
      </c>
      <c r="CC640" s="212">
        <v>9.6</v>
      </c>
      <c r="CD640" s="214">
        <v>42215</v>
      </c>
      <c r="CE640" s="208">
        <v>0</v>
      </c>
      <c r="CG640" s="215" t="s">
        <v>8294</v>
      </c>
      <c r="CH640" s="215" t="s">
        <v>8294</v>
      </c>
      <c r="CI640" s="215" t="s">
        <v>8294</v>
      </c>
      <c r="CJ640" s="215" t="s">
        <v>8294</v>
      </c>
    </row>
    <row r="641" spans="1:92">
      <c r="A641" s="210" t="s">
        <v>7624</v>
      </c>
      <c r="B641" s="211" t="s">
        <v>7977</v>
      </c>
      <c r="C641" s="212" t="s">
        <v>7704</v>
      </c>
      <c r="D641" s="211" t="s">
        <v>8276</v>
      </c>
      <c r="E641" s="212">
        <v>76</v>
      </c>
      <c r="F641" s="212">
        <v>2</v>
      </c>
      <c r="G641" s="213">
        <v>314</v>
      </c>
      <c r="H641" s="213">
        <v>14</v>
      </c>
      <c r="I641" s="213"/>
      <c r="J641" s="213"/>
      <c r="K641" s="211" t="s">
        <v>8294</v>
      </c>
      <c r="M641" s="212">
        <v>5</v>
      </c>
      <c r="N641" s="214">
        <v>41915</v>
      </c>
      <c r="O641" s="212">
        <v>5.1100000000000003</v>
      </c>
      <c r="P641" s="214">
        <v>42215</v>
      </c>
      <c r="Q641" s="215" t="s">
        <v>8294</v>
      </c>
      <c r="R641" s="215" t="s">
        <v>8294</v>
      </c>
      <c r="S641" s="215" t="s">
        <v>8294</v>
      </c>
      <c r="T641" s="215" t="s">
        <v>8294</v>
      </c>
      <c r="U641" s="209">
        <f>AD641*BS641</f>
        <v>1527.4049663703702</v>
      </c>
      <c r="V641" s="216">
        <v>42215</v>
      </c>
      <c r="W641" s="215">
        <v>13.5</v>
      </c>
      <c r="X641" s="215" t="s">
        <v>8294</v>
      </c>
      <c r="Y641" s="215" t="s">
        <v>8294</v>
      </c>
      <c r="Z641" s="209">
        <f>AD641*BU641</f>
        <v>471.25623688888879</v>
      </c>
      <c r="AA641" s="216">
        <v>42215</v>
      </c>
      <c r="AB641" s="208">
        <f>(AD641/AH641)*10000</f>
        <v>71111.549251379023</v>
      </c>
      <c r="AC641" s="216">
        <v>42215</v>
      </c>
      <c r="AD641" s="485">
        <f>(O641/W641)*(((100-CC641)/100)*((100-2)/100))*100</f>
        <v>33.422428148148143</v>
      </c>
      <c r="AE641" s="216">
        <v>42212</v>
      </c>
      <c r="AF641" s="235">
        <v>37.477492877492871</v>
      </c>
      <c r="AG641" s="216">
        <v>42212</v>
      </c>
      <c r="AH641" s="212">
        <v>4.7</v>
      </c>
      <c r="AI641" s="216" t="s">
        <v>8299</v>
      </c>
      <c r="AJ641" s="212">
        <v>150</v>
      </c>
      <c r="AK641" s="216">
        <v>42145</v>
      </c>
      <c r="AL641" s="215" t="s">
        <v>8294</v>
      </c>
      <c r="AM641" s="215"/>
      <c r="AN641" s="212">
        <v>106</v>
      </c>
      <c r="AO641" s="212"/>
      <c r="AP641" s="215" t="s">
        <v>8294</v>
      </c>
      <c r="AQ641" s="215"/>
      <c r="AR641" s="215" t="s">
        <v>8294</v>
      </c>
      <c r="AS641" s="215"/>
      <c r="AT641" s="215" t="s">
        <v>8294</v>
      </c>
      <c r="AU641" s="215" t="s">
        <v>8294</v>
      </c>
      <c r="AV641" s="215"/>
      <c r="AW641" s="215" t="s">
        <v>8294</v>
      </c>
      <c r="AX641" s="215"/>
      <c r="AY641" s="215" t="s">
        <v>8294</v>
      </c>
      <c r="AZ641" s="215"/>
      <c r="BA641" s="215" t="s">
        <v>8294</v>
      </c>
      <c r="BB641" s="215"/>
      <c r="BC641" s="215" t="s">
        <v>8294</v>
      </c>
      <c r="BD641" s="215"/>
      <c r="BE641" s="212">
        <v>5</v>
      </c>
      <c r="BF641" s="217">
        <v>42279</v>
      </c>
      <c r="BG641" s="212">
        <v>-10.9</v>
      </c>
      <c r="BH641" s="212" t="s">
        <v>8299</v>
      </c>
      <c r="BI641" s="211" t="s">
        <v>8294</v>
      </c>
      <c r="BJ641" s="211"/>
      <c r="BK641" s="211" t="s">
        <v>8294</v>
      </c>
      <c r="BL641" s="211"/>
      <c r="BM641" s="212">
        <v>61</v>
      </c>
      <c r="BN641" s="212" t="s">
        <v>8299</v>
      </c>
      <c r="BO641" s="211" t="s">
        <v>8294</v>
      </c>
      <c r="BP641" s="211"/>
      <c r="BQ641" s="212">
        <v>9.6999999999999993</v>
      </c>
      <c r="BR641" s="212" t="s">
        <v>8299</v>
      </c>
      <c r="BS641" s="212">
        <v>45.7</v>
      </c>
      <c r="BT641" s="212" t="s">
        <v>8299</v>
      </c>
      <c r="BU641" s="212">
        <v>14.1</v>
      </c>
      <c r="BV641" s="212" t="s">
        <v>8299</v>
      </c>
      <c r="BW641" s="212">
        <v>12.4</v>
      </c>
      <c r="BX641" s="212" t="s">
        <v>8299</v>
      </c>
      <c r="BY641" s="234">
        <v>7.7195777893066406</v>
      </c>
      <c r="BZ641" s="214">
        <v>42215</v>
      </c>
      <c r="CA641" s="212">
        <v>31.1</v>
      </c>
      <c r="CB641" s="208" t="s">
        <v>8299</v>
      </c>
      <c r="CC641" s="212">
        <v>9.9</v>
      </c>
      <c r="CD641" s="214">
        <v>42215</v>
      </c>
      <c r="CE641" s="208">
        <v>0</v>
      </c>
      <c r="CG641" s="215" t="s">
        <v>8294</v>
      </c>
      <c r="CH641" s="215" t="s">
        <v>8294</v>
      </c>
      <c r="CI641" s="215" t="s">
        <v>8294</v>
      </c>
      <c r="CJ641" s="215" t="s">
        <v>8294</v>
      </c>
    </row>
    <row r="642" spans="1:92">
      <c r="A642" s="210" t="s">
        <v>7624</v>
      </c>
      <c r="B642" s="211" t="s">
        <v>8131</v>
      </c>
      <c r="C642" s="212" t="s">
        <v>7771</v>
      </c>
      <c r="D642" s="211" t="s">
        <v>8276</v>
      </c>
      <c r="E642" s="212">
        <v>148</v>
      </c>
      <c r="F642" s="212">
        <v>2</v>
      </c>
      <c r="G642" s="213">
        <v>314</v>
      </c>
      <c r="H642" s="213">
        <v>15</v>
      </c>
      <c r="I642" s="213"/>
      <c r="J642" s="213"/>
      <c r="K642" s="211" t="s">
        <v>8294</v>
      </c>
      <c r="M642" s="212">
        <v>7</v>
      </c>
      <c r="N642" s="214">
        <v>41915</v>
      </c>
      <c r="O642" s="212">
        <v>4.3899999999999997</v>
      </c>
      <c r="P642" s="214">
        <v>42215</v>
      </c>
      <c r="Q642" s="215" t="s">
        <v>8294</v>
      </c>
      <c r="R642" s="215" t="s">
        <v>8294</v>
      </c>
      <c r="S642" s="215" t="s">
        <v>8294</v>
      </c>
      <c r="T642" s="215" t="s">
        <v>8294</v>
      </c>
      <c r="U642" s="209">
        <f>AD642*BS642</f>
        <v>1345.4604675555554</v>
      </c>
      <c r="V642" s="216">
        <v>42215</v>
      </c>
      <c r="W642" s="215">
        <v>13.5</v>
      </c>
      <c r="X642" s="215" t="s">
        <v>8294</v>
      </c>
      <c r="Y642" s="215" t="s">
        <v>8294</v>
      </c>
      <c r="Z642" s="209">
        <f>AD642*BU642</f>
        <v>395.55382844444438</v>
      </c>
      <c r="AA642" s="216">
        <v>42215</v>
      </c>
      <c r="AB642" s="208">
        <f>(AD642/AH642)*10000</f>
        <v>61430.940898345143</v>
      </c>
      <c r="AC642" s="216">
        <v>42215</v>
      </c>
      <c r="AD642" s="485">
        <f>(O642/W642)*(((100-CC642)/100)*((100-2)/100))*100</f>
        <v>28.872542222222219</v>
      </c>
      <c r="AE642" s="216">
        <v>42212</v>
      </c>
      <c r="AF642" s="235">
        <v>32.375579975579974</v>
      </c>
      <c r="AG642" s="216">
        <v>42212</v>
      </c>
      <c r="AH642" s="212">
        <v>4.7</v>
      </c>
      <c r="AI642" s="216" t="s">
        <v>8299</v>
      </c>
      <c r="AJ642" s="212">
        <v>170</v>
      </c>
      <c r="AK642" s="216">
        <v>42145</v>
      </c>
      <c r="AL642" s="215" t="s">
        <v>8294</v>
      </c>
      <c r="AM642" s="215"/>
      <c r="AN642" s="212">
        <v>106</v>
      </c>
      <c r="AO642" s="212"/>
      <c r="AP642" s="215" t="s">
        <v>8294</v>
      </c>
      <c r="AQ642" s="215"/>
      <c r="AR642" s="215" t="s">
        <v>8294</v>
      </c>
      <c r="AS642" s="215"/>
      <c r="AT642" s="215" t="s">
        <v>8294</v>
      </c>
      <c r="AU642" s="215" t="s">
        <v>8294</v>
      </c>
      <c r="AV642" s="215"/>
      <c r="AW642" s="215" t="s">
        <v>8294</v>
      </c>
      <c r="AX642" s="215"/>
      <c r="AY642" s="215" t="s">
        <v>8294</v>
      </c>
      <c r="AZ642" s="215"/>
      <c r="BA642" s="215" t="s">
        <v>8294</v>
      </c>
      <c r="BB642" s="215"/>
      <c r="BC642" s="215" t="s">
        <v>8294</v>
      </c>
      <c r="BD642" s="215"/>
      <c r="BE642" s="212">
        <v>3</v>
      </c>
      <c r="BF642" s="217">
        <v>42279</v>
      </c>
      <c r="BG642" s="212">
        <v>-12</v>
      </c>
      <c r="BH642" s="212" t="s">
        <v>8299</v>
      </c>
      <c r="BI642" s="211" t="s">
        <v>8294</v>
      </c>
      <c r="BJ642" s="211"/>
      <c r="BK642" s="211" t="s">
        <v>8294</v>
      </c>
      <c r="BL642" s="211"/>
      <c r="BM642" s="212">
        <v>63.4</v>
      </c>
      <c r="BN642" s="212" t="s">
        <v>8299</v>
      </c>
      <c r="BO642" s="211" t="s">
        <v>8294</v>
      </c>
      <c r="BP642" s="211"/>
      <c r="BQ642" s="212">
        <v>9.1</v>
      </c>
      <c r="BR642" s="212" t="s">
        <v>8299</v>
      </c>
      <c r="BS642" s="212">
        <v>46.6</v>
      </c>
      <c r="BT642" s="212" t="s">
        <v>8299</v>
      </c>
      <c r="BU642" s="212">
        <v>13.7</v>
      </c>
      <c r="BV642" s="212" t="s">
        <v>8299</v>
      </c>
      <c r="BW642" s="212">
        <v>10.6</v>
      </c>
      <c r="BX642" s="212" t="s">
        <v>8299</v>
      </c>
      <c r="BY642" s="234">
        <v>7.6895008087158203</v>
      </c>
      <c r="BZ642" s="214">
        <v>42215</v>
      </c>
      <c r="CA642" s="212">
        <v>30.9</v>
      </c>
      <c r="CB642" s="208" t="s">
        <v>8299</v>
      </c>
      <c r="CC642" s="212">
        <v>9.4</v>
      </c>
      <c r="CD642" s="214">
        <v>42215</v>
      </c>
      <c r="CE642" s="208">
        <v>0</v>
      </c>
      <c r="CG642" s="215" t="s">
        <v>8294</v>
      </c>
      <c r="CH642" s="215" t="s">
        <v>8294</v>
      </c>
      <c r="CI642" s="215" t="s">
        <v>8294</v>
      </c>
      <c r="CJ642" s="215" t="s">
        <v>8294</v>
      </c>
    </row>
    <row r="643" spans="1:92">
      <c r="A643" s="210" t="s">
        <v>7624</v>
      </c>
      <c r="B643" s="211" t="s">
        <v>8135</v>
      </c>
      <c r="C643" s="212" t="s">
        <v>7773</v>
      </c>
      <c r="D643" s="211" t="s">
        <v>8276</v>
      </c>
      <c r="E643" s="212">
        <v>150</v>
      </c>
      <c r="F643" s="212">
        <v>2</v>
      </c>
      <c r="G643" s="213">
        <v>314</v>
      </c>
      <c r="H643" s="213">
        <v>16</v>
      </c>
      <c r="I643" s="213"/>
      <c r="J643" s="213"/>
      <c r="K643" s="211" t="s">
        <v>8294</v>
      </c>
      <c r="M643" s="212">
        <v>7</v>
      </c>
      <c r="N643" s="214">
        <v>41915</v>
      </c>
      <c r="O643" s="212">
        <v>5.8</v>
      </c>
      <c r="P643" s="214">
        <v>42215</v>
      </c>
      <c r="Q643" s="215" t="s">
        <v>8294</v>
      </c>
      <c r="R643" s="215" t="s">
        <v>8294</v>
      </c>
      <c r="S643" s="215" t="s">
        <v>8294</v>
      </c>
      <c r="T643" s="215" t="s">
        <v>8294</v>
      </c>
      <c r="U643" s="209">
        <f>AD643*BS643</f>
        <v>1796.6745066666665</v>
      </c>
      <c r="V643" s="216">
        <v>42215</v>
      </c>
      <c r="W643" s="215">
        <v>13.5</v>
      </c>
      <c r="X643" s="215" t="s">
        <v>8294</v>
      </c>
      <c r="Y643" s="215" t="s">
        <v>8294</v>
      </c>
      <c r="Z643" s="209">
        <f>AD643*BU643</f>
        <v>511.15580444444441</v>
      </c>
      <c r="AA643" s="216">
        <v>42215</v>
      </c>
      <c r="AB643" s="208">
        <f>(AD643/AH643)*10000</f>
        <v>86695.353535353512</v>
      </c>
      <c r="AC643" s="216">
        <v>42215</v>
      </c>
      <c r="AD643" s="485">
        <f>(O643/W643)*(((100-CC643)/100)*((100-2)/100))*100</f>
        <v>38.145955555555553</v>
      </c>
      <c r="AE643" s="216">
        <v>42212</v>
      </c>
      <c r="AF643" s="235">
        <v>42.774114774114771</v>
      </c>
      <c r="AG643" s="216">
        <v>42212</v>
      </c>
      <c r="AH643" s="212">
        <v>4.4000000000000004</v>
      </c>
      <c r="AI643" s="216" t="s">
        <v>8299</v>
      </c>
      <c r="AJ643" s="212">
        <v>165</v>
      </c>
      <c r="AK643" s="216">
        <v>42145</v>
      </c>
      <c r="AL643" s="215" t="s">
        <v>8294</v>
      </c>
      <c r="AM643" s="215"/>
      <c r="AN643" s="212">
        <v>104</v>
      </c>
      <c r="AO643" s="212"/>
      <c r="AP643" s="215" t="s">
        <v>8294</v>
      </c>
      <c r="AQ643" s="215"/>
      <c r="AR643" s="215" t="s">
        <v>8294</v>
      </c>
      <c r="AS643" s="215"/>
      <c r="AT643" s="215" t="s">
        <v>8294</v>
      </c>
      <c r="AU643" s="215" t="s">
        <v>8294</v>
      </c>
      <c r="AV643" s="215"/>
      <c r="AW643" s="215" t="s">
        <v>8294</v>
      </c>
      <c r="AX643" s="215"/>
      <c r="AY643" s="215" t="s">
        <v>8294</v>
      </c>
      <c r="AZ643" s="215"/>
      <c r="BA643" s="215" t="s">
        <v>8294</v>
      </c>
      <c r="BB643" s="215"/>
      <c r="BC643" s="215" t="s">
        <v>8294</v>
      </c>
      <c r="BD643" s="215"/>
      <c r="BE643" s="212">
        <v>3</v>
      </c>
      <c r="BF643" s="217">
        <v>42279</v>
      </c>
      <c r="BG643" s="212">
        <v>-13.3</v>
      </c>
      <c r="BH643" s="212" t="s">
        <v>8299</v>
      </c>
      <c r="BI643" s="211" t="s">
        <v>8294</v>
      </c>
      <c r="BJ643" s="211"/>
      <c r="BK643" s="211" t="s">
        <v>8294</v>
      </c>
      <c r="BL643" s="211"/>
      <c r="BM643" s="212">
        <v>61</v>
      </c>
      <c r="BN643" s="212" t="s">
        <v>8299</v>
      </c>
      <c r="BO643" s="211" t="s">
        <v>8294</v>
      </c>
      <c r="BP643" s="211"/>
      <c r="BQ643" s="212">
        <v>9.9</v>
      </c>
      <c r="BR643" s="212" t="s">
        <v>8299</v>
      </c>
      <c r="BS643" s="212">
        <v>47.1</v>
      </c>
      <c r="BT643" s="212" t="s">
        <v>8299</v>
      </c>
      <c r="BU643" s="212">
        <v>13.4</v>
      </c>
      <c r="BV643" s="212" t="s">
        <v>8299</v>
      </c>
      <c r="BW643" s="212">
        <v>7.4</v>
      </c>
      <c r="BX643" s="212" t="s">
        <v>8299</v>
      </c>
      <c r="BY643" s="234">
        <v>7.4223899841308594</v>
      </c>
      <c r="BZ643" s="214">
        <v>42215</v>
      </c>
      <c r="CA643" s="212">
        <v>30.5</v>
      </c>
      <c r="CB643" s="208" t="s">
        <v>8299</v>
      </c>
      <c r="CC643" s="212">
        <v>9.4</v>
      </c>
      <c r="CD643" s="214">
        <v>42215</v>
      </c>
      <c r="CE643" s="208">
        <v>0</v>
      </c>
      <c r="CG643" s="215" t="s">
        <v>8294</v>
      </c>
      <c r="CH643" s="215" t="s">
        <v>8294</v>
      </c>
      <c r="CI643" s="215" t="s">
        <v>8294</v>
      </c>
      <c r="CJ643" s="215" t="s">
        <v>8294</v>
      </c>
    </row>
    <row r="644" spans="1:92">
      <c r="A644" s="210" t="s">
        <v>7624</v>
      </c>
      <c r="B644" s="211" t="s">
        <v>8055</v>
      </c>
      <c r="C644" s="212" t="s">
        <v>7740</v>
      </c>
      <c r="D644" s="211" t="s">
        <v>8274</v>
      </c>
      <c r="E644" s="212">
        <v>115</v>
      </c>
      <c r="F644" s="212">
        <v>2</v>
      </c>
      <c r="G644" s="213">
        <v>314</v>
      </c>
      <c r="H644" s="213">
        <v>17</v>
      </c>
      <c r="I644" s="213"/>
      <c r="J644" s="213"/>
      <c r="K644" s="211" t="s">
        <v>8294</v>
      </c>
      <c r="M644" s="212">
        <v>7</v>
      </c>
      <c r="N644" s="214">
        <v>41915</v>
      </c>
      <c r="O644" s="212">
        <v>2.97</v>
      </c>
      <c r="P644" s="214">
        <v>42215</v>
      </c>
      <c r="Q644" s="215" t="s">
        <v>8294</v>
      </c>
      <c r="R644" s="215" t="s">
        <v>8294</v>
      </c>
      <c r="S644" s="215" t="s">
        <v>8294</v>
      </c>
      <c r="T644" s="215" t="s">
        <v>8294</v>
      </c>
      <c r="U644" s="209">
        <f>AD644*BS644</f>
        <v>969.20824000000005</v>
      </c>
      <c r="V644" s="216">
        <v>42215</v>
      </c>
      <c r="W644" s="215">
        <v>13.5</v>
      </c>
      <c r="X644" s="215" t="s">
        <v>8294</v>
      </c>
      <c r="Y644" s="215" t="s">
        <v>8294</v>
      </c>
      <c r="Z644" s="209">
        <f>AD644*BU644</f>
        <v>268.78852000000001</v>
      </c>
      <c r="AA644" s="216">
        <v>42215</v>
      </c>
      <c r="AB644" s="208">
        <f>(AD644/AH644)*10000</f>
        <v>45626.976744186053</v>
      </c>
      <c r="AC644" s="216">
        <v>42215</v>
      </c>
      <c r="AD644" s="485">
        <f>(O644/W644)*(((100-CC644)/100)*((100-2)/100))*100</f>
        <v>19.619600000000002</v>
      </c>
      <c r="AE644" s="216">
        <v>42212</v>
      </c>
      <c r="AF644" s="235">
        <v>22</v>
      </c>
      <c r="AG644" s="216">
        <v>42212</v>
      </c>
      <c r="AH644" s="212">
        <v>4.3</v>
      </c>
      <c r="AI644" s="216" t="s">
        <v>8299</v>
      </c>
      <c r="AJ644" s="212">
        <v>165</v>
      </c>
      <c r="AK644" s="216">
        <v>42145</v>
      </c>
      <c r="AL644" s="215" t="s">
        <v>8294</v>
      </c>
      <c r="AM644" s="215"/>
      <c r="AN644" s="212">
        <v>105</v>
      </c>
      <c r="AO644" s="212"/>
      <c r="AP644" s="215" t="s">
        <v>8294</v>
      </c>
      <c r="AQ644" s="215"/>
      <c r="AR644" s="215" t="s">
        <v>8294</v>
      </c>
      <c r="AS644" s="215"/>
      <c r="AT644" s="215" t="s">
        <v>8294</v>
      </c>
      <c r="AU644" s="215" t="s">
        <v>8294</v>
      </c>
      <c r="AV644" s="215"/>
      <c r="AW644" s="215" t="s">
        <v>8294</v>
      </c>
      <c r="AX644" s="215"/>
      <c r="AY644" s="215" t="s">
        <v>8294</v>
      </c>
      <c r="AZ644" s="215"/>
      <c r="BA644" s="215" t="s">
        <v>8294</v>
      </c>
      <c r="BB644" s="215"/>
      <c r="BC644" s="215" t="s">
        <v>8294</v>
      </c>
      <c r="BD644" s="215"/>
      <c r="BE644" s="212">
        <v>3</v>
      </c>
      <c r="BF644" s="217">
        <v>42279</v>
      </c>
      <c r="BG644" s="212">
        <v>17.7</v>
      </c>
      <c r="BH644" s="212" t="s">
        <v>8299</v>
      </c>
      <c r="BI644" s="211" t="s">
        <v>8294</v>
      </c>
      <c r="BJ644" s="211"/>
      <c r="BK644" s="211" t="s">
        <v>8294</v>
      </c>
      <c r="BL644" s="211"/>
      <c r="BM644" s="212">
        <v>67.5</v>
      </c>
      <c r="BN644" s="212" t="s">
        <v>8299</v>
      </c>
      <c r="BO644" s="211" t="s">
        <v>8294</v>
      </c>
      <c r="BP644" s="211"/>
      <c r="BQ644" s="212">
        <v>4.4000000000000004</v>
      </c>
      <c r="BR644" s="212" t="s">
        <v>8299</v>
      </c>
      <c r="BS644" s="212">
        <v>49.4</v>
      </c>
      <c r="BT644" s="212" t="s">
        <v>8299</v>
      </c>
      <c r="BU644" s="212">
        <v>13.7</v>
      </c>
      <c r="BV644" s="212" t="s">
        <v>8299</v>
      </c>
      <c r="BW644" s="212">
        <v>44.5</v>
      </c>
      <c r="BX644" s="212" t="s">
        <v>8299</v>
      </c>
      <c r="BY644" s="234">
        <v>7.6396169662475586</v>
      </c>
      <c r="BZ644" s="214">
        <v>42215</v>
      </c>
      <c r="CA644" s="212">
        <v>32.9</v>
      </c>
      <c r="CB644" s="208" t="s">
        <v>8299</v>
      </c>
      <c r="CC644" s="212">
        <v>9</v>
      </c>
      <c r="CD644" s="214">
        <v>42215</v>
      </c>
      <c r="CE644" s="208">
        <v>0</v>
      </c>
      <c r="CG644" s="215" t="s">
        <v>8294</v>
      </c>
      <c r="CH644" s="215" t="s">
        <v>8294</v>
      </c>
      <c r="CI644" s="215" t="s">
        <v>8294</v>
      </c>
      <c r="CJ644" s="215" t="s">
        <v>8294</v>
      </c>
    </row>
    <row r="645" spans="1:92">
      <c r="A645" s="210" t="s">
        <v>7624</v>
      </c>
      <c r="B645" s="211" t="s">
        <v>8092</v>
      </c>
      <c r="C645" s="212" t="s">
        <v>7648</v>
      </c>
      <c r="D645" s="211" t="s">
        <v>8274</v>
      </c>
      <c r="E645" s="212">
        <v>130</v>
      </c>
      <c r="F645" s="212">
        <v>2</v>
      </c>
      <c r="G645" s="213">
        <v>314</v>
      </c>
      <c r="H645" s="213">
        <v>18</v>
      </c>
      <c r="I645" s="213"/>
      <c r="J645" s="213"/>
      <c r="K645" s="211" t="s">
        <v>8294</v>
      </c>
      <c r="M645" s="212">
        <v>7</v>
      </c>
      <c r="N645" s="214">
        <v>41915</v>
      </c>
      <c r="O645" s="212">
        <v>3.78</v>
      </c>
      <c r="P645" s="214">
        <v>42215</v>
      </c>
      <c r="Q645" s="215" t="s">
        <v>8294</v>
      </c>
      <c r="R645" s="215" t="s">
        <v>8294</v>
      </c>
      <c r="S645" s="215" t="s">
        <v>8294</v>
      </c>
      <c r="T645" s="215" t="s">
        <v>8294</v>
      </c>
      <c r="U645" s="209">
        <f>AD645*BS645</f>
        <v>1213.3858239999997</v>
      </c>
      <c r="V645" s="216">
        <v>42215</v>
      </c>
      <c r="W645" s="215">
        <v>13.5</v>
      </c>
      <c r="X645" s="215" t="s">
        <v>8294</v>
      </c>
      <c r="Y645" s="215" t="s">
        <v>8294</v>
      </c>
      <c r="Z645" s="209">
        <f>AD645*BU645</f>
        <v>318.91865599999994</v>
      </c>
      <c r="AA645" s="216">
        <v>42215</v>
      </c>
      <c r="AB645" s="208">
        <f>(AD645/AH645)*10000</f>
        <v>51907.333333333321</v>
      </c>
      <c r="AC645" s="216">
        <v>42215</v>
      </c>
      <c r="AD645" s="485">
        <f>(O645/W645)*(((100-CC645)/100)*((100-2)/100))*100</f>
        <v>24.915519999999994</v>
      </c>
      <c r="AE645" s="216">
        <v>42212</v>
      </c>
      <c r="AF645" s="235">
        <v>27.938461538461535</v>
      </c>
      <c r="AG645" s="216">
        <v>42212</v>
      </c>
      <c r="AH645" s="212">
        <v>4.8</v>
      </c>
      <c r="AI645" s="216" t="s">
        <v>8299</v>
      </c>
      <c r="AJ645" s="212">
        <v>155</v>
      </c>
      <c r="AK645" s="216">
        <v>42145</v>
      </c>
      <c r="AL645" s="215" t="s">
        <v>8294</v>
      </c>
      <c r="AM645" s="215"/>
      <c r="AN645" s="212">
        <v>105</v>
      </c>
      <c r="AO645" s="212"/>
      <c r="AP645" s="215" t="s">
        <v>8294</v>
      </c>
      <c r="AQ645" s="215"/>
      <c r="AR645" s="215" t="s">
        <v>8294</v>
      </c>
      <c r="AS645" s="215"/>
      <c r="AT645" s="215" t="s">
        <v>8294</v>
      </c>
      <c r="AU645" s="215" t="s">
        <v>8294</v>
      </c>
      <c r="AV645" s="215"/>
      <c r="AW645" s="215" t="s">
        <v>8294</v>
      </c>
      <c r="AX645" s="215"/>
      <c r="AY645" s="215" t="s">
        <v>8294</v>
      </c>
      <c r="AZ645" s="215"/>
      <c r="BA645" s="215" t="s">
        <v>8294</v>
      </c>
      <c r="BB645" s="215"/>
      <c r="BC645" s="215" t="s">
        <v>8294</v>
      </c>
      <c r="BD645" s="215"/>
      <c r="BE645" s="212">
        <v>3</v>
      </c>
      <c r="BF645" s="217">
        <v>42279</v>
      </c>
      <c r="BG645" s="212">
        <v>-7</v>
      </c>
      <c r="BH645" s="212" t="s">
        <v>8299</v>
      </c>
      <c r="BI645" s="211" t="s">
        <v>8294</v>
      </c>
      <c r="BJ645" s="211"/>
      <c r="BK645" s="211" t="s">
        <v>8294</v>
      </c>
      <c r="BL645" s="211"/>
      <c r="BM645" s="212">
        <v>63.8</v>
      </c>
      <c r="BN645" s="212" t="s">
        <v>8299</v>
      </c>
      <c r="BO645" s="211" t="s">
        <v>8294</v>
      </c>
      <c r="BP645" s="211"/>
      <c r="BQ645" s="212">
        <v>8.4</v>
      </c>
      <c r="BR645" s="212" t="s">
        <v>8299</v>
      </c>
      <c r="BS645" s="212">
        <v>48.7</v>
      </c>
      <c r="BT645" s="212" t="s">
        <v>8299</v>
      </c>
      <c r="BU645" s="212">
        <v>12.8</v>
      </c>
      <c r="BV645" s="212" t="s">
        <v>8299</v>
      </c>
      <c r="BW645" s="212">
        <v>23.1</v>
      </c>
      <c r="BX645" s="212" t="s">
        <v>8299</v>
      </c>
      <c r="BY645" s="234">
        <v>8.4408702850341797</v>
      </c>
      <c r="BZ645" s="214">
        <v>42215</v>
      </c>
      <c r="CA645" s="212">
        <v>30.4</v>
      </c>
      <c r="CB645" s="208" t="s">
        <v>8299</v>
      </c>
      <c r="CC645" s="212">
        <v>9.1999999999999993</v>
      </c>
      <c r="CD645" s="214">
        <v>42215</v>
      </c>
      <c r="CE645" s="208">
        <v>0</v>
      </c>
      <c r="CG645" s="215" t="s">
        <v>8294</v>
      </c>
      <c r="CH645" s="215" t="s">
        <v>8294</v>
      </c>
      <c r="CI645" s="215" t="s">
        <v>8294</v>
      </c>
      <c r="CJ645" s="215" t="s">
        <v>8294</v>
      </c>
    </row>
    <row r="646" spans="1:92">
      <c r="A646" s="210" t="s">
        <v>7624</v>
      </c>
      <c r="B646" s="211" t="s">
        <v>7903</v>
      </c>
      <c r="C646" s="212" t="s">
        <v>7669</v>
      </c>
      <c r="D646" s="211" t="s">
        <v>8274</v>
      </c>
      <c r="E646" s="212">
        <v>39</v>
      </c>
      <c r="F646" s="212">
        <v>2</v>
      </c>
      <c r="G646" s="213">
        <v>314</v>
      </c>
      <c r="H646" s="213">
        <v>19</v>
      </c>
      <c r="I646" s="213"/>
      <c r="J646" s="213"/>
      <c r="K646" s="211" t="s">
        <v>8294</v>
      </c>
      <c r="M646" s="212">
        <v>7</v>
      </c>
      <c r="N646" s="214">
        <v>41915</v>
      </c>
      <c r="O646" s="212">
        <v>3.94</v>
      </c>
      <c r="P646" s="214">
        <v>42215</v>
      </c>
      <c r="Q646" s="215" t="s">
        <v>8294</v>
      </c>
      <c r="R646" s="215" t="s">
        <v>8294</v>
      </c>
      <c r="S646" s="215" t="s">
        <v>8294</v>
      </c>
      <c r="T646" s="215" t="s">
        <v>8294</v>
      </c>
      <c r="U646" s="209">
        <f>AD646*BS646</f>
        <v>1272.3254631111108</v>
      </c>
      <c r="V646" s="216">
        <v>42215</v>
      </c>
      <c r="W646" s="215">
        <v>13.5</v>
      </c>
      <c r="X646" s="215" t="s">
        <v>8294</v>
      </c>
      <c r="Y646" s="215" t="s">
        <v>8294</v>
      </c>
      <c r="Z646" s="209">
        <f>AD646*BU646</f>
        <v>321.32048355555548</v>
      </c>
      <c r="AA646" s="216">
        <v>42215</v>
      </c>
      <c r="AB646" s="208">
        <f>(AD646/AH646)*10000</f>
        <v>50809.690631808277</v>
      </c>
      <c r="AC646" s="216">
        <v>42215</v>
      </c>
      <c r="AD646" s="485">
        <f>(O646/W646)*(((100-CC646)/100)*((100-2)/100))*100</f>
        <v>25.912942222222217</v>
      </c>
      <c r="AE646" s="216">
        <v>42212</v>
      </c>
      <c r="AF646" s="235">
        <v>29.056898656898657</v>
      </c>
      <c r="AG646" s="216">
        <v>42212</v>
      </c>
      <c r="AH646" s="212">
        <v>5.0999999999999996</v>
      </c>
      <c r="AI646" s="216" t="s">
        <v>8299</v>
      </c>
      <c r="AJ646" s="212">
        <v>155</v>
      </c>
      <c r="AK646" s="216">
        <v>42145</v>
      </c>
      <c r="AL646" s="215" t="s">
        <v>8294</v>
      </c>
      <c r="AM646" s="215"/>
      <c r="AN646" s="212">
        <v>105</v>
      </c>
      <c r="AO646" s="212"/>
      <c r="AP646" s="215" t="s">
        <v>8294</v>
      </c>
      <c r="AQ646" s="215"/>
      <c r="AR646" s="215" t="s">
        <v>8294</v>
      </c>
      <c r="AS646" s="215"/>
      <c r="AT646" s="215" t="s">
        <v>8294</v>
      </c>
      <c r="AU646" s="215" t="s">
        <v>8294</v>
      </c>
      <c r="AV646" s="215"/>
      <c r="AW646" s="215" t="s">
        <v>8294</v>
      </c>
      <c r="AX646" s="215"/>
      <c r="AY646" s="215" t="s">
        <v>8294</v>
      </c>
      <c r="AZ646" s="215"/>
      <c r="BA646" s="215" t="s">
        <v>8294</v>
      </c>
      <c r="BB646" s="215"/>
      <c r="BC646" s="215" t="s">
        <v>8294</v>
      </c>
      <c r="BD646" s="215"/>
      <c r="BE646" s="212">
        <v>3</v>
      </c>
      <c r="BF646" s="217">
        <v>42279</v>
      </c>
      <c r="BG646" s="212">
        <v>-17.8</v>
      </c>
      <c r="BH646" s="212" t="s">
        <v>8299</v>
      </c>
      <c r="BI646" s="211" t="s">
        <v>8294</v>
      </c>
      <c r="BJ646" s="211"/>
      <c r="BK646" s="211" t="s">
        <v>8294</v>
      </c>
      <c r="BL646" s="211"/>
      <c r="BM646" s="212">
        <v>64.3</v>
      </c>
      <c r="BN646" s="212" t="s">
        <v>8299</v>
      </c>
      <c r="BO646" s="211" t="s">
        <v>8294</v>
      </c>
      <c r="BP646" s="211"/>
      <c r="BQ646" s="212">
        <v>8.4</v>
      </c>
      <c r="BR646" s="212" t="s">
        <v>8299</v>
      </c>
      <c r="BS646" s="212">
        <v>49.1</v>
      </c>
      <c r="BT646" s="212" t="s">
        <v>8299</v>
      </c>
      <c r="BU646" s="212">
        <v>12.4</v>
      </c>
      <c r="BV646" s="212" t="s">
        <v>8299</v>
      </c>
      <c r="BW646" s="212">
        <v>12.6</v>
      </c>
      <c r="BX646" s="212" t="s">
        <v>8299</v>
      </c>
      <c r="BY646" s="234">
        <v>7.6479520797729492</v>
      </c>
      <c r="BZ646" s="214">
        <v>42215</v>
      </c>
      <c r="CA646" s="212">
        <v>29.5</v>
      </c>
      <c r="CB646" s="208" t="s">
        <v>8299</v>
      </c>
      <c r="CC646" s="212">
        <v>9.4</v>
      </c>
      <c r="CD646" s="214">
        <v>42215</v>
      </c>
      <c r="CE646" s="208">
        <v>0</v>
      </c>
      <c r="CG646" s="215" t="s">
        <v>8294</v>
      </c>
      <c r="CH646" s="215" t="s">
        <v>8294</v>
      </c>
      <c r="CI646" s="215" t="s">
        <v>8294</v>
      </c>
      <c r="CJ646" s="215" t="s">
        <v>8294</v>
      </c>
    </row>
    <row r="647" spans="1:92">
      <c r="A647" s="210" t="s">
        <v>7624</v>
      </c>
      <c r="B647" s="211" t="s">
        <v>8086</v>
      </c>
      <c r="C647" s="212" t="s">
        <v>7751</v>
      </c>
      <c r="D647" s="211" t="s">
        <v>8274</v>
      </c>
      <c r="E647" s="212">
        <v>127</v>
      </c>
      <c r="F647" s="212">
        <v>2</v>
      </c>
      <c r="G647" s="213">
        <v>314</v>
      </c>
      <c r="H647" s="213">
        <v>20</v>
      </c>
      <c r="I647" s="213"/>
      <c r="J647" s="213"/>
      <c r="K647" s="211" t="s">
        <v>8294</v>
      </c>
      <c r="M647" s="212">
        <v>7</v>
      </c>
      <c r="N647" s="214">
        <v>41915</v>
      </c>
      <c r="O647" s="212">
        <v>3.06</v>
      </c>
      <c r="P647" s="214">
        <v>42215</v>
      </c>
      <c r="Q647" s="215" t="s">
        <v>8294</v>
      </c>
      <c r="R647" s="215" t="s">
        <v>8294</v>
      </c>
      <c r="S647" s="215" t="s">
        <v>8294</v>
      </c>
      <c r="T647" s="215" t="s">
        <v>8294</v>
      </c>
      <c r="U647" s="209">
        <f>AD647*BS647</f>
        <v>964.00091199999986</v>
      </c>
      <c r="V647" s="216">
        <v>42215</v>
      </c>
      <c r="W647" s="215">
        <v>13.5</v>
      </c>
      <c r="X647" s="215" t="s">
        <v>8294</v>
      </c>
      <c r="Y647" s="215" t="s">
        <v>8294</v>
      </c>
      <c r="Z647" s="209">
        <f>AD647*BU647</f>
        <v>253.57852799999995</v>
      </c>
      <c r="AA647" s="216">
        <v>42215</v>
      </c>
      <c r="AB647" s="208">
        <f>(AD647/AH647)*10000</f>
        <v>41071.999999999985</v>
      </c>
      <c r="AC647" s="216">
        <v>42215</v>
      </c>
      <c r="AD647" s="485">
        <f>(O647/W647)*(((100-CC647)/100)*((100-2)/100))*100</f>
        <v>20.125279999999997</v>
      </c>
      <c r="AE647" s="216">
        <v>42212</v>
      </c>
      <c r="AF647" s="235">
        <v>22.567032967032965</v>
      </c>
      <c r="AG647" s="216">
        <v>42212</v>
      </c>
      <c r="AH647" s="212">
        <v>4.9000000000000004</v>
      </c>
      <c r="AI647" s="216" t="s">
        <v>8299</v>
      </c>
      <c r="AJ647" s="212">
        <v>145</v>
      </c>
      <c r="AK647" s="216">
        <v>42145</v>
      </c>
      <c r="AL647" s="215" t="s">
        <v>8294</v>
      </c>
      <c r="AM647" s="215"/>
      <c r="AN647" s="212">
        <v>105</v>
      </c>
      <c r="AO647" s="212"/>
      <c r="AP647" s="215" t="s">
        <v>8294</v>
      </c>
      <c r="AQ647" s="215"/>
      <c r="AR647" s="215" t="s">
        <v>8294</v>
      </c>
      <c r="AS647" s="215"/>
      <c r="AT647" s="215" t="s">
        <v>8294</v>
      </c>
      <c r="AU647" s="215" t="s">
        <v>8294</v>
      </c>
      <c r="AV647" s="215"/>
      <c r="AW647" s="215" t="s">
        <v>8294</v>
      </c>
      <c r="AX647" s="215"/>
      <c r="AY647" s="215" t="s">
        <v>8294</v>
      </c>
      <c r="AZ647" s="215"/>
      <c r="BA647" s="215" t="s">
        <v>8294</v>
      </c>
      <c r="BB647" s="215"/>
      <c r="BC647" s="215" t="s">
        <v>8294</v>
      </c>
      <c r="BD647" s="215"/>
      <c r="BE647" s="212">
        <v>3</v>
      </c>
      <c r="BF647" s="217">
        <v>42279</v>
      </c>
      <c r="BG647" s="212">
        <v>-14.3</v>
      </c>
      <c r="BH647" s="212" t="s">
        <v>8299</v>
      </c>
      <c r="BI647" s="211" t="s">
        <v>8294</v>
      </c>
      <c r="BJ647" s="211"/>
      <c r="BK647" s="211" t="s">
        <v>8294</v>
      </c>
      <c r="BL647" s="211"/>
      <c r="BM647" s="212">
        <v>64.099999999999994</v>
      </c>
      <c r="BN647" s="212" t="s">
        <v>8299</v>
      </c>
      <c r="BO647" s="211" t="s">
        <v>8294</v>
      </c>
      <c r="BP647" s="211"/>
      <c r="BQ647" s="212">
        <v>7.8</v>
      </c>
      <c r="BR647" s="212" t="s">
        <v>8299</v>
      </c>
      <c r="BS647" s="212">
        <v>47.9</v>
      </c>
      <c r="BT647" s="212" t="s">
        <v>8299</v>
      </c>
      <c r="BU647" s="212">
        <v>12.6</v>
      </c>
      <c r="BV647" s="212" t="s">
        <v>8299</v>
      </c>
      <c r="BW647" s="212">
        <v>46.5</v>
      </c>
      <c r="BX647" s="212" t="s">
        <v>8299</v>
      </c>
      <c r="BY647" s="234">
        <v>8.0237865447998047</v>
      </c>
      <c r="BZ647" s="214">
        <v>42215</v>
      </c>
      <c r="CA647" s="212">
        <v>29.3</v>
      </c>
      <c r="CB647" s="208" t="s">
        <v>8299</v>
      </c>
      <c r="CC647" s="212">
        <v>9.4</v>
      </c>
      <c r="CD647" s="214">
        <v>42215</v>
      </c>
      <c r="CE647" s="208">
        <v>0</v>
      </c>
      <c r="CG647" s="215" t="s">
        <v>8294</v>
      </c>
      <c r="CH647" s="215" t="s">
        <v>8294</v>
      </c>
      <c r="CI647" s="215" t="s">
        <v>8294</v>
      </c>
      <c r="CJ647" s="215" t="s">
        <v>8294</v>
      </c>
    </row>
    <row r="648" spans="1:92">
      <c r="A648" s="210" t="s">
        <v>7624</v>
      </c>
      <c r="B648" s="211" t="s">
        <v>8195</v>
      </c>
      <c r="C648" s="212" t="s">
        <v>7396</v>
      </c>
      <c r="D648" s="211" t="s">
        <v>8274</v>
      </c>
      <c r="E648" s="212">
        <v>182</v>
      </c>
      <c r="F648" s="212">
        <v>2</v>
      </c>
      <c r="G648" s="213">
        <v>314</v>
      </c>
      <c r="H648" s="213">
        <v>21</v>
      </c>
      <c r="I648" s="213"/>
      <c r="J648" s="213"/>
      <c r="K648" s="211">
        <v>17</v>
      </c>
      <c r="L648" s="218">
        <v>42278</v>
      </c>
      <c r="M648" s="212">
        <v>7</v>
      </c>
      <c r="N648" s="214">
        <v>41915</v>
      </c>
      <c r="O648" s="212">
        <v>3.34</v>
      </c>
      <c r="P648" s="214">
        <v>42215</v>
      </c>
      <c r="Q648" s="215" t="s">
        <v>8294</v>
      </c>
      <c r="R648" s="215" t="s">
        <v>8294</v>
      </c>
      <c r="S648" s="215" t="s">
        <v>8294</v>
      </c>
      <c r="T648" s="215" t="s">
        <v>8294</v>
      </c>
      <c r="U648" s="209">
        <f>AD648*BS648</f>
        <v>1022.5234340740741</v>
      </c>
      <c r="V648" s="216">
        <v>42215</v>
      </c>
      <c r="W648" s="215">
        <v>13.5</v>
      </c>
      <c r="X648" s="215" t="s">
        <v>8294</v>
      </c>
      <c r="Y648" s="215" t="s">
        <v>8294</v>
      </c>
      <c r="Z648" s="209">
        <f>AD648*BU648</f>
        <v>305.00162518518522</v>
      </c>
      <c r="AA648" s="216">
        <v>42215</v>
      </c>
      <c r="AB648" s="208">
        <f>(AD648/AH648)*10000</f>
        <v>45713.672839506173</v>
      </c>
      <c r="AC648" s="216">
        <v>42215</v>
      </c>
      <c r="AD648" s="485">
        <f>(O648/W648)*(((100-CC648)/100)*((100-2)/100))*100</f>
        <v>21.942562962962963</v>
      </c>
      <c r="AE648" s="216">
        <v>42212</v>
      </c>
      <c r="AF648" s="235">
        <v>24.604802604802607</v>
      </c>
      <c r="AG648" s="216">
        <v>42212</v>
      </c>
      <c r="AH648" s="212">
        <v>4.8</v>
      </c>
      <c r="AI648" s="216" t="s">
        <v>8299</v>
      </c>
      <c r="AJ648" s="212">
        <v>145</v>
      </c>
      <c r="AK648" s="216">
        <v>42145</v>
      </c>
      <c r="AL648" s="215" t="s">
        <v>8294</v>
      </c>
      <c r="AM648" s="215"/>
      <c r="AN648" s="212">
        <v>103</v>
      </c>
      <c r="AO648" s="212"/>
      <c r="AP648" s="215" t="s">
        <v>8294</v>
      </c>
      <c r="AQ648" s="215"/>
      <c r="AR648" s="215" t="s">
        <v>8294</v>
      </c>
      <c r="AS648" s="215"/>
      <c r="AT648" s="215" t="s">
        <v>8294</v>
      </c>
      <c r="AU648" s="215" t="s">
        <v>8294</v>
      </c>
      <c r="AV648" s="215"/>
      <c r="AW648" s="215" t="s">
        <v>8294</v>
      </c>
      <c r="AX648" s="215"/>
      <c r="AY648" s="215" t="s">
        <v>8294</v>
      </c>
      <c r="AZ648" s="215"/>
      <c r="BA648" s="215" t="s">
        <v>8294</v>
      </c>
      <c r="BB648" s="215"/>
      <c r="BC648" s="215" t="s">
        <v>8294</v>
      </c>
      <c r="BD648" s="215"/>
      <c r="BE648" s="212">
        <v>3</v>
      </c>
      <c r="BF648" s="217">
        <v>42279</v>
      </c>
      <c r="BG648" s="212">
        <v>-13.2</v>
      </c>
      <c r="BH648" s="212" t="s">
        <v>8299</v>
      </c>
      <c r="BI648" s="211" t="s">
        <v>8294</v>
      </c>
      <c r="BJ648" s="211"/>
      <c r="BK648" s="211" t="s">
        <v>8294</v>
      </c>
      <c r="BL648" s="211"/>
      <c r="BM648" s="212">
        <v>62.6</v>
      </c>
      <c r="BN648" s="212" t="s">
        <v>8299</v>
      </c>
      <c r="BO648" s="211" t="s">
        <v>8294</v>
      </c>
      <c r="BP648" s="211"/>
      <c r="BQ648" s="212">
        <v>10.199999999999999</v>
      </c>
      <c r="BR648" s="212" t="s">
        <v>8299</v>
      </c>
      <c r="BS648" s="212">
        <v>46.6</v>
      </c>
      <c r="BT648" s="212" t="s">
        <v>8299</v>
      </c>
      <c r="BU648" s="212">
        <v>13.9</v>
      </c>
      <c r="BV648" s="212" t="s">
        <v>8299</v>
      </c>
      <c r="BW648" s="212">
        <v>32.4</v>
      </c>
      <c r="BX648" s="212" t="s">
        <v>8299</v>
      </c>
      <c r="BY648" s="234">
        <v>7.6889247894287109</v>
      </c>
      <c r="BZ648" s="214">
        <v>42215</v>
      </c>
      <c r="CA648" s="212">
        <v>31.3</v>
      </c>
      <c r="CB648" s="208" t="s">
        <v>8299</v>
      </c>
      <c r="CC648" s="212">
        <v>9.5</v>
      </c>
      <c r="CD648" s="214">
        <v>42215</v>
      </c>
      <c r="CE648" s="208">
        <v>0</v>
      </c>
      <c r="CG648" s="215" t="s">
        <v>8294</v>
      </c>
      <c r="CH648" s="215" t="s">
        <v>8294</v>
      </c>
      <c r="CI648" s="215" t="s">
        <v>8294</v>
      </c>
      <c r="CJ648" s="215" t="s">
        <v>8294</v>
      </c>
      <c r="CM648" s="210" t="s">
        <v>8863</v>
      </c>
      <c r="CN648" s="210" t="s">
        <v>8862</v>
      </c>
    </row>
    <row r="649" spans="1:92">
      <c r="A649" s="210" t="s">
        <v>7624</v>
      </c>
      <c r="B649" s="211" t="s">
        <v>8141</v>
      </c>
      <c r="C649" s="212" t="s">
        <v>7776</v>
      </c>
      <c r="D649" s="211" t="s">
        <v>8274</v>
      </c>
      <c r="E649" s="212">
        <v>153</v>
      </c>
      <c r="F649" s="212">
        <v>2</v>
      </c>
      <c r="G649" s="213">
        <v>314</v>
      </c>
      <c r="H649" s="213">
        <v>22</v>
      </c>
      <c r="I649" s="213"/>
      <c r="J649" s="213"/>
      <c r="K649" s="211" t="s">
        <v>8294</v>
      </c>
      <c r="M649" s="212">
        <v>7</v>
      </c>
      <c r="N649" s="214">
        <v>41915</v>
      </c>
      <c r="O649" s="212">
        <v>3.81</v>
      </c>
      <c r="P649" s="214">
        <v>42215</v>
      </c>
      <c r="Q649" s="215" t="s">
        <v>8294</v>
      </c>
      <c r="R649" s="215" t="s">
        <v>8294</v>
      </c>
      <c r="S649" s="215" t="s">
        <v>8294</v>
      </c>
      <c r="T649" s="215" t="s">
        <v>8294</v>
      </c>
      <c r="U649" s="209">
        <f>AD649*BS649</f>
        <v>1210.6085911111111</v>
      </c>
      <c r="V649" s="216">
        <v>42215</v>
      </c>
      <c r="W649" s="215">
        <v>13.5</v>
      </c>
      <c r="X649" s="215" t="s">
        <v>8294</v>
      </c>
      <c r="Y649" s="215" t="s">
        <v>8294</v>
      </c>
      <c r="Z649" s="209">
        <f>AD649*BU649</f>
        <v>319.64093777777776</v>
      </c>
      <c r="AA649" s="216">
        <v>42215</v>
      </c>
      <c r="AB649" s="208">
        <f>(AD649/AH649)*10000</f>
        <v>55930.172839506173</v>
      </c>
      <c r="AC649" s="216">
        <v>42215</v>
      </c>
      <c r="AD649" s="485">
        <f>(O649/W649)*(((100-CC649)/100)*((100-2)/100))*100</f>
        <v>25.168577777777777</v>
      </c>
      <c r="AE649" s="216">
        <v>42212</v>
      </c>
      <c r="AF649" s="235">
        <v>28.222222222222221</v>
      </c>
      <c r="AG649" s="216">
        <v>42212</v>
      </c>
      <c r="AH649" s="212">
        <v>4.5</v>
      </c>
      <c r="AI649" s="216" t="s">
        <v>8299</v>
      </c>
      <c r="AJ649" s="212">
        <v>165</v>
      </c>
      <c r="AK649" s="216">
        <v>42145</v>
      </c>
      <c r="AL649" s="215" t="s">
        <v>8294</v>
      </c>
      <c r="AM649" s="215"/>
      <c r="AN649" s="212">
        <v>102</v>
      </c>
      <c r="AO649" s="212"/>
      <c r="AP649" s="215" t="s">
        <v>8294</v>
      </c>
      <c r="AQ649" s="215"/>
      <c r="AR649" s="215" t="s">
        <v>8294</v>
      </c>
      <c r="AS649" s="215"/>
      <c r="AT649" s="215" t="s">
        <v>8294</v>
      </c>
      <c r="AU649" s="215" t="s">
        <v>8294</v>
      </c>
      <c r="AV649" s="215"/>
      <c r="AW649" s="215" t="s">
        <v>8294</v>
      </c>
      <c r="AX649" s="215"/>
      <c r="AY649" s="215" t="s">
        <v>8294</v>
      </c>
      <c r="AZ649" s="215"/>
      <c r="BA649" s="215" t="s">
        <v>8294</v>
      </c>
      <c r="BB649" s="215"/>
      <c r="BC649" s="215" t="s">
        <v>8294</v>
      </c>
      <c r="BD649" s="215"/>
      <c r="BE649" s="212">
        <v>3</v>
      </c>
      <c r="BF649" s="217">
        <v>42279</v>
      </c>
      <c r="BG649" s="212">
        <v>-15.5</v>
      </c>
      <c r="BH649" s="212" t="s">
        <v>8299</v>
      </c>
      <c r="BI649" s="211" t="s">
        <v>8294</v>
      </c>
      <c r="BJ649" s="211"/>
      <c r="BK649" s="211" t="s">
        <v>8294</v>
      </c>
      <c r="BL649" s="211"/>
      <c r="BM649" s="212">
        <v>61.6</v>
      </c>
      <c r="BN649" s="212" t="s">
        <v>8299</v>
      </c>
      <c r="BO649" s="211" t="s">
        <v>8294</v>
      </c>
      <c r="BP649" s="211"/>
      <c r="BQ649" s="212">
        <v>9.9</v>
      </c>
      <c r="BR649" s="212" t="s">
        <v>8299</v>
      </c>
      <c r="BS649" s="212">
        <v>48.1</v>
      </c>
      <c r="BT649" s="212" t="s">
        <v>8299</v>
      </c>
      <c r="BU649" s="212">
        <v>12.7</v>
      </c>
      <c r="BV649" s="212" t="s">
        <v>8299</v>
      </c>
      <c r="BW649" s="212">
        <v>14.3</v>
      </c>
      <c r="BX649" s="212" t="s">
        <v>8299</v>
      </c>
      <c r="BY649" s="234">
        <v>7.6664648056030273</v>
      </c>
      <c r="BZ649" s="214">
        <v>42215</v>
      </c>
      <c r="CA649" s="212">
        <v>29.5</v>
      </c>
      <c r="CB649" s="208" t="s">
        <v>8299</v>
      </c>
      <c r="CC649" s="212">
        <v>9</v>
      </c>
      <c r="CD649" s="214">
        <v>42215</v>
      </c>
      <c r="CE649" s="208">
        <v>0</v>
      </c>
      <c r="CG649" s="215" t="s">
        <v>8294</v>
      </c>
      <c r="CH649" s="215" t="s">
        <v>8294</v>
      </c>
      <c r="CI649" s="215" t="s">
        <v>8294</v>
      </c>
      <c r="CJ649" s="215" t="s">
        <v>8294</v>
      </c>
    </row>
    <row r="650" spans="1:92">
      <c r="A650" s="210" t="s">
        <v>7624</v>
      </c>
      <c r="B650" s="211" t="s">
        <v>8118</v>
      </c>
      <c r="C650" s="212" t="s">
        <v>7766</v>
      </c>
      <c r="D650" s="211" t="s">
        <v>8276</v>
      </c>
      <c r="E650" s="212">
        <v>143</v>
      </c>
      <c r="F650" s="212">
        <v>2</v>
      </c>
      <c r="G650" s="213">
        <v>315</v>
      </c>
      <c r="H650" s="213">
        <v>11</v>
      </c>
      <c r="I650" s="213"/>
      <c r="J650" s="213"/>
      <c r="K650" s="211" t="s">
        <v>8294</v>
      </c>
      <c r="M650" s="212">
        <v>7</v>
      </c>
      <c r="N650" s="214">
        <v>41915</v>
      </c>
      <c r="O650" s="212">
        <v>5.49</v>
      </c>
      <c r="P650" s="214">
        <v>42215</v>
      </c>
      <c r="Q650" s="215" t="s">
        <v>8294</v>
      </c>
      <c r="R650" s="215" t="s">
        <v>8294</v>
      </c>
      <c r="S650" s="215" t="s">
        <v>8294</v>
      </c>
      <c r="T650" s="215" t="s">
        <v>8294</v>
      </c>
      <c r="U650" s="209">
        <f>AD650*BS650</f>
        <v>1691.2598919999998</v>
      </c>
      <c r="V650" s="216">
        <v>42215</v>
      </c>
      <c r="W650" s="215">
        <v>13.5</v>
      </c>
      <c r="X650" s="215" t="s">
        <v>8294</v>
      </c>
      <c r="Y650" s="215" t="s">
        <v>8294</v>
      </c>
      <c r="Z650" s="209">
        <f>AD650*BU650</f>
        <v>481.16523466666661</v>
      </c>
      <c r="AA650" s="216">
        <v>42215</v>
      </c>
      <c r="AB650" s="208">
        <f>(AD650/AH650)*10000</f>
        <v>79795.229629629626</v>
      </c>
      <c r="AC650" s="216">
        <v>42215</v>
      </c>
      <c r="AD650" s="485">
        <f>(O650/W650)*(((100-CC650)/100)*((100-2)/100))*100</f>
        <v>35.907853333333328</v>
      </c>
      <c r="AE650" s="216">
        <v>42212</v>
      </c>
      <c r="AF650" s="235">
        <v>40.26446886446886</v>
      </c>
      <c r="AG650" s="216">
        <v>42212</v>
      </c>
      <c r="AH650" s="212">
        <v>4.5</v>
      </c>
      <c r="AI650" s="216" t="s">
        <v>8299</v>
      </c>
      <c r="AJ650" s="212">
        <v>165</v>
      </c>
      <c r="AK650" s="216">
        <v>42145</v>
      </c>
      <c r="AL650" s="215" t="s">
        <v>8294</v>
      </c>
      <c r="AM650" s="215"/>
      <c r="AN650" s="212">
        <v>107</v>
      </c>
      <c r="AO650" s="212"/>
      <c r="AP650" s="215" t="s">
        <v>8294</v>
      </c>
      <c r="AQ650" s="215"/>
      <c r="AR650" s="215" t="s">
        <v>8294</v>
      </c>
      <c r="AS650" s="215"/>
      <c r="AT650" s="215" t="s">
        <v>8294</v>
      </c>
      <c r="AU650" s="215" t="s">
        <v>8294</v>
      </c>
      <c r="AV650" s="215"/>
      <c r="AW650" s="215" t="s">
        <v>8294</v>
      </c>
      <c r="AX650" s="215"/>
      <c r="AY650" s="215" t="s">
        <v>8294</v>
      </c>
      <c r="AZ650" s="215"/>
      <c r="BA650" s="215" t="s">
        <v>8294</v>
      </c>
      <c r="BB650" s="215"/>
      <c r="BC650" s="215" t="s">
        <v>8294</v>
      </c>
      <c r="BD650" s="215"/>
      <c r="BE650" s="212">
        <v>3</v>
      </c>
      <c r="BF650" s="217">
        <v>42279</v>
      </c>
      <c r="BG650" s="212">
        <v>-16.600000000000001</v>
      </c>
      <c r="BH650" s="212" t="s">
        <v>8299</v>
      </c>
      <c r="BI650" s="211" t="s">
        <v>8294</v>
      </c>
      <c r="BJ650" s="211"/>
      <c r="BK650" s="211" t="s">
        <v>8294</v>
      </c>
      <c r="BL650" s="211"/>
      <c r="BM650" s="212">
        <v>61.8</v>
      </c>
      <c r="BN650" s="212" t="s">
        <v>8299</v>
      </c>
      <c r="BO650" s="211" t="s">
        <v>8294</v>
      </c>
      <c r="BP650" s="211"/>
      <c r="BQ650" s="212">
        <v>9.6999999999999993</v>
      </c>
      <c r="BR650" s="212" t="s">
        <v>8299</v>
      </c>
      <c r="BS650" s="212">
        <v>47.1</v>
      </c>
      <c r="BT650" s="212" t="s">
        <v>8299</v>
      </c>
      <c r="BU650" s="212">
        <v>13.4</v>
      </c>
      <c r="BV650" s="212" t="s">
        <v>8299</v>
      </c>
      <c r="BW650" s="212">
        <v>10.9</v>
      </c>
      <c r="BX650" s="212" t="s">
        <v>8299</v>
      </c>
      <c r="BY650" s="234">
        <v>7.5664000511169434</v>
      </c>
      <c r="BZ650" s="214">
        <v>42215</v>
      </c>
      <c r="CA650" s="212">
        <v>30.6</v>
      </c>
      <c r="CB650" s="208" t="s">
        <v>8299</v>
      </c>
      <c r="CC650" s="212">
        <v>9.9</v>
      </c>
      <c r="CD650" s="214">
        <v>42215</v>
      </c>
      <c r="CE650" s="208">
        <v>0</v>
      </c>
      <c r="CG650" s="215" t="s">
        <v>8294</v>
      </c>
      <c r="CH650" s="215" t="s">
        <v>8294</v>
      </c>
      <c r="CI650" s="215" t="s">
        <v>8294</v>
      </c>
      <c r="CJ650" s="215" t="s">
        <v>8294</v>
      </c>
    </row>
    <row r="651" spans="1:92">
      <c r="A651" s="210" t="s">
        <v>7624</v>
      </c>
      <c r="B651" s="211" t="s">
        <v>7889</v>
      </c>
      <c r="C651" s="212" t="s">
        <v>7662</v>
      </c>
      <c r="D651" s="211" t="s">
        <v>8276</v>
      </c>
      <c r="E651" s="212">
        <v>32</v>
      </c>
      <c r="F651" s="212">
        <v>2</v>
      </c>
      <c r="G651" s="213">
        <v>315</v>
      </c>
      <c r="H651" s="213">
        <v>12</v>
      </c>
      <c r="I651" s="213"/>
      <c r="J651" s="213"/>
      <c r="K651" s="211" t="s">
        <v>8294</v>
      </c>
      <c r="M651" s="212">
        <v>7</v>
      </c>
      <c r="N651" s="214">
        <v>41915</v>
      </c>
      <c r="O651" s="212">
        <v>2.99</v>
      </c>
      <c r="P651" s="214">
        <v>42215</v>
      </c>
      <c r="Q651" s="215" t="s">
        <v>8294</v>
      </c>
      <c r="R651" s="215" t="s">
        <v>8294</v>
      </c>
      <c r="S651" s="215" t="s">
        <v>8294</v>
      </c>
      <c r="T651" s="215" t="s">
        <v>8294</v>
      </c>
      <c r="U651" s="209">
        <f>AD651*BS651</f>
        <v>865.42914370370363</v>
      </c>
      <c r="V651" s="216">
        <v>42215</v>
      </c>
      <c r="W651" s="215">
        <v>13.5</v>
      </c>
      <c r="X651" s="215" t="s">
        <v>8294</v>
      </c>
      <c r="Y651" s="215" t="s">
        <v>8294</v>
      </c>
      <c r="Z651" s="209">
        <f>AD651*BU651</f>
        <v>274.21462755555552</v>
      </c>
      <c r="AA651" s="216">
        <v>42215</v>
      </c>
      <c r="AB651" s="208">
        <f>(AD651/AH651)*10000</f>
        <v>38895.691851851851</v>
      </c>
      <c r="AC651" s="216">
        <v>42215</v>
      </c>
      <c r="AD651" s="485">
        <f>(O651/W651)*(((100-CC651)/100)*((100-2)/100))*100</f>
        <v>19.447845925925925</v>
      </c>
      <c r="AE651" s="216">
        <v>42212</v>
      </c>
      <c r="AF651" s="235">
        <v>21.80740740740741</v>
      </c>
      <c r="AG651" s="216">
        <v>42212</v>
      </c>
      <c r="AH651" s="212">
        <v>5</v>
      </c>
      <c r="AI651" s="216" t="s">
        <v>8299</v>
      </c>
      <c r="AJ651" s="212">
        <v>165</v>
      </c>
      <c r="AK651" s="216">
        <v>42145</v>
      </c>
      <c r="AL651" s="215" t="s">
        <v>8294</v>
      </c>
      <c r="AM651" s="215"/>
      <c r="AN651" s="212">
        <v>106</v>
      </c>
      <c r="AO651" s="212"/>
      <c r="AP651" s="215" t="s">
        <v>8294</v>
      </c>
      <c r="AQ651" s="215"/>
      <c r="AR651" s="215" t="s">
        <v>8294</v>
      </c>
      <c r="AS651" s="215"/>
      <c r="AT651" s="215" t="s">
        <v>8294</v>
      </c>
      <c r="AU651" s="215" t="s">
        <v>8294</v>
      </c>
      <c r="AV651" s="215"/>
      <c r="AW651" s="215" t="s">
        <v>8294</v>
      </c>
      <c r="AX651" s="215"/>
      <c r="AY651" s="215" t="s">
        <v>8294</v>
      </c>
      <c r="AZ651" s="215"/>
      <c r="BA651" s="215" t="s">
        <v>8294</v>
      </c>
      <c r="BB651" s="215"/>
      <c r="BC651" s="215" t="s">
        <v>8294</v>
      </c>
      <c r="BD651" s="215"/>
      <c r="BE651" s="212">
        <v>3</v>
      </c>
      <c r="BF651" s="217">
        <v>42279</v>
      </c>
      <c r="BG651" s="212">
        <v>-14.9</v>
      </c>
      <c r="BH651" s="212" t="s">
        <v>8299</v>
      </c>
      <c r="BI651" s="211" t="s">
        <v>8294</v>
      </c>
      <c r="BJ651" s="211"/>
      <c r="BK651" s="211" t="s">
        <v>8294</v>
      </c>
      <c r="BL651" s="211"/>
      <c r="BM651" s="212">
        <v>58.7</v>
      </c>
      <c r="BN651" s="212" t="s">
        <v>8299</v>
      </c>
      <c r="BO651" s="211" t="s">
        <v>8294</v>
      </c>
      <c r="BP651" s="211"/>
      <c r="BQ651" s="212">
        <v>11.8</v>
      </c>
      <c r="BR651" s="212" t="s">
        <v>8299</v>
      </c>
      <c r="BS651" s="212">
        <v>44.5</v>
      </c>
      <c r="BT651" s="212" t="s">
        <v>8299</v>
      </c>
      <c r="BU651" s="212">
        <v>14.1</v>
      </c>
      <c r="BV651" s="212" t="s">
        <v>8299</v>
      </c>
      <c r="BW651" s="212">
        <v>15</v>
      </c>
      <c r="BX651" s="212" t="s">
        <v>8299</v>
      </c>
      <c r="BY651" s="234">
        <v>8.4281015396118164</v>
      </c>
      <c r="BZ651" s="214">
        <v>42215</v>
      </c>
      <c r="CA651" s="212">
        <v>30.3</v>
      </c>
      <c r="CB651" s="208" t="s">
        <v>8299</v>
      </c>
      <c r="CC651" s="212">
        <v>10.4</v>
      </c>
      <c r="CD651" s="214">
        <v>42215</v>
      </c>
      <c r="CE651" s="208">
        <v>0</v>
      </c>
      <c r="CG651" s="215" t="s">
        <v>8294</v>
      </c>
      <c r="CH651" s="215" t="s">
        <v>8294</v>
      </c>
      <c r="CI651" s="215" t="s">
        <v>8294</v>
      </c>
      <c r="CJ651" s="215" t="s">
        <v>8294</v>
      </c>
    </row>
    <row r="652" spans="1:92">
      <c r="A652" s="210" t="s">
        <v>7624</v>
      </c>
      <c r="B652" s="211" t="s">
        <v>8193</v>
      </c>
      <c r="C652" s="212" t="s">
        <v>7803</v>
      </c>
      <c r="D652" s="211" t="s">
        <v>8276</v>
      </c>
      <c r="E652" s="212">
        <v>180</v>
      </c>
      <c r="F652" s="212">
        <v>2</v>
      </c>
      <c r="G652" s="213">
        <v>315</v>
      </c>
      <c r="H652" s="213">
        <v>13</v>
      </c>
      <c r="I652" s="213"/>
      <c r="J652" s="213"/>
      <c r="K652" s="211" t="s">
        <v>8294</v>
      </c>
      <c r="M652" s="212">
        <v>7</v>
      </c>
      <c r="N652" s="214">
        <v>41915</v>
      </c>
      <c r="O652" s="212">
        <v>4.84</v>
      </c>
      <c r="P652" s="214">
        <v>42215</v>
      </c>
      <c r="Q652" s="215" t="s">
        <v>8294</v>
      </c>
      <c r="R652" s="215" t="s">
        <v>8294</v>
      </c>
      <c r="S652" s="215" t="s">
        <v>8294</v>
      </c>
      <c r="T652" s="215" t="s">
        <v>8294</v>
      </c>
      <c r="U652" s="209">
        <f>AD652*BS652</f>
        <v>1495.8436598518517</v>
      </c>
      <c r="V652" s="216">
        <v>42215</v>
      </c>
      <c r="W652" s="215">
        <v>13.5</v>
      </c>
      <c r="X652" s="215" t="s">
        <v>8294</v>
      </c>
      <c r="Y652" s="215" t="s">
        <v>8294</v>
      </c>
      <c r="Z652" s="209">
        <f>AD652*BU652</f>
        <v>392.97587674074072</v>
      </c>
      <c r="AA652" s="216">
        <v>42215</v>
      </c>
      <c r="AB652" s="208">
        <f>(AD652/AH652)*10000</f>
        <v>68894.789049919491</v>
      </c>
      <c r="AC652" s="216">
        <v>42215</v>
      </c>
      <c r="AD652" s="485">
        <f>(O652/W652)*(((100-CC652)/100)*((100-2)/100))*100</f>
        <v>31.691602962962961</v>
      </c>
      <c r="AE652" s="216">
        <v>42212</v>
      </c>
      <c r="AF652" s="235">
        <v>35.536670736670736</v>
      </c>
      <c r="AG652" s="216">
        <v>42212</v>
      </c>
      <c r="AH652" s="212">
        <v>4.5999999999999996</v>
      </c>
      <c r="AI652" s="216" t="s">
        <v>8299</v>
      </c>
      <c r="AJ652" s="212">
        <v>165</v>
      </c>
      <c r="AK652" s="216">
        <v>42145</v>
      </c>
      <c r="AL652" s="215" t="s">
        <v>8294</v>
      </c>
      <c r="AM652" s="215"/>
      <c r="AN652" s="212">
        <v>105</v>
      </c>
      <c r="AO652" s="212"/>
      <c r="AP652" s="215" t="s">
        <v>8294</v>
      </c>
      <c r="AQ652" s="215"/>
      <c r="AR652" s="215" t="s">
        <v>8294</v>
      </c>
      <c r="AS652" s="215"/>
      <c r="AT652" s="215" t="s">
        <v>8294</v>
      </c>
      <c r="AU652" s="215" t="s">
        <v>8294</v>
      </c>
      <c r="AV652" s="215"/>
      <c r="AW652" s="215" t="s">
        <v>8294</v>
      </c>
      <c r="AX652" s="215"/>
      <c r="AY652" s="215" t="s">
        <v>8294</v>
      </c>
      <c r="AZ652" s="215"/>
      <c r="BA652" s="215" t="s">
        <v>8294</v>
      </c>
      <c r="BB652" s="215"/>
      <c r="BC652" s="215" t="s">
        <v>8294</v>
      </c>
      <c r="BD652" s="215"/>
      <c r="BE652" s="212">
        <v>3</v>
      </c>
      <c r="BF652" s="217">
        <v>42279</v>
      </c>
      <c r="BG652" s="212">
        <v>-15.9</v>
      </c>
      <c r="BH652" s="212" t="s">
        <v>8299</v>
      </c>
      <c r="BI652" s="211" t="s">
        <v>8294</v>
      </c>
      <c r="BJ652" s="211"/>
      <c r="BK652" s="211" t="s">
        <v>8294</v>
      </c>
      <c r="BL652" s="211"/>
      <c r="BM652" s="212">
        <v>62.9</v>
      </c>
      <c r="BN652" s="212" t="s">
        <v>8299</v>
      </c>
      <c r="BO652" s="211" t="s">
        <v>8294</v>
      </c>
      <c r="BP652" s="211"/>
      <c r="BQ652" s="212">
        <v>9.4</v>
      </c>
      <c r="BR652" s="212" t="s">
        <v>8299</v>
      </c>
      <c r="BS652" s="212">
        <v>47.2</v>
      </c>
      <c r="BT652" s="212" t="s">
        <v>8299</v>
      </c>
      <c r="BU652" s="212">
        <v>12.4</v>
      </c>
      <c r="BV652" s="212" t="s">
        <v>8299</v>
      </c>
      <c r="BW652" s="212">
        <v>11.4</v>
      </c>
      <c r="BX652" s="212" t="s">
        <v>8299</v>
      </c>
      <c r="BY652" s="234">
        <v>7.6728019714355469</v>
      </c>
      <c r="BZ652" s="214">
        <v>42215</v>
      </c>
      <c r="CA652" s="212">
        <v>28.4</v>
      </c>
      <c r="CB652" s="208" t="s">
        <v>8299</v>
      </c>
      <c r="CC652" s="212">
        <v>9.8000000000000007</v>
      </c>
      <c r="CD652" s="214">
        <v>42215</v>
      </c>
      <c r="CE652" s="208">
        <v>0</v>
      </c>
      <c r="CG652" s="215" t="s">
        <v>8294</v>
      </c>
      <c r="CH652" s="215" t="s">
        <v>8294</v>
      </c>
      <c r="CI652" s="215" t="s">
        <v>8294</v>
      </c>
      <c r="CJ652" s="215" t="s">
        <v>8294</v>
      </c>
    </row>
    <row r="653" spans="1:92">
      <c r="A653" s="210" t="s">
        <v>7624</v>
      </c>
      <c r="B653" s="211" t="s">
        <v>8045</v>
      </c>
      <c r="C653" s="212" t="s">
        <v>7735</v>
      </c>
      <c r="D653" s="211" t="s">
        <v>8276</v>
      </c>
      <c r="E653" s="212">
        <v>110</v>
      </c>
      <c r="F653" s="212">
        <v>2</v>
      </c>
      <c r="G653" s="213">
        <v>315</v>
      </c>
      <c r="H653" s="213">
        <v>14</v>
      </c>
      <c r="I653" s="213"/>
      <c r="J653" s="213"/>
      <c r="K653" s="211" t="s">
        <v>8294</v>
      </c>
      <c r="M653" s="212">
        <v>7</v>
      </c>
      <c r="N653" s="214">
        <v>41915</v>
      </c>
      <c r="O653" s="212">
        <v>4.92</v>
      </c>
      <c r="P653" s="214">
        <v>42215</v>
      </c>
      <c r="Q653" s="215" t="s">
        <v>8294</v>
      </c>
      <c r="R653" s="215" t="s">
        <v>8294</v>
      </c>
      <c r="S653" s="215" t="s">
        <v>8294</v>
      </c>
      <c r="T653" s="215" t="s">
        <v>8294</v>
      </c>
      <c r="U653" s="209">
        <f>AD653*BS653</f>
        <v>1507.6821759999998</v>
      </c>
      <c r="V653" s="216">
        <v>42215</v>
      </c>
      <c r="W653" s="215">
        <v>13.5</v>
      </c>
      <c r="X653" s="215" t="s">
        <v>8294</v>
      </c>
      <c r="Y653" s="215" t="s">
        <v>8294</v>
      </c>
      <c r="Z653" s="209">
        <f>AD653*BU653</f>
        <v>441.35140622222218</v>
      </c>
      <c r="AA653" s="216">
        <v>42215</v>
      </c>
      <c r="AB653" s="208">
        <f>(AD653/AH653)*10000</f>
        <v>76703.407407407387</v>
      </c>
      <c r="AC653" s="216">
        <v>42215</v>
      </c>
      <c r="AD653" s="485">
        <f>(O653/W653)*(((100-CC653)/100)*((100-2)/100))*100</f>
        <v>32.215431111111108</v>
      </c>
      <c r="AE653" s="216">
        <v>42212</v>
      </c>
      <c r="AF653" s="235">
        <v>36.124053724053731</v>
      </c>
      <c r="AG653" s="216">
        <v>42212</v>
      </c>
      <c r="AH653" s="212">
        <v>4.2</v>
      </c>
      <c r="AI653" s="216" t="s">
        <v>8299</v>
      </c>
      <c r="AJ653" s="212">
        <v>165</v>
      </c>
      <c r="AK653" s="216">
        <v>42145</v>
      </c>
      <c r="AL653" s="215" t="s">
        <v>8294</v>
      </c>
      <c r="AM653" s="215"/>
      <c r="AN653" s="212">
        <v>104</v>
      </c>
      <c r="AO653" s="212"/>
      <c r="AP653" s="215" t="s">
        <v>8294</v>
      </c>
      <c r="AQ653" s="215"/>
      <c r="AR653" s="215" t="s">
        <v>8294</v>
      </c>
      <c r="AS653" s="215"/>
      <c r="AT653" s="215" t="s">
        <v>8294</v>
      </c>
      <c r="AU653" s="215" t="s">
        <v>8294</v>
      </c>
      <c r="AV653" s="215"/>
      <c r="AW653" s="215" t="s">
        <v>8294</v>
      </c>
      <c r="AX653" s="215"/>
      <c r="AY653" s="215" t="s">
        <v>8294</v>
      </c>
      <c r="AZ653" s="215"/>
      <c r="BA653" s="215" t="s">
        <v>8294</v>
      </c>
      <c r="BB653" s="215"/>
      <c r="BC653" s="215" t="s">
        <v>8294</v>
      </c>
      <c r="BD653" s="215"/>
      <c r="BE653" s="212">
        <v>3</v>
      </c>
      <c r="BF653" s="217">
        <v>42279</v>
      </c>
      <c r="BG653" s="212">
        <v>-14.9</v>
      </c>
      <c r="BH653" s="212" t="s">
        <v>8299</v>
      </c>
      <c r="BI653" s="211" t="s">
        <v>8294</v>
      </c>
      <c r="BJ653" s="211"/>
      <c r="BK653" s="211" t="s">
        <v>8294</v>
      </c>
      <c r="BL653" s="211"/>
      <c r="BM653" s="212">
        <v>60.7</v>
      </c>
      <c r="BN653" s="212" t="s">
        <v>8299</v>
      </c>
      <c r="BO653" s="211" t="s">
        <v>8294</v>
      </c>
      <c r="BP653" s="211"/>
      <c r="BQ653" s="212">
        <v>10.1</v>
      </c>
      <c r="BR653" s="212" t="s">
        <v>8299</v>
      </c>
      <c r="BS653" s="212">
        <v>46.8</v>
      </c>
      <c r="BT653" s="212" t="s">
        <v>8299</v>
      </c>
      <c r="BU653" s="212">
        <v>13.7</v>
      </c>
      <c r="BV653" s="212" t="s">
        <v>8299</v>
      </c>
      <c r="BW653" s="212">
        <v>12.2</v>
      </c>
      <c r="BX653" s="212" t="s">
        <v>8299</v>
      </c>
      <c r="BY653" s="234">
        <v>8.0005464553833008</v>
      </c>
      <c r="BZ653" s="214">
        <v>42215</v>
      </c>
      <c r="CA653" s="212">
        <v>30.9</v>
      </c>
      <c r="CB653" s="208" t="s">
        <v>8299</v>
      </c>
      <c r="CC653" s="212">
        <v>9.8000000000000007</v>
      </c>
      <c r="CD653" s="214">
        <v>42215</v>
      </c>
      <c r="CE653" s="208">
        <v>0</v>
      </c>
      <c r="CG653" s="215" t="s">
        <v>8294</v>
      </c>
      <c r="CH653" s="215" t="s">
        <v>8294</v>
      </c>
      <c r="CI653" s="215" t="s">
        <v>8294</v>
      </c>
      <c r="CJ653" s="215" t="s">
        <v>8294</v>
      </c>
    </row>
    <row r="654" spans="1:92">
      <c r="A654" s="210" t="s">
        <v>7624</v>
      </c>
      <c r="B654" s="211" t="s">
        <v>7963</v>
      </c>
      <c r="C654" s="212" t="s">
        <v>7698</v>
      </c>
      <c r="D654" s="211" t="s">
        <v>8276</v>
      </c>
      <c r="E654" s="212">
        <v>69</v>
      </c>
      <c r="F654" s="212">
        <v>2</v>
      </c>
      <c r="G654" s="213">
        <v>315</v>
      </c>
      <c r="H654" s="213">
        <v>15</v>
      </c>
      <c r="I654" s="213"/>
      <c r="J654" s="213"/>
      <c r="K654" s="211" t="s">
        <v>8294</v>
      </c>
      <c r="M654" s="212">
        <v>7</v>
      </c>
      <c r="N654" s="214">
        <v>41915</v>
      </c>
      <c r="O654" s="212">
        <v>5.0999999999999996</v>
      </c>
      <c r="P654" s="214">
        <v>42215</v>
      </c>
      <c r="Q654" s="215" t="s">
        <v>8294</v>
      </c>
      <c r="R654" s="215" t="s">
        <v>8294</v>
      </c>
      <c r="S654" s="215" t="s">
        <v>8294</v>
      </c>
      <c r="T654" s="215" t="s">
        <v>8294</v>
      </c>
      <c r="U654" s="209">
        <f>AD654*BS654</f>
        <v>1559.079822222222</v>
      </c>
      <c r="V654" s="216">
        <v>42215</v>
      </c>
      <c r="W654" s="215">
        <v>13.5</v>
      </c>
      <c r="X654" s="215" t="s">
        <v>8294</v>
      </c>
      <c r="Y654" s="215" t="s">
        <v>8294</v>
      </c>
      <c r="Z654" s="209">
        <f>AD654*BU654</f>
        <v>471.04113777777769</v>
      </c>
      <c r="AA654" s="216">
        <v>42215</v>
      </c>
      <c r="AB654" s="208">
        <f>(AD654/AH654)*10000</f>
        <v>72112.850241545893</v>
      </c>
      <c r="AC654" s="216">
        <v>42215</v>
      </c>
      <c r="AD654" s="485">
        <f>(O654/W654)*(((100-CC654)/100)*((100-2)/100))*100</f>
        <v>33.171911111111108</v>
      </c>
      <c r="AE654" s="216">
        <v>42212</v>
      </c>
      <c r="AF654" s="235">
        <v>37.196581196581192</v>
      </c>
      <c r="AG654" s="216">
        <v>42212</v>
      </c>
      <c r="AH654" s="212">
        <v>4.5999999999999996</v>
      </c>
      <c r="AI654" s="216" t="s">
        <v>8299</v>
      </c>
      <c r="AJ654" s="212">
        <v>155</v>
      </c>
      <c r="AK654" s="216">
        <v>42145</v>
      </c>
      <c r="AL654" s="215" t="s">
        <v>8294</v>
      </c>
      <c r="AM654" s="215"/>
      <c r="AN654" s="212">
        <v>103</v>
      </c>
      <c r="AO654" s="212"/>
      <c r="AP654" s="215" t="s">
        <v>8294</v>
      </c>
      <c r="AQ654" s="215"/>
      <c r="AR654" s="215" t="s">
        <v>8294</v>
      </c>
      <c r="AS654" s="215"/>
      <c r="AT654" s="215" t="s">
        <v>8294</v>
      </c>
      <c r="AU654" s="215" t="s">
        <v>8294</v>
      </c>
      <c r="AV654" s="215"/>
      <c r="AW654" s="215" t="s">
        <v>8294</v>
      </c>
      <c r="AX654" s="215"/>
      <c r="AY654" s="215" t="s">
        <v>8294</v>
      </c>
      <c r="AZ654" s="215"/>
      <c r="BA654" s="215" t="s">
        <v>8294</v>
      </c>
      <c r="BB654" s="215"/>
      <c r="BC654" s="215" t="s">
        <v>8294</v>
      </c>
      <c r="BD654" s="215"/>
      <c r="BE654" s="212">
        <v>3</v>
      </c>
      <c r="BF654" s="217">
        <v>42279</v>
      </c>
      <c r="BG654" s="212">
        <v>-15.2</v>
      </c>
      <c r="BH654" s="212" t="s">
        <v>8299</v>
      </c>
      <c r="BI654" s="211" t="s">
        <v>8294</v>
      </c>
      <c r="BJ654" s="211"/>
      <c r="BK654" s="211" t="s">
        <v>8294</v>
      </c>
      <c r="BL654" s="211"/>
      <c r="BM654" s="212">
        <v>62.2</v>
      </c>
      <c r="BN654" s="212" t="s">
        <v>8299</v>
      </c>
      <c r="BO654" s="211" t="s">
        <v>8294</v>
      </c>
      <c r="BP654" s="211"/>
      <c r="BQ654" s="212">
        <v>10.199999999999999</v>
      </c>
      <c r="BR654" s="212" t="s">
        <v>8299</v>
      </c>
      <c r="BS654" s="212">
        <v>47</v>
      </c>
      <c r="BT654" s="212" t="s">
        <v>8299</v>
      </c>
      <c r="BU654" s="212">
        <v>14.2</v>
      </c>
      <c r="BV654" s="212" t="s">
        <v>8299</v>
      </c>
      <c r="BW654" s="212">
        <v>11.4</v>
      </c>
      <c r="BX654" s="212" t="s">
        <v>8299</v>
      </c>
      <c r="BY654" s="234">
        <v>8.0803508758544922</v>
      </c>
      <c r="BZ654" s="214">
        <v>42215</v>
      </c>
      <c r="CA654" s="212">
        <v>32.299999999999997</v>
      </c>
      <c r="CB654" s="208" t="s">
        <v>8299</v>
      </c>
      <c r="CC654" s="212">
        <v>10.4</v>
      </c>
      <c r="CD654" s="214">
        <v>42215</v>
      </c>
      <c r="CE654" s="208">
        <v>0</v>
      </c>
      <c r="CG654" s="215" t="s">
        <v>8294</v>
      </c>
      <c r="CH654" s="215" t="s">
        <v>8294</v>
      </c>
      <c r="CI654" s="215" t="s">
        <v>8294</v>
      </c>
      <c r="CJ654" s="215" t="s">
        <v>8294</v>
      </c>
    </row>
    <row r="655" spans="1:92">
      <c r="A655" s="210" t="s">
        <v>7624</v>
      </c>
      <c r="B655" s="211" t="s">
        <v>8084</v>
      </c>
      <c r="C655" s="212" t="s">
        <v>7396</v>
      </c>
      <c r="D655" s="211" t="s">
        <v>8276</v>
      </c>
      <c r="E655" s="212">
        <v>126</v>
      </c>
      <c r="F655" s="212">
        <v>2</v>
      </c>
      <c r="G655" s="213">
        <v>315</v>
      </c>
      <c r="H655" s="213">
        <v>16</v>
      </c>
      <c r="I655" s="213"/>
      <c r="J655" s="213"/>
      <c r="K655" s="211" t="s">
        <v>8294</v>
      </c>
      <c r="M655" s="212">
        <v>7</v>
      </c>
      <c r="N655" s="214">
        <v>41915</v>
      </c>
      <c r="O655" s="212">
        <v>5.4</v>
      </c>
      <c r="P655" s="214">
        <v>42215</v>
      </c>
      <c r="Q655" s="215" t="s">
        <v>8294</v>
      </c>
      <c r="R655" s="215" t="s">
        <v>8294</v>
      </c>
      <c r="S655" s="215" t="s">
        <v>8294</v>
      </c>
      <c r="T655" s="215" t="s">
        <v>8294</v>
      </c>
      <c r="U655" s="209">
        <f>AD655*BS655</f>
        <v>1624.50288</v>
      </c>
      <c r="V655" s="216">
        <v>42215</v>
      </c>
      <c r="W655" s="215">
        <v>13.5</v>
      </c>
      <c r="X655" s="215" t="s">
        <v>8294</v>
      </c>
      <c r="Y655" s="215" t="s">
        <v>8294</v>
      </c>
      <c r="Z655" s="209">
        <f>AD655*BU655</f>
        <v>492.27359999999999</v>
      </c>
      <c r="AA655" s="216">
        <v>42215</v>
      </c>
      <c r="AB655" s="208">
        <f>(AD655/AH655)*10000</f>
        <v>74813.617021276586</v>
      </c>
      <c r="AC655" s="216">
        <v>42215</v>
      </c>
      <c r="AD655" s="485">
        <f>(O655/W655)*(((100-CC655)/100)*((100-2)/100))*100</f>
        <v>35.162399999999998</v>
      </c>
      <c r="AE655" s="216">
        <v>42212</v>
      </c>
      <c r="AF655" s="235">
        <v>39.428571428571438</v>
      </c>
      <c r="AG655" s="216">
        <v>42212</v>
      </c>
      <c r="AH655" s="212">
        <v>4.7</v>
      </c>
      <c r="AI655" s="216" t="s">
        <v>8299</v>
      </c>
      <c r="AJ655" s="212">
        <v>165</v>
      </c>
      <c r="AK655" s="216">
        <v>42145</v>
      </c>
      <c r="AL655" s="215" t="s">
        <v>8294</v>
      </c>
      <c r="AM655" s="215"/>
      <c r="AN655" s="212">
        <v>104</v>
      </c>
      <c r="AO655" s="212"/>
      <c r="AP655" s="215" t="s">
        <v>8294</v>
      </c>
      <c r="AQ655" s="215"/>
      <c r="AR655" s="215" t="s">
        <v>8294</v>
      </c>
      <c r="AS655" s="215"/>
      <c r="AT655" s="215" t="s">
        <v>8294</v>
      </c>
      <c r="AU655" s="215" t="s">
        <v>8294</v>
      </c>
      <c r="AV655" s="215"/>
      <c r="AW655" s="215" t="s">
        <v>8294</v>
      </c>
      <c r="AX655" s="215"/>
      <c r="AY655" s="215" t="s">
        <v>8294</v>
      </c>
      <c r="AZ655" s="215"/>
      <c r="BA655" s="215" t="s">
        <v>8294</v>
      </c>
      <c r="BB655" s="215"/>
      <c r="BC655" s="215" t="s">
        <v>8294</v>
      </c>
      <c r="BD655" s="215"/>
      <c r="BE655" s="212">
        <v>3</v>
      </c>
      <c r="BF655" s="217">
        <v>42279</v>
      </c>
      <c r="BG655" s="212">
        <v>-12.9</v>
      </c>
      <c r="BH655" s="212" t="s">
        <v>8299</v>
      </c>
      <c r="BI655" s="211" t="s">
        <v>8294</v>
      </c>
      <c r="BJ655" s="211"/>
      <c r="BK655" s="211" t="s">
        <v>8294</v>
      </c>
      <c r="BL655" s="211"/>
      <c r="BM655" s="212">
        <v>60.7</v>
      </c>
      <c r="BN655" s="212" t="s">
        <v>8299</v>
      </c>
      <c r="BO655" s="211" t="s">
        <v>8294</v>
      </c>
      <c r="BP655" s="211"/>
      <c r="BQ655" s="212">
        <v>10.9</v>
      </c>
      <c r="BR655" s="212" t="s">
        <v>8299</v>
      </c>
      <c r="BS655" s="212">
        <v>46.2</v>
      </c>
      <c r="BT655" s="212" t="s">
        <v>8299</v>
      </c>
      <c r="BU655" s="212">
        <v>14</v>
      </c>
      <c r="BV655" s="212" t="s">
        <v>8299</v>
      </c>
      <c r="BW655" s="212">
        <v>12.5</v>
      </c>
      <c r="BX655" s="212" t="s">
        <v>8299</v>
      </c>
      <c r="BY655" s="234">
        <v>7.9115891456604004</v>
      </c>
      <c r="BZ655" s="214">
        <v>42215</v>
      </c>
      <c r="CA655" s="212">
        <v>31.3</v>
      </c>
      <c r="CB655" s="208" t="s">
        <v>8299</v>
      </c>
      <c r="CC655" s="212">
        <v>10.3</v>
      </c>
      <c r="CD655" s="214">
        <v>42215</v>
      </c>
      <c r="CE655" s="208">
        <v>0</v>
      </c>
      <c r="CG655" s="215" t="s">
        <v>8294</v>
      </c>
      <c r="CH655" s="215" t="s">
        <v>8294</v>
      </c>
      <c r="CI655" s="215" t="s">
        <v>8294</v>
      </c>
      <c r="CJ655" s="215" t="s">
        <v>8294</v>
      </c>
    </row>
    <row r="656" spans="1:92">
      <c r="A656" s="210" t="s">
        <v>7624</v>
      </c>
      <c r="B656" s="211" t="s">
        <v>7993</v>
      </c>
      <c r="C656" s="212" t="s">
        <v>7712</v>
      </c>
      <c r="D656" s="211" t="s">
        <v>8274</v>
      </c>
      <c r="E656" s="212">
        <v>84</v>
      </c>
      <c r="F656" s="212">
        <v>2</v>
      </c>
      <c r="G656" s="213">
        <v>315</v>
      </c>
      <c r="H656" s="213">
        <v>17</v>
      </c>
      <c r="I656" s="213"/>
      <c r="J656" s="213"/>
      <c r="K656" s="211" t="s">
        <v>8294</v>
      </c>
      <c r="M656" s="212">
        <v>7</v>
      </c>
      <c r="N656" s="214">
        <v>41915</v>
      </c>
      <c r="O656" s="212">
        <v>2.85</v>
      </c>
      <c r="P656" s="214">
        <v>42215</v>
      </c>
      <c r="Q656" s="215" t="s">
        <v>8294</v>
      </c>
      <c r="R656" s="215" t="s">
        <v>8294</v>
      </c>
      <c r="S656" s="215" t="s">
        <v>8294</v>
      </c>
      <c r="T656" s="215" t="s">
        <v>8294</v>
      </c>
      <c r="U656" s="209">
        <f>AD656*BS656</f>
        <v>873.27800000000002</v>
      </c>
      <c r="V656" s="216">
        <v>42215</v>
      </c>
      <c r="W656" s="215">
        <v>13.5</v>
      </c>
      <c r="X656" s="215" t="s">
        <v>8294</v>
      </c>
      <c r="Y656" s="215" t="s">
        <v>8294</v>
      </c>
      <c r="Z656" s="209">
        <f>AD656*BU656</f>
        <v>247.64600000000002</v>
      </c>
      <c r="AA656" s="216">
        <v>42215</v>
      </c>
      <c r="AB656" s="208">
        <f>(AD656/AH656)*10000</f>
        <v>39617.021276595748</v>
      </c>
      <c r="AC656" s="216">
        <v>42215</v>
      </c>
      <c r="AD656" s="485">
        <f>(O656/W656)*(((100-CC656)/100)*((100-2)/100))*100</f>
        <v>18.62</v>
      </c>
      <c r="AE656" s="216">
        <v>42212</v>
      </c>
      <c r="AF656" s="235">
        <v>20.87912087912088</v>
      </c>
      <c r="AG656" s="216">
        <v>42212</v>
      </c>
      <c r="AH656" s="212">
        <v>4.7</v>
      </c>
      <c r="AI656" s="216" t="s">
        <v>8299</v>
      </c>
      <c r="AJ656" s="212">
        <v>155</v>
      </c>
      <c r="AK656" s="216">
        <v>42145</v>
      </c>
      <c r="AL656" s="215" t="s">
        <v>8294</v>
      </c>
      <c r="AM656" s="215"/>
      <c r="AN656" s="212">
        <v>107</v>
      </c>
      <c r="AO656" s="212"/>
      <c r="AP656" s="215" t="s">
        <v>8294</v>
      </c>
      <c r="AQ656" s="215"/>
      <c r="AR656" s="215" t="s">
        <v>8294</v>
      </c>
      <c r="AS656" s="215"/>
      <c r="AT656" s="215" t="s">
        <v>8294</v>
      </c>
      <c r="AU656" s="215" t="s">
        <v>8294</v>
      </c>
      <c r="AV656" s="215"/>
      <c r="AW656" s="215" t="s">
        <v>8294</v>
      </c>
      <c r="AX656" s="215"/>
      <c r="AY656" s="215" t="s">
        <v>8294</v>
      </c>
      <c r="AZ656" s="215"/>
      <c r="BA656" s="215" t="s">
        <v>8294</v>
      </c>
      <c r="BB656" s="215"/>
      <c r="BC656" s="215" t="s">
        <v>8294</v>
      </c>
      <c r="BD656" s="215"/>
      <c r="BE656" s="212">
        <v>3</v>
      </c>
      <c r="BF656" s="217">
        <v>42279</v>
      </c>
      <c r="BG656" s="212">
        <v>-14.4</v>
      </c>
      <c r="BH656" s="212" t="s">
        <v>8299</v>
      </c>
      <c r="BI656" s="211" t="s">
        <v>8294</v>
      </c>
      <c r="BJ656" s="211"/>
      <c r="BK656" s="211" t="s">
        <v>8294</v>
      </c>
      <c r="BL656" s="211"/>
      <c r="BM656" s="212">
        <v>61.8</v>
      </c>
      <c r="BN656" s="212" t="s">
        <v>8299</v>
      </c>
      <c r="BO656" s="211" t="s">
        <v>8294</v>
      </c>
      <c r="BP656" s="211"/>
      <c r="BQ656" s="212">
        <v>10</v>
      </c>
      <c r="BR656" s="212" t="s">
        <v>8299</v>
      </c>
      <c r="BS656" s="212">
        <v>46.9</v>
      </c>
      <c r="BT656" s="212" t="s">
        <v>8299</v>
      </c>
      <c r="BU656" s="212">
        <v>13.3</v>
      </c>
      <c r="BV656" s="212" t="s">
        <v>8299</v>
      </c>
      <c r="BW656" s="212">
        <v>11</v>
      </c>
      <c r="BX656" s="212" t="s">
        <v>8299</v>
      </c>
      <c r="BY656" s="234">
        <v>7.6043839454650879</v>
      </c>
      <c r="BZ656" s="214">
        <v>42215</v>
      </c>
      <c r="CA656" s="212">
        <v>30.1</v>
      </c>
      <c r="CB656" s="208" t="s">
        <v>8299</v>
      </c>
      <c r="CC656" s="212">
        <v>10</v>
      </c>
      <c r="CD656" s="214">
        <v>42215</v>
      </c>
      <c r="CE656" s="208">
        <v>0</v>
      </c>
      <c r="CG656" s="215" t="s">
        <v>8294</v>
      </c>
      <c r="CH656" s="215" t="s">
        <v>8294</v>
      </c>
      <c r="CI656" s="215" t="s">
        <v>8294</v>
      </c>
      <c r="CJ656" s="215" t="s">
        <v>8294</v>
      </c>
    </row>
    <row r="657" spans="1:88">
      <c r="A657" s="210" t="s">
        <v>7624</v>
      </c>
      <c r="B657" s="211" t="s">
        <v>7925</v>
      </c>
      <c r="C657" s="212" t="s">
        <v>7680</v>
      </c>
      <c r="D657" s="211" t="s">
        <v>8274</v>
      </c>
      <c r="E657" s="212">
        <v>50</v>
      </c>
      <c r="F657" s="212">
        <v>2</v>
      </c>
      <c r="G657" s="213">
        <v>315</v>
      </c>
      <c r="H657" s="213">
        <v>18</v>
      </c>
      <c r="I657" s="213"/>
      <c r="J657" s="213"/>
      <c r="K657" s="211" t="s">
        <v>8294</v>
      </c>
      <c r="M657" s="212">
        <v>7</v>
      </c>
      <c r="N657" s="214">
        <v>41915</v>
      </c>
      <c r="O657" s="212">
        <v>4.26</v>
      </c>
      <c r="P657" s="214">
        <v>42215</v>
      </c>
      <c r="Q657" s="215" t="s">
        <v>8294</v>
      </c>
      <c r="R657" s="215" t="s">
        <v>8294</v>
      </c>
      <c r="S657" s="215" t="s">
        <v>8294</v>
      </c>
      <c r="T657" s="215" t="s">
        <v>8294</v>
      </c>
      <c r="U657" s="209">
        <f>AD657*BS657</f>
        <v>1324.8031999999998</v>
      </c>
      <c r="V657" s="216">
        <v>42215</v>
      </c>
      <c r="W657" s="215">
        <v>13.5</v>
      </c>
      <c r="X657" s="215" t="s">
        <v>8294</v>
      </c>
      <c r="Y657" s="215" t="s">
        <v>8294</v>
      </c>
      <c r="Z657" s="209">
        <f>AD657*BU657</f>
        <v>381.29839999999996</v>
      </c>
      <c r="AA657" s="216">
        <v>42215</v>
      </c>
      <c r="AB657" s="208">
        <f>(AD657/AH657)*10000</f>
        <v>57983.333333333328</v>
      </c>
      <c r="AC657" s="216">
        <v>42215</v>
      </c>
      <c r="AD657" s="485">
        <f>(O657/W657)*(((100-CC657)/100)*((100-2)/100))*100</f>
        <v>27.831999999999997</v>
      </c>
      <c r="AE657" s="216">
        <v>42212</v>
      </c>
      <c r="AF657" s="235">
        <v>31.208791208791208</v>
      </c>
      <c r="AG657" s="216">
        <v>42212</v>
      </c>
      <c r="AH657" s="212">
        <v>4.8</v>
      </c>
      <c r="AI657" s="216" t="s">
        <v>8299</v>
      </c>
      <c r="AJ657" s="212">
        <v>170</v>
      </c>
      <c r="AK657" s="216">
        <v>42145</v>
      </c>
      <c r="AL657" s="215" t="s">
        <v>8294</v>
      </c>
      <c r="AM657" s="215"/>
      <c r="AN657" s="212">
        <v>106</v>
      </c>
      <c r="AO657" s="212"/>
      <c r="AP657" s="215" t="s">
        <v>8294</v>
      </c>
      <c r="AQ657" s="215"/>
      <c r="AR657" s="215" t="s">
        <v>8294</v>
      </c>
      <c r="AS657" s="215"/>
      <c r="AT657" s="215" t="s">
        <v>8294</v>
      </c>
      <c r="AU657" s="215" t="s">
        <v>8294</v>
      </c>
      <c r="AV657" s="215"/>
      <c r="AW657" s="215" t="s">
        <v>8294</v>
      </c>
      <c r="AX657" s="215"/>
      <c r="AY657" s="215" t="s">
        <v>8294</v>
      </c>
      <c r="AZ657" s="215"/>
      <c r="BA657" s="215" t="s">
        <v>8294</v>
      </c>
      <c r="BB657" s="215"/>
      <c r="BC657" s="215" t="s">
        <v>8294</v>
      </c>
      <c r="BD657" s="215"/>
      <c r="BE657" s="212">
        <v>3</v>
      </c>
      <c r="BF657" s="217">
        <v>42279</v>
      </c>
      <c r="BG657" s="212">
        <v>-13.8</v>
      </c>
      <c r="BH657" s="212" t="s">
        <v>8299</v>
      </c>
      <c r="BI657" s="211" t="s">
        <v>8294</v>
      </c>
      <c r="BJ657" s="211"/>
      <c r="BK657" s="211" t="s">
        <v>8294</v>
      </c>
      <c r="BL657" s="211"/>
      <c r="BM657" s="212">
        <v>67.8</v>
      </c>
      <c r="BN657" s="212" t="s">
        <v>8299</v>
      </c>
      <c r="BO657" s="211" t="s">
        <v>8294</v>
      </c>
      <c r="BP657" s="211"/>
      <c r="BQ657" s="212">
        <v>7.7</v>
      </c>
      <c r="BR657" s="212" t="s">
        <v>8299</v>
      </c>
      <c r="BS657" s="212">
        <v>47.6</v>
      </c>
      <c r="BT657" s="212" t="s">
        <v>8299</v>
      </c>
      <c r="BU657" s="212">
        <v>13.7</v>
      </c>
      <c r="BV657" s="212" t="s">
        <v>8299</v>
      </c>
      <c r="BW657" s="212">
        <v>13.4</v>
      </c>
      <c r="BX657" s="212" t="s">
        <v>8299</v>
      </c>
      <c r="BY657" s="234">
        <v>7.897493839263916</v>
      </c>
      <c r="BZ657" s="214">
        <v>42215</v>
      </c>
      <c r="CA657" s="212">
        <v>31.5</v>
      </c>
      <c r="CB657" s="208" t="s">
        <v>8299</v>
      </c>
      <c r="CC657" s="212">
        <v>10</v>
      </c>
      <c r="CD657" s="214">
        <v>42215</v>
      </c>
      <c r="CE657" s="208">
        <v>0</v>
      </c>
      <c r="CG657" s="215" t="s">
        <v>8294</v>
      </c>
      <c r="CH657" s="215" t="s">
        <v>8294</v>
      </c>
      <c r="CI657" s="215" t="s">
        <v>8294</v>
      </c>
      <c r="CJ657" s="215" t="s">
        <v>8294</v>
      </c>
    </row>
    <row r="658" spans="1:88">
      <c r="A658" s="210" t="s">
        <v>7624</v>
      </c>
      <c r="B658" s="211" t="s">
        <v>8027</v>
      </c>
      <c r="C658" s="212" t="s">
        <v>7727</v>
      </c>
      <c r="D658" s="211" t="s">
        <v>8274</v>
      </c>
      <c r="E658" s="212">
        <v>101</v>
      </c>
      <c r="F658" s="212">
        <v>2</v>
      </c>
      <c r="G658" s="213">
        <v>315</v>
      </c>
      <c r="H658" s="213">
        <v>19</v>
      </c>
      <c r="I658" s="213"/>
      <c r="J658" s="213"/>
      <c r="K658" s="211" t="s">
        <v>8294</v>
      </c>
      <c r="M658" s="212">
        <v>7</v>
      </c>
      <c r="N658" s="214">
        <v>41915</v>
      </c>
      <c r="O658" s="212">
        <v>3.7</v>
      </c>
      <c r="P658" s="214">
        <v>42215</v>
      </c>
      <c r="Q658" s="215" t="s">
        <v>8294</v>
      </c>
      <c r="R658" s="215" t="s">
        <v>8294</v>
      </c>
      <c r="S658" s="215" t="s">
        <v>8294</v>
      </c>
      <c r="T658" s="215" t="s">
        <v>8294</v>
      </c>
      <c r="U658" s="209">
        <f>AD658*BS658</f>
        <v>1125.3089555555555</v>
      </c>
      <c r="V658" s="216">
        <v>42215</v>
      </c>
      <c r="W658" s="215">
        <v>13.5</v>
      </c>
      <c r="X658" s="215" t="s">
        <v>8294</v>
      </c>
      <c r="Y658" s="215" t="s">
        <v>8294</v>
      </c>
      <c r="Z658" s="209">
        <f>AD658*BU658</f>
        <v>321.86256148148146</v>
      </c>
      <c r="AA658" s="216">
        <v>42215</v>
      </c>
      <c r="AB658" s="208">
        <f>(AD658/AH658)*10000</f>
        <v>51489.771473601257</v>
      </c>
      <c r="AC658" s="216">
        <v>42215</v>
      </c>
      <c r="AD658" s="485">
        <f>(O658/W658)*(((100-CC658)/100)*((100-2)/100))*100</f>
        <v>24.20019259259259</v>
      </c>
      <c r="AE658" s="216">
        <v>42212</v>
      </c>
      <c r="AF658" s="235">
        <v>27.136345136345135</v>
      </c>
      <c r="AG658" s="216">
        <v>42212</v>
      </c>
      <c r="AH658" s="212">
        <v>4.7</v>
      </c>
      <c r="AI658" s="216" t="s">
        <v>8299</v>
      </c>
      <c r="AJ658" s="212">
        <v>150</v>
      </c>
      <c r="AK658" s="216">
        <v>42145</v>
      </c>
      <c r="AL658" s="215" t="s">
        <v>8294</v>
      </c>
      <c r="AM658" s="215"/>
      <c r="AN658" s="212">
        <v>104</v>
      </c>
      <c r="AO658" s="212"/>
      <c r="AP658" s="215" t="s">
        <v>8294</v>
      </c>
      <c r="AQ658" s="215"/>
      <c r="AR658" s="215" t="s">
        <v>8294</v>
      </c>
      <c r="AS658" s="215"/>
      <c r="AT658" s="215" t="s">
        <v>8294</v>
      </c>
      <c r="AU658" s="215" t="s">
        <v>8294</v>
      </c>
      <c r="AV658" s="215"/>
      <c r="AW658" s="215" t="s">
        <v>8294</v>
      </c>
      <c r="AX658" s="215"/>
      <c r="AY658" s="215" t="s">
        <v>8294</v>
      </c>
      <c r="AZ658" s="215"/>
      <c r="BA658" s="215" t="s">
        <v>8294</v>
      </c>
      <c r="BB658" s="215"/>
      <c r="BC658" s="215" t="s">
        <v>8294</v>
      </c>
      <c r="BD658" s="215"/>
      <c r="BE658" s="212">
        <v>3</v>
      </c>
      <c r="BF658" s="217">
        <v>42279</v>
      </c>
      <c r="BG658" s="212">
        <v>-13.3</v>
      </c>
      <c r="BH658" s="212" t="s">
        <v>8299</v>
      </c>
      <c r="BI658" s="211" t="s">
        <v>8294</v>
      </c>
      <c r="BJ658" s="211"/>
      <c r="BK658" s="211" t="s">
        <v>8294</v>
      </c>
      <c r="BL658" s="211"/>
      <c r="BM658" s="212">
        <v>60.9</v>
      </c>
      <c r="BN658" s="212" t="s">
        <v>8299</v>
      </c>
      <c r="BO658" s="211" t="s">
        <v>8294</v>
      </c>
      <c r="BP658" s="211"/>
      <c r="BQ658" s="212">
        <v>10</v>
      </c>
      <c r="BR658" s="212" t="s">
        <v>8299</v>
      </c>
      <c r="BS658" s="212">
        <v>46.5</v>
      </c>
      <c r="BT658" s="212" t="s">
        <v>8299</v>
      </c>
      <c r="BU658" s="212">
        <v>13.3</v>
      </c>
      <c r="BV658" s="212" t="s">
        <v>8299</v>
      </c>
      <c r="BW658" s="212">
        <v>14</v>
      </c>
      <c r="BX658" s="212" t="s">
        <v>8299</v>
      </c>
      <c r="BY658" s="234">
        <v>8.188201904296875</v>
      </c>
      <c r="BZ658" s="214">
        <v>42215</v>
      </c>
      <c r="CA658" s="212">
        <v>30</v>
      </c>
      <c r="CB658" s="208" t="s">
        <v>8299</v>
      </c>
      <c r="CC658" s="212">
        <v>9.9</v>
      </c>
      <c r="CD658" s="214">
        <v>42215</v>
      </c>
      <c r="CE658" s="208">
        <v>0</v>
      </c>
      <c r="CG658" s="215" t="s">
        <v>8294</v>
      </c>
      <c r="CH658" s="215" t="s">
        <v>8294</v>
      </c>
      <c r="CI658" s="215" t="s">
        <v>8294</v>
      </c>
      <c r="CJ658" s="215" t="s">
        <v>8294</v>
      </c>
    </row>
    <row r="659" spans="1:88">
      <c r="A659" s="210" t="s">
        <v>7624</v>
      </c>
      <c r="B659" s="211" t="s">
        <v>8090</v>
      </c>
      <c r="C659" s="212" t="s">
        <v>7753</v>
      </c>
      <c r="D659" s="211" t="s">
        <v>8274</v>
      </c>
      <c r="E659" s="212">
        <v>129</v>
      </c>
      <c r="F659" s="212">
        <v>2</v>
      </c>
      <c r="G659" s="213">
        <v>315</v>
      </c>
      <c r="H659" s="213">
        <v>20</v>
      </c>
      <c r="I659" s="213"/>
      <c r="J659" s="213"/>
      <c r="K659" s="211" t="s">
        <v>8294</v>
      </c>
      <c r="M659" s="212">
        <v>7</v>
      </c>
      <c r="N659" s="214">
        <v>41915</v>
      </c>
      <c r="O659" s="212">
        <v>4.26</v>
      </c>
      <c r="P659" s="214">
        <v>42215</v>
      </c>
      <c r="Q659" s="215" t="s">
        <v>8294</v>
      </c>
      <c r="R659" s="215" t="s">
        <v>8294</v>
      </c>
      <c r="S659" s="215" t="s">
        <v>8294</v>
      </c>
      <c r="T659" s="215" t="s">
        <v>8294</v>
      </c>
      <c r="U659" s="209">
        <f>AD659*BS659</f>
        <v>1284.4808168888887</v>
      </c>
      <c r="V659" s="216">
        <v>42215</v>
      </c>
      <c r="W659" s="215">
        <v>13.5</v>
      </c>
      <c r="X659" s="215" t="s">
        <v>8294</v>
      </c>
      <c r="Y659" s="215" t="s">
        <v>8294</v>
      </c>
      <c r="Z659" s="209">
        <f>AD659*BU659</f>
        <v>367.79060266666659</v>
      </c>
      <c r="AA659" s="216">
        <v>42215</v>
      </c>
      <c r="AB659" s="208">
        <f>(AD659/AH659)*10000</f>
        <v>56863.111111111095</v>
      </c>
      <c r="AC659" s="216">
        <v>42215</v>
      </c>
      <c r="AD659" s="485">
        <f>(O659/W659)*(((100-CC659)/100)*((100-2)/100))*100</f>
        <v>27.862924444444438</v>
      </c>
      <c r="AE659" s="216">
        <v>42212</v>
      </c>
      <c r="AF659" s="235">
        <v>31.243467643467639</v>
      </c>
      <c r="AG659" s="216">
        <v>42212</v>
      </c>
      <c r="AH659" s="212">
        <v>4.9000000000000004</v>
      </c>
      <c r="AI659" s="216" t="s">
        <v>8299</v>
      </c>
      <c r="AJ659" s="212">
        <v>145</v>
      </c>
      <c r="AK659" s="216">
        <v>42145</v>
      </c>
      <c r="AL659" s="215" t="s">
        <v>8294</v>
      </c>
      <c r="AM659" s="215"/>
      <c r="AN659" s="212">
        <v>104</v>
      </c>
      <c r="AO659" s="212"/>
      <c r="AP659" s="215" t="s">
        <v>8294</v>
      </c>
      <c r="AQ659" s="215"/>
      <c r="AR659" s="215" t="s">
        <v>8294</v>
      </c>
      <c r="AS659" s="215"/>
      <c r="AT659" s="215" t="s">
        <v>8294</v>
      </c>
      <c r="AU659" s="215" t="s">
        <v>8294</v>
      </c>
      <c r="AV659" s="215"/>
      <c r="AW659" s="215" t="s">
        <v>8294</v>
      </c>
      <c r="AX659" s="215"/>
      <c r="AY659" s="215" t="s">
        <v>8294</v>
      </c>
      <c r="AZ659" s="215"/>
      <c r="BA659" s="215" t="s">
        <v>8294</v>
      </c>
      <c r="BB659" s="215"/>
      <c r="BC659" s="215" t="s">
        <v>8294</v>
      </c>
      <c r="BD659" s="215"/>
      <c r="BE659" s="212">
        <v>3</v>
      </c>
      <c r="BF659" s="217">
        <v>42279</v>
      </c>
      <c r="BG659" s="212">
        <v>-12.6</v>
      </c>
      <c r="BH659" s="212" t="s">
        <v>8299</v>
      </c>
      <c r="BI659" s="211" t="s">
        <v>8294</v>
      </c>
      <c r="BJ659" s="211"/>
      <c r="BK659" s="211" t="s">
        <v>8294</v>
      </c>
      <c r="BL659" s="211"/>
      <c r="BM659" s="212">
        <v>59.1</v>
      </c>
      <c r="BN659" s="212" t="s">
        <v>8299</v>
      </c>
      <c r="BO659" s="211" t="s">
        <v>8294</v>
      </c>
      <c r="BP659" s="211"/>
      <c r="BQ659" s="212">
        <v>11.3</v>
      </c>
      <c r="BR659" s="212" t="s">
        <v>8299</v>
      </c>
      <c r="BS659" s="212">
        <v>46.1</v>
      </c>
      <c r="BT659" s="212" t="s">
        <v>8299</v>
      </c>
      <c r="BU659" s="212">
        <v>13.2</v>
      </c>
      <c r="BV659" s="212" t="s">
        <v>8299</v>
      </c>
      <c r="BW659" s="212">
        <v>15.1</v>
      </c>
      <c r="BX659" s="212" t="s">
        <v>8299</v>
      </c>
      <c r="BY659" s="234">
        <v>8.1983165740966797</v>
      </c>
      <c r="BZ659" s="214">
        <v>42215</v>
      </c>
      <c r="CA659" s="212">
        <v>29.4</v>
      </c>
      <c r="CB659" s="208" t="s">
        <v>8299</v>
      </c>
      <c r="CC659" s="212">
        <v>9.9</v>
      </c>
      <c r="CD659" s="214">
        <v>42215</v>
      </c>
      <c r="CE659" s="208">
        <v>0</v>
      </c>
      <c r="CG659" s="215" t="s">
        <v>8294</v>
      </c>
      <c r="CH659" s="215" t="s">
        <v>8294</v>
      </c>
      <c r="CI659" s="215" t="s">
        <v>8294</v>
      </c>
      <c r="CJ659" s="215" t="s">
        <v>8294</v>
      </c>
    </row>
    <row r="660" spans="1:88">
      <c r="A660" s="210" t="s">
        <v>7624</v>
      </c>
      <c r="B660" s="211" t="s">
        <v>8106</v>
      </c>
      <c r="C660" s="212" t="s">
        <v>7760</v>
      </c>
      <c r="D660" s="211" t="s">
        <v>8274</v>
      </c>
      <c r="E660" s="212">
        <v>137</v>
      </c>
      <c r="F660" s="212">
        <v>2</v>
      </c>
      <c r="G660" s="213">
        <v>315</v>
      </c>
      <c r="H660" s="213">
        <v>21</v>
      </c>
      <c r="I660" s="213"/>
      <c r="J660" s="213"/>
      <c r="K660" s="211" t="s">
        <v>8294</v>
      </c>
      <c r="M660" s="212">
        <v>7</v>
      </c>
      <c r="N660" s="214">
        <v>41915</v>
      </c>
      <c r="O660" s="212">
        <v>3.63</v>
      </c>
      <c r="P660" s="214">
        <v>42215</v>
      </c>
      <c r="Q660" s="215" t="s">
        <v>8294</v>
      </c>
      <c r="R660" s="215" t="s">
        <v>8294</v>
      </c>
      <c r="S660" s="215" t="s">
        <v>8294</v>
      </c>
      <c r="T660" s="215" t="s">
        <v>8294</v>
      </c>
      <c r="U660" s="209">
        <f>AD660*BS660</f>
        <v>1150.4051875555554</v>
      </c>
      <c r="V660" s="216">
        <v>42215</v>
      </c>
      <c r="W660" s="215">
        <v>13.5</v>
      </c>
      <c r="X660" s="215" t="s">
        <v>8294</v>
      </c>
      <c r="Y660" s="215" t="s">
        <v>8294</v>
      </c>
      <c r="Z660" s="209">
        <f>AD660*BU660</f>
        <v>299.48564799999997</v>
      </c>
      <c r="AA660" s="216">
        <v>42215</v>
      </c>
      <c r="AB660" s="208">
        <f>(AD660/AH660)*10000</f>
        <v>47537.404444444444</v>
      </c>
      <c r="AC660" s="216">
        <v>42215</v>
      </c>
      <c r="AD660" s="485">
        <f>(O660/W660)*(((100-CC660)/100)*((100-2)/100))*100</f>
        <v>23.76870222222222</v>
      </c>
      <c r="AE660" s="216">
        <v>42212</v>
      </c>
      <c r="AF660" s="235">
        <v>26.652503052503057</v>
      </c>
      <c r="AG660" s="216">
        <v>42212</v>
      </c>
      <c r="AH660" s="212">
        <v>5</v>
      </c>
      <c r="AI660" s="216" t="s">
        <v>8299</v>
      </c>
      <c r="AJ660" s="212">
        <v>150</v>
      </c>
      <c r="AK660" s="216">
        <v>42145</v>
      </c>
      <c r="AL660" s="215" t="s">
        <v>8294</v>
      </c>
      <c r="AM660" s="215"/>
      <c r="AN660" s="212">
        <v>100</v>
      </c>
      <c r="AO660" s="212"/>
      <c r="AP660" s="215" t="s">
        <v>8294</v>
      </c>
      <c r="AQ660" s="215"/>
      <c r="AR660" s="215" t="s">
        <v>8294</v>
      </c>
      <c r="AS660" s="215"/>
      <c r="AT660" s="215" t="s">
        <v>8294</v>
      </c>
      <c r="AU660" s="215" t="s">
        <v>8294</v>
      </c>
      <c r="AV660" s="215"/>
      <c r="AW660" s="215" t="s">
        <v>8294</v>
      </c>
      <c r="AX660" s="215"/>
      <c r="AY660" s="215" t="s">
        <v>8294</v>
      </c>
      <c r="AZ660" s="215"/>
      <c r="BA660" s="215" t="s">
        <v>8294</v>
      </c>
      <c r="BB660" s="215"/>
      <c r="BC660" s="215" t="s">
        <v>8294</v>
      </c>
      <c r="BD660" s="215"/>
      <c r="BE660" s="212">
        <v>3</v>
      </c>
      <c r="BF660" s="217">
        <v>42279</v>
      </c>
      <c r="BG660" s="212">
        <v>-15.8</v>
      </c>
      <c r="BH660" s="212" t="s">
        <v>8299</v>
      </c>
      <c r="BI660" s="211" t="s">
        <v>8294</v>
      </c>
      <c r="BJ660" s="211"/>
      <c r="BK660" s="211" t="s">
        <v>8294</v>
      </c>
      <c r="BL660" s="211"/>
      <c r="BM660" s="212">
        <v>59.6</v>
      </c>
      <c r="BN660" s="212" t="s">
        <v>8299</v>
      </c>
      <c r="BO660" s="211" t="s">
        <v>8294</v>
      </c>
      <c r="BP660" s="211"/>
      <c r="BQ660" s="212">
        <v>10.3</v>
      </c>
      <c r="BR660" s="212" t="s">
        <v>8299</v>
      </c>
      <c r="BS660" s="212">
        <v>48.4</v>
      </c>
      <c r="BT660" s="212" t="s">
        <v>8299</v>
      </c>
      <c r="BU660" s="212">
        <v>12.6</v>
      </c>
      <c r="BV660" s="212" t="s">
        <v>8299</v>
      </c>
      <c r="BW660" s="212">
        <v>13.8</v>
      </c>
      <c r="BX660" s="212" t="s">
        <v>8299</v>
      </c>
      <c r="BY660" s="234">
        <v>8.1614131927490234</v>
      </c>
      <c r="BZ660" s="214">
        <v>42215</v>
      </c>
      <c r="CA660" s="212">
        <v>29.4</v>
      </c>
      <c r="CB660" s="208" t="s">
        <v>8299</v>
      </c>
      <c r="CC660" s="212">
        <v>9.8000000000000007</v>
      </c>
      <c r="CD660" s="214">
        <v>42215</v>
      </c>
      <c r="CE660" s="208">
        <v>0</v>
      </c>
      <c r="CG660" s="215" t="s">
        <v>8294</v>
      </c>
      <c r="CH660" s="215" t="s">
        <v>8294</v>
      </c>
      <c r="CI660" s="215" t="s">
        <v>8294</v>
      </c>
      <c r="CJ660" s="215" t="s">
        <v>8294</v>
      </c>
    </row>
    <row r="661" spans="1:88">
      <c r="A661" s="210" t="s">
        <v>7624</v>
      </c>
      <c r="B661" s="211" t="s">
        <v>7949</v>
      </c>
      <c r="C661" s="212" t="s">
        <v>7692</v>
      </c>
      <c r="D661" s="211" t="s">
        <v>8274</v>
      </c>
      <c r="E661" s="212">
        <v>62</v>
      </c>
      <c r="F661" s="212">
        <v>2</v>
      </c>
      <c r="G661" s="213">
        <v>315</v>
      </c>
      <c r="H661" s="213">
        <v>22</v>
      </c>
      <c r="I661" s="213"/>
      <c r="J661" s="213"/>
      <c r="K661" s="211" t="s">
        <v>8294</v>
      </c>
      <c r="M661" s="212">
        <v>7</v>
      </c>
      <c r="N661" s="214">
        <v>41915</v>
      </c>
      <c r="O661" s="212">
        <v>2.48</v>
      </c>
      <c r="P661" s="214">
        <v>42215</v>
      </c>
      <c r="Q661" s="215" t="s">
        <v>8294</v>
      </c>
      <c r="R661" s="215" t="s">
        <v>8294</v>
      </c>
      <c r="S661" s="215" t="s">
        <v>8294</v>
      </c>
      <c r="T661" s="215" t="s">
        <v>8294</v>
      </c>
      <c r="U661" s="209">
        <f>AD661*BS661</f>
        <v>745.32266666666681</v>
      </c>
      <c r="V661" s="216">
        <v>42215</v>
      </c>
      <c r="W661" s="215">
        <v>13.5</v>
      </c>
      <c r="X661" s="215" t="s">
        <v>8294</v>
      </c>
      <c r="Y661" s="215" t="s">
        <v>8294</v>
      </c>
      <c r="Z661" s="209">
        <f>AD661*BU661</f>
        <v>226.83733333333336</v>
      </c>
      <c r="AA661" s="216">
        <v>42215</v>
      </c>
      <c r="AB661" s="208">
        <f>(AD661/AH661)*10000</f>
        <v>30571.069182389943</v>
      </c>
      <c r="AC661" s="216">
        <v>42215</v>
      </c>
      <c r="AD661" s="485">
        <f>(O661/W661)*(((100-CC661)/100)*((100-2)/100))*100</f>
        <v>16.202666666666669</v>
      </c>
      <c r="AE661" s="216">
        <v>42212</v>
      </c>
      <c r="AF661" s="235">
        <v>18.168498168498168</v>
      </c>
      <c r="AG661" s="216">
        <v>42212</v>
      </c>
      <c r="AH661" s="212">
        <v>5.3</v>
      </c>
      <c r="AI661" s="216" t="s">
        <v>8299</v>
      </c>
      <c r="AJ661" s="212">
        <v>140</v>
      </c>
      <c r="AK661" s="216">
        <v>42145</v>
      </c>
      <c r="AL661" s="215" t="s">
        <v>8294</v>
      </c>
      <c r="AM661" s="215"/>
      <c r="AN661" s="212">
        <v>107</v>
      </c>
      <c r="AO661" s="212"/>
      <c r="AP661" s="215" t="s">
        <v>8294</v>
      </c>
      <c r="AQ661" s="215"/>
      <c r="AR661" s="215" t="s">
        <v>8294</v>
      </c>
      <c r="AS661" s="215"/>
      <c r="AT661" s="215" t="s">
        <v>8294</v>
      </c>
      <c r="AU661" s="215" t="s">
        <v>8294</v>
      </c>
      <c r="AV661" s="215"/>
      <c r="AW661" s="215" t="s">
        <v>8294</v>
      </c>
      <c r="AX661" s="215"/>
      <c r="AY661" s="215" t="s">
        <v>8294</v>
      </c>
      <c r="AZ661" s="215"/>
      <c r="BA661" s="215" t="s">
        <v>8294</v>
      </c>
      <c r="BB661" s="215"/>
      <c r="BC661" s="215" t="s">
        <v>8294</v>
      </c>
      <c r="BD661" s="215"/>
      <c r="BE661" s="212">
        <v>3</v>
      </c>
      <c r="BF661" s="217">
        <v>42279</v>
      </c>
      <c r="BG661" s="212">
        <v>-12.8</v>
      </c>
      <c r="BH661" s="212" t="s">
        <v>8299</v>
      </c>
      <c r="BI661" s="211" t="s">
        <v>8294</v>
      </c>
      <c r="BJ661" s="211"/>
      <c r="BK661" s="211" t="s">
        <v>8294</v>
      </c>
      <c r="BL661" s="211"/>
      <c r="BM661" s="212">
        <v>60.6</v>
      </c>
      <c r="BN661" s="212" t="s">
        <v>8299</v>
      </c>
      <c r="BO661" s="211" t="s">
        <v>8294</v>
      </c>
      <c r="BP661" s="211"/>
      <c r="BQ661" s="212">
        <v>10.8</v>
      </c>
      <c r="BR661" s="212" t="s">
        <v>8299</v>
      </c>
      <c r="BS661" s="212">
        <v>46</v>
      </c>
      <c r="BT661" s="212" t="s">
        <v>8299</v>
      </c>
      <c r="BU661" s="212">
        <v>14</v>
      </c>
      <c r="BV661" s="212" t="s">
        <v>8299</v>
      </c>
      <c r="BW661" s="212">
        <v>11.6</v>
      </c>
      <c r="BX661" s="212" t="s">
        <v>8299</v>
      </c>
      <c r="BY661" s="234">
        <v>7.9889469146728516</v>
      </c>
      <c r="BZ661" s="214">
        <v>42215</v>
      </c>
      <c r="CA661" s="212">
        <v>31.1</v>
      </c>
      <c r="CB661" s="208" t="s">
        <v>8299</v>
      </c>
      <c r="CC661" s="212">
        <v>10</v>
      </c>
      <c r="CD661" s="214">
        <v>42215</v>
      </c>
      <c r="CE661" s="208">
        <v>0</v>
      </c>
      <c r="CG661" s="215" t="s">
        <v>8294</v>
      </c>
      <c r="CH661" s="215" t="s">
        <v>8294</v>
      </c>
      <c r="CI661" s="215" t="s">
        <v>8294</v>
      </c>
      <c r="CJ661" s="215" t="s">
        <v>8294</v>
      </c>
    </row>
    <row r="662" spans="1:88">
      <c r="A662" s="210" t="s">
        <v>7624</v>
      </c>
      <c r="B662" s="211" t="s">
        <v>8112</v>
      </c>
      <c r="C662" s="212" t="s">
        <v>7763</v>
      </c>
      <c r="D662" s="211" t="s">
        <v>8276</v>
      </c>
      <c r="E662" s="212">
        <v>140</v>
      </c>
      <c r="F662" s="212">
        <v>2</v>
      </c>
      <c r="G662" s="213">
        <v>316</v>
      </c>
      <c r="H662" s="213">
        <v>11</v>
      </c>
      <c r="I662" s="213"/>
      <c r="J662" s="213"/>
      <c r="K662" s="211" t="s">
        <v>8294</v>
      </c>
      <c r="M662" s="212">
        <v>7</v>
      </c>
      <c r="N662" s="214">
        <v>41915</v>
      </c>
      <c r="O662" s="212">
        <v>5.2</v>
      </c>
      <c r="P662" s="214">
        <v>42215</v>
      </c>
      <c r="Q662" s="215" t="s">
        <v>8294</v>
      </c>
      <c r="R662" s="215" t="s">
        <v>8294</v>
      </c>
      <c r="S662" s="215" t="s">
        <v>8294</v>
      </c>
      <c r="T662" s="215" t="s">
        <v>8294</v>
      </c>
      <c r="U662" s="209">
        <f>AD662*BS662</f>
        <v>1554.3064237037036</v>
      </c>
      <c r="V662" s="216">
        <v>42215</v>
      </c>
      <c r="W662" s="215">
        <v>13.5</v>
      </c>
      <c r="X662" s="215" t="s">
        <v>8294</v>
      </c>
      <c r="Y662" s="215" t="s">
        <v>8294</v>
      </c>
      <c r="Z662" s="209">
        <f>AD662*BU662</f>
        <v>489.75957333333326</v>
      </c>
      <c r="AA662" s="216">
        <v>42215</v>
      </c>
      <c r="AB662" s="208">
        <f>(AD662/AH662)*10000</f>
        <v>68022.162962962961</v>
      </c>
      <c r="AC662" s="216">
        <v>42215</v>
      </c>
      <c r="AD662" s="485">
        <f>(O662/W662)*(((100-CC662)/100)*((100-2)/100))*100</f>
        <v>34.011081481481476</v>
      </c>
      <c r="AE662" s="216">
        <v>42212</v>
      </c>
      <c r="AF662" s="235">
        <v>38.137566137566139</v>
      </c>
      <c r="AG662" s="216">
        <v>42212</v>
      </c>
      <c r="AH662" s="212">
        <v>5</v>
      </c>
      <c r="AI662" s="216" t="s">
        <v>8299</v>
      </c>
      <c r="AJ662" s="212">
        <v>150</v>
      </c>
      <c r="AK662" s="216">
        <v>42145</v>
      </c>
      <c r="AL662" s="215" t="s">
        <v>8294</v>
      </c>
      <c r="AM662" s="215"/>
      <c r="AN662" s="212">
        <v>105</v>
      </c>
      <c r="AO662" s="212"/>
      <c r="AP662" s="215" t="s">
        <v>8294</v>
      </c>
      <c r="AQ662" s="215"/>
      <c r="AR662" s="215" t="s">
        <v>8294</v>
      </c>
      <c r="AS662" s="215"/>
      <c r="AT662" s="215" t="s">
        <v>8294</v>
      </c>
      <c r="AU662" s="215" t="s">
        <v>8294</v>
      </c>
      <c r="AV662" s="215"/>
      <c r="AW662" s="215" t="s">
        <v>8294</v>
      </c>
      <c r="AX662" s="215"/>
      <c r="AY662" s="215" t="s">
        <v>8294</v>
      </c>
      <c r="AZ662" s="215"/>
      <c r="BA662" s="215" t="s">
        <v>8294</v>
      </c>
      <c r="BB662" s="215"/>
      <c r="BC662" s="215" t="s">
        <v>8294</v>
      </c>
      <c r="BD662" s="215"/>
      <c r="BE662" s="212">
        <v>3</v>
      </c>
      <c r="BF662" s="217">
        <v>42279</v>
      </c>
      <c r="BG662" s="212">
        <v>-11.4</v>
      </c>
      <c r="BH662" s="212" t="s">
        <v>8299</v>
      </c>
      <c r="BI662" s="211" t="s">
        <v>8294</v>
      </c>
      <c r="BJ662" s="211"/>
      <c r="BK662" s="211" t="s">
        <v>8294</v>
      </c>
      <c r="BL662" s="211"/>
      <c r="BM662" s="212">
        <v>58.4</v>
      </c>
      <c r="BN662" s="212" t="s">
        <v>8299</v>
      </c>
      <c r="BO662" s="211" t="s">
        <v>8294</v>
      </c>
      <c r="BP662" s="211"/>
      <c r="BQ662" s="212">
        <v>11.6</v>
      </c>
      <c r="BR662" s="212" t="s">
        <v>8299</v>
      </c>
      <c r="BS662" s="212">
        <v>45.7</v>
      </c>
      <c r="BT662" s="212" t="s">
        <v>8299</v>
      </c>
      <c r="BU662" s="212">
        <v>14.4</v>
      </c>
      <c r="BV662" s="212" t="s">
        <v>8299</v>
      </c>
      <c r="BW662" s="212">
        <v>9.5</v>
      </c>
      <c r="BX662" s="212" t="s">
        <v>8299</v>
      </c>
      <c r="BY662" s="234">
        <v>8.0204296112060547</v>
      </c>
      <c r="BZ662" s="214">
        <v>42215</v>
      </c>
      <c r="CA662" s="212">
        <v>31.7</v>
      </c>
      <c r="CB662" s="208" t="s">
        <v>8299</v>
      </c>
      <c r="CC662" s="212">
        <v>9.9</v>
      </c>
      <c r="CD662" s="214">
        <v>42215</v>
      </c>
      <c r="CE662" s="208">
        <v>0</v>
      </c>
      <c r="CG662" s="215" t="s">
        <v>8294</v>
      </c>
      <c r="CH662" s="215" t="s">
        <v>8294</v>
      </c>
      <c r="CI662" s="215" t="s">
        <v>8294</v>
      </c>
      <c r="CJ662" s="215" t="s">
        <v>8294</v>
      </c>
    </row>
    <row r="663" spans="1:88">
      <c r="A663" s="210" t="s">
        <v>7624</v>
      </c>
      <c r="B663" s="211" t="s">
        <v>7995</v>
      </c>
      <c r="C663" s="212" t="s">
        <v>7713</v>
      </c>
      <c r="D663" s="211" t="s">
        <v>8276</v>
      </c>
      <c r="E663" s="212">
        <v>85</v>
      </c>
      <c r="F663" s="212">
        <v>2</v>
      </c>
      <c r="G663" s="213">
        <v>316</v>
      </c>
      <c r="H663" s="213">
        <v>12</v>
      </c>
      <c r="I663" s="213"/>
      <c r="J663" s="213"/>
      <c r="K663" s="211" t="s">
        <v>8294</v>
      </c>
      <c r="M663" s="212">
        <v>7</v>
      </c>
      <c r="N663" s="214">
        <v>41915</v>
      </c>
      <c r="O663" s="212">
        <v>5.19</v>
      </c>
      <c r="P663" s="214">
        <v>42215</v>
      </c>
      <c r="Q663" s="215" t="s">
        <v>8294</v>
      </c>
      <c r="R663" s="215" t="s">
        <v>8294</v>
      </c>
      <c r="S663" s="215" t="s">
        <v>8294</v>
      </c>
      <c r="T663" s="215" t="s">
        <v>8294</v>
      </c>
      <c r="U663" s="209">
        <f>AD663*BS663</f>
        <v>1568.196021777778</v>
      </c>
      <c r="V663" s="216">
        <v>42215</v>
      </c>
      <c r="W663" s="215">
        <v>13.5</v>
      </c>
      <c r="X663" s="215" t="s">
        <v>8294</v>
      </c>
      <c r="Y663" s="215" t="s">
        <v>8294</v>
      </c>
      <c r="Z663" s="209">
        <f>AD663*BU663</f>
        <v>477.57157466666672</v>
      </c>
      <c r="AA663" s="216">
        <v>42215</v>
      </c>
      <c r="AB663" s="208">
        <f>(AD663/AH663)*10000</f>
        <v>70563.175925925942</v>
      </c>
      <c r="AC663" s="216">
        <v>42215</v>
      </c>
      <c r="AD663" s="485">
        <f>(O663/W663)*(((100-CC663)/100)*((100-2)/100))*100</f>
        <v>33.870324444444449</v>
      </c>
      <c r="AE663" s="216">
        <v>42212</v>
      </c>
      <c r="AF663" s="235">
        <v>37.979731379731383</v>
      </c>
      <c r="AG663" s="216">
        <v>42212</v>
      </c>
      <c r="AH663" s="212">
        <v>4.8</v>
      </c>
      <c r="AI663" s="216" t="s">
        <v>8299</v>
      </c>
      <c r="AJ663" s="212">
        <v>155</v>
      </c>
      <c r="AK663" s="216">
        <v>42145</v>
      </c>
      <c r="AL663" s="215" t="s">
        <v>8294</v>
      </c>
      <c r="AM663" s="215"/>
      <c r="AN663" s="212">
        <v>104</v>
      </c>
      <c r="AO663" s="212"/>
      <c r="AP663" s="215" t="s">
        <v>8294</v>
      </c>
      <c r="AQ663" s="215"/>
      <c r="AR663" s="215" t="s">
        <v>8294</v>
      </c>
      <c r="AS663" s="215"/>
      <c r="AT663" s="215" t="s">
        <v>8294</v>
      </c>
      <c r="AU663" s="215" t="s">
        <v>8294</v>
      </c>
      <c r="AV663" s="215"/>
      <c r="AW663" s="215" t="s">
        <v>8294</v>
      </c>
      <c r="AX663" s="215"/>
      <c r="AY663" s="215" t="s">
        <v>8294</v>
      </c>
      <c r="AZ663" s="215"/>
      <c r="BA663" s="215" t="s">
        <v>8294</v>
      </c>
      <c r="BB663" s="215"/>
      <c r="BC663" s="215" t="s">
        <v>8294</v>
      </c>
      <c r="BD663" s="215"/>
      <c r="BE663" s="212">
        <v>3</v>
      </c>
      <c r="BF663" s="217">
        <v>42279</v>
      </c>
      <c r="BG663" s="212">
        <v>-8.9</v>
      </c>
      <c r="BH663" s="212" t="s">
        <v>8299</v>
      </c>
      <c r="BI663" s="211" t="s">
        <v>8294</v>
      </c>
      <c r="BJ663" s="211"/>
      <c r="BK663" s="211" t="s">
        <v>8294</v>
      </c>
      <c r="BL663" s="211"/>
      <c r="BM663" s="212">
        <v>63.1</v>
      </c>
      <c r="BN663" s="212" t="s">
        <v>8299</v>
      </c>
      <c r="BO663" s="211" t="s">
        <v>8294</v>
      </c>
      <c r="BP663" s="211"/>
      <c r="BQ663" s="212">
        <v>9.9</v>
      </c>
      <c r="BR663" s="212" t="s">
        <v>8299</v>
      </c>
      <c r="BS663" s="212">
        <v>46.3</v>
      </c>
      <c r="BT663" s="212" t="s">
        <v>8299</v>
      </c>
      <c r="BU663" s="212">
        <v>14.1</v>
      </c>
      <c r="BV663" s="212" t="s">
        <v>8299</v>
      </c>
      <c r="BW663" s="212">
        <v>15.4</v>
      </c>
      <c r="BX663" s="212" t="s">
        <v>8299</v>
      </c>
      <c r="BY663" s="234">
        <v>8.2678327560424805</v>
      </c>
      <c r="BZ663" s="214">
        <v>42215</v>
      </c>
      <c r="CA663" s="212">
        <v>31.6</v>
      </c>
      <c r="CB663" s="208" t="s">
        <v>8299</v>
      </c>
      <c r="CC663" s="212">
        <v>10.1</v>
      </c>
      <c r="CD663" s="214">
        <v>42215</v>
      </c>
      <c r="CE663" s="208">
        <v>0</v>
      </c>
      <c r="CG663" s="215" t="s">
        <v>8294</v>
      </c>
      <c r="CH663" s="215" t="s">
        <v>8294</v>
      </c>
      <c r="CI663" s="215" t="s">
        <v>8294</v>
      </c>
      <c r="CJ663" s="215" t="s">
        <v>8294</v>
      </c>
    </row>
    <row r="664" spans="1:88">
      <c r="A664" s="210" t="s">
        <v>7624</v>
      </c>
      <c r="B664" s="211" t="s">
        <v>7821</v>
      </c>
      <c r="C664" s="212" t="s">
        <v>7820</v>
      </c>
      <c r="D664" s="211" t="s">
        <v>8276</v>
      </c>
      <c r="E664" s="212">
        <v>5</v>
      </c>
      <c r="F664" s="212">
        <v>2</v>
      </c>
      <c r="G664" s="213">
        <v>316</v>
      </c>
      <c r="H664" s="213">
        <v>13</v>
      </c>
      <c r="I664" s="213"/>
      <c r="J664" s="213"/>
      <c r="K664" s="211" t="s">
        <v>8294</v>
      </c>
      <c r="M664" s="212">
        <v>7</v>
      </c>
      <c r="N664" s="214">
        <v>41915</v>
      </c>
      <c r="O664" s="212">
        <v>1.68</v>
      </c>
      <c r="P664" s="214">
        <v>42215</v>
      </c>
      <c r="Q664" s="215" t="s">
        <v>8294</v>
      </c>
      <c r="R664" s="215" t="s">
        <v>8294</v>
      </c>
      <c r="S664" s="215" t="s">
        <v>8294</v>
      </c>
      <c r="T664" s="215" t="s">
        <v>8294</v>
      </c>
      <c r="U664" s="209">
        <f>AD664*BS664</f>
        <v>504.89599999999996</v>
      </c>
      <c r="V664" s="216">
        <v>42215</v>
      </c>
      <c r="W664" s="215">
        <v>13.5</v>
      </c>
      <c r="X664" s="215" t="s">
        <v>8294</v>
      </c>
      <c r="Y664" s="215" t="s">
        <v>8294</v>
      </c>
      <c r="Z664" s="209">
        <f>AD664*BU664</f>
        <v>167.93279999999999</v>
      </c>
      <c r="AA664" s="216">
        <v>42215</v>
      </c>
      <c r="AB664" s="208">
        <f>(AD664/AH664)*10000</f>
        <v>21952</v>
      </c>
      <c r="AC664" s="216">
        <v>42215</v>
      </c>
      <c r="AD664" s="485">
        <f>(O664/W664)*(((100-CC664)/100)*((100-2)/100))*100</f>
        <v>10.975999999999999</v>
      </c>
      <c r="AE664" s="216">
        <v>42212</v>
      </c>
      <c r="AF664" s="235">
        <v>12.307692307692308</v>
      </c>
      <c r="AG664" s="216">
        <v>42212</v>
      </c>
      <c r="AH664" s="212">
        <v>5</v>
      </c>
      <c r="AI664" s="216" t="s">
        <v>8299</v>
      </c>
      <c r="AJ664" s="212">
        <v>145</v>
      </c>
      <c r="AK664" s="216">
        <v>42145</v>
      </c>
      <c r="AL664" s="215" t="s">
        <v>8294</v>
      </c>
      <c r="AM664" s="215"/>
      <c r="AN664" s="212">
        <v>99</v>
      </c>
      <c r="AO664" s="212"/>
      <c r="AP664" s="215" t="s">
        <v>8294</v>
      </c>
      <c r="AQ664" s="215"/>
      <c r="AR664" s="215" t="s">
        <v>8294</v>
      </c>
      <c r="AS664" s="215"/>
      <c r="AT664" s="215" t="s">
        <v>8294</v>
      </c>
      <c r="AU664" s="215" t="s">
        <v>8294</v>
      </c>
      <c r="AV664" s="215"/>
      <c r="AW664" s="215" t="s">
        <v>8294</v>
      </c>
      <c r="AX664" s="215"/>
      <c r="AY664" s="215" t="s">
        <v>8294</v>
      </c>
      <c r="AZ664" s="215"/>
      <c r="BA664" s="215" t="s">
        <v>8294</v>
      </c>
      <c r="BB664" s="215"/>
      <c r="BC664" s="215" t="s">
        <v>8294</v>
      </c>
      <c r="BD664" s="215"/>
      <c r="BE664" s="212">
        <v>3</v>
      </c>
      <c r="BF664" s="217">
        <v>42279</v>
      </c>
      <c r="BG664" s="212">
        <v>18.7</v>
      </c>
      <c r="BH664" s="212" t="s">
        <v>8299</v>
      </c>
      <c r="BI664" s="211" t="s">
        <v>8294</v>
      </c>
      <c r="BJ664" s="211"/>
      <c r="BK664" s="211" t="s">
        <v>8294</v>
      </c>
      <c r="BL664" s="211"/>
      <c r="BM664" s="212">
        <v>64.599999999999994</v>
      </c>
      <c r="BN664" s="212" t="s">
        <v>8299</v>
      </c>
      <c r="BO664" s="211" t="s">
        <v>8294</v>
      </c>
      <c r="BP664" s="211"/>
      <c r="BQ664" s="212">
        <v>6.8</v>
      </c>
      <c r="BR664" s="212" t="s">
        <v>8299</v>
      </c>
      <c r="BS664" s="212">
        <v>46</v>
      </c>
      <c r="BT664" s="212" t="s">
        <v>8299</v>
      </c>
      <c r="BU664" s="212">
        <v>15.3</v>
      </c>
      <c r="BV664" s="212" t="s">
        <v>8299</v>
      </c>
      <c r="BW664" s="212">
        <v>55.2</v>
      </c>
      <c r="BX664" s="212" t="s">
        <v>8299</v>
      </c>
      <c r="BY664" s="234">
        <v>8.0706062316894531</v>
      </c>
      <c r="BZ664" s="214">
        <v>42215</v>
      </c>
      <c r="CA664" s="212">
        <v>33.9</v>
      </c>
      <c r="CB664" s="208" t="s">
        <v>8299</v>
      </c>
      <c r="CC664" s="212">
        <v>10</v>
      </c>
      <c r="CD664" s="214">
        <v>42215</v>
      </c>
      <c r="CE664" s="208">
        <v>0</v>
      </c>
      <c r="CG664" s="215" t="s">
        <v>8294</v>
      </c>
      <c r="CH664" s="215" t="s">
        <v>8294</v>
      </c>
      <c r="CI664" s="215" t="s">
        <v>8294</v>
      </c>
      <c r="CJ664" s="215" t="s">
        <v>8294</v>
      </c>
    </row>
    <row r="665" spans="1:88">
      <c r="A665" s="210" t="s">
        <v>7624</v>
      </c>
      <c r="B665" s="211" t="s">
        <v>7897</v>
      </c>
      <c r="C665" s="212" t="s">
        <v>7666</v>
      </c>
      <c r="D665" s="211" t="s">
        <v>8276</v>
      </c>
      <c r="E665" s="212">
        <v>36</v>
      </c>
      <c r="F665" s="212">
        <v>2</v>
      </c>
      <c r="G665" s="213">
        <v>316</v>
      </c>
      <c r="H665" s="213">
        <v>14</v>
      </c>
      <c r="I665" s="213"/>
      <c r="J665" s="213"/>
      <c r="K665" s="211" t="s">
        <v>8294</v>
      </c>
      <c r="M665" s="212">
        <v>5</v>
      </c>
      <c r="N665" s="214">
        <v>41915</v>
      </c>
      <c r="O665" s="212">
        <v>4.03</v>
      </c>
      <c r="P665" s="214">
        <v>42215</v>
      </c>
      <c r="Q665" s="215" t="s">
        <v>8294</v>
      </c>
      <c r="R665" s="215" t="s">
        <v>8294</v>
      </c>
      <c r="S665" s="215" t="s">
        <v>8294</v>
      </c>
      <c r="T665" s="215" t="s">
        <v>8294</v>
      </c>
      <c r="U665" s="209">
        <f>AD665*BS665</f>
        <v>1166.4245724444445</v>
      </c>
      <c r="V665" s="216">
        <v>42215</v>
      </c>
      <c r="W665" s="215">
        <v>13.5</v>
      </c>
      <c r="X665" s="215" t="s">
        <v>8294</v>
      </c>
      <c r="Y665" s="215" t="s">
        <v>8294</v>
      </c>
      <c r="Z665" s="209">
        <f>AD665*BU665</f>
        <v>386.18110844444442</v>
      </c>
      <c r="AA665" s="216">
        <v>42215</v>
      </c>
      <c r="AB665" s="208">
        <f>(AD665/AH665)*10000</f>
        <v>54730.882716049389</v>
      </c>
      <c r="AC665" s="216">
        <v>42215</v>
      </c>
      <c r="AD665" s="485">
        <f>(O665/W665)*(((100-CC665)/100)*((100-2)/100))*100</f>
        <v>26.270823703703705</v>
      </c>
      <c r="AE665" s="216">
        <v>42212</v>
      </c>
      <c r="AF665" s="235">
        <v>29.458201058201055</v>
      </c>
      <c r="AG665" s="216">
        <v>42212</v>
      </c>
      <c r="AH665" s="212">
        <v>4.8</v>
      </c>
      <c r="AI665" s="216" t="s">
        <v>8299</v>
      </c>
      <c r="AJ665" s="212">
        <v>170</v>
      </c>
      <c r="AK665" s="216">
        <v>42145</v>
      </c>
      <c r="AL665" s="215" t="s">
        <v>8294</v>
      </c>
      <c r="AM665" s="215"/>
      <c r="AN665" s="212">
        <v>104</v>
      </c>
      <c r="AO665" s="212"/>
      <c r="AP665" s="215" t="s">
        <v>8294</v>
      </c>
      <c r="AQ665" s="215"/>
      <c r="AR665" s="215" t="s">
        <v>8294</v>
      </c>
      <c r="AS665" s="215"/>
      <c r="AT665" s="215" t="s">
        <v>8294</v>
      </c>
      <c r="AU665" s="215" t="s">
        <v>8294</v>
      </c>
      <c r="AV665" s="215"/>
      <c r="AW665" s="215" t="s">
        <v>8294</v>
      </c>
      <c r="AX665" s="215"/>
      <c r="AY665" s="215" t="s">
        <v>8294</v>
      </c>
      <c r="AZ665" s="215"/>
      <c r="BA665" s="215" t="s">
        <v>8294</v>
      </c>
      <c r="BB665" s="215"/>
      <c r="BC665" s="215" t="s">
        <v>8294</v>
      </c>
      <c r="BD665" s="215"/>
      <c r="BE665" s="212">
        <v>5</v>
      </c>
      <c r="BF665" s="217">
        <v>42279</v>
      </c>
      <c r="BG665" s="212">
        <v>-12.2</v>
      </c>
      <c r="BH665" s="212" t="s">
        <v>8299</v>
      </c>
      <c r="BI665" s="211" t="s">
        <v>8294</v>
      </c>
      <c r="BJ665" s="211"/>
      <c r="BK665" s="211" t="s">
        <v>8294</v>
      </c>
      <c r="BL665" s="211"/>
      <c r="BM665" s="212">
        <v>62.5</v>
      </c>
      <c r="BN665" s="212" t="s">
        <v>8299</v>
      </c>
      <c r="BO665" s="211" t="s">
        <v>8294</v>
      </c>
      <c r="BP665" s="211"/>
      <c r="BQ665" s="212">
        <v>8.5</v>
      </c>
      <c r="BR665" s="212" t="s">
        <v>8299</v>
      </c>
      <c r="BS665" s="212">
        <v>44.4</v>
      </c>
      <c r="BT665" s="212" t="s">
        <v>8299</v>
      </c>
      <c r="BU665" s="212">
        <v>14.7</v>
      </c>
      <c r="BV665" s="212" t="s">
        <v>8299</v>
      </c>
      <c r="BW665" s="212">
        <v>41.3</v>
      </c>
      <c r="BX665" s="212" t="s">
        <v>8299</v>
      </c>
      <c r="BY665" s="234">
        <v>8.4617509841918945</v>
      </c>
      <c r="BZ665" s="214">
        <v>42215</v>
      </c>
      <c r="CA665" s="212">
        <v>31.5</v>
      </c>
      <c r="CB665" s="208" t="s">
        <v>8299</v>
      </c>
      <c r="CC665" s="212">
        <v>10.199999999999999</v>
      </c>
      <c r="CD665" s="214">
        <v>42215</v>
      </c>
      <c r="CE665" s="208">
        <v>0</v>
      </c>
      <c r="CG665" s="215" t="s">
        <v>8294</v>
      </c>
      <c r="CH665" s="215" t="s">
        <v>8294</v>
      </c>
      <c r="CI665" s="215" t="s">
        <v>8294</v>
      </c>
      <c r="CJ665" s="215" t="s">
        <v>8294</v>
      </c>
    </row>
    <row r="666" spans="1:88">
      <c r="A666" s="210" t="s">
        <v>7624</v>
      </c>
      <c r="B666" s="211" t="s">
        <v>8025</v>
      </c>
      <c r="C666" s="212" t="s">
        <v>7726</v>
      </c>
      <c r="D666" s="211" t="s">
        <v>8276</v>
      </c>
      <c r="E666" s="212">
        <v>100</v>
      </c>
      <c r="F666" s="212">
        <v>2</v>
      </c>
      <c r="G666" s="213">
        <v>316</v>
      </c>
      <c r="H666" s="213">
        <v>15</v>
      </c>
      <c r="I666" s="213"/>
      <c r="J666" s="213"/>
      <c r="K666" s="211" t="s">
        <v>8294</v>
      </c>
      <c r="M666" s="212">
        <v>7</v>
      </c>
      <c r="N666" s="214">
        <v>41915</v>
      </c>
      <c r="O666" s="212">
        <v>5.79</v>
      </c>
      <c r="P666" s="214">
        <v>42215</v>
      </c>
      <c r="Q666" s="215" t="s">
        <v>8294</v>
      </c>
      <c r="R666" s="215" t="s">
        <v>8294</v>
      </c>
      <c r="S666" s="215" t="s">
        <v>8294</v>
      </c>
      <c r="T666" s="215" t="s">
        <v>8294</v>
      </c>
      <c r="U666" s="209">
        <f>AD666*BS666</f>
        <v>1728.5882879999997</v>
      </c>
      <c r="V666" s="216">
        <v>42215</v>
      </c>
      <c r="W666" s="215">
        <v>13.5</v>
      </c>
      <c r="X666" s="215" t="s">
        <v>8294</v>
      </c>
      <c r="Y666" s="215" t="s">
        <v>8294</v>
      </c>
      <c r="Z666" s="209">
        <f>AD666*BU666</f>
        <v>493.34436977777773</v>
      </c>
      <c r="AA666" s="216">
        <v>42215</v>
      </c>
      <c r="AB666" s="208">
        <f>(AD666/AH666)*10000</f>
        <v>80127.394799054367</v>
      </c>
      <c r="AC666" s="216">
        <v>42215</v>
      </c>
      <c r="AD666" s="485">
        <f>(O666/W666)*(((100-CC666)/100)*((100-2)/100))*100</f>
        <v>37.659875555555551</v>
      </c>
      <c r="AE666" s="216">
        <v>42212</v>
      </c>
      <c r="AF666" s="235">
        <v>42.229059829059821</v>
      </c>
      <c r="AG666" s="216">
        <v>42212</v>
      </c>
      <c r="AH666" s="212">
        <v>4.7</v>
      </c>
      <c r="AI666" s="216" t="s">
        <v>8299</v>
      </c>
      <c r="AJ666" s="212">
        <v>160</v>
      </c>
      <c r="AK666" s="216">
        <v>42145</v>
      </c>
      <c r="AL666" s="215" t="s">
        <v>8294</v>
      </c>
      <c r="AM666" s="215"/>
      <c r="AN666" s="212">
        <v>104</v>
      </c>
      <c r="AO666" s="212"/>
      <c r="AP666" s="215" t="s">
        <v>8294</v>
      </c>
      <c r="AQ666" s="215"/>
      <c r="AR666" s="215" t="s">
        <v>8294</v>
      </c>
      <c r="AS666" s="215"/>
      <c r="AT666" s="215" t="s">
        <v>8294</v>
      </c>
      <c r="AU666" s="215" t="s">
        <v>8294</v>
      </c>
      <c r="AV666" s="215"/>
      <c r="AW666" s="215" t="s">
        <v>8294</v>
      </c>
      <c r="AX666" s="215"/>
      <c r="AY666" s="215" t="s">
        <v>8294</v>
      </c>
      <c r="AZ666" s="215"/>
      <c r="BA666" s="215" t="s">
        <v>8294</v>
      </c>
      <c r="BB666" s="215"/>
      <c r="BC666" s="215" t="s">
        <v>8294</v>
      </c>
      <c r="BD666" s="215"/>
      <c r="BE666" s="212">
        <v>3</v>
      </c>
      <c r="BF666" s="217">
        <v>42279</v>
      </c>
      <c r="BG666" s="212">
        <v>-15.1</v>
      </c>
      <c r="BH666" s="212" t="s">
        <v>8299</v>
      </c>
      <c r="BI666" s="211" t="s">
        <v>8294</v>
      </c>
      <c r="BJ666" s="211"/>
      <c r="BK666" s="211" t="s">
        <v>8294</v>
      </c>
      <c r="BL666" s="211"/>
      <c r="BM666" s="212">
        <v>63.3</v>
      </c>
      <c r="BN666" s="212" t="s">
        <v>8299</v>
      </c>
      <c r="BO666" s="211" t="s">
        <v>8294</v>
      </c>
      <c r="BP666" s="211"/>
      <c r="BQ666" s="212">
        <v>8.6</v>
      </c>
      <c r="BR666" s="212" t="s">
        <v>8299</v>
      </c>
      <c r="BS666" s="212">
        <v>45.9</v>
      </c>
      <c r="BT666" s="212" t="s">
        <v>8299</v>
      </c>
      <c r="BU666" s="212">
        <v>13.1</v>
      </c>
      <c r="BV666" s="212" t="s">
        <v>8299</v>
      </c>
      <c r="BW666" s="212">
        <v>10.7</v>
      </c>
      <c r="BX666" s="212" t="s">
        <v>8299</v>
      </c>
      <c r="BY666" s="234">
        <v>8.6883344650268555</v>
      </c>
      <c r="BZ666" s="214">
        <v>42215</v>
      </c>
      <c r="CA666" s="212">
        <v>29.1</v>
      </c>
      <c r="CB666" s="208" t="s">
        <v>8299</v>
      </c>
      <c r="CC666" s="212">
        <v>10.4</v>
      </c>
      <c r="CD666" s="214">
        <v>42215</v>
      </c>
      <c r="CE666" s="208">
        <v>0</v>
      </c>
      <c r="CG666" s="215" t="s">
        <v>8294</v>
      </c>
      <c r="CH666" s="215" t="s">
        <v>8294</v>
      </c>
      <c r="CI666" s="215" t="s">
        <v>8294</v>
      </c>
      <c r="CJ666" s="215" t="s">
        <v>8294</v>
      </c>
    </row>
    <row r="667" spans="1:88">
      <c r="A667" s="210" t="s">
        <v>7624</v>
      </c>
      <c r="B667" s="211" t="s">
        <v>7997</v>
      </c>
      <c r="C667" s="212" t="s">
        <v>7714</v>
      </c>
      <c r="D667" s="211" t="s">
        <v>8276</v>
      </c>
      <c r="E667" s="212">
        <v>86</v>
      </c>
      <c r="F667" s="212">
        <v>2</v>
      </c>
      <c r="G667" s="213">
        <v>316</v>
      </c>
      <c r="H667" s="213">
        <v>16</v>
      </c>
      <c r="I667" s="213"/>
      <c r="J667" s="213"/>
      <c r="K667" s="211" t="s">
        <v>8294</v>
      </c>
      <c r="M667" s="212">
        <v>7</v>
      </c>
      <c r="N667" s="214">
        <v>41915</v>
      </c>
      <c r="O667" s="212">
        <v>4.08</v>
      </c>
      <c r="P667" s="214">
        <v>42215</v>
      </c>
      <c r="Q667" s="215" t="s">
        <v>8294</v>
      </c>
      <c r="R667" s="215" t="s">
        <v>8294</v>
      </c>
      <c r="S667" s="215" t="s">
        <v>8294</v>
      </c>
      <c r="T667" s="215" t="s">
        <v>8294</v>
      </c>
      <c r="U667" s="209">
        <f>AD667*BS667</f>
        <v>1242.2584533333334</v>
      </c>
      <c r="V667" s="216">
        <v>42215</v>
      </c>
      <c r="W667" s="215">
        <v>13.5</v>
      </c>
      <c r="X667" s="215" t="s">
        <v>8294</v>
      </c>
      <c r="Y667" s="215" t="s">
        <v>8294</v>
      </c>
      <c r="Z667" s="209">
        <f>AD667*BU667</f>
        <v>376.68482133333333</v>
      </c>
      <c r="AA667" s="216">
        <v>42215</v>
      </c>
      <c r="AB667" s="208">
        <f>(AD667/AH667)*10000</f>
        <v>63607.703703703701</v>
      </c>
      <c r="AC667" s="216">
        <v>42215</v>
      </c>
      <c r="AD667" s="485">
        <f>(O667/W667)*(((100-CC667)/100)*((100-2)/100))*100</f>
        <v>26.715235555555555</v>
      </c>
      <c r="AE667" s="216">
        <v>42212</v>
      </c>
      <c r="AF667" s="235">
        <v>29.956532356532357</v>
      </c>
      <c r="AG667" s="216">
        <v>42212</v>
      </c>
      <c r="AH667" s="212">
        <v>4.2</v>
      </c>
      <c r="AI667" s="216" t="s">
        <v>8299</v>
      </c>
      <c r="AJ667" s="212">
        <v>155</v>
      </c>
      <c r="AK667" s="216">
        <v>42145</v>
      </c>
      <c r="AL667" s="215" t="s">
        <v>8294</v>
      </c>
      <c r="AM667" s="215"/>
      <c r="AN667" s="212">
        <v>106</v>
      </c>
      <c r="AO667" s="212"/>
      <c r="AP667" s="215" t="s">
        <v>8294</v>
      </c>
      <c r="AQ667" s="215"/>
      <c r="AR667" s="215" t="s">
        <v>8294</v>
      </c>
      <c r="AS667" s="215"/>
      <c r="AT667" s="215" t="s">
        <v>8294</v>
      </c>
      <c r="AU667" s="215" t="s">
        <v>8294</v>
      </c>
      <c r="AV667" s="215"/>
      <c r="AW667" s="215" t="s">
        <v>8294</v>
      </c>
      <c r="AX667" s="215"/>
      <c r="AY667" s="215" t="s">
        <v>8294</v>
      </c>
      <c r="AZ667" s="215"/>
      <c r="BA667" s="215" t="s">
        <v>8294</v>
      </c>
      <c r="BB667" s="215"/>
      <c r="BC667" s="215" t="s">
        <v>8294</v>
      </c>
      <c r="BD667" s="215"/>
      <c r="BE667" s="212">
        <v>3</v>
      </c>
      <c r="BF667" s="217">
        <v>42279</v>
      </c>
      <c r="BG667" s="212">
        <v>-15.3</v>
      </c>
      <c r="BH667" s="212" t="s">
        <v>8299</v>
      </c>
      <c r="BI667" s="211" t="s">
        <v>8294</v>
      </c>
      <c r="BJ667" s="211"/>
      <c r="BK667" s="211" t="s">
        <v>8294</v>
      </c>
      <c r="BL667" s="211"/>
      <c r="BM667" s="212">
        <v>61.4</v>
      </c>
      <c r="BN667" s="212" t="s">
        <v>8299</v>
      </c>
      <c r="BO667" s="211" t="s">
        <v>8294</v>
      </c>
      <c r="BP667" s="211"/>
      <c r="BQ667" s="212">
        <v>10.1</v>
      </c>
      <c r="BR667" s="212" t="s">
        <v>8299</v>
      </c>
      <c r="BS667" s="212">
        <v>46.5</v>
      </c>
      <c r="BT667" s="212" t="s">
        <v>8299</v>
      </c>
      <c r="BU667" s="212">
        <v>14.1</v>
      </c>
      <c r="BV667" s="212" t="s">
        <v>8299</v>
      </c>
      <c r="BW667" s="212">
        <v>16.2</v>
      </c>
      <c r="BX667" s="212" t="s">
        <v>8299</v>
      </c>
      <c r="BY667" s="234">
        <v>8.7852878570556641</v>
      </c>
      <c r="BZ667" s="214">
        <v>42215</v>
      </c>
      <c r="CA667" s="212">
        <v>31.8</v>
      </c>
      <c r="CB667" s="208" t="s">
        <v>8299</v>
      </c>
      <c r="CC667" s="212">
        <v>9.8000000000000007</v>
      </c>
      <c r="CD667" s="214">
        <v>42215</v>
      </c>
      <c r="CE667" s="208">
        <v>0</v>
      </c>
      <c r="CG667" s="215" t="s">
        <v>8294</v>
      </c>
      <c r="CH667" s="215" t="s">
        <v>8294</v>
      </c>
      <c r="CI667" s="215" t="s">
        <v>8294</v>
      </c>
      <c r="CJ667" s="215" t="s">
        <v>8294</v>
      </c>
    </row>
    <row r="668" spans="1:88">
      <c r="A668" s="210" t="s">
        <v>7624</v>
      </c>
      <c r="B668" s="211" t="s">
        <v>8108</v>
      </c>
      <c r="C668" s="212" t="s">
        <v>7761</v>
      </c>
      <c r="D668" s="211" t="s">
        <v>8274</v>
      </c>
      <c r="E668" s="212">
        <v>138</v>
      </c>
      <c r="F668" s="212">
        <v>2</v>
      </c>
      <c r="G668" s="213">
        <v>316</v>
      </c>
      <c r="H668" s="213">
        <v>17</v>
      </c>
      <c r="I668" s="213"/>
      <c r="J668" s="213"/>
      <c r="K668" s="211" t="s">
        <v>8294</v>
      </c>
      <c r="M668" s="212">
        <v>7</v>
      </c>
      <c r="N668" s="214">
        <v>41915</v>
      </c>
      <c r="O668" s="212">
        <v>3.97</v>
      </c>
      <c r="P668" s="214">
        <v>42215</v>
      </c>
      <c r="Q668" s="215" t="s">
        <v>8294</v>
      </c>
      <c r="R668" s="215" t="s">
        <v>8294</v>
      </c>
      <c r="S668" s="215" t="s">
        <v>8294</v>
      </c>
      <c r="T668" s="215" t="s">
        <v>8294</v>
      </c>
      <c r="U668" s="209">
        <f>AD668*BS668</f>
        <v>1181.4801164444445</v>
      </c>
      <c r="V668" s="216">
        <v>42215</v>
      </c>
      <c r="W668" s="215">
        <v>13.5</v>
      </c>
      <c r="X668" s="215" t="s">
        <v>8294</v>
      </c>
      <c r="Y668" s="215" t="s">
        <v>8294</v>
      </c>
      <c r="Z668" s="209">
        <f>AD668*BU668</f>
        <v>361.7306964444445</v>
      </c>
      <c r="AA668" s="216">
        <v>42215</v>
      </c>
      <c r="AB668" s="208">
        <f>(AD668/AH668)*10000</f>
        <v>63472.661246612486</v>
      </c>
      <c r="AC668" s="216">
        <v>42215</v>
      </c>
      <c r="AD668" s="485">
        <f>(O668/W668)*(((100-CC668)/100)*((100-2)/100))*100</f>
        <v>26.023791111111116</v>
      </c>
      <c r="AE668" s="216">
        <v>42212</v>
      </c>
      <c r="AF668" s="235">
        <v>29.181196581196584</v>
      </c>
      <c r="AG668" s="216">
        <v>42212</v>
      </c>
      <c r="AH668" s="212">
        <v>4.0999999999999996</v>
      </c>
      <c r="AI668" s="216" t="s">
        <v>8299</v>
      </c>
      <c r="AJ668" s="212">
        <v>155</v>
      </c>
      <c r="AK668" s="216">
        <v>42145</v>
      </c>
      <c r="AL668" s="215" t="s">
        <v>8294</v>
      </c>
      <c r="AM668" s="215"/>
      <c r="AN668" s="212">
        <v>100</v>
      </c>
      <c r="AO668" s="212"/>
      <c r="AP668" s="215" t="s">
        <v>8294</v>
      </c>
      <c r="AQ668" s="215"/>
      <c r="AR668" s="215" t="s">
        <v>8294</v>
      </c>
      <c r="AS668" s="215"/>
      <c r="AT668" s="215" t="s">
        <v>8294</v>
      </c>
      <c r="AU668" s="215" t="s">
        <v>8294</v>
      </c>
      <c r="AV668" s="215"/>
      <c r="AW668" s="215" t="s">
        <v>8294</v>
      </c>
      <c r="AX668" s="215"/>
      <c r="AY668" s="215" t="s">
        <v>8294</v>
      </c>
      <c r="AZ668" s="215"/>
      <c r="BA668" s="215" t="s">
        <v>8294</v>
      </c>
      <c r="BB668" s="215"/>
      <c r="BC668" s="215" t="s">
        <v>8294</v>
      </c>
      <c r="BD668" s="215"/>
      <c r="BE668" s="212">
        <v>3</v>
      </c>
      <c r="BF668" s="217">
        <v>42279</v>
      </c>
      <c r="BG668" s="212">
        <v>-12.9</v>
      </c>
      <c r="BH668" s="212" t="s">
        <v>8299</v>
      </c>
      <c r="BI668" s="211" t="s">
        <v>8294</v>
      </c>
      <c r="BJ668" s="211"/>
      <c r="BK668" s="211" t="s">
        <v>8294</v>
      </c>
      <c r="BL668" s="211"/>
      <c r="BM668" s="212">
        <v>63.2</v>
      </c>
      <c r="BN668" s="212" t="s">
        <v>8299</v>
      </c>
      <c r="BO668" s="211" t="s">
        <v>8294</v>
      </c>
      <c r="BP668" s="211"/>
      <c r="BQ668" s="212">
        <v>9.3000000000000007</v>
      </c>
      <c r="BR668" s="212" t="s">
        <v>8299</v>
      </c>
      <c r="BS668" s="212">
        <v>45.4</v>
      </c>
      <c r="BT668" s="212" t="s">
        <v>8299</v>
      </c>
      <c r="BU668" s="212">
        <v>13.9</v>
      </c>
      <c r="BV668" s="212" t="s">
        <v>8299</v>
      </c>
      <c r="BW668" s="212">
        <v>12.3</v>
      </c>
      <c r="BX668" s="212" t="s">
        <v>8299</v>
      </c>
      <c r="BY668" s="234">
        <v>8.8214969635009766</v>
      </c>
      <c r="BZ668" s="214">
        <v>42215</v>
      </c>
      <c r="CA668" s="212">
        <v>30.5</v>
      </c>
      <c r="CB668" s="208" t="s">
        <v>8299</v>
      </c>
      <c r="CC668" s="212">
        <v>9.6999999999999993</v>
      </c>
      <c r="CD668" s="214">
        <v>42215</v>
      </c>
      <c r="CE668" s="208">
        <v>0</v>
      </c>
      <c r="CG668" s="215" t="s">
        <v>8294</v>
      </c>
      <c r="CH668" s="215" t="s">
        <v>8294</v>
      </c>
      <c r="CI668" s="215" t="s">
        <v>8294</v>
      </c>
      <c r="CJ668" s="215" t="s">
        <v>8294</v>
      </c>
    </row>
    <row r="669" spans="1:88">
      <c r="A669" s="210" t="s">
        <v>7624</v>
      </c>
      <c r="B669" s="211" t="s">
        <v>8189</v>
      </c>
      <c r="C669" s="212" t="s">
        <v>7801</v>
      </c>
      <c r="D669" s="211" t="s">
        <v>8274</v>
      </c>
      <c r="E669" s="212">
        <v>178</v>
      </c>
      <c r="F669" s="212">
        <v>2</v>
      </c>
      <c r="G669" s="213">
        <v>316</v>
      </c>
      <c r="H669" s="213">
        <v>18</v>
      </c>
      <c r="I669" s="213"/>
      <c r="J669" s="213"/>
      <c r="K669" s="211" t="s">
        <v>8294</v>
      </c>
      <c r="M669" s="212">
        <v>7</v>
      </c>
      <c r="N669" s="214">
        <v>41915</v>
      </c>
      <c r="O669" s="212">
        <v>3.99</v>
      </c>
      <c r="P669" s="214">
        <v>42215</v>
      </c>
      <c r="Q669" s="215" t="s">
        <v>8294</v>
      </c>
      <c r="R669" s="215" t="s">
        <v>8294</v>
      </c>
      <c r="S669" s="215" t="s">
        <v>8294</v>
      </c>
      <c r="T669" s="215" t="s">
        <v>8294</v>
      </c>
      <c r="U669" s="209">
        <f>AD669*BS669</f>
        <v>1191.1338133333334</v>
      </c>
      <c r="V669" s="216">
        <v>42215</v>
      </c>
      <c r="W669" s="215">
        <v>13.5</v>
      </c>
      <c r="X669" s="215" t="s">
        <v>8294</v>
      </c>
      <c r="Y669" s="215" t="s">
        <v>8294</v>
      </c>
      <c r="Z669" s="209">
        <f>AD669*BU669</f>
        <v>359.92956533333336</v>
      </c>
      <c r="AA669" s="216">
        <v>42215</v>
      </c>
      <c r="AB669" s="208">
        <f>(AD669/AH669)*10000</f>
        <v>66395.418803418812</v>
      </c>
      <c r="AC669" s="216">
        <v>42215</v>
      </c>
      <c r="AD669" s="485">
        <f>(O669/W669)*(((100-CC669)/100)*((100-2)/100))*100</f>
        <v>25.894213333333333</v>
      </c>
      <c r="AE669" s="216">
        <v>42212</v>
      </c>
      <c r="AF669" s="235">
        <v>29.035897435897439</v>
      </c>
      <c r="AG669" s="216">
        <v>42212</v>
      </c>
      <c r="AH669" s="212">
        <v>3.9</v>
      </c>
      <c r="AI669" s="216" t="s">
        <v>8299</v>
      </c>
      <c r="AJ669" s="212">
        <v>160</v>
      </c>
      <c r="AK669" s="216">
        <v>42145</v>
      </c>
      <c r="AL669" s="215" t="s">
        <v>8294</v>
      </c>
      <c r="AM669" s="215"/>
      <c r="AN669" s="212">
        <v>105</v>
      </c>
      <c r="AO669" s="212"/>
      <c r="AP669" s="215" t="s">
        <v>8294</v>
      </c>
      <c r="AQ669" s="215"/>
      <c r="AR669" s="215" t="s">
        <v>8294</v>
      </c>
      <c r="AS669" s="215"/>
      <c r="AT669" s="215" t="s">
        <v>8294</v>
      </c>
      <c r="AU669" s="215" t="s">
        <v>8294</v>
      </c>
      <c r="AV669" s="215"/>
      <c r="AW669" s="215" t="s">
        <v>8294</v>
      </c>
      <c r="AX669" s="215"/>
      <c r="AY669" s="215" t="s">
        <v>8294</v>
      </c>
      <c r="AZ669" s="215"/>
      <c r="BA669" s="215" t="s">
        <v>8294</v>
      </c>
      <c r="BB669" s="215"/>
      <c r="BC669" s="215" t="s">
        <v>8294</v>
      </c>
      <c r="BD669" s="215"/>
      <c r="BE669" s="212">
        <v>3</v>
      </c>
      <c r="BF669" s="217">
        <v>42279</v>
      </c>
      <c r="BG669" s="212">
        <v>-13.4</v>
      </c>
      <c r="BH669" s="212" t="s">
        <v>8299</v>
      </c>
      <c r="BI669" s="211" t="s">
        <v>8294</v>
      </c>
      <c r="BJ669" s="211"/>
      <c r="BK669" s="211" t="s">
        <v>8294</v>
      </c>
      <c r="BL669" s="211"/>
      <c r="BM669" s="212">
        <v>60.9</v>
      </c>
      <c r="BN669" s="212" t="s">
        <v>8299</v>
      </c>
      <c r="BO669" s="211" t="s">
        <v>8294</v>
      </c>
      <c r="BP669" s="211"/>
      <c r="BQ669" s="212">
        <v>9.8000000000000007</v>
      </c>
      <c r="BR669" s="212" t="s">
        <v>8299</v>
      </c>
      <c r="BS669" s="212">
        <v>46</v>
      </c>
      <c r="BT669" s="212" t="s">
        <v>8299</v>
      </c>
      <c r="BU669" s="212">
        <v>13.9</v>
      </c>
      <c r="BV669" s="212" t="s">
        <v>8299</v>
      </c>
      <c r="BW669" s="212">
        <v>17.600000000000001</v>
      </c>
      <c r="BX669" s="212" t="s">
        <v>8299</v>
      </c>
      <c r="BY669" s="234">
        <v>8.0895547866821289</v>
      </c>
      <c r="BZ669" s="214">
        <v>42215</v>
      </c>
      <c r="CA669" s="212">
        <v>31</v>
      </c>
      <c r="CB669" s="208" t="s">
        <v>8299</v>
      </c>
      <c r="CC669" s="212">
        <v>10.6</v>
      </c>
      <c r="CD669" s="214">
        <v>42215</v>
      </c>
      <c r="CE669" s="208">
        <v>0</v>
      </c>
      <c r="CG669" s="215" t="s">
        <v>8294</v>
      </c>
      <c r="CH669" s="215" t="s">
        <v>8294</v>
      </c>
      <c r="CI669" s="215" t="s">
        <v>8294</v>
      </c>
      <c r="CJ669" s="215" t="s">
        <v>8294</v>
      </c>
    </row>
    <row r="670" spans="1:88">
      <c r="A670" s="210" t="s">
        <v>7624</v>
      </c>
      <c r="B670" s="211" t="s">
        <v>7883</v>
      </c>
      <c r="C670" s="212" t="s">
        <v>7659</v>
      </c>
      <c r="D670" s="211" t="s">
        <v>8274</v>
      </c>
      <c r="E670" s="212">
        <v>29</v>
      </c>
      <c r="F670" s="212">
        <v>2</v>
      </c>
      <c r="G670" s="213">
        <v>316</v>
      </c>
      <c r="H670" s="213">
        <v>19</v>
      </c>
      <c r="I670" s="213"/>
      <c r="J670" s="213"/>
      <c r="K670" s="211" t="s">
        <v>8294</v>
      </c>
      <c r="M670" s="212">
        <v>7</v>
      </c>
      <c r="N670" s="214">
        <v>41915</v>
      </c>
      <c r="O670" s="212">
        <v>2.5299999999999998</v>
      </c>
      <c r="P670" s="214">
        <v>42215</v>
      </c>
      <c r="Q670" s="215" t="s">
        <v>8294</v>
      </c>
      <c r="R670" s="215" t="s">
        <v>8294</v>
      </c>
      <c r="S670" s="215" t="s">
        <v>8294</v>
      </c>
      <c r="T670" s="215" t="s">
        <v>8294</v>
      </c>
      <c r="U670" s="209">
        <f>AD670*BS670</f>
        <v>747.94682355555551</v>
      </c>
      <c r="V670" s="216">
        <v>42215</v>
      </c>
      <c r="W670" s="215">
        <v>13.5</v>
      </c>
      <c r="X670" s="215" t="s">
        <v>8294</v>
      </c>
      <c r="Y670" s="215" t="s">
        <v>8294</v>
      </c>
      <c r="Z670" s="209">
        <f>AD670*BU670</f>
        <v>244.36231762962962</v>
      </c>
      <c r="AA670" s="216">
        <v>42215</v>
      </c>
      <c r="AB670" s="208">
        <f>(AD670/AH670)*10000</f>
        <v>31152.768693221522</v>
      </c>
      <c r="AC670" s="216">
        <v>42215</v>
      </c>
      <c r="AD670" s="485">
        <f>(O670/W670)*(((100-CC670)/100)*((100-2)/100))*100</f>
        <v>16.510967407407406</v>
      </c>
      <c r="AE670" s="216">
        <v>42212</v>
      </c>
      <c r="AF670" s="235">
        <v>18.514204314204314</v>
      </c>
      <c r="AG670" s="216">
        <v>42212</v>
      </c>
      <c r="AH670" s="212">
        <v>5.3</v>
      </c>
      <c r="AI670" s="216" t="s">
        <v>8299</v>
      </c>
      <c r="AJ670" s="212">
        <v>160</v>
      </c>
      <c r="AK670" s="216">
        <v>42145</v>
      </c>
      <c r="AL670" s="215" t="s">
        <v>8294</v>
      </c>
      <c r="AM670" s="215"/>
      <c r="AN670" s="212">
        <v>104</v>
      </c>
      <c r="AO670" s="212"/>
      <c r="AP670" s="215" t="s">
        <v>8294</v>
      </c>
      <c r="AQ670" s="215"/>
      <c r="AR670" s="215" t="s">
        <v>8294</v>
      </c>
      <c r="AS670" s="215"/>
      <c r="AT670" s="215" t="s">
        <v>8294</v>
      </c>
      <c r="AU670" s="215" t="s">
        <v>8294</v>
      </c>
      <c r="AV670" s="215"/>
      <c r="AW670" s="215" t="s">
        <v>8294</v>
      </c>
      <c r="AX670" s="215"/>
      <c r="AY670" s="215" t="s">
        <v>8294</v>
      </c>
      <c r="AZ670" s="215"/>
      <c r="BA670" s="215" t="s">
        <v>8294</v>
      </c>
      <c r="BB670" s="215"/>
      <c r="BC670" s="215" t="s">
        <v>8294</v>
      </c>
      <c r="BD670" s="215"/>
      <c r="BE670" s="212">
        <v>3</v>
      </c>
      <c r="BF670" s="217">
        <v>42279</v>
      </c>
      <c r="BG670" s="212">
        <v>-13.3</v>
      </c>
      <c r="BH670" s="212" t="s">
        <v>8299</v>
      </c>
      <c r="BI670" s="211" t="s">
        <v>8294</v>
      </c>
      <c r="BJ670" s="211"/>
      <c r="BK670" s="211" t="s">
        <v>8294</v>
      </c>
      <c r="BL670" s="211"/>
      <c r="BM670" s="212">
        <v>60.7</v>
      </c>
      <c r="BN670" s="212" t="s">
        <v>8299</v>
      </c>
      <c r="BO670" s="211" t="s">
        <v>8294</v>
      </c>
      <c r="BP670" s="211"/>
      <c r="BQ670" s="212">
        <v>10.8</v>
      </c>
      <c r="BR670" s="212" t="s">
        <v>8299</v>
      </c>
      <c r="BS670" s="212">
        <v>45.3</v>
      </c>
      <c r="BT670" s="212" t="s">
        <v>8299</v>
      </c>
      <c r="BU670" s="212">
        <v>14.8</v>
      </c>
      <c r="BV670" s="212" t="s">
        <v>8299</v>
      </c>
      <c r="BW670" s="212">
        <v>49</v>
      </c>
      <c r="BX670" s="212" t="s">
        <v>8299</v>
      </c>
      <c r="BY670" s="234">
        <v>8.3295459747314453</v>
      </c>
      <c r="BZ670" s="214">
        <v>42215</v>
      </c>
      <c r="CA670" s="212">
        <v>32.4</v>
      </c>
      <c r="CB670" s="208" t="s">
        <v>8299</v>
      </c>
      <c r="CC670" s="212">
        <v>10.1</v>
      </c>
      <c r="CD670" s="214">
        <v>42215</v>
      </c>
      <c r="CE670" s="208">
        <v>0</v>
      </c>
      <c r="CG670" s="215" t="s">
        <v>8294</v>
      </c>
      <c r="CH670" s="215" t="s">
        <v>8294</v>
      </c>
      <c r="CI670" s="215" t="s">
        <v>8294</v>
      </c>
      <c r="CJ670" s="215" t="s">
        <v>8294</v>
      </c>
    </row>
    <row r="671" spans="1:88">
      <c r="A671" s="210" t="s">
        <v>7624</v>
      </c>
      <c r="B671" s="211" t="s">
        <v>8171</v>
      </c>
      <c r="C671" s="212" t="s">
        <v>7792</v>
      </c>
      <c r="D671" s="211" t="s">
        <v>8274</v>
      </c>
      <c r="E671" s="212">
        <v>169</v>
      </c>
      <c r="F671" s="212">
        <v>2</v>
      </c>
      <c r="G671" s="213">
        <v>316</v>
      </c>
      <c r="H671" s="213">
        <v>20</v>
      </c>
      <c r="I671" s="213"/>
      <c r="J671" s="213"/>
      <c r="K671" s="211" t="s">
        <v>8294</v>
      </c>
      <c r="M671" s="212">
        <v>7</v>
      </c>
      <c r="N671" s="214">
        <v>41915</v>
      </c>
      <c r="O671" s="212">
        <v>4.0199999999999996</v>
      </c>
      <c r="P671" s="214">
        <v>42215</v>
      </c>
      <c r="Q671" s="215" t="s">
        <v>8294</v>
      </c>
      <c r="R671" s="215" t="s">
        <v>8294</v>
      </c>
      <c r="S671" s="215" t="s">
        <v>8294</v>
      </c>
      <c r="T671" s="215" t="s">
        <v>8294</v>
      </c>
      <c r="U671" s="209">
        <f>AD671*BS671</f>
        <v>1252.7927999999999</v>
      </c>
      <c r="V671" s="216">
        <v>42215</v>
      </c>
      <c r="W671" s="215">
        <v>13.5</v>
      </c>
      <c r="X671" s="215" t="s">
        <v>8294</v>
      </c>
      <c r="Y671" s="215" t="s">
        <v>8294</v>
      </c>
      <c r="Z671" s="209">
        <f>AD671*BU671</f>
        <v>336.17920000000004</v>
      </c>
      <c r="AA671" s="216">
        <v>42215</v>
      </c>
      <c r="AB671" s="208">
        <f>(AD671/AH671)*10000</f>
        <v>54716.666666666664</v>
      </c>
      <c r="AC671" s="216">
        <v>42215</v>
      </c>
      <c r="AD671" s="485">
        <f>(O671/W671)*(((100-CC671)/100)*((100-2)/100))*100</f>
        <v>26.263999999999999</v>
      </c>
      <c r="AE671" s="216">
        <v>42212</v>
      </c>
      <c r="AF671" s="235">
        <v>29.450549450549453</v>
      </c>
      <c r="AG671" s="216">
        <v>42212</v>
      </c>
      <c r="AH671" s="212">
        <v>4.8</v>
      </c>
      <c r="AI671" s="216" t="s">
        <v>8299</v>
      </c>
      <c r="AJ671" s="212">
        <v>160</v>
      </c>
      <c r="AK671" s="216">
        <v>42145</v>
      </c>
      <c r="AL671" s="215" t="s">
        <v>8294</v>
      </c>
      <c r="AM671" s="215"/>
      <c r="AN671" s="212">
        <v>105</v>
      </c>
      <c r="AO671" s="212"/>
      <c r="AP671" s="215" t="s">
        <v>8294</v>
      </c>
      <c r="AQ671" s="215"/>
      <c r="AR671" s="215" t="s">
        <v>8294</v>
      </c>
      <c r="AS671" s="215"/>
      <c r="AT671" s="215" t="s">
        <v>8294</v>
      </c>
      <c r="AU671" s="215" t="s">
        <v>8294</v>
      </c>
      <c r="AV671" s="215"/>
      <c r="AW671" s="215" t="s">
        <v>8294</v>
      </c>
      <c r="AX671" s="215"/>
      <c r="AY671" s="215" t="s">
        <v>8294</v>
      </c>
      <c r="AZ671" s="215"/>
      <c r="BA671" s="215" t="s">
        <v>8294</v>
      </c>
      <c r="BB671" s="215"/>
      <c r="BC671" s="215" t="s">
        <v>8294</v>
      </c>
      <c r="BD671" s="215"/>
      <c r="BE671" s="212">
        <v>3</v>
      </c>
      <c r="BF671" s="217">
        <v>42279</v>
      </c>
      <c r="BG671" s="212">
        <v>-13.8</v>
      </c>
      <c r="BH671" s="212" t="s">
        <v>8299</v>
      </c>
      <c r="BI671" s="211" t="s">
        <v>8294</v>
      </c>
      <c r="BJ671" s="211"/>
      <c r="BK671" s="211" t="s">
        <v>8294</v>
      </c>
      <c r="BL671" s="211"/>
      <c r="BM671" s="212">
        <v>62.6</v>
      </c>
      <c r="BN671" s="212" t="s">
        <v>8299</v>
      </c>
      <c r="BO671" s="211" t="s">
        <v>8294</v>
      </c>
      <c r="BP671" s="211"/>
      <c r="BQ671" s="212">
        <v>9.6999999999999993</v>
      </c>
      <c r="BR671" s="212" t="s">
        <v>8299</v>
      </c>
      <c r="BS671" s="212">
        <v>47.7</v>
      </c>
      <c r="BT671" s="212" t="s">
        <v>8299</v>
      </c>
      <c r="BU671" s="212">
        <v>12.8</v>
      </c>
      <c r="BV671" s="212" t="s">
        <v>8299</v>
      </c>
      <c r="BW671" s="212">
        <v>11.1</v>
      </c>
      <c r="BX671" s="212" t="s">
        <v>8299</v>
      </c>
      <c r="BY671" s="234">
        <v>7.8451180458068848</v>
      </c>
      <c r="BZ671" s="214">
        <v>42215</v>
      </c>
      <c r="CA671" s="212">
        <v>29.5</v>
      </c>
      <c r="CB671" s="208" t="s">
        <v>8299</v>
      </c>
      <c r="CC671" s="212">
        <v>10</v>
      </c>
      <c r="CD671" s="214">
        <v>42215</v>
      </c>
      <c r="CE671" s="208">
        <v>0</v>
      </c>
      <c r="CG671" s="215" t="s">
        <v>8294</v>
      </c>
      <c r="CH671" s="215" t="s">
        <v>8294</v>
      </c>
      <c r="CI671" s="215" t="s">
        <v>8294</v>
      </c>
      <c r="CJ671" s="215" t="s">
        <v>8294</v>
      </c>
    </row>
    <row r="672" spans="1:88">
      <c r="A672" s="210" t="s">
        <v>7624</v>
      </c>
      <c r="B672" s="211" t="s">
        <v>7951</v>
      </c>
      <c r="C672" s="212" t="s">
        <v>7693</v>
      </c>
      <c r="D672" s="211" t="s">
        <v>8274</v>
      </c>
      <c r="E672" s="212">
        <v>63</v>
      </c>
      <c r="F672" s="212">
        <v>2</v>
      </c>
      <c r="G672" s="213">
        <v>316</v>
      </c>
      <c r="H672" s="213">
        <v>21</v>
      </c>
      <c r="I672" s="213"/>
      <c r="J672" s="213"/>
      <c r="K672" s="211" t="s">
        <v>8294</v>
      </c>
      <c r="M672" s="212">
        <v>7</v>
      </c>
      <c r="N672" s="214">
        <v>41915</v>
      </c>
      <c r="O672" s="212">
        <v>3.87</v>
      </c>
      <c r="P672" s="214">
        <v>42215</v>
      </c>
      <c r="Q672" s="215" t="s">
        <v>8294</v>
      </c>
      <c r="R672" s="215" t="s">
        <v>8294</v>
      </c>
      <c r="S672" s="215" t="s">
        <v>8294</v>
      </c>
      <c r="T672" s="215" t="s">
        <v>8294</v>
      </c>
      <c r="U672" s="209">
        <f>AD672*BS672</f>
        <v>1190.9887733333335</v>
      </c>
      <c r="V672" s="216">
        <v>42215</v>
      </c>
      <c r="W672" s="215">
        <v>13.5</v>
      </c>
      <c r="X672" s="215" t="s">
        <v>8294</v>
      </c>
      <c r="Y672" s="215" t="s">
        <v>8294</v>
      </c>
      <c r="Z672" s="209">
        <f>AD672*BU672</f>
        <v>337.02448266666676</v>
      </c>
      <c r="AA672" s="216">
        <v>42215</v>
      </c>
      <c r="AB672" s="208">
        <f>(AD672/AH672)*10000</f>
        <v>51714.666666666672</v>
      </c>
      <c r="AC672" s="216">
        <v>42215</v>
      </c>
      <c r="AD672" s="485">
        <f>(O672/W672)*(((100-CC672)/100)*((100-2)/100))*100</f>
        <v>25.340186666666671</v>
      </c>
      <c r="AE672" s="216">
        <v>42212</v>
      </c>
      <c r="AF672" s="235">
        <v>28.414652014652013</v>
      </c>
      <c r="AG672" s="216">
        <v>42212</v>
      </c>
      <c r="AH672" s="212">
        <v>4.9000000000000004</v>
      </c>
      <c r="AI672" s="216" t="s">
        <v>8299</v>
      </c>
      <c r="AJ672" s="212">
        <v>155</v>
      </c>
      <c r="AK672" s="216">
        <v>42145</v>
      </c>
      <c r="AL672" s="215" t="s">
        <v>8294</v>
      </c>
      <c r="AM672" s="215"/>
      <c r="AN672" s="212">
        <v>104</v>
      </c>
      <c r="AO672" s="212"/>
      <c r="AP672" s="215" t="s">
        <v>8294</v>
      </c>
      <c r="AQ672" s="215"/>
      <c r="AR672" s="215" t="s">
        <v>8294</v>
      </c>
      <c r="AS672" s="215"/>
      <c r="AT672" s="215" t="s">
        <v>8294</v>
      </c>
      <c r="AU672" s="215" t="s">
        <v>8294</v>
      </c>
      <c r="AV672" s="215"/>
      <c r="AW672" s="215" t="s">
        <v>8294</v>
      </c>
      <c r="AX672" s="215"/>
      <c r="AY672" s="215" t="s">
        <v>8294</v>
      </c>
      <c r="AZ672" s="215"/>
      <c r="BA672" s="215" t="s">
        <v>8294</v>
      </c>
      <c r="BB672" s="215"/>
      <c r="BC672" s="215" t="s">
        <v>8294</v>
      </c>
      <c r="BD672" s="215"/>
      <c r="BE672" s="212">
        <v>3</v>
      </c>
      <c r="BF672" s="217">
        <v>42279</v>
      </c>
      <c r="BG672" s="212">
        <v>-13.8</v>
      </c>
      <c r="BH672" s="212" t="s">
        <v>8299</v>
      </c>
      <c r="BI672" s="211" t="s">
        <v>8294</v>
      </c>
      <c r="BJ672" s="211"/>
      <c r="BK672" s="211" t="s">
        <v>8294</v>
      </c>
      <c r="BL672" s="211"/>
      <c r="BM672" s="212">
        <v>62.2</v>
      </c>
      <c r="BN672" s="212" t="s">
        <v>8299</v>
      </c>
      <c r="BO672" s="211" t="s">
        <v>8294</v>
      </c>
      <c r="BP672" s="211"/>
      <c r="BQ672" s="212">
        <v>10.6</v>
      </c>
      <c r="BR672" s="212" t="s">
        <v>8299</v>
      </c>
      <c r="BS672" s="212">
        <v>47</v>
      </c>
      <c r="BT672" s="212" t="s">
        <v>8299</v>
      </c>
      <c r="BU672" s="212">
        <v>13.3</v>
      </c>
      <c r="BV672" s="212" t="s">
        <v>8299</v>
      </c>
      <c r="BW672" s="212">
        <v>11.4</v>
      </c>
      <c r="BX672" s="212" t="s">
        <v>8299</v>
      </c>
      <c r="BY672" s="234">
        <v>7.898158073425293</v>
      </c>
      <c r="BZ672" s="214">
        <v>42215</v>
      </c>
      <c r="CA672" s="212">
        <v>30.3</v>
      </c>
      <c r="CB672" s="208" t="s">
        <v>8299</v>
      </c>
      <c r="CC672" s="212">
        <v>9.8000000000000007</v>
      </c>
      <c r="CD672" s="214">
        <v>42215</v>
      </c>
      <c r="CE672" s="208">
        <v>0</v>
      </c>
      <c r="CG672" s="215" t="s">
        <v>8294</v>
      </c>
      <c r="CH672" s="215" t="s">
        <v>8294</v>
      </c>
      <c r="CI672" s="215" t="s">
        <v>8294</v>
      </c>
      <c r="CJ672" s="215" t="s">
        <v>8294</v>
      </c>
    </row>
    <row r="673" spans="1:88">
      <c r="A673" s="210" t="s">
        <v>7624</v>
      </c>
      <c r="B673" s="211" t="s">
        <v>7973</v>
      </c>
      <c r="C673" s="212" t="s">
        <v>7702</v>
      </c>
      <c r="D673" s="211" t="s">
        <v>8274</v>
      </c>
      <c r="E673" s="212">
        <v>74</v>
      </c>
      <c r="F673" s="212">
        <v>2</v>
      </c>
      <c r="G673" s="213">
        <v>316</v>
      </c>
      <c r="H673" s="213">
        <v>22</v>
      </c>
      <c r="I673" s="213"/>
      <c r="J673" s="213"/>
      <c r="K673" s="211" t="s">
        <v>8294</v>
      </c>
      <c r="M673" s="212">
        <v>7</v>
      </c>
      <c r="N673" s="214">
        <v>41915</v>
      </c>
      <c r="O673" s="212">
        <v>2.9</v>
      </c>
      <c r="P673" s="214">
        <v>42215</v>
      </c>
      <c r="Q673" s="215" t="s">
        <v>8294</v>
      </c>
      <c r="R673" s="215" t="s">
        <v>8294</v>
      </c>
      <c r="S673" s="215" t="s">
        <v>8294</v>
      </c>
      <c r="T673" s="215" t="s">
        <v>8294</v>
      </c>
      <c r="U673" s="209">
        <f>AD673*BS673</f>
        <v>878.99060148148135</v>
      </c>
      <c r="V673" s="216">
        <v>42215</v>
      </c>
      <c r="W673" s="215">
        <v>13.5</v>
      </c>
      <c r="X673" s="215" t="s">
        <v>8294</v>
      </c>
      <c r="Y673" s="215" t="s">
        <v>8294</v>
      </c>
      <c r="Z673" s="209">
        <f>AD673*BU673</f>
        <v>254.64319999999998</v>
      </c>
      <c r="AA673" s="216">
        <v>42215</v>
      </c>
      <c r="AB673" s="208">
        <f>(AD673/AH673)*10000</f>
        <v>37724.918518518512</v>
      </c>
      <c r="AC673" s="216">
        <v>42215</v>
      </c>
      <c r="AD673" s="485">
        <f>(O673/W673)*(((100-CC673)/100)*((100-2)/100))*100</f>
        <v>18.862459259259257</v>
      </c>
      <c r="AE673" s="216">
        <v>42212</v>
      </c>
      <c r="AF673" s="235">
        <v>21.150997150997149</v>
      </c>
      <c r="AG673" s="216">
        <v>42212</v>
      </c>
      <c r="AH673" s="212">
        <v>5</v>
      </c>
      <c r="AI673" s="216" t="s">
        <v>8299</v>
      </c>
      <c r="AJ673" s="212">
        <v>150</v>
      </c>
      <c r="AK673" s="216">
        <v>42145</v>
      </c>
      <c r="AL673" s="215" t="s">
        <v>8294</v>
      </c>
      <c r="AM673" s="215"/>
      <c r="AN673" s="212">
        <v>104</v>
      </c>
      <c r="AO673" s="212"/>
      <c r="AP673" s="215" t="s">
        <v>8294</v>
      </c>
      <c r="AQ673" s="215"/>
      <c r="AR673" s="215" t="s">
        <v>8294</v>
      </c>
      <c r="AS673" s="215"/>
      <c r="AT673" s="215" t="s">
        <v>8294</v>
      </c>
      <c r="AU673" s="215" t="s">
        <v>8294</v>
      </c>
      <c r="AV673" s="215"/>
      <c r="AW673" s="215" t="s">
        <v>8294</v>
      </c>
      <c r="AX673" s="215"/>
      <c r="AY673" s="215" t="s">
        <v>8294</v>
      </c>
      <c r="AZ673" s="215"/>
      <c r="BA673" s="215" t="s">
        <v>8294</v>
      </c>
      <c r="BB673" s="215"/>
      <c r="BC673" s="215" t="s">
        <v>8294</v>
      </c>
      <c r="BD673" s="215"/>
      <c r="BE673" s="212">
        <v>3</v>
      </c>
      <c r="BF673" s="217">
        <v>42279</v>
      </c>
      <c r="BG673" s="212">
        <v>-14.2</v>
      </c>
      <c r="BH673" s="212" t="s">
        <v>8299</v>
      </c>
      <c r="BI673" s="211" t="s">
        <v>8294</v>
      </c>
      <c r="BJ673" s="211"/>
      <c r="BK673" s="211" t="s">
        <v>8294</v>
      </c>
      <c r="BL673" s="211"/>
      <c r="BM673" s="212">
        <v>62.6</v>
      </c>
      <c r="BN673" s="212" t="s">
        <v>8299</v>
      </c>
      <c r="BO673" s="211" t="s">
        <v>8294</v>
      </c>
      <c r="BP673" s="211"/>
      <c r="BQ673" s="212">
        <v>9.4</v>
      </c>
      <c r="BR673" s="212" t="s">
        <v>8299</v>
      </c>
      <c r="BS673" s="212">
        <v>46.6</v>
      </c>
      <c r="BT673" s="212" t="s">
        <v>8299</v>
      </c>
      <c r="BU673" s="212">
        <v>13.5</v>
      </c>
      <c r="BV673" s="212" t="s">
        <v>8299</v>
      </c>
      <c r="BW673" s="212">
        <v>24.4</v>
      </c>
      <c r="BX673" s="212" t="s">
        <v>8299</v>
      </c>
      <c r="BY673" s="234">
        <v>8.1059074401855469</v>
      </c>
      <c r="BZ673" s="214">
        <v>42215</v>
      </c>
      <c r="CA673" s="212">
        <v>30.3</v>
      </c>
      <c r="CB673" s="208" t="s">
        <v>8299</v>
      </c>
      <c r="CC673" s="212">
        <v>10.4</v>
      </c>
      <c r="CD673" s="214">
        <v>42215</v>
      </c>
      <c r="CE673" s="208">
        <v>0</v>
      </c>
      <c r="CG673" s="215" t="s">
        <v>8294</v>
      </c>
      <c r="CH673" s="215" t="s">
        <v>8294</v>
      </c>
      <c r="CI673" s="215" t="s">
        <v>8294</v>
      </c>
      <c r="CJ673" s="215" t="s">
        <v>8294</v>
      </c>
    </row>
    <row r="674" spans="1:88">
      <c r="A674" s="210" t="s">
        <v>7624</v>
      </c>
      <c r="B674" s="211" t="s">
        <v>8023</v>
      </c>
      <c r="C674" s="212" t="s">
        <v>7725</v>
      </c>
      <c r="D674" s="211" t="s">
        <v>8276</v>
      </c>
      <c r="E674" s="212">
        <v>99</v>
      </c>
      <c r="F674" s="212">
        <v>2</v>
      </c>
      <c r="G674" s="213">
        <v>317</v>
      </c>
      <c r="H674" s="213">
        <v>11</v>
      </c>
      <c r="I674" s="213"/>
      <c r="J674" s="213"/>
      <c r="K674" s="211" t="s">
        <v>8294</v>
      </c>
      <c r="M674" s="212">
        <v>7</v>
      </c>
      <c r="N674" s="214">
        <v>41915</v>
      </c>
      <c r="O674" s="212">
        <v>4.4400000000000004</v>
      </c>
      <c r="P674" s="214">
        <v>42215</v>
      </c>
      <c r="Q674" s="215" t="s">
        <v>8294</v>
      </c>
      <c r="R674" s="215" t="s">
        <v>8294</v>
      </c>
      <c r="S674" s="215" t="s">
        <v>8294</v>
      </c>
      <c r="T674" s="215" t="s">
        <v>8294</v>
      </c>
      <c r="U674" s="209">
        <f>AD674*BS674</f>
        <v>1329.9877920000001</v>
      </c>
      <c r="V674" s="216">
        <v>42215</v>
      </c>
      <c r="W674" s="215">
        <v>13.5</v>
      </c>
      <c r="X674" s="215" t="s">
        <v>8294</v>
      </c>
      <c r="Y674" s="215" t="s">
        <v>8294</v>
      </c>
      <c r="Z674" s="209">
        <f>AD674*BU674</f>
        <v>428.84137955555565</v>
      </c>
      <c r="AA674" s="216">
        <v>42215</v>
      </c>
      <c r="AB674" s="208">
        <f>(AD674/AH674)*10000</f>
        <v>62990.801932367161</v>
      </c>
      <c r="AC674" s="216">
        <v>42215</v>
      </c>
      <c r="AD674" s="485">
        <f>(O674/W674)*(((100-CC674)/100)*((100-2)/100))*100</f>
        <v>28.975768888888894</v>
      </c>
      <c r="AE674" s="216">
        <v>42212</v>
      </c>
      <c r="AF674" s="235">
        <v>32.491330891330897</v>
      </c>
      <c r="AG674" s="216">
        <v>42212</v>
      </c>
      <c r="AH674" s="212">
        <v>4.5999999999999996</v>
      </c>
      <c r="AI674" s="216" t="s">
        <v>8299</v>
      </c>
      <c r="AJ674" s="212">
        <v>160</v>
      </c>
      <c r="AK674" s="216">
        <v>42145</v>
      </c>
      <c r="AL674" s="215" t="s">
        <v>8294</v>
      </c>
      <c r="AM674" s="215"/>
      <c r="AN674" s="212">
        <v>105</v>
      </c>
      <c r="AO674" s="212"/>
      <c r="AP674" s="215" t="s">
        <v>8294</v>
      </c>
      <c r="AQ674" s="215"/>
      <c r="AR674" s="215" t="s">
        <v>8294</v>
      </c>
      <c r="AS674" s="215"/>
      <c r="AT674" s="215" t="s">
        <v>8294</v>
      </c>
      <c r="AU674" s="215" t="s">
        <v>8294</v>
      </c>
      <c r="AV674" s="215"/>
      <c r="AW674" s="215" t="s">
        <v>8294</v>
      </c>
      <c r="AX674" s="215"/>
      <c r="AY674" s="215" t="s">
        <v>8294</v>
      </c>
      <c r="AZ674" s="215"/>
      <c r="BA674" s="215" t="s">
        <v>8294</v>
      </c>
      <c r="BB674" s="215"/>
      <c r="BC674" s="215" t="s">
        <v>8294</v>
      </c>
      <c r="BD674" s="215"/>
      <c r="BE674" s="212">
        <v>3</v>
      </c>
      <c r="BF674" s="217">
        <v>42279</v>
      </c>
      <c r="BG674" s="212">
        <v>-15.3</v>
      </c>
      <c r="BH674" s="212" t="s">
        <v>8299</v>
      </c>
      <c r="BI674" s="211" t="s">
        <v>8294</v>
      </c>
      <c r="BJ674" s="211"/>
      <c r="BK674" s="211" t="s">
        <v>8294</v>
      </c>
      <c r="BL674" s="211"/>
      <c r="BM674" s="212">
        <v>62.5</v>
      </c>
      <c r="BN674" s="212" t="s">
        <v>8299</v>
      </c>
      <c r="BO674" s="211" t="s">
        <v>8294</v>
      </c>
      <c r="BP674" s="211"/>
      <c r="BQ674" s="212">
        <v>9.9</v>
      </c>
      <c r="BR674" s="212" t="s">
        <v>8299</v>
      </c>
      <c r="BS674" s="212">
        <v>45.9</v>
      </c>
      <c r="BT674" s="212" t="s">
        <v>8299</v>
      </c>
      <c r="BU674" s="212">
        <v>14.8</v>
      </c>
      <c r="BV674" s="212" t="s">
        <v>8299</v>
      </c>
      <c r="BW674" s="212">
        <v>12.9</v>
      </c>
      <c r="BX674" s="212" t="s">
        <v>8299</v>
      </c>
      <c r="BY674" s="234">
        <v>8.7152061462402344</v>
      </c>
      <c r="BZ674" s="214">
        <v>42215</v>
      </c>
      <c r="CA674" s="212">
        <v>32.799999999999997</v>
      </c>
      <c r="CB674" s="208" t="s">
        <v>8299</v>
      </c>
      <c r="CC674" s="212">
        <v>10.1</v>
      </c>
      <c r="CD674" s="214">
        <v>42215</v>
      </c>
      <c r="CE674" s="208">
        <v>0</v>
      </c>
      <c r="CG674" s="215" t="s">
        <v>8294</v>
      </c>
      <c r="CH674" s="215" t="s">
        <v>8294</v>
      </c>
      <c r="CI674" s="215" t="s">
        <v>8294</v>
      </c>
      <c r="CJ674" s="215" t="s">
        <v>8294</v>
      </c>
    </row>
    <row r="675" spans="1:88">
      <c r="A675" s="210" t="s">
        <v>7624</v>
      </c>
      <c r="B675" s="211" t="s">
        <v>7929</v>
      </c>
      <c r="C675" s="212" t="s">
        <v>7682</v>
      </c>
      <c r="D675" s="211" t="s">
        <v>8276</v>
      </c>
      <c r="E675" s="212">
        <v>52</v>
      </c>
      <c r="F675" s="212">
        <v>2</v>
      </c>
      <c r="G675" s="213">
        <v>317</v>
      </c>
      <c r="H675" s="213">
        <v>12</v>
      </c>
      <c r="I675" s="213"/>
      <c r="J675" s="213"/>
      <c r="K675" s="211" t="s">
        <v>8294</v>
      </c>
      <c r="M675" s="212">
        <v>7</v>
      </c>
      <c r="N675" s="214">
        <v>41915</v>
      </c>
      <c r="O675" s="212">
        <v>5.0999999999999996</v>
      </c>
      <c r="P675" s="214">
        <v>42215</v>
      </c>
      <c r="Q675" s="215" t="s">
        <v>8294</v>
      </c>
      <c r="R675" s="215" t="s">
        <v>8294</v>
      </c>
      <c r="S675" s="215" t="s">
        <v>8294</v>
      </c>
      <c r="T675" s="215" t="s">
        <v>8294</v>
      </c>
      <c r="U675" s="209">
        <f>AD675*BS675</f>
        <v>1562.7079999999999</v>
      </c>
      <c r="V675" s="216">
        <v>42215</v>
      </c>
      <c r="W675" s="215">
        <v>13.5</v>
      </c>
      <c r="X675" s="215" t="s">
        <v>8294</v>
      </c>
      <c r="Y675" s="215" t="s">
        <v>8294</v>
      </c>
      <c r="Z675" s="209">
        <f>AD675*BU675</f>
        <v>466.48</v>
      </c>
      <c r="AA675" s="216">
        <v>42215</v>
      </c>
      <c r="AB675" s="208">
        <f>(AD675/AH675)*10000</f>
        <v>70893.617021276586</v>
      </c>
      <c r="AC675" s="216">
        <v>42215</v>
      </c>
      <c r="AD675" s="485">
        <f>(O675/W675)*(((100-CC675)/100)*((100-2)/100))*100</f>
        <v>33.32</v>
      </c>
      <c r="AE675" s="216">
        <v>42212</v>
      </c>
      <c r="AF675" s="235">
        <v>37.362637362637365</v>
      </c>
      <c r="AG675" s="216">
        <v>42212</v>
      </c>
      <c r="AH675" s="212">
        <v>4.7</v>
      </c>
      <c r="AI675" s="216" t="s">
        <v>8299</v>
      </c>
      <c r="AJ675" s="212">
        <v>160</v>
      </c>
      <c r="AK675" s="216">
        <v>42145</v>
      </c>
      <c r="AL675" s="215" t="s">
        <v>8294</v>
      </c>
      <c r="AM675" s="215"/>
      <c r="AN675" s="212">
        <v>105</v>
      </c>
      <c r="AO675" s="212"/>
      <c r="AP675" s="215" t="s">
        <v>8294</v>
      </c>
      <c r="AQ675" s="215"/>
      <c r="AR675" s="215" t="s">
        <v>8294</v>
      </c>
      <c r="AS675" s="215"/>
      <c r="AT675" s="215" t="s">
        <v>8294</v>
      </c>
      <c r="AU675" s="215" t="s">
        <v>8294</v>
      </c>
      <c r="AV675" s="215"/>
      <c r="AW675" s="215" t="s">
        <v>8294</v>
      </c>
      <c r="AX675" s="215"/>
      <c r="AY675" s="215" t="s">
        <v>8294</v>
      </c>
      <c r="AZ675" s="215"/>
      <c r="BA675" s="215" t="s">
        <v>8294</v>
      </c>
      <c r="BB675" s="215"/>
      <c r="BC675" s="215" t="s">
        <v>8294</v>
      </c>
      <c r="BD675" s="215"/>
      <c r="BE675" s="212">
        <v>3</v>
      </c>
      <c r="BF675" s="217">
        <v>42279</v>
      </c>
      <c r="BG675" s="212">
        <v>-17.5</v>
      </c>
      <c r="BH675" s="212" t="s">
        <v>8299</v>
      </c>
      <c r="BI675" s="211" t="s">
        <v>8294</v>
      </c>
      <c r="BJ675" s="211"/>
      <c r="BK675" s="211" t="s">
        <v>8294</v>
      </c>
      <c r="BL675" s="211"/>
      <c r="BM675" s="212">
        <v>62.2</v>
      </c>
      <c r="BN675" s="212" t="s">
        <v>8299</v>
      </c>
      <c r="BO675" s="211" t="s">
        <v>8294</v>
      </c>
      <c r="BP675" s="211"/>
      <c r="BQ675" s="212">
        <v>10.1</v>
      </c>
      <c r="BR675" s="212" t="s">
        <v>8299</v>
      </c>
      <c r="BS675" s="212">
        <v>46.9</v>
      </c>
      <c r="BT675" s="212" t="s">
        <v>8299</v>
      </c>
      <c r="BU675" s="212">
        <v>14</v>
      </c>
      <c r="BV675" s="212" t="s">
        <v>8299</v>
      </c>
      <c r="BW675" s="212">
        <v>10.4</v>
      </c>
      <c r="BX675" s="212" t="s">
        <v>8299</v>
      </c>
      <c r="BY675" s="234">
        <v>8.524688720703125</v>
      </c>
      <c r="BZ675" s="214">
        <v>42215</v>
      </c>
      <c r="CA675" s="212">
        <v>31.7</v>
      </c>
      <c r="CB675" s="208" t="s">
        <v>8299</v>
      </c>
      <c r="CC675" s="212">
        <v>10</v>
      </c>
      <c r="CD675" s="214">
        <v>42215</v>
      </c>
      <c r="CE675" s="208">
        <v>0</v>
      </c>
      <c r="CG675" s="215" t="s">
        <v>8294</v>
      </c>
      <c r="CH675" s="215" t="s">
        <v>8294</v>
      </c>
      <c r="CI675" s="215" t="s">
        <v>8294</v>
      </c>
      <c r="CJ675" s="215" t="s">
        <v>8294</v>
      </c>
    </row>
    <row r="676" spans="1:88">
      <c r="A676" s="210" t="s">
        <v>7624</v>
      </c>
      <c r="B676" s="211" t="s">
        <v>8029</v>
      </c>
      <c r="C676" s="212" t="s">
        <v>7728</v>
      </c>
      <c r="D676" s="211" t="s">
        <v>8276</v>
      </c>
      <c r="E676" s="212">
        <v>102</v>
      </c>
      <c r="F676" s="212">
        <v>2</v>
      </c>
      <c r="G676" s="213">
        <v>317</v>
      </c>
      <c r="H676" s="213">
        <v>13</v>
      </c>
      <c r="I676" s="213"/>
      <c r="J676" s="213"/>
      <c r="K676" s="211" t="s">
        <v>8294</v>
      </c>
      <c r="M676" s="212">
        <v>7</v>
      </c>
      <c r="N676" s="214">
        <v>41915</v>
      </c>
      <c r="O676" s="212">
        <v>4.7300000000000004</v>
      </c>
      <c r="P676" s="214">
        <v>42215</v>
      </c>
      <c r="Q676" s="215" t="s">
        <v>8294</v>
      </c>
      <c r="R676" s="215" t="s">
        <v>8294</v>
      </c>
      <c r="S676" s="215" t="s">
        <v>8294</v>
      </c>
      <c r="T676" s="215" t="s">
        <v>8294</v>
      </c>
      <c r="U676" s="209">
        <f>AD676*BS676</f>
        <v>1478.5930247407409</v>
      </c>
      <c r="V676" s="216">
        <v>42215</v>
      </c>
      <c r="W676" s="215">
        <v>13.5</v>
      </c>
      <c r="X676" s="215" t="s">
        <v>8294</v>
      </c>
      <c r="Y676" s="215" t="s">
        <v>8294</v>
      </c>
      <c r="Z676" s="209">
        <f>AD676*BU676</f>
        <v>404.37512785185186</v>
      </c>
      <c r="AA676" s="216">
        <v>42215</v>
      </c>
      <c r="AB676" s="208">
        <f>(AD676/AH676)*10000</f>
        <v>64309.02160493828</v>
      </c>
      <c r="AC676" s="216">
        <v>42215</v>
      </c>
      <c r="AD676" s="485">
        <f>(O676/W676)*(((100-CC676)/100)*((100-2)/100))*100</f>
        <v>30.868330370370373</v>
      </c>
      <c r="AE676" s="216">
        <v>42212</v>
      </c>
      <c r="AF676" s="235">
        <v>34.613512413512417</v>
      </c>
      <c r="AG676" s="216">
        <v>42212</v>
      </c>
      <c r="AH676" s="212">
        <v>4.8</v>
      </c>
      <c r="AI676" s="216" t="s">
        <v>8299</v>
      </c>
      <c r="AJ676" s="212">
        <v>170</v>
      </c>
      <c r="AK676" s="216">
        <v>42145</v>
      </c>
      <c r="AL676" s="215" t="s">
        <v>8294</v>
      </c>
      <c r="AM676" s="215"/>
      <c r="AN676" s="212">
        <v>106</v>
      </c>
      <c r="AO676" s="212"/>
      <c r="AP676" s="215" t="s">
        <v>8294</v>
      </c>
      <c r="AQ676" s="215"/>
      <c r="AR676" s="215" t="s">
        <v>8294</v>
      </c>
      <c r="AS676" s="215"/>
      <c r="AT676" s="215" t="s">
        <v>8294</v>
      </c>
      <c r="AU676" s="215" t="s">
        <v>8294</v>
      </c>
      <c r="AV676" s="215"/>
      <c r="AW676" s="215" t="s">
        <v>8294</v>
      </c>
      <c r="AX676" s="215"/>
      <c r="AY676" s="215" t="s">
        <v>8294</v>
      </c>
      <c r="AZ676" s="215"/>
      <c r="BA676" s="215" t="s">
        <v>8294</v>
      </c>
      <c r="BB676" s="215"/>
      <c r="BC676" s="215" t="s">
        <v>8294</v>
      </c>
      <c r="BD676" s="215"/>
      <c r="BE676" s="212">
        <v>3</v>
      </c>
      <c r="BF676" s="217">
        <v>42279</v>
      </c>
      <c r="BG676" s="212">
        <v>-16</v>
      </c>
      <c r="BH676" s="212" t="s">
        <v>8299</v>
      </c>
      <c r="BI676" s="211" t="s">
        <v>8294</v>
      </c>
      <c r="BJ676" s="211"/>
      <c r="BK676" s="211" t="s">
        <v>8294</v>
      </c>
      <c r="BL676" s="211"/>
      <c r="BM676" s="212">
        <v>62.6</v>
      </c>
      <c r="BN676" s="212" t="s">
        <v>8299</v>
      </c>
      <c r="BO676" s="211" t="s">
        <v>8294</v>
      </c>
      <c r="BP676" s="211"/>
      <c r="BQ676" s="212">
        <v>9.1999999999999993</v>
      </c>
      <c r="BR676" s="212" t="s">
        <v>8299</v>
      </c>
      <c r="BS676" s="212">
        <v>47.9</v>
      </c>
      <c r="BT676" s="212" t="s">
        <v>8299</v>
      </c>
      <c r="BU676" s="212">
        <v>13.1</v>
      </c>
      <c r="BV676" s="212" t="s">
        <v>8299</v>
      </c>
      <c r="BW676" s="212">
        <v>12</v>
      </c>
      <c r="BX676" s="212" t="s">
        <v>8299</v>
      </c>
      <c r="BY676" s="234">
        <v>8.2079095840454102</v>
      </c>
      <c r="BZ676" s="214">
        <v>42215</v>
      </c>
      <c r="CA676" s="212">
        <v>30.5</v>
      </c>
      <c r="CB676" s="208" t="s">
        <v>8299</v>
      </c>
      <c r="CC676" s="212">
        <v>10.1</v>
      </c>
      <c r="CD676" s="214">
        <v>42215</v>
      </c>
      <c r="CE676" s="208">
        <v>0</v>
      </c>
      <c r="CG676" s="215" t="s">
        <v>8294</v>
      </c>
      <c r="CH676" s="215" t="s">
        <v>8294</v>
      </c>
      <c r="CI676" s="215" t="s">
        <v>8294</v>
      </c>
      <c r="CJ676" s="215" t="s">
        <v>8294</v>
      </c>
    </row>
    <row r="677" spans="1:88">
      <c r="A677" s="210" t="s">
        <v>7624</v>
      </c>
      <c r="B677" s="211" t="s">
        <v>8159</v>
      </c>
      <c r="C677" s="212" t="s">
        <v>7786</v>
      </c>
      <c r="D677" s="211" t="s">
        <v>8276</v>
      </c>
      <c r="E677" s="212">
        <v>163</v>
      </c>
      <c r="F677" s="212">
        <v>2</v>
      </c>
      <c r="G677" s="213">
        <v>317</v>
      </c>
      <c r="H677" s="213">
        <v>14</v>
      </c>
      <c r="I677" s="213"/>
      <c r="J677" s="213"/>
      <c r="K677" s="211" t="s">
        <v>8294</v>
      </c>
      <c r="M677" s="212">
        <v>7</v>
      </c>
      <c r="N677" s="214">
        <v>41915</v>
      </c>
      <c r="O677" s="212">
        <v>5.12</v>
      </c>
      <c r="P677" s="214">
        <v>42215</v>
      </c>
      <c r="Q677" s="215" t="s">
        <v>8294</v>
      </c>
      <c r="R677" s="215" t="s">
        <v>8294</v>
      </c>
      <c r="S677" s="215" t="s">
        <v>8294</v>
      </c>
      <c r="T677" s="215" t="s">
        <v>8294</v>
      </c>
      <c r="U677" s="209">
        <f>AD677*BS677</f>
        <v>1613.8720142222221</v>
      </c>
      <c r="V677" s="216">
        <v>42215</v>
      </c>
      <c r="W677" s="215">
        <v>13.5</v>
      </c>
      <c r="X677" s="215" t="s">
        <v>8294</v>
      </c>
      <c r="Y677" s="215" t="s">
        <v>8294</v>
      </c>
      <c r="Z677" s="209">
        <f>AD677*BU677</f>
        <v>427.69279051851856</v>
      </c>
      <c r="AA677" s="216">
        <v>42215</v>
      </c>
      <c r="AB677" s="208">
        <f>(AD677/AH677)*10000</f>
        <v>81496.339656729921</v>
      </c>
      <c r="AC677" s="216">
        <v>42215</v>
      </c>
      <c r="AD677" s="485">
        <f>(O677/W677)*(((100-CC677)/100)*((100-2)/100))*100</f>
        <v>33.413499259259261</v>
      </c>
      <c r="AE677" s="216">
        <v>42212</v>
      </c>
      <c r="AF677" s="235">
        <v>37.467480667480672</v>
      </c>
      <c r="AG677" s="216">
        <v>42212</v>
      </c>
      <c r="AH677" s="212">
        <v>4.0999999999999996</v>
      </c>
      <c r="AI677" s="216" t="s">
        <v>8299</v>
      </c>
      <c r="AJ677" s="212">
        <v>170</v>
      </c>
      <c r="AK677" s="216">
        <v>42145</v>
      </c>
      <c r="AL677" s="215" t="s">
        <v>8294</v>
      </c>
      <c r="AM677" s="215"/>
      <c r="AN677" s="212">
        <v>103</v>
      </c>
      <c r="AO677" s="212"/>
      <c r="AP677" s="215" t="s">
        <v>8294</v>
      </c>
      <c r="AQ677" s="215"/>
      <c r="AR677" s="215" t="s">
        <v>8294</v>
      </c>
      <c r="AS677" s="215"/>
      <c r="AT677" s="215" t="s">
        <v>8294</v>
      </c>
      <c r="AU677" s="215" t="s">
        <v>8294</v>
      </c>
      <c r="AV677" s="215"/>
      <c r="AW677" s="215" t="s">
        <v>8294</v>
      </c>
      <c r="AX677" s="215"/>
      <c r="AY677" s="215" t="s">
        <v>8294</v>
      </c>
      <c r="AZ677" s="215"/>
      <c r="BA677" s="215" t="s">
        <v>8294</v>
      </c>
      <c r="BB677" s="215"/>
      <c r="BC677" s="215" t="s">
        <v>8294</v>
      </c>
      <c r="BD677" s="215"/>
      <c r="BE677" s="212">
        <v>3</v>
      </c>
      <c r="BF677" s="217">
        <v>42279</v>
      </c>
      <c r="BG677" s="212">
        <v>-14.1</v>
      </c>
      <c r="BH677" s="212" t="s">
        <v>8299</v>
      </c>
      <c r="BI677" s="211" t="s">
        <v>8294</v>
      </c>
      <c r="BJ677" s="211"/>
      <c r="BK677" s="211" t="s">
        <v>8294</v>
      </c>
      <c r="BL677" s="211"/>
      <c r="BM677" s="212">
        <v>62</v>
      </c>
      <c r="BN677" s="212" t="s">
        <v>8299</v>
      </c>
      <c r="BO677" s="211" t="s">
        <v>8294</v>
      </c>
      <c r="BP677" s="211"/>
      <c r="BQ677" s="212">
        <v>9.5</v>
      </c>
      <c r="BR677" s="212" t="s">
        <v>8299</v>
      </c>
      <c r="BS677" s="212">
        <v>48.3</v>
      </c>
      <c r="BT677" s="212" t="s">
        <v>8299</v>
      </c>
      <c r="BU677" s="212">
        <v>12.8</v>
      </c>
      <c r="BV677" s="212" t="s">
        <v>8299</v>
      </c>
      <c r="BW677" s="212">
        <v>14.7</v>
      </c>
      <c r="BX677" s="212" t="s">
        <v>8299</v>
      </c>
      <c r="BY677" s="234">
        <v>7.7746281623840332</v>
      </c>
      <c r="BZ677" s="214">
        <v>42215</v>
      </c>
      <c r="CA677" s="212">
        <v>30.1</v>
      </c>
      <c r="CB677" s="208" t="s">
        <v>8299</v>
      </c>
      <c r="CC677" s="212">
        <v>10.1</v>
      </c>
      <c r="CD677" s="214">
        <v>42215</v>
      </c>
      <c r="CE677" s="208">
        <v>0</v>
      </c>
      <c r="CG677" s="215" t="s">
        <v>8294</v>
      </c>
      <c r="CH677" s="215" t="s">
        <v>8294</v>
      </c>
      <c r="CI677" s="215" t="s">
        <v>8294</v>
      </c>
      <c r="CJ677" s="215" t="s">
        <v>8294</v>
      </c>
    </row>
    <row r="678" spans="1:88">
      <c r="A678" s="210" t="s">
        <v>7624</v>
      </c>
      <c r="B678" s="211" t="s">
        <v>7838</v>
      </c>
      <c r="C678" s="212" t="s">
        <v>7837</v>
      </c>
      <c r="D678" s="211" t="s">
        <v>8276</v>
      </c>
      <c r="E678" s="212">
        <v>11</v>
      </c>
      <c r="F678" s="212">
        <v>2</v>
      </c>
      <c r="G678" s="213">
        <v>317</v>
      </c>
      <c r="H678" s="213">
        <v>15</v>
      </c>
      <c r="I678" s="213"/>
      <c r="J678" s="213"/>
      <c r="K678" s="211" t="s">
        <v>8294</v>
      </c>
      <c r="M678" s="212">
        <v>7</v>
      </c>
      <c r="N678" s="214">
        <v>41915</v>
      </c>
      <c r="O678" s="212">
        <v>2.48</v>
      </c>
      <c r="P678" s="214">
        <v>42215</v>
      </c>
      <c r="Q678" s="215" t="s">
        <v>8294</v>
      </c>
      <c r="R678" s="215" t="s">
        <v>8294</v>
      </c>
      <c r="S678" s="215" t="s">
        <v>8294</v>
      </c>
      <c r="T678" s="215" t="s">
        <v>8294</v>
      </c>
      <c r="U678" s="209">
        <f>AD678*BS678</f>
        <v>768.08921362962963</v>
      </c>
      <c r="V678" s="216">
        <v>42215</v>
      </c>
      <c r="W678" s="215">
        <v>13.5</v>
      </c>
      <c r="X678" s="215" t="s">
        <v>8294</v>
      </c>
      <c r="Y678" s="215" t="s">
        <v>8294</v>
      </c>
      <c r="Z678" s="209">
        <f>AD678*BU678</f>
        <v>253.32329244444443</v>
      </c>
      <c r="AA678" s="216">
        <v>42215</v>
      </c>
      <c r="AB678" s="208">
        <f>(AD678/AH678)*10000</f>
        <v>38663.506172839501</v>
      </c>
      <c r="AC678" s="216">
        <v>42215</v>
      </c>
      <c r="AD678" s="485">
        <f>(O678/W678)*(((100-CC678)/100)*((100-2)/100))*100</f>
        <v>16.238672592592593</v>
      </c>
      <c r="AE678" s="216">
        <v>42212</v>
      </c>
      <c r="AF678" s="235">
        <v>18.20887260887261</v>
      </c>
      <c r="AG678" s="216">
        <v>42212</v>
      </c>
      <c r="AH678" s="212">
        <v>4.2</v>
      </c>
      <c r="AI678" s="216" t="s">
        <v>8299</v>
      </c>
      <c r="AJ678" s="212">
        <v>135</v>
      </c>
      <c r="AK678" s="216">
        <v>42145</v>
      </c>
      <c r="AL678" s="215" t="s">
        <v>8294</v>
      </c>
      <c r="AM678" s="215"/>
      <c r="AN678" s="212">
        <v>104</v>
      </c>
      <c r="AO678" s="212"/>
      <c r="AP678" s="215" t="s">
        <v>8294</v>
      </c>
      <c r="AQ678" s="215"/>
      <c r="AR678" s="215" t="s">
        <v>8294</v>
      </c>
      <c r="AS678" s="215"/>
      <c r="AT678" s="215" t="s">
        <v>8294</v>
      </c>
      <c r="AU678" s="215" t="s">
        <v>8294</v>
      </c>
      <c r="AV678" s="215"/>
      <c r="AW678" s="215" t="s">
        <v>8294</v>
      </c>
      <c r="AX678" s="215"/>
      <c r="AY678" s="215" t="s">
        <v>8294</v>
      </c>
      <c r="AZ678" s="215"/>
      <c r="BA678" s="215" t="s">
        <v>8294</v>
      </c>
      <c r="BB678" s="215"/>
      <c r="BC678" s="215" t="s">
        <v>8294</v>
      </c>
      <c r="BD678" s="215"/>
      <c r="BE678" s="212">
        <v>3</v>
      </c>
      <c r="BF678" s="217">
        <v>42279</v>
      </c>
      <c r="BG678" s="212">
        <v>13.4</v>
      </c>
      <c r="BH678" s="212" t="s">
        <v>8299</v>
      </c>
      <c r="BI678" s="211" t="s">
        <v>8294</v>
      </c>
      <c r="BJ678" s="211"/>
      <c r="BK678" s="211" t="s">
        <v>8294</v>
      </c>
      <c r="BL678" s="211"/>
      <c r="BM678" s="212">
        <v>64.599999999999994</v>
      </c>
      <c r="BN678" s="212" t="s">
        <v>8299</v>
      </c>
      <c r="BO678" s="211" t="s">
        <v>8294</v>
      </c>
      <c r="BP678" s="211"/>
      <c r="BQ678" s="212">
        <v>7</v>
      </c>
      <c r="BR678" s="212" t="s">
        <v>8299</v>
      </c>
      <c r="BS678" s="212">
        <v>47.3</v>
      </c>
      <c r="BT678" s="212" t="s">
        <v>8299</v>
      </c>
      <c r="BU678" s="212">
        <v>15.6</v>
      </c>
      <c r="BV678" s="212" t="s">
        <v>8299</v>
      </c>
      <c r="BW678" s="212">
        <v>44.3</v>
      </c>
      <c r="BX678" s="212" t="s">
        <v>8299</v>
      </c>
      <c r="BY678" s="234">
        <v>7.8520321846008301</v>
      </c>
      <c r="BZ678" s="214">
        <v>42215</v>
      </c>
      <c r="CA678" s="212">
        <v>35.799999999999997</v>
      </c>
      <c r="CB678" s="208" t="s">
        <v>8299</v>
      </c>
      <c r="CC678" s="212">
        <v>9.8000000000000007</v>
      </c>
      <c r="CD678" s="214">
        <v>42215</v>
      </c>
      <c r="CE678" s="208">
        <v>0</v>
      </c>
      <c r="CG678" s="215" t="s">
        <v>8294</v>
      </c>
      <c r="CH678" s="215" t="s">
        <v>8294</v>
      </c>
      <c r="CI678" s="215" t="s">
        <v>8294</v>
      </c>
      <c r="CJ678" s="215" t="s">
        <v>8294</v>
      </c>
    </row>
    <row r="679" spans="1:88">
      <c r="A679" s="210" t="s">
        <v>7624</v>
      </c>
      <c r="B679" s="211" t="s">
        <v>8145</v>
      </c>
      <c r="C679" s="212" t="s">
        <v>7778</v>
      </c>
      <c r="D679" s="211" t="s">
        <v>8276</v>
      </c>
      <c r="E679" s="212">
        <v>155</v>
      </c>
      <c r="F679" s="212">
        <v>2</v>
      </c>
      <c r="G679" s="213">
        <v>317</v>
      </c>
      <c r="H679" s="213">
        <v>16</v>
      </c>
      <c r="I679" s="213"/>
      <c r="J679" s="213"/>
      <c r="K679" s="211" t="s">
        <v>8294</v>
      </c>
      <c r="M679" s="212">
        <v>7</v>
      </c>
      <c r="N679" s="214">
        <v>41915</v>
      </c>
      <c r="O679" s="212">
        <v>6.53</v>
      </c>
      <c r="P679" s="214">
        <v>42215</v>
      </c>
      <c r="Q679" s="215" t="s">
        <v>8294</v>
      </c>
      <c r="R679" s="215" t="s">
        <v>8294</v>
      </c>
      <c r="S679" s="215" t="s">
        <v>8294</v>
      </c>
      <c r="T679" s="215" t="s">
        <v>8294</v>
      </c>
      <c r="U679" s="209">
        <f>AD679*BS679</f>
        <v>2032.7480786666672</v>
      </c>
      <c r="V679" s="216">
        <v>42215</v>
      </c>
      <c r="W679" s="215">
        <v>13.5</v>
      </c>
      <c r="X679" s="215" t="s">
        <v>8294</v>
      </c>
      <c r="Y679" s="215" t="s">
        <v>8294</v>
      </c>
      <c r="Z679" s="209">
        <f>AD679*BU679</f>
        <v>553.99842814814826</v>
      </c>
      <c r="AA679" s="216">
        <v>42215</v>
      </c>
      <c r="AB679" s="208">
        <f>(AD679/AH679)*10000</f>
        <v>94700.586008230457</v>
      </c>
      <c r="AC679" s="216">
        <v>42215</v>
      </c>
      <c r="AD679" s="485">
        <f>(O679/W679)*(((100-CC679)/100)*((100-2)/100))*100</f>
        <v>42.615263703703711</v>
      </c>
      <c r="AE679" s="216">
        <v>42212</v>
      </c>
      <c r="AF679" s="235">
        <v>47.785673585673592</v>
      </c>
      <c r="AG679" s="216">
        <v>42212</v>
      </c>
      <c r="AH679" s="212">
        <v>4.5</v>
      </c>
      <c r="AI679" s="216" t="s">
        <v>8299</v>
      </c>
      <c r="AJ679" s="212">
        <v>160</v>
      </c>
      <c r="AK679" s="216">
        <v>42145</v>
      </c>
      <c r="AL679" s="215" t="s">
        <v>8294</v>
      </c>
      <c r="AM679" s="215"/>
      <c r="AN679" s="212">
        <v>105</v>
      </c>
      <c r="AO679" s="212"/>
      <c r="AP679" s="215" t="s">
        <v>8294</v>
      </c>
      <c r="AQ679" s="215"/>
      <c r="AR679" s="215" t="s">
        <v>8294</v>
      </c>
      <c r="AS679" s="215"/>
      <c r="AT679" s="215" t="s">
        <v>8294</v>
      </c>
      <c r="AU679" s="215" t="s">
        <v>8294</v>
      </c>
      <c r="AV679" s="215"/>
      <c r="AW679" s="215" t="s">
        <v>8294</v>
      </c>
      <c r="AX679" s="215"/>
      <c r="AY679" s="215" t="s">
        <v>8294</v>
      </c>
      <c r="AZ679" s="215"/>
      <c r="BA679" s="215" t="s">
        <v>8294</v>
      </c>
      <c r="BB679" s="215"/>
      <c r="BC679" s="215" t="s">
        <v>8294</v>
      </c>
      <c r="BD679" s="215"/>
      <c r="BE679" s="212">
        <v>3</v>
      </c>
      <c r="BF679" s="217">
        <v>42279</v>
      </c>
      <c r="BG679" s="212">
        <v>-15.8</v>
      </c>
      <c r="BH679" s="212" t="s">
        <v>8299</v>
      </c>
      <c r="BI679" s="211" t="s">
        <v>8294</v>
      </c>
      <c r="BJ679" s="211"/>
      <c r="BK679" s="211" t="s">
        <v>8294</v>
      </c>
      <c r="BL679" s="211"/>
      <c r="BM679" s="212">
        <v>62.1</v>
      </c>
      <c r="BN679" s="212" t="s">
        <v>8299</v>
      </c>
      <c r="BO679" s="211" t="s">
        <v>8294</v>
      </c>
      <c r="BP679" s="211"/>
      <c r="BQ679" s="212">
        <v>9.3000000000000007</v>
      </c>
      <c r="BR679" s="212" t="s">
        <v>8299</v>
      </c>
      <c r="BS679" s="212">
        <v>47.7</v>
      </c>
      <c r="BT679" s="212" t="s">
        <v>8299</v>
      </c>
      <c r="BU679" s="212">
        <v>13</v>
      </c>
      <c r="BV679" s="212" t="s">
        <v>8299</v>
      </c>
      <c r="BW679" s="212">
        <v>9.1</v>
      </c>
      <c r="BX679" s="212" t="s">
        <v>8299</v>
      </c>
      <c r="BY679" s="234">
        <v>7.9956269264221191</v>
      </c>
      <c r="BZ679" s="214">
        <v>42215</v>
      </c>
      <c r="CA679" s="212">
        <v>30.1</v>
      </c>
      <c r="CB679" s="208" t="s">
        <v>8299</v>
      </c>
      <c r="CC679" s="212">
        <v>10.1</v>
      </c>
      <c r="CD679" s="214">
        <v>42215</v>
      </c>
      <c r="CE679" s="208">
        <v>0</v>
      </c>
      <c r="CG679" s="215" t="s">
        <v>8294</v>
      </c>
      <c r="CH679" s="215" t="s">
        <v>8294</v>
      </c>
      <c r="CI679" s="215" t="s">
        <v>8294</v>
      </c>
      <c r="CJ679" s="215" t="s">
        <v>8294</v>
      </c>
    </row>
    <row r="680" spans="1:88">
      <c r="A680" s="210" t="s">
        <v>7624</v>
      </c>
      <c r="B680" s="211" t="s">
        <v>8121</v>
      </c>
      <c r="C680" s="212" t="s">
        <v>7767</v>
      </c>
      <c r="D680" s="211" t="s">
        <v>8274</v>
      </c>
      <c r="E680" s="212">
        <v>144</v>
      </c>
      <c r="F680" s="212">
        <v>2</v>
      </c>
      <c r="G680" s="213">
        <v>317</v>
      </c>
      <c r="H680" s="213">
        <v>17</v>
      </c>
      <c r="I680" s="213"/>
      <c r="J680" s="213"/>
      <c r="K680" s="211" t="s">
        <v>8294</v>
      </c>
      <c r="M680" s="212">
        <v>7</v>
      </c>
      <c r="N680" s="214">
        <v>41915</v>
      </c>
      <c r="O680" s="212">
        <v>4.07</v>
      </c>
      <c r="P680" s="214">
        <v>42215</v>
      </c>
      <c r="Q680" s="215" t="s">
        <v>8294</v>
      </c>
      <c r="R680" s="215" t="s">
        <v>8294</v>
      </c>
      <c r="S680" s="215" t="s">
        <v>8294</v>
      </c>
      <c r="T680" s="215" t="s">
        <v>8294</v>
      </c>
      <c r="U680" s="209">
        <f>AD680*BS680</f>
        <v>1243.2554835555559</v>
      </c>
      <c r="V680" s="216">
        <v>42215</v>
      </c>
      <c r="W680" s="215">
        <v>13.5</v>
      </c>
      <c r="X680" s="215" t="s">
        <v>8294</v>
      </c>
      <c r="Y680" s="215" t="s">
        <v>8294</v>
      </c>
      <c r="Z680" s="209">
        <f>AD680*BU680</f>
        <v>370.84230088888899</v>
      </c>
      <c r="AA680" s="216">
        <v>42215</v>
      </c>
      <c r="AB680" s="208">
        <f>(AD680/AH680)*10000</f>
        <v>56764.472813238783</v>
      </c>
      <c r="AC680" s="216">
        <v>42215</v>
      </c>
      <c r="AD680" s="485">
        <f>(O680/W680)*(((100-CC680)/100)*((100-2)/100))*100</f>
        <v>26.67930222222223</v>
      </c>
      <c r="AE680" s="216">
        <v>42212</v>
      </c>
      <c r="AF680" s="235">
        <v>29.916239316239317</v>
      </c>
      <c r="AG680" s="216">
        <v>42212</v>
      </c>
      <c r="AH680" s="212">
        <v>4.7</v>
      </c>
      <c r="AI680" s="216" t="s">
        <v>8299</v>
      </c>
      <c r="AJ680" s="212">
        <v>165</v>
      </c>
      <c r="AK680" s="216">
        <v>42145</v>
      </c>
      <c r="AL680" s="215" t="s">
        <v>8294</v>
      </c>
      <c r="AM680" s="215"/>
      <c r="AN680" s="212">
        <v>103</v>
      </c>
      <c r="AO680" s="212"/>
      <c r="AP680" s="215" t="s">
        <v>8294</v>
      </c>
      <c r="AQ680" s="215"/>
      <c r="AR680" s="215" t="s">
        <v>8294</v>
      </c>
      <c r="AS680" s="215"/>
      <c r="AT680" s="215" t="s">
        <v>8294</v>
      </c>
      <c r="AU680" s="215" t="s">
        <v>8294</v>
      </c>
      <c r="AV680" s="215"/>
      <c r="AW680" s="215" t="s">
        <v>8294</v>
      </c>
      <c r="AX680" s="215"/>
      <c r="AY680" s="215" t="s">
        <v>8294</v>
      </c>
      <c r="AZ680" s="215"/>
      <c r="BA680" s="215" t="s">
        <v>8294</v>
      </c>
      <c r="BB680" s="215"/>
      <c r="BC680" s="215" t="s">
        <v>8294</v>
      </c>
      <c r="BD680" s="215"/>
      <c r="BE680" s="212">
        <v>3</v>
      </c>
      <c r="BF680" s="217">
        <v>42279</v>
      </c>
      <c r="BG680" s="212">
        <v>-12.8</v>
      </c>
      <c r="BH680" s="212" t="s">
        <v>8299</v>
      </c>
      <c r="BI680" s="211" t="s">
        <v>8294</v>
      </c>
      <c r="BJ680" s="211"/>
      <c r="BK680" s="211" t="s">
        <v>8294</v>
      </c>
      <c r="BL680" s="211"/>
      <c r="BM680" s="212">
        <v>59.1</v>
      </c>
      <c r="BN680" s="212" t="s">
        <v>8299</v>
      </c>
      <c r="BO680" s="211" t="s">
        <v>8294</v>
      </c>
      <c r="BP680" s="211"/>
      <c r="BQ680" s="212">
        <v>10.8</v>
      </c>
      <c r="BR680" s="212" t="s">
        <v>8299</v>
      </c>
      <c r="BS680" s="212">
        <v>46.6</v>
      </c>
      <c r="BT680" s="212" t="s">
        <v>8299</v>
      </c>
      <c r="BU680" s="212">
        <v>13.9</v>
      </c>
      <c r="BV680" s="212" t="s">
        <v>8299</v>
      </c>
      <c r="BW680" s="212">
        <v>16.2</v>
      </c>
      <c r="BX680" s="212" t="s">
        <v>8299</v>
      </c>
      <c r="BY680" s="234">
        <v>7.8071370124816895</v>
      </c>
      <c r="BZ680" s="214">
        <v>42215</v>
      </c>
      <c r="CA680" s="212">
        <v>31.3</v>
      </c>
      <c r="CB680" s="208" t="s">
        <v>8299</v>
      </c>
      <c r="CC680" s="212">
        <v>9.6999999999999993</v>
      </c>
      <c r="CD680" s="214">
        <v>42215</v>
      </c>
      <c r="CE680" s="208">
        <v>0</v>
      </c>
      <c r="CG680" s="215" t="s">
        <v>8294</v>
      </c>
      <c r="CH680" s="215" t="s">
        <v>8294</v>
      </c>
      <c r="CI680" s="215" t="s">
        <v>8294</v>
      </c>
      <c r="CJ680" s="215" t="s">
        <v>8294</v>
      </c>
    </row>
    <row r="681" spans="1:88">
      <c r="A681" s="210" t="s">
        <v>7624</v>
      </c>
      <c r="B681" s="211" t="s">
        <v>7887</v>
      </c>
      <c r="C681" s="212" t="s">
        <v>7661</v>
      </c>
      <c r="D681" s="211" t="s">
        <v>8274</v>
      </c>
      <c r="E681" s="212">
        <v>31</v>
      </c>
      <c r="F681" s="212">
        <v>2</v>
      </c>
      <c r="G681" s="213">
        <v>317</v>
      </c>
      <c r="H681" s="213">
        <v>18</v>
      </c>
      <c r="I681" s="213"/>
      <c r="J681" s="213"/>
      <c r="K681" s="211" t="s">
        <v>8294</v>
      </c>
      <c r="M681" s="212">
        <v>7</v>
      </c>
      <c r="N681" s="214">
        <v>41915</v>
      </c>
      <c r="O681" s="212">
        <v>3.4</v>
      </c>
      <c r="P681" s="214">
        <v>42215</v>
      </c>
      <c r="Q681" s="215" t="s">
        <v>8294</v>
      </c>
      <c r="R681" s="215" t="s">
        <v>8294</v>
      </c>
      <c r="S681" s="215" t="s">
        <v>8294</v>
      </c>
      <c r="T681" s="215" t="s">
        <v>8294</v>
      </c>
      <c r="U681" s="209">
        <f>AD681*BS681</f>
        <v>1007.3820711111109</v>
      </c>
      <c r="V681" s="216">
        <v>42215</v>
      </c>
      <c r="W681" s="215">
        <v>13.5</v>
      </c>
      <c r="X681" s="215" t="s">
        <v>8294</v>
      </c>
      <c r="Y681" s="215" t="s">
        <v>8294</v>
      </c>
      <c r="Z681" s="209">
        <f>AD681*BU681</f>
        <v>315.77981037037028</v>
      </c>
      <c r="AA681" s="216">
        <v>42215</v>
      </c>
      <c r="AB681" s="208">
        <f>(AD681/AH681)*10000</f>
        <v>48343.510466988722</v>
      </c>
      <c r="AC681" s="216">
        <v>42215</v>
      </c>
      <c r="AD681" s="485">
        <f>(O681/W681)*(((100-CC681)/100)*((100-2)/100))*100</f>
        <v>22.238014814814811</v>
      </c>
      <c r="AE681" s="216">
        <v>42212</v>
      </c>
      <c r="AF681" s="235">
        <v>24.936100936100932</v>
      </c>
      <c r="AG681" s="216">
        <v>42212</v>
      </c>
      <c r="AH681" s="212">
        <v>4.5999999999999996</v>
      </c>
      <c r="AI681" s="216" t="s">
        <v>8299</v>
      </c>
      <c r="AJ681" s="212">
        <v>140</v>
      </c>
      <c r="AK681" s="216">
        <v>42145</v>
      </c>
      <c r="AL681" s="215" t="s">
        <v>8294</v>
      </c>
      <c r="AM681" s="215"/>
      <c r="AN681" s="212">
        <v>103</v>
      </c>
      <c r="AO681" s="212"/>
      <c r="AP681" s="215" t="s">
        <v>8294</v>
      </c>
      <c r="AQ681" s="215"/>
      <c r="AR681" s="215" t="s">
        <v>8294</v>
      </c>
      <c r="AS681" s="215"/>
      <c r="AT681" s="215" t="s">
        <v>8294</v>
      </c>
      <c r="AU681" s="215" t="s">
        <v>8294</v>
      </c>
      <c r="AV681" s="215"/>
      <c r="AW681" s="215" t="s">
        <v>8294</v>
      </c>
      <c r="AX681" s="215"/>
      <c r="AY681" s="215" t="s">
        <v>8294</v>
      </c>
      <c r="AZ681" s="215"/>
      <c r="BA681" s="215" t="s">
        <v>8294</v>
      </c>
      <c r="BB681" s="215"/>
      <c r="BC681" s="215" t="s">
        <v>8294</v>
      </c>
      <c r="BD681" s="215"/>
      <c r="BE681" s="212">
        <v>3</v>
      </c>
      <c r="BF681" s="217">
        <v>42279</v>
      </c>
      <c r="BG681" s="212">
        <v>-10.3</v>
      </c>
      <c r="BH681" s="212" t="s">
        <v>8299</v>
      </c>
      <c r="BI681" s="211" t="s">
        <v>8294</v>
      </c>
      <c r="BJ681" s="211"/>
      <c r="BK681" s="211" t="s">
        <v>8294</v>
      </c>
      <c r="BL681" s="211"/>
      <c r="BM681" s="212">
        <v>60.7</v>
      </c>
      <c r="BN681" s="212" t="s">
        <v>8299</v>
      </c>
      <c r="BO681" s="211" t="s">
        <v>8294</v>
      </c>
      <c r="BP681" s="211"/>
      <c r="BQ681" s="212">
        <v>10.7</v>
      </c>
      <c r="BR681" s="212" t="s">
        <v>8299</v>
      </c>
      <c r="BS681" s="212">
        <v>45.3</v>
      </c>
      <c r="BT681" s="212" t="s">
        <v>8299</v>
      </c>
      <c r="BU681" s="212">
        <v>14.2</v>
      </c>
      <c r="BV681" s="212" t="s">
        <v>8299</v>
      </c>
      <c r="BW681" s="212">
        <v>38.799999999999997</v>
      </c>
      <c r="BX681" s="212" t="s">
        <v>8299</v>
      </c>
      <c r="BY681" s="234">
        <v>8.2037363052368164</v>
      </c>
      <c r="BZ681" s="214">
        <v>42215</v>
      </c>
      <c r="CA681" s="212">
        <v>31</v>
      </c>
      <c r="CB681" s="208" t="s">
        <v>8299</v>
      </c>
      <c r="CC681" s="212">
        <v>9.9</v>
      </c>
      <c r="CD681" s="214">
        <v>42215</v>
      </c>
      <c r="CE681" s="208">
        <v>0</v>
      </c>
      <c r="CG681" s="215" t="s">
        <v>8294</v>
      </c>
      <c r="CH681" s="215" t="s">
        <v>8294</v>
      </c>
      <c r="CI681" s="215" t="s">
        <v>8294</v>
      </c>
      <c r="CJ681" s="215" t="s">
        <v>8294</v>
      </c>
    </row>
    <row r="682" spans="1:88">
      <c r="A682" s="210" t="s">
        <v>7624</v>
      </c>
      <c r="B682" s="211" t="s">
        <v>8033</v>
      </c>
      <c r="C682" s="212" t="s">
        <v>7730</v>
      </c>
      <c r="D682" s="211" t="s">
        <v>8274</v>
      </c>
      <c r="E682" s="212">
        <v>104</v>
      </c>
      <c r="F682" s="212">
        <v>2</v>
      </c>
      <c r="G682" s="213">
        <v>317</v>
      </c>
      <c r="H682" s="213">
        <v>19</v>
      </c>
      <c r="I682" s="213"/>
      <c r="J682" s="213"/>
      <c r="K682" s="211" t="s">
        <v>8294</v>
      </c>
      <c r="M682" s="212">
        <v>7</v>
      </c>
      <c r="N682" s="214">
        <v>41915</v>
      </c>
      <c r="O682" s="212">
        <v>4.21</v>
      </c>
      <c r="P682" s="214">
        <v>42215</v>
      </c>
      <c r="Q682" s="215" t="s">
        <v>8294</v>
      </c>
      <c r="R682" s="215" t="s">
        <v>8294</v>
      </c>
      <c r="S682" s="215" t="s">
        <v>8294</v>
      </c>
      <c r="T682" s="215" t="s">
        <v>8294</v>
      </c>
      <c r="U682" s="209">
        <f>AD682*BS682</f>
        <v>1296.9406457777775</v>
      </c>
      <c r="V682" s="216">
        <v>42215</v>
      </c>
      <c r="W682" s="215">
        <v>13.5</v>
      </c>
      <c r="X682" s="215" t="s">
        <v>8294</v>
      </c>
      <c r="Y682" s="215" t="s">
        <v>8294</v>
      </c>
      <c r="Z682" s="209">
        <f>AD682*BU682</f>
        <v>363.47381155555547</v>
      </c>
      <c r="AA682" s="216">
        <v>42215</v>
      </c>
      <c r="AB682" s="208">
        <f>(AD682/AH682)*10000</f>
        <v>65561.65432098764</v>
      </c>
      <c r="AC682" s="216">
        <v>42215</v>
      </c>
      <c r="AD682" s="485">
        <f>(O682/W682)*(((100-CC682)/100)*((100-2)/100))*100</f>
        <v>27.53589481481481</v>
      </c>
      <c r="AE682" s="216">
        <v>42212</v>
      </c>
      <c r="AF682" s="235">
        <v>30.876760276760272</v>
      </c>
      <c r="AG682" s="216">
        <v>42212</v>
      </c>
      <c r="AH682" s="212">
        <v>4.2</v>
      </c>
      <c r="AI682" s="216" t="s">
        <v>8299</v>
      </c>
      <c r="AJ682" s="212">
        <v>155</v>
      </c>
      <c r="AK682" s="216">
        <v>42145</v>
      </c>
      <c r="AL682" s="215" t="s">
        <v>8294</v>
      </c>
      <c r="AM682" s="215"/>
      <c r="AN682" s="212">
        <v>105</v>
      </c>
      <c r="AO682" s="212"/>
      <c r="AP682" s="215" t="s">
        <v>8294</v>
      </c>
      <c r="AQ682" s="215"/>
      <c r="AR682" s="215" t="s">
        <v>8294</v>
      </c>
      <c r="AS682" s="215"/>
      <c r="AT682" s="215" t="s">
        <v>8294</v>
      </c>
      <c r="AU682" s="215" t="s">
        <v>8294</v>
      </c>
      <c r="AV682" s="215"/>
      <c r="AW682" s="215" t="s">
        <v>8294</v>
      </c>
      <c r="AX682" s="215"/>
      <c r="AY682" s="215" t="s">
        <v>8294</v>
      </c>
      <c r="AZ682" s="215"/>
      <c r="BA682" s="215" t="s">
        <v>8294</v>
      </c>
      <c r="BB682" s="215"/>
      <c r="BC682" s="215" t="s">
        <v>8294</v>
      </c>
      <c r="BD682" s="215"/>
      <c r="BE682" s="212">
        <v>3</v>
      </c>
      <c r="BF682" s="217">
        <v>42279</v>
      </c>
      <c r="BG682" s="212">
        <v>-15.2</v>
      </c>
      <c r="BH682" s="212" t="s">
        <v>8299</v>
      </c>
      <c r="BI682" s="211" t="s">
        <v>8294</v>
      </c>
      <c r="BJ682" s="211"/>
      <c r="BK682" s="211" t="s">
        <v>8294</v>
      </c>
      <c r="BL682" s="211"/>
      <c r="BM682" s="212">
        <v>60.4</v>
      </c>
      <c r="BN682" s="212" t="s">
        <v>8299</v>
      </c>
      <c r="BO682" s="211" t="s">
        <v>8294</v>
      </c>
      <c r="BP682" s="211"/>
      <c r="BQ682" s="212">
        <v>10.8</v>
      </c>
      <c r="BR682" s="212" t="s">
        <v>8299</v>
      </c>
      <c r="BS682" s="212">
        <v>47.1</v>
      </c>
      <c r="BT682" s="212" t="s">
        <v>8299</v>
      </c>
      <c r="BU682" s="212">
        <v>13.2</v>
      </c>
      <c r="BV682" s="212" t="s">
        <v>8299</v>
      </c>
      <c r="BW682" s="212">
        <v>15.1</v>
      </c>
      <c r="BX682" s="212" t="s">
        <v>8299</v>
      </c>
      <c r="BY682" s="234">
        <v>8.428980827331543</v>
      </c>
      <c r="BZ682" s="214">
        <v>42215</v>
      </c>
      <c r="CA682" s="212">
        <v>30.1</v>
      </c>
      <c r="CB682" s="208" t="s">
        <v>8299</v>
      </c>
      <c r="CC682" s="212">
        <v>9.9</v>
      </c>
      <c r="CD682" s="214">
        <v>42215</v>
      </c>
      <c r="CE682" s="208">
        <v>0</v>
      </c>
      <c r="CG682" s="215" t="s">
        <v>8294</v>
      </c>
      <c r="CH682" s="215" t="s">
        <v>8294</v>
      </c>
      <c r="CI682" s="215" t="s">
        <v>8294</v>
      </c>
      <c r="CJ682" s="215" t="s">
        <v>8294</v>
      </c>
    </row>
    <row r="683" spans="1:88">
      <c r="A683" s="210" t="s">
        <v>7624</v>
      </c>
      <c r="B683" s="211" t="s">
        <v>7985</v>
      </c>
      <c r="C683" s="212" t="s">
        <v>7708</v>
      </c>
      <c r="D683" s="211" t="s">
        <v>8274</v>
      </c>
      <c r="E683" s="212">
        <v>80</v>
      </c>
      <c r="F683" s="212">
        <v>2</v>
      </c>
      <c r="G683" s="213">
        <v>317</v>
      </c>
      <c r="H683" s="213">
        <v>20</v>
      </c>
      <c r="I683" s="213"/>
      <c r="J683" s="213"/>
      <c r="K683" s="211" t="s">
        <v>8294</v>
      </c>
      <c r="M683" s="212">
        <v>7</v>
      </c>
      <c r="N683" s="214">
        <v>41915</v>
      </c>
      <c r="O683" s="212">
        <v>2.97</v>
      </c>
      <c r="P683" s="214">
        <v>42215</v>
      </c>
      <c r="Q683" s="215" t="s">
        <v>8294</v>
      </c>
      <c r="R683" s="215" t="s">
        <v>8294</v>
      </c>
      <c r="S683" s="215" t="s">
        <v>8294</v>
      </c>
      <c r="T683" s="215" t="s">
        <v>8294</v>
      </c>
      <c r="U683" s="209">
        <f>AD683*BS683</f>
        <v>920.55163199999993</v>
      </c>
      <c r="V683" s="216">
        <v>42215</v>
      </c>
      <c r="W683" s="215">
        <v>13.5</v>
      </c>
      <c r="X683" s="215" t="s">
        <v>8294</v>
      </c>
      <c r="Y683" s="215" t="s">
        <v>8294</v>
      </c>
      <c r="Z683" s="209">
        <f>AD683*BU683</f>
        <v>263.01475199999993</v>
      </c>
      <c r="AA683" s="216">
        <v>42215</v>
      </c>
      <c r="AB683" s="208">
        <f>(AD683/AH683)*10000</f>
        <v>48348.299999999996</v>
      </c>
      <c r="AC683" s="216">
        <v>42215</v>
      </c>
      <c r="AD683" s="485">
        <f>(O683/W683)*(((100-CC683)/100)*((100-2)/100))*100</f>
        <v>19.339319999999997</v>
      </c>
      <c r="AE683" s="216">
        <v>42212</v>
      </c>
      <c r="AF683" s="235">
        <v>21.685714285714287</v>
      </c>
      <c r="AG683" s="216">
        <v>42212</v>
      </c>
      <c r="AH683" s="212">
        <v>4</v>
      </c>
      <c r="AI683" s="216" t="s">
        <v>8299</v>
      </c>
      <c r="AJ683" s="212">
        <v>150</v>
      </c>
      <c r="AK683" s="216">
        <v>42145</v>
      </c>
      <c r="AL683" s="215" t="s">
        <v>8294</v>
      </c>
      <c r="AM683" s="215"/>
      <c r="AN683" s="212">
        <v>110</v>
      </c>
      <c r="AO683" s="212"/>
      <c r="AP683" s="215" t="s">
        <v>8294</v>
      </c>
      <c r="AQ683" s="215"/>
      <c r="AR683" s="215" t="s">
        <v>8294</v>
      </c>
      <c r="AS683" s="215"/>
      <c r="AT683" s="215" t="s">
        <v>8294</v>
      </c>
      <c r="AU683" s="215" t="s">
        <v>8294</v>
      </c>
      <c r="AV683" s="215"/>
      <c r="AW683" s="215" t="s">
        <v>8294</v>
      </c>
      <c r="AX683" s="215"/>
      <c r="AY683" s="215" t="s">
        <v>8294</v>
      </c>
      <c r="AZ683" s="215"/>
      <c r="BA683" s="215" t="s">
        <v>8294</v>
      </c>
      <c r="BB683" s="215"/>
      <c r="BC683" s="215" t="s">
        <v>8294</v>
      </c>
      <c r="BD683" s="215"/>
      <c r="BE683" s="212">
        <v>3</v>
      </c>
      <c r="BF683" s="217">
        <v>42279</v>
      </c>
      <c r="BG683" s="212">
        <v>-15.3</v>
      </c>
      <c r="BH683" s="212" t="s">
        <v>8299</v>
      </c>
      <c r="BI683" s="211" t="s">
        <v>8294</v>
      </c>
      <c r="BJ683" s="211"/>
      <c r="BK683" s="211" t="s">
        <v>8294</v>
      </c>
      <c r="BL683" s="211"/>
      <c r="BM683" s="212">
        <v>60.6</v>
      </c>
      <c r="BN683" s="212" t="s">
        <v>8299</v>
      </c>
      <c r="BO683" s="211" t="s">
        <v>8294</v>
      </c>
      <c r="BP683" s="211"/>
      <c r="BQ683" s="212">
        <v>9.8000000000000007</v>
      </c>
      <c r="BR683" s="212" t="s">
        <v>8299</v>
      </c>
      <c r="BS683" s="212">
        <v>47.6</v>
      </c>
      <c r="BT683" s="212" t="s">
        <v>8299</v>
      </c>
      <c r="BU683" s="212">
        <v>13.6</v>
      </c>
      <c r="BV683" s="212" t="s">
        <v>8299</v>
      </c>
      <c r="BW683" s="212">
        <v>14</v>
      </c>
      <c r="BX683" s="212" t="s">
        <v>8299</v>
      </c>
      <c r="BY683" s="234">
        <v>7.8316988945007324</v>
      </c>
      <c r="BZ683" s="214">
        <v>42215</v>
      </c>
      <c r="CA683" s="212">
        <v>31.4</v>
      </c>
      <c r="CB683" s="208" t="s">
        <v>8299</v>
      </c>
      <c r="CC683" s="212">
        <v>10.3</v>
      </c>
      <c r="CD683" s="214">
        <v>42215</v>
      </c>
      <c r="CE683" s="208">
        <v>0</v>
      </c>
      <c r="CG683" s="215" t="s">
        <v>8294</v>
      </c>
      <c r="CH683" s="215" t="s">
        <v>8294</v>
      </c>
      <c r="CI683" s="215" t="s">
        <v>8294</v>
      </c>
      <c r="CJ683" s="215" t="s">
        <v>8294</v>
      </c>
    </row>
    <row r="684" spans="1:88">
      <c r="A684" s="210" t="s">
        <v>7624</v>
      </c>
      <c r="B684" s="211" t="s">
        <v>7965</v>
      </c>
      <c r="C684" s="212" t="s">
        <v>7699</v>
      </c>
      <c r="D684" s="211" t="s">
        <v>8274</v>
      </c>
      <c r="E684" s="212">
        <v>70</v>
      </c>
      <c r="F684" s="212">
        <v>2</v>
      </c>
      <c r="G684" s="213">
        <v>317</v>
      </c>
      <c r="H684" s="213">
        <v>21</v>
      </c>
      <c r="I684" s="213"/>
      <c r="J684" s="213"/>
      <c r="K684" s="211" t="s">
        <v>8294</v>
      </c>
      <c r="M684" s="212">
        <v>7</v>
      </c>
      <c r="N684" s="214">
        <v>41915</v>
      </c>
      <c r="O684" s="212">
        <v>2.5099999999999998</v>
      </c>
      <c r="P684" s="214">
        <v>42215</v>
      </c>
      <c r="Q684" s="215" t="s">
        <v>8294</v>
      </c>
      <c r="R684" s="215" t="s">
        <v>8294</v>
      </c>
      <c r="S684" s="215" t="s">
        <v>8294</v>
      </c>
      <c r="T684" s="215" t="s">
        <v>8294</v>
      </c>
      <c r="U684" s="209">
        <f>AD684*BS684</f>
        <v>781.13226592592582</v>
      </c>
      <c r="V684" s="216">
        <v>42215</v>
      </c>
      <c r="W684" s="215">
        <v>13.5</v>
      </c>
      <c r="X684" s="215" t="s">
        <v>8294</v>
      </c>
      <c r="Y684" s="215" t="s">
        <v>8294</v>
      </c>
      <c r="Z684" s="209">
        <f>AD684*BU684</f>
        <v>195.69075555555554</v>
      </c>
      <c r="AA684" s="216">
        <v>42215</v>
      </c>
      <c r="AB684" s="208">
        <f>(AD684/AH684)*10000</f>
        <v>37924.565030146427</v>
      </c>
      <c r="AC684" s="216">
        <v>42215</v>
      </c>
      <c r="AD684" s="485">
        <f>(O684/W684)*(((100-CC684)/100)*((100-2)/100))*100</f>
        <v>16.307562962962962</v>
      </c>
      <c r="AE684" s="216">
        <v>42212</v>
      </c>
      <c r="AF684" s="235">
        <v>18.286121286121286</v>
      </c>
      <c r="AG684" s="216">
        <v>42212</v>
      </c>
      <c r="AH684" s="212">
        <v>4.3</v>
      </c>
      <c r="AI684" s="216" t="s">
        <v>8299</v>
      </c>
      <c r="AJ684" s="212">
        <v>135</v>
      </c>
      <c r="AK684" s="216">
        <v>42145</v>
      </c>
      <c r="AL684" s="215" t="s">
        <v>8294</v>
      </c>
      <c r="AM684" s="215"/>
      <c r="AN684" s="212">
        <v>107</v>
      </c>
      <c r="AO684" s="212"/>
      <c r="AP684" s="215" t="s">
        <v>8294</v>
      </c>
      <c r="AQ684" s="215"/>
      <c r="AR684" s="215" t="s">
        <v>8294</v>
      </c>
      <c r="AS684" s="215"/>
      <c r="AT684" s="215" t="s">
        <v>8294</v>
      </c>
      <c r="AU684" s="215" t="s">
        <v>8294</v>
      </c>
      <c r="AV684" s="215"/>
      <c r="AW684" s="215" t="s">
        <v>8294</v>
      </c>
      <c r="AX684" s="215"/>
      <c r="AY684" s="215" t="s">
        <v>8294</v>
      </c>
      <c r="AZ684" s="215"/>
      <c r="BA684" s="215" t="s">
        <v>8294</v>
      </c>
      <c r="BB684" s="215"/>
      <c r="BC684" s="215" t="s">
        <v>8294</v>
      </c>
      <c r="BD684" s="215"/>
      <c r="BE684" s="212">
        <v>3</v>
      </c>
      <c r="BF684" s="217">
        <v>42279</v>
      </c>
      <c r="BG684" s="212">
        <v>-16.8</v>
      </c>
      <c r="BH684" s="212" t="s">
        <v>8299</v>
      </c>
      <c r="BI684" s="211" t="s">
        <v>8294</v>
      </c>
      <c r="BJ684" s="211"/>
      <c r="BK684" s="211" t="s">
        <v>8294</v>
      </c>
      <c r="BL684" s="211"/>
      <c r="BM684" s="212">
        <v>63.7</v>
      </c>
      <c r="BN684" s="212" t="s">
        <v>8299</v>
      </c>
      <c r="BO684" s="211" t="s">
        <v>8294</v>
      </c>
      <c r="BP684" s="211"/>
      <c r="BQ684" s="212">
        <v>9.4</v>
      </c>
      <c r="BR684" s="212" t="s">
        <v>8299</v>
      </c>
      <c r="BS684" s="212">
        <v>47.9</v>
      </c>
      <c r="BT684" s="212" t="s">
        <v>8299</v>
      </c>
      <c r="BU684" s="212">
        <v>12</v>
      </c>
      <c r="BV684" s="212" t="s">
        <v>8299</v>
      </c>
      <c r="BW684" s="212">
        <v>14.2</v>
      </c>
      <c r="BX684" s="212" t="s">
        <v>8299</v>
      </c>
      <c r="BY684" s="234">
        <v>8.5498275756835937</v>
      </c>
      <c r="BZ684" s="214">
        <v>42215</v>
      </c>
      <c r="CA684" s="212">
        <v>27.9</v>
      </c>
      <c r="CB684" s="208" t="s">
        <v>8299</v>
      </c>
      <c r="CC684" s="212">
        <v>10.5</v>
      </c>
      <c r="CD684" s="214">
        <v>42215</v>
      </c>
      <c r="CE684" s="208">
        <v>0</v>
      </c>
      <c r="CG684" s="215" t="s">
        <v>8294</v>
      </c>
      <c r="CH684" s="215" t="s">
        <v>8294</v>
      </c>
      <c r="CI684" s="215" t="s">
        <v>8294</v>
      </c>
      <c r="CJ684" s="215" t="s">
        <v>8294</v>
      </c>
    </row>
    <row r="685" spans="1:88">
      <c r="A685" s="210" t="s">
        <v>7624</v>
      </c>
      <c r="B685" s="211" t="s">
        <v>8037</v>
      </c>
      <c r="C685" s="212" t="s">
        <v>7732</v>
      </c>
      <c r="D685" s="211" t="s">
        <v>8274</v>
      </c>
      <c r="E685" s="212">
        <v>106</v>
      </c>
      <c r="F685" s="212">
        <v>2</v>
      </c>
      <c r="G685" s="213">
        <v>317</v>
      </c>
      <c r="H685" s="213">
        <v>22</v>
      </c>
      <c r="I685" s="213"/>
      <c r="J685" s="213"/>
      <c r="K685" s="211" t="s">
        <v>8294</v>
      </c>
      <c r="M685" s="212">
        <v>7</v>
      </c>
      <c r="N685" s="214">
        <v>41915</v>
      </c>
      <c r="O685" s="212">
        <v>3.99</v>
      </c>
      <c r="P685" s="214">
        <v>42215</v>
      </c>
      <c r="Q685" s="215" t="s">
        <v>8294</v>
      </c>
      <c r="R685" s="215" t="s">
        <v>8294</v>
      </c>
      <c r="S685" s="215" t="s">
        <v>8294</v>
      </c>
      <c r="T685" s="215" t="s">
        <v>8294</v>
      </c>
      <c r="U685" s="209">
        <f>AD685*BS685</f>
        <v>1266.9048</v>
      </c>
      <c r="V685" s="216">
        <v>42215</v>
      </c>
      <c r="W685" s="215">
        <v>13.5</v>
      </c>
      <c r="X685" s="215" t="s">
        <v>8294</v>
      </c>
      <c r="Y685" s="215" t="s">
        <v>8294</v>
      </c>
      <c r="Z685" s="209">
        <f>AD685*BU685</f>
        <v>307.60240000000005</v>
      </c>
      <c r="AA685" s="216">
        <v>42215</v>
      </c>
      <c r="AB685" s="208">
        <f>(AD685/AH685)*10000</f>
        <v>59245.454545454551</v>
      </c>
      <c r="AC685" s="216">
        <v>42215</v>
      </c>
      <c r="AD685" s="485">
        <f>(O685/W685)*(((100-CC685)/100)*((100-2)/100))*100</f>
        <v>26.068000000000001</v>
      </c>
      <c r="AE685" s="216">
        <v>42212</v>
      </c>
      <c r="AF685" s="235">
        <v>29.230769230769234</v>
      </c>
      <c r="AG685" s="216">
        <v>42212</v>
      </c>
      <c r="AH685" s="212">
        <v>4.4000000000000004</v>
      </c>
      <c r="AI685" s="216" t="s">
        <v>8299</v>
      </c>
      <c r="AJ685" s="212">
        <v>140</v>
      </c>
      <c r="AK685" s="216">
        <v>42145</v>
      </c>
      <c r="AL685" s="215" t="s">
        <v>8294</v>
      </c>
      <c r="AM685" s="215"/>
      <c r="AN685" s="212">
        <v>102</v>
      </c>
      <c r="AO685" s="212"/>
      <c r="AP685" s="215" t="s">
        <v>8294</v>
      </c>
      <c r="AQ685" s="215"/>
      <c r="AR685" s="215" t="s">
        <v>8294</v>
      </c>
      <c r="AS685" s="215"/>
      <c r="AT685" s="215" t="s">
        <v>8294</v>
      </c>
      <c r="AU685" s="215" t="s">
        <v>8294</v>
      </c>
      <c r="AV685" s="215"/>
      <c r="AW685" s="215" t="s">
        <v>8294</v>
      </c>
      <c r="AX685" s="215"/>
      <c r="AY685" s="215" t="s">
        <v>8294</v>
      </c>
      <c r="AZ685" s="215"/>
      <c r="BA685" s="215" t="s">
        <v>8294</v>
      </c>
      <c r="BB685" s="215"/>
      <c r="BC685" s="215" t="s">
        <v>8294</v>
      </c>
      <c r="BD685" s="215"/>
      <c r="BE685" s="212">
        <v>3</v>
      </c>
      <c r="BF685" s="217">
        <v>42279</v>
      </c>
      <c r="BG685" s="212">
        <v>-13.6</v>
      </c>
      <c r="BH685" s="212" t="s">
        <v>8299</v>
      </c>
      <c r="BI685" s="211" t="s">
        <v>8294</v>
      </c>
      <c r="BJ685" s="211"/>
      <c r="BK685" s="211" t="s">
        <v>8294</v>
      </c>
      <c r="BL685" s="211"/>
      <c r="BM685" s="212">
        <v>62.8</v>
      </c>
      <c r="BN685" s="212" t="s">
        <v>8299</v>
      </c>
      <c r="BO685" s="211" t="s">
        <v>8294</v>
      </c>
      <c r="BP685" s="211"/>
      <c r="BQ685" s="212">
        <v>9.1</v>
      </c>
      <c r="BR685" s="212" t="s">
        <v>8299</v>
      </c>
      <c r="BS685" s="212">
        <v>48.6</v>
      </c>
      <c r="BT685" s="212" t="s">
        <v>8299</v>
      </c>
      <c r="BU685" s="212">
        <v>11.8</v>
      </c>
      <c r="BV685" s="212" t="s">
        <v>8299</v>
      </c>
      <c r="BW685" s="212">
        <v>12.7</v>
      </c>
      <c r="BX685" s="212" t="s">
        <v>8299</v>
      </c>
      <c r="BY685" s="234">
        <v>7.9523019790649414</v>
      </c>
      <c r="BZ685" s="214">
        <v>42215</v>
      </c>
      <c r="CA685" s="212">
        <v>27.9</v>
      </c>
      <c r="CB685" s="208" t="s">
        <v>8299</v>
      </c>
      <c r="CC685" s="212">
        <v>10</v>
      </c>
      <c r="CD685" s="214">
        <v>42215</v>
      </c>
      <c r="CE685" s="208">
        <v>0</v>
      </c>
      <c r="CG685" s="215" t="s">
        <v>8294</v>
      </c>
      <c r="CH685" s="215" t="s">
        <v>8294</v>
      </c>
      <c r="CI685" s="215" t="s">
        <v>8294</v>
      </c>
      <c r="CJ685" s="215" t="s">
        <v>8294</v>
      </c>
    </row>
    <row r="686" spans="1:88">
      <c r="A686" s="210" t="s">
        <v>7624</v>
      </c>
      <c r="B686" s="211" t="s">
        <v>8043</v>
      </c>
      <c r="C686" s="212" t="s">
        <v>7734</v>
      </c>
      <c r="D686" s="211" t="s">
        <v>8276</v>
      </c>
      <c r="E686" s="212">
        <v>109</v>
      </c>
      <c r="F686" s="212">
        <v>2</v>
      </c>
      <c r="G686" s="213">
        <v>318</v>
      </c>
      <c r="H686" s="213">
        <v>11</v>
      </c>
      <c r="I686" s="213"/>
      <c r="J686" s="213"/>
      <c r="K686" s="211" t="s">
        <v>8294</v>
      </c>
      <c r="M686" s="212">
        <v>7</v>
      </c>
      <c r="N686" s="214">
        <v>41915</v>
      </c>
      <c r="O686" s="212">
        <v>4.0199999999999996</v>
      </c>
      <c r="P686" s="214">
        <v>42215</v>
      </c>
      <c r="Q686" s="215" t="s">
        <v>8294</v>
      </c>
      <c r="R686" s="215" t="s">
        <v>8294</v>
      </c>
      <c r="S686" s="215" t="s">
        <v>8294</v>
      </c>
      <c r="T686" s="215" t="s">
        <v>8294</v>
      </c>
      <c r="U686" s="209">
        <f>AD686*BS686</f>
        <v>1194.801888</v>
      </c>
      <c r="V686" s="216">
        <v>42215</v>
      </c>
      <c r="W686" s="215">
        <v>13.5</v>
      </c>
      <c r="X686" s="215" t="s">
        <v>8294</v>
      </c>
      <c r="Y686" s="215" t="s">
        <v>8294</v>
      </c>
      <c r="Z686" s="209">
        <f>AD686*BU686</f>
        <v>367.03064533333327</v>
      </c>
      <c r="AA686" s="216">
        <v>42215</v>
      </c>
      <c r="AB686" s="208">
        <f>(AD686/AH686)*10000</f>
        <v>61977.481481481467</v>
      </c>
      <c r="AC686" s="216">
        <v>42215</v>
      </c>
      <c r="AD686" s="485">
        <f>(O686/W686)*(((100-CC686)/100)*((100-2)/100))*100</f>
        <v>26.03054222222222</v>
      </c>
      <c r="AE686" s="216">
        <v>42212</v>
      </c>
      <c r="AF686" s="235">
        <v>29.188766788766792</v>
      </c>
      <c r="AG686" s="216">
        <v>42212</v>
      </c>
      <c r="AH686" s="212">
        <v>4.2</v>
      </c>
      <c r="AI686" s="216" t="s">
        <v>8299</v>
      </c>
      <c r="AJ686" s="212">
        <v>175</v>
      </c>
      <c r="AK686" s="216">
        <v>42145</v>
      </c>
      <c r="AL686" s="215" t="s">
        <v>8294</v>
      </c>
      <c r="AM686" s="215"/>
      <c r="AN686" s="212">
        <v>111</v>
      </c>
      <c r="AO686" s="212"/>
      <c r="AP686" s="215" t="s">
        <v>8294</v>
      </c>
      <c r="AQ686" s="215"/>
      <c r="AR686" s="215" t="s">
        <v>8294</v>
      </c>
      <c r="AS686" s="215"/>
      <c r="AT686" s="215" t="s">
        <v>8294</v>
      </c>
      <c r="AU686" s="215" t="s">
        <v>8294</v>
      </c>
      <c r="AV686" s="215"/>
      <c r="AW686" s="215" t="s">
        <v>8294</v>
      </c>
      <c r="AX686" s="215"/>
      <c r="AY686" s="215" t="s">
        <v>8294</v>
      </c>
      <c r="AZ686" s="215"/>
      <c r="BA686" s="215" t="s">
        <v>8294</v>
      </c>
      <c r="BB686" s="215"/>
      <c r="BC686" s="215" t="s">
        <v>8294</v>
      </c>
      <c r="BD686" s="215"/>
      <c r="BE686" s="212">
        <v>3</v>
      </c>
      <c r="BF686" s="217">
        <v>42279</v>
      </c>
      <c r="BG686" s="212">
        <v>-18.7</v>
      </c>
      <c r="BH686" s="212" t="s">
        <v>8299</v>
      </c>
      <c r="BI686" s="211" t="s">
        <v>8294</v>
      </c>
      <c r="BJ686" s="211"/>
      <c r="BK686" s="211" t="s">
        <v>8294</v>
      </c>
      <c r="BL686" s="211"/>
      <c r="BM686" s="212">
        <v>62.4</v>
      </c>
      <c r="BN686" s="212" t="s">
        <v>8299</v>
      </c>
      <c r="BO686" s="211" t="s">
        <v>8294</v>
      </c>
      <c r="BP686" s="211"/>
      <c r="BQ686" s="212">
        <v>10.4</v>
      </c>
      <c r="BR686" s="212" t="s">
        <v>8299</v>
      </c>
      <c r="BS686" s="212">
        <v>45.9</v>
      </c>
      <c r="BT686" s="212" t="s">
        <v>8299</v>
      </c>
      <c r="BU686" s="212">
        <v>14.1</v>
      </c>
      <c r="BV686" s="212" t="s">
        <v>8299</v>
      </c>
      <c r="BW686" s="212">
        <v>9.9</v>
      </c>
      <c r="BX686" s="212" t="s">
        <v>8299</v>
      </c>
      <c r="BY686" s="234">
        <v>8.5970773696899414</v>
      </c>
      <c r="BZ686" s="214">
        <v>42215</v>
      </c>
      <c r="CA686" s="212">
        <v>31.4</v>
      </c>
      <c r="CB686" s="208" t="s">
        <v>8299</v>
      </c>
      <c r="CC686" s="212">
        <v>10.8</v>
      </c>
      <c r="CD686" s="214">
        <v>42215</v>
      </c>
      <c r="CE686" s="208">
        <v>0</v>
      </c>
      <c r="CG686" s="215" t="s">
        <v>8294</v>
      </c>
      <c r="CH686" s="215" t="s">
        <v>8294</v>
      </c>
      <c r="CI686" s="215" t="s">
        <v>8294</v>
      </c>
      <c r="CJ686" s="215" t="s">
        <v>8294</v>
      </c>
    </row>
    <row r="687" spans="1:88">
      <c r="A687" s="210" t="s">
        <v>7624</v>
      </c>
      <c r="B687" s="211" t="s">
        <v>8187</v>
      </c>
      <c r="C687" s="212" t="s">
        <v>7800</v>
      </c>
      <c r="D687" s="211" t="s">
        <v>8276</v>
      </c>
      <c r="E687" s="212">
        <v>177</v>
      </c>
      <c r="F687" s="212">
        <v>2</v>
      </c>
      <c r="G687" s="213">
        <v>318</v>
      </c>
      <c r="H687" s="213">
        <v>12</v>
      </c>
      <c r="I687" s="213"/>
      <c r="J687" s="213"/>
      <c r="K687" s="211" t="s">
        <v>8294</v>
      </c>
      <c r="M687" s="212">
        <v>7</v>
      </c>
      <c r="N687" s="214">
        <v>41915</v>
      </c>
      <c r="O687" s="212">
        <v>6.33</v>
      </c>
      <c r="P687" s="214">
        <v>42215</v>
      </c>
      <c r="Q687" s="215" t="s">
        <v>8294</v>
      </c>
      <c r="R687" s="215" t="s">
        <v>8294</v>
      </c>
      <c r="S687" s="215" t="s">
        <v>8294</v>
      </c>
      <c r="T687" s="215" t="s">
        <v>8294</v>
      </c>
      <c r="U687" s="209">
        <f>AD687*BS687</f>
        <v>1970.2274106666666</v>
      </c>
      <c r="V687" s="216">
        <v>42215</v>
      </c>
      <c r="W687" s="215">
        <v>13.5</v>
      </c>
      <c r="X687" s="215" t="s">
        <v>8294</v>
      </c>
      <c r="Y687" s="215" t="s">
        <v>8294</v>
      </c>
      <c r="Z687" s="209">
        <f>AD687*BU687</f>
        <v>535.83590666666669</v>
      </c>
      <c r="AA687" s="216">
        <v>42215</v>
      </c>
      <c r="AB687" s="208">
        <f>(AD687/AH687)*10000</f>
        <v>82436.293333333349</v>
      </c>
      <c r="AC687" s="216">
        <v>42215</v>
      </c>
      <c r="AD687" s="485">
        <f>(O687/W687)*(((100-CC687)/100)*((100-2)/100))*100</f>
        <v>41.218146666666669</v>
      </c>
      <c r="AE687" s="216">
        <v>42212</v>
      </c>
      <c r="AF687" s="235">
        <v>46.219047619047629</v>
      </c>
      <c r="AG687" s="216">
        <v>42212</v>
      </c>
      <c r="AH687" s="212">
        <v>5</v>
      </c>
      <c r="AI687" s="216" t="s">
        <v>8299</v>
      </c>
      <c r="AJ687" s="212">
        <v>165</v>
      </c>
      <c r="AK687" s="216">
        <v>42145</v>
      </c>
      <c r="AL687" s="215" t="s">
        <v>8294</v>
      </c>
      <c r="AM687" s="215"/>
      <c r="AN687" s="212">
        <v>103</v>
      </c>
      <c r="AO687" s="212"/>
      <c r="AP687" s="215" t="s">
        <v>8294</v>
      </c>
      <c r="AQ687" s="215"/>
      <c r="AR687" s="215" t="s">
        <v>8294</v>
      </c>
      <c r="AS687" s="215"/>
      <c r="AT687" s="215" t="s">
        <v>8294</v>
      </c>
      <c r="AU687" s="215" t="s">
        <v>8294</v>
      </c>
      <c r="AV687" s="215"/>
      <c r="AW687" s="215" t="s">
        <v>8294</v>
      </c>
      <c r="AX687" s="215"/>
      <c r="AY687" s="215" t="s">
        <v>8294</v>
      </c>
      <c r="AZ687" s="215"/>
      <c r="BA687" s="215" t="s">
        <v>8294</v>
      </c>
      <c r="BB687" s="215"/>
      <c r="BC687" s="215" t="s">
        <v>8294</v>
      </c>
      <c r="BD687" s="215"/>
      <c r="BE687" s="212">
        <v>3</v>
      </c>
      <c r="BF687" s="217">
        <v>42279</v>
      </c>
      <c r="BG687" s="212">
        <v>-15.3</v>
      </c>
      <c r="BH687" s="212" t="s">
        <v>8299</v>
      </c>
      <c r="BI687" s="211" t="s">
        <v>8294</v>
      </c>
      <c r="BJ687" s="211"/>
      <c r="BK687" s="211" t="s">
        <v>8294</v>
      </c>
      <c r="BL687" s="211"/>
      <c r="BM687" s="212">
        <v>64</v>
      </c>
      <c r="BN687" s="212" t="s">
        <v>8299</v>
      </c>
      <c r="BO687" s="211" t="s">
        <v>8294</v>
      </c>
      <c r="BP687" s="211"/>
      <c r="BQ687" s="212">
        <v>9.4</v>
      </c>
      <c r="BR687" s="212" t="s">
        <v>8299</v>
      </c>
      <c r="BS687" s="212">
        <v>47.8</v>
      </c>
      <c r="BT687" s="212" t="s">
        <v>8299</v>
      </c>
      <c r="BU687" s="212">
        <v>13</v>
      </c>
      <c r="BV687" s="212" t="s">
        <v>8299</v>
      </c>
      <c r="BW687" s="212">
        <v>12.5</v>
      </c>
      <c r="BX687" s="212" t="s">
        <v>8299</v>
      </c>
      <c r="BY687" s="234">
        <v>7.5604791641235352</v>
      </c>
      <c r="BZ687" s="214">
        <v>42215</v>
      </c>
      <c r="CA687" s="212">
        <v>30</v>
      </c>
      <c r="CB687" s="208" t="s">
        <v>8299</v>
      </c>
      <c r="CC687" s="212">
        <v>10.3</v>
      </c>
      <c r="CD687" s="214">
        <v>42215</v>
      </c>
      <c r="CE687" s="208">
        <v>0</v>
      </c>
      <c r="CG687" s="215" t="s">
        <v>8294</v>
      </c>
      <c r="CH687" s="215" t="s">
        <v>8294</v>
      </c>
      <c r="CI687" s="215" t="s">
        <v>8294</v>
      </c>
      <c r="CJ687" s="215" t="s">
        <v>8294</v>
      </c>
    </row>
    <row r="688" spans="1:88">
      <c r="A688" s="210" t="s">
        <v>7624</v>
      </c>
      <c r="B688" s="211" t="s">
        <v>8124</v>
      </c>
      <c r="C688" s="212" t="s">
        <v>7768</v>
      </c>
      <c r="D688" s="211" t="s">
        <v>8276</v>
      </c>
      <c r="E688" s="212">
        <v>145</v>
      </c>
      <c r="F688" s="212">
        <v>2</v>
      </c>
      <c r="G688" s="213">
        <v>318</v>
      </c>
      <c r="H688" s="213">
        <v>13</v>
      </c>
      <c r="I688" s="213"/>
      <c r="J688" s="213"/>
      <c r="K688" s="211" t="s">
        <v>8294</v>
      </c>
      <c r="M688" s="212">
        <v>7</v>
      </c>
      <c r="N688" s="214">
        <v>41915</v>
      </c>
      <c r="O688" s="212">
        <v>4.99</v>
      </c>
      <c r="P688" s="214">
        <v>42215</v>
      </c>
      <c r="Q688" s="215" t="s">
        <v>8294</v>
      </c>
      <c r="R688" s="215" t="s">
        <v>8294</v>
      </c>
      <c r="S688" s="215" t="s">
        <v>8294</v>
      </c>
      <c r="T688" s="215" t="s">
        <v>8294</v>
      </c>
      <c r="U688" s="209">
        <f>AD688*BS688</f>
        <v>1507.5399888888887</v>
      </c>
      <c r="V688" s="216">
        <v>42215</v>
      </c>
      <c r="W688" s="215">
        <v>13.5</v>
      </c>
      <c r="X688" s="215" t="s">
        <v>8294</v>
      </c>
      <c r="Y688" s="215" t="s">
        <v>8294</v>
      </c>
      <c r="Z688" s="209">
        <f>AD688*BU688</f>
        <v>440.91492148148143</v>
      </c>
      <c r="AA688" s="216">
        <v>42215</v>
      </c>
      <c r="AB688" s="208">
        <f>(AD688/AH688)*10000</f>
        <v>63569.048656499632</v>
      </c>
      <c r="AC688" s="216">
        <v>42215</v>
      </c>
      <c r="AD688" s="485">
        <f>(O688/W688)*(((100-CC688)/100)*((100-2)/100))*100</f>
        <v>32.420214814814813</v>
      </c>
      <c r="AE688" s="216">
        <v>42212</v>
      </c>
      <c r="AF688" s="235">
        <v>36.353683353683351</v>
      </c>
      <c r="AG688" s="216">
        <v>42212</v>
      </c>
      <c r="AH688" s="212">
        <v>5.0999999999999996</v>
      </c>
      <c r="AI688" s="216" t="s">
        <v>8299</v>
      </c>
      <c r="AJ688" s="212">
        <v>160</v>
      </c>
      <c r="AK688" s="216">
        <v>42145</v>
      </c>
      <c r="AL688" s="215" t="s">
        <v>8294</v>
      </c>
      <c r="AM688" s="215"/>
      <c r="AN688" s="212">
        <v>105</v>
      </c>
      <c r="AO688" s="212"/>
      <c r="AP688" s="215" t="s">
        <v>8294</v>
      </c>
      <c r="AQ688" s="215"/>
      <c r="AR688" s="215" t="s">
        <v>8294</v>
      </c>
      <c r="AS688" s="215"/>
      <c r="AT688" s="215" t="s">
        <v>8294</v>
      </c>
      <c r="AU688" s="215" t="s">
        <v>8294</v>
      </c>
      <c r="AV688" s="215"/>
      <c r="AW688" s="215" t="s">
        <v>8294</v>
      </c>
      <c r="AX688" s="215"/>
      <c r="AY688" s="215" t="s">
        <v>8294</v>
      </c>
      <c r="AZ688" s="215"/>
      <c r="BA688" s="215" t="s">
        <v>8294</v>
      </c>
      <c r="BB688" s="215"/>
      <c r="BC688" s="215" t="s">
        <v>8294</v>
      </c>
      <c r="BD688" s="215"/>
      <c r="BE688" s="212">
        <v>3</v>
      </c>
      <c r="BF688" s="217">
        <v>42279</v>
      </c>
      <c r="BG688" s="212">
        <v>-16.2</v>
      </c>
      <c r="BH688" s="212" t="s">
        <v>8299</v>
      </c>
      <c r="BI688" s="211" t="s">
        <v>8294</v>
      </c>
      <c r="BJ688" s="211"/>
      <c r="BK688" s="211" t="s">
        <v>8294</v>
      </c>
      <c r="BL688" s="211"/>
      <c r="BM688" s="212">
        <v>61.4</v>
      </c>
      <c r="BN688" s="212" t="s">
        <v>8299</v>
      </c>
      <c r="BO688" s="211" t="s">
        <v>8294</v>
      </c>
      <c r="BP688" s="211"/>
      <c r="BQ688" s="212">
        <v>10.3</v>
      </c>
      <c r="BR688" s="212" t="s">
        <v>8299</v>
      </c>
      <c r="BS688" s="212">
        <v>46.5</v>
      </c>
      <c r="BT688" s="212" t="s">
        <v>8299</v>
      </c>
      <c r="BU688" s="212">
        <v>13.6</v>
      </c>
      <c r="BV688" s="212" t="s">
        <v>8299</v>
      </c>
      <c r="BW688" s="212">
        <v>10.9</v>
      </c>
      <c r="BX688" s="212" t="s">
        <v>8299</v>
      </c>
      <c r="BY688" s="234">
        <v>7.9275898933410645</v>
      </c>
      <c r="BZ688" s="214">
        <v>42215</v>
      </c>
      <c r="CA688" s="212">
        <v>30.5</v>
      </c>
      <c r="CB688" s="208" t="s">
        <v>8299</v>
      </c>
      <c r="CC688" s="212">
        <v>10.5</v>
      </c>
      <c r="CD688" s="214">
        <v>42215</v>
      </c>
      <c r="CE688" s="208">
        <v>0</v>
      </c>
      <c r="CG688" s="215" t="s">
        <v>8294</v>
      </c>
      <c r="CH688" s="215" t="s">
        <v>8294</v>
      </c>
      <c r="CI688" s="215" t="s">
        <v>8294</v>
      </c>
      <c r="CJ688" s="215" t="s">
        <v>8294</v>
      </c>
    </row>
    <row r="689" spans="1:88">
      <c r="A689" s="210" t="s">
        <v>7624</v>
      </c>
      <c r="B689" s="211" t="s">
        <v>7919</v>
      </c>
      <c r="C689" s="212" t="s">
        <v>7677</v>
      </c>
      <c r="D689" s="211" t="s">
        <v>8276</v>
      </c>
      <c r="E689" s="212">
        <v>47</v>
      </c>
      <c r="F689" s="212">
        <v>2</v>
      </c>
      <c r="G689" s="213">
        <v>318</v>
      </c>
      <c r="H689" s="213">
        <v>14</v>
      </c>
      <c r="I689" s="213"/>
      <c r="J689" s="213"/>
      <c r="K689" s="211" t="s">
        <v>8294</v>
      </c>
      <c r="M689" s="212">
        <v>7</v>
      </c>
      <c r="N689" s="214">
        <v>41915</v>
      </c>
      <c r="O689" s="212">
        <v>4.5999999999999996</v>
      </c>
      <c r="P689" s="214">
        <v>42215</v>
      </c>
      <c r="Q689" s="215" t="s">
        <v>8294</v>
      </c>
      <c r="R689" s="215" t="s">
        <v>8294</v>
      </c>
      <c r="S689" s="215" t="s">
        <v>8294</v>
      </c>
      <c r="T689" s="215" t="s">
        <v>8294</v>
      </c>
      <c r="U689" s="209">
        <f>AD689*BS689</f>
        <v>1393.9938133333333</v>
      </c>
      <c r="V689" s="216">
        <v>42215</v>
      </c>
      <c r="W689" s="215">
        <v>13.5</v>
      </c>
      <c r="X689" s="215" t="s">
        <v>8294</v>
      </c>
      <c r="Y689" s="215" t="s">
        <v>8294</v>
      </c>
      <c r="Z689" s="209">
        <f>AD689*BU689</f>
        <v>411.04945777777777</v>
      </c>
      <c r="AA689" s="216">
        <v>42215</v>
      </c>
      <c r="AB689" s="208">
        <f>(AD689/AH689)*10000</f>
        <v>66191.539094650201</v>
      </c>
      <c r="AC689" s="216">
        <v>42215</v>
      </c>
      <c r="AD689" s="485">
        <f>(O689/W689)*(((100-CC689)/100)*((100-2)/100))*100</f>
        <v>29.786192592592592</v>
      </c>
      <c r="AE689" s="216">
        <v>42212</v>
      </c>
      <c r="AF689" s="235">
        <v>33.400081400081397</v>
      </c>
      <c r="AG689" s="216">
        <v>42212</v>
      </c>
      <c r="AH689" s="212">
        <v>4.5</v>
      </c>
      <c r="AI689" s="216" t="s">
        <v>8299</v>
      </c>
      <c r="AJ689" s="212">
        <v>160</v>
      </c>
      <c r="AK689" s="216">
        <v>42145</v>
      </c>
      <c r="AL689" s="215" t="s">
        <v>8294</v>
      </c>
      <c r="AM689" s="215"/>
      <c r="AN689" s="212">
        <v>104</v>
      </c>
      <c r="AO689" s="212"/>
      <c r="AP689" s="215" t="s">
        <v>8294</v>
      </c>
      <c r="AQ689" s="215"/>
      <c r="AR689" s="215" t="s">
        <v>8294</v>
      </c>
      <c r="AS689" s="215"/>
      <c r="AT689" s="215" t="s">
        <v>8294</v>
      </c>
      <c r="AU689" s="215" t="s">
        <v>8294</v>
      </c>
      <c r="AV689" s="215"/>
      <c r="AW689" s="215" t="s">
        <v>8294</v>
      </c>
      <c r="AX689" s="215"/>
      <c r="AY689" s="215" t="s">
        <v>8294</v>
      </c>
      <c r="AZ689" s="215"/>
      <c r="BA689" s="215" t="s">
        <v>8294</v>
      </c>
      <c r="BB689" s="215"/>
      <c r="BC689" s="215" t="s">
        <v>8294</v>
      </c>
      <c r="BD689" s="215"/>
      <c r="BE689" s="212">
        <v>3</v>
      </c>
      <c r="BF689" s="217">
        <v>42279</v>
      </c>
      <c r="BG689" s="212">
        <v>-15.8</v>
      </c>
      <c r="BH689" s="212" t="s">
        <v>8299</v>
      </c>
      <c r="BI689" s="211" t="s">
        <v>8294</v>
      </c>
      <c r="BJ689" s="211"/>
      <c r="BK689" s="211" t="s">
        <v>8294</v>
      </c>
      <c r="BL689" s="211"/>
      <c r="BM689" s="212">
        <v>61.5</v>
      </c>
      <c r="BN689" s="212" t="s">
        <v>8299</v>
      </c>
      <c r="BO689" s="211" t="s">
        <v>8294</v>
      </c>
      <c r="BP689" s="211"/>
      <c r="BQ689" s="212">
        <v>9.9</v>
      </c>
      <c r="BR689" s="212" t="s">
        <v>8299</v>
      </c>
      <c r="BS689" s="212">
        <v>46.8</v>
      </c>
      <c r="BT689" s="212" t="s">
        <v>8299</v>
      </c>
      <c r="BU689" s="212">
        <v>13.8</v>
      </c>
      <c r="BV689" s="212" t="s">
        <v>8299</v>
      </c>
      <c r="BW689" s="212">
        <v>13.4</v>
      </c>
      <c r="BX689" s="212" t="s">
        <v>8299</v>
      </c>
      <c r="BY689" s="234">
        <v>8.5622329711914062</v>
      </c>
      <c r="BZ689" s="214">
        <v>42215</v>
      </c>
      <c r="CA689" s="212">
        <v>31.2</v>
      </c>
      <c r="CB689" s="208" t="s">
        <v>8299</v>
      </c>
      <c r="CC689" s="212">
        <v>10.8</v>
      </c>
      <c r="CD689" s="214">
        <v>42215</v>
      </c>
      <c r="CE689" s="208">
        <v>0</v>
      </c>
      <c r="CG689" s="215" t="s">
        <v>8294</v>
      </c>
      <c r="CH689" s="215" t="s">
        <v>8294</v>
      </c>
      <c r="CI689" s="215" t="s">
        <v>8294</v>
      </c>
      <c r="CJ689" s="215" t="s">
        <v>8294</v>
      </c>
    </row>
    <row r="690" spans="1:88">
      <c r="A690" s="210" t="s">
        <v>7624</v>
      </c>
      <c r="B690" s="211" t="s">
        <v>7981</v>
      </c>
      <c r="C690" s="212" t="s">
        <v>7706</v>
      </c>
      <c r="D690" s="211" t="s">
        <v>8276</v>
      </c>
      <c r="E690" s="212">
        <v>78</v>
      </c>
      <c r="F690" s="212">
        <v>2</v>
      </c>
      <c r="G690" s="213">
        <v>318</v>
      </c>
      <c r="H690" s="213">
        <v>15</v>
      </c>
      <c r="I690" s="213"/>
      <c r="J690" s="213"/>
      <c r="K690" s="211" t="s">
        <v>8294</v>
      </c>
      <c r="M690" s="212">
        <v>7</v>
      </c>
      <c r="N690" s="214">
        <v>41915</v>
      </c>
      <c r="O690" s="212">
        <v>5.73</v>
      </c>
      <c r="P690" s="214">
        <v>42215</v>
      </c>
      <c r="Q690" s="215" t="s">
        <v>8294</v>
      </c>
      <c r="R690" s="215" t="s">
        <v>8294</v>
      </c>
      <c r="S690" s="215" t="s">
        <v>8294</v>
      </c>
      <c r="T690" s="215" t="s">
        <v>8294</v>
      </c>
      <c r="U690" s="209">
        <f>AD690*BS690</f>
        <v>1680.8264853333335</v>
      </c>
      <c r="V690" s="216">
        <v>42215</v>
      </c>
      <c r="W690" s="215">
        <v>13.5</v>
      </c>
      <c r="X690" s="215" t="s">
        <v>8294</v>
      </c>
      <c r="Y690" s="215" t="s">
        <v>8294</v>
      </c>
      <c r="Z690" s="209">
        <f>AD690*BU690</f>
        <v>494.57947466666673</v>
      </c>
      <c r="AA690" s="216">
        <v>42215</v>
      </c>
      <c r="AB690" s="208">
        <f>(AD690/AH690)*10000</f>
        <v>82636.503703703711</v>
      </c>
      <c r="AC690" s="216">
        <v>42215</v>
      </c>
      <c r="AD690" s="485">
        <f>(O690/W690)*(((100-CC690)/100)*((100-2)/100))*100</f>
        <v>37.186426666666669</v>
      </c>
      <c r="AE690" s="216">
        <v>42212</v>
      </c>
      <c r="AF690" s="235">
        <v>41.698168498168506</v>
      </c>
      <c r="AG690" s="216">
        <v>42212</v>
      </c>
      <c r="AH690" s="212">
        <v>4.5</v>
      </c>
      <c r="AI690" s="216" t="s">
        <v>8299</v>
      </c>
      <c r="AJ690" s="212">
        <v>150</v>
      </c>
      <c r="AK690" s="216">
        <v>42145</v>
      </c>
      <c r="AL690" s="215" t="s">
        <v>8294</v>
      </c>
      <c r="AM690" s="215"/>
      <c r="AN690" s="212">
        <v>100</v>
      </c>
      <c r="AO690" s="212"/>
      <c r="AP690" s="215" t="s">
        <v>8294</v>
      </c>
      <c r="AQ690" s="215"/>
      <c r="AR690" s="215" t="s">
        <v>8294</v>
      </c>
      <c r="AS690" s="215"/>
      <c r="AT690" s="215" t="s">
        <v>8294</v>
      </c>
      <c r="AU690" s="215" t="s">
        <v>8294</v>
      </c>
      <c r="AV690" s="215"/>
      <c r="AW690" s="215" t="s">
        <v>8294</v>
      </c>
      <c r="AX690" s="215"/>
      <c r="AY690" s="215" t="s">
        <v>8294</v>
      </c>
      <c r="AZ690" s="215"/>
      <c r="BA690" s="215" t="s">
        <v>8294</v>
      </c>
      <c r="BB690" s="215"/>
      <c r="BC690" s="215" t="s">
        <v>8294</v>
      </c>
      <c r="BD690" s="215"/>
      <c r="BE690" s="212">
        <v>3</v>
      </c>
      <c r="BF690" s="217">
        <v>42279</v>
      </c>
      <c r="BG690" s="212">
        <v>-9</v>
      </c>
      <c r="BH690" s="212" t="s">
        <v>8299</v>
      </c>
      <c r="BI690" s="211" t="s">
        <v>8294</v>
      </c>
      <c r="BJ690" s="211"/>
      <c r="BK690" s="211" t="s">
        <v>8294</v>
      </c>
      <c r="BL690" s="211"/>
      <c r="BM690" s="212">
        <v>61.7</v>
      </c>
      <c r="BN690" s="212" t="s">
        <v>8299</v>
      </c>
      <c r="BO690" s="211" t="s">
        <v>8294</v>
      </c>
      <c r="BP690" s="211"/>
      <c r="BQ690" s="212">
        <v>10.199999999999999</v>
      </c>
      <c r="BR690" s="212" t="s">
        <v>8299</v>
      </c>
      <c r="BS690" s="212">
        <v>45.2</v>
      </c>
      <c r="BT690" s="212" t="s">
        <v>8299</v>
      </c>
      <c r="BU690" s="212">
        <v>13.3</v>
      </c>
      <c r="BV690" s="212" t="s">
        <v>8299</v>
      </c>
      <c r="BW690" s="212">
        <v>10.7</v>
      </c>
      <c r="BX690" s="212" t="s">
        <v>8299</v>
      </c>
      <c r="BY690" s="234">
        <v>8.5106029510498047</v>
      </c>
      <c r="BZ690" s="214">
        <v>42215</v>
      </c>
      <c r="CA690" s="212">
        <v>29</v>
      </c>
      <c r="CB690" s="208" t="s">
        <v>8299</v>
      </c>
      <c r="CC690" s="212">
        <v>10.6</v>
      </c>
      <c r="CD690" s="214">
        <v>42215</v>
      </c>
      <c r="CE690" s="208">
        <v>0</v>
      </c>
      <c r="CG690" s="215" t="s">
        <v>8294</v>
      </c>
      <c r="CH690" s="215" t="s">
        <v>8294</v>
      </c>
      <c r="CI690" s="215" t="s">
        <v>8294</v>
      </c>
      <c r="CJ690" s="215" t="s">
        <v>8294</v>
      </c>
    </row>
    <row r="691" spans="1:88">
      <c r="A691" s="210" t="s">
        <v>7624</v>
      </c>
      <c r="B691" s="211" t="s">
        <v>8196</v>
      </c>
      <c r="C691" s="212" t="s">
        <v>7394</v>
      </c>
      <c r="D691" s="211" t="s">
        <v>8276</v>
      </c>
      <c r="E691" s="212">
        <v>188</v>
      </c>
      <c r="F691" s="212">
        <v>2</v>
      </c>
      <c r="G691" s="213">
        <v>318</v>
      </c>
      <c r="H691" s="213">
        <v>16</v>
      </c>
      <c r="I691" s="213"/>
      <c r="J691" s="213"/>
      <c r="K691" s="212">
        <v>25</v>
      </c>
      <c r="L691" s="223">
        <v>42278</v>
      </c>
      <c r="M691" s="212">
        <v>7</v>
      </c>
      <c r="N691" s="214">
        <v>41915</v>
      </c>
      <c r="O691" s="212">
        <v>5.14</v>
      </c>
      <c r="P691" s="214">
        <v>42215</v>
      </c>
      <c r="Q691" s="215" t="s">
        <v>8294</v>
      </c>
      <c r="R691" s="215" t="s">
        <v>8294</v>
      </c>
      <c r="S691" s="215" t="s">
        <v>8294</v>
      </c>
      <c r="T691" s="215" t="s">
        <v>8294</v>
      </c>
      <c r="U691" s="209">
        <f>AD691*BS691</f>
        <v>1571.3078992592591</v>
      </c>
      <c r="V691" s="216">
        <v>42215</v>
      </c>
      <c r="W691" s="215">
        <v>13.5</v>
      </c>
      <c r="X691" s="215" t="s">
        <v>8294</v>
      </c>
      <c r="Y691" s="215" t="s">
        <v>8294</v>
      </c>
      <c r="Z691" s="209">
        <f>AD691*BU691</f>
        <v>488.10841125925919</v>
      </c>
      <c r="AA691" s="216">
        <v>42215</v>
      </c>
      <c r="AB691" s="208">
        <f>(AD691/AH691)*10000</f>
        <v>81541.665763324287</v>
      </c>
      <c r="AC691" s="216">
        <v>42215</v>
      </c>
      <c r="AD691" s="485">
        <f>(O691/W691)*(((100-CC691)/100)*((100-2)/100))*100</f>
        <v>33.432082962962959</v>
      </c>
      <c r="AE691" s="216">
        <v>42212</v>
      </c>
      <c r="AF691" s="235">
        <v>37.488319088319081</v>
      </c>
      <c r="AG691" s="216">
        <v>42212</v>
      </c>
      <c r="AH691" s="212">
        <v>4.0999999999999996</v>
      </c>
      <c r="AI691" s="216" t="s">
        <v>8299</v>
      </c>
      <c r="AJ691" s="212">
        <v>150</v>
      </c>
      <c r="AK691" s="216">
        <v>42145</v>
      </c>
      <c r="AL691" s="215" t="s">
        <v>8294</v>
      </c>
      <c r="AM691" s="215"/>
      <c r="AN691" s="212">
        <v>100</v>
      </c>
      <c r="AO691" s="212"/>
      <c r="AP691" s="215" t="s">
        <v>8294</v>
      </c>
      <c r="AQ691" s="215"/>
      <c r="AR691" s="215" t="s">
        <v>8294</v>
      </c>
      <c r="AS691" s="215"/>
      <c r="AT691" s="215" t="s">
        <v>8294</v>
      </c>
      <c r="AU691" s="215" t="s">
        <v>8294</v>
      </c>
      <c r="AV691" s="215"/>
      <c r="AW691" s="215" t="s">
        <v>8294</v>
      </c>
      <c r="AX691" s="215"/>
      <c r="AY691" s="215" t="s">
        <v>8294</v>
      </c>
      <c r="AZ691" s="215"/>
      <c r="BA691" s="215" t="s">
        <v>8294</v>
      </c>
      <c r="BB691" s="215"/>
      <c r="BC691" s="215" t="s">
        <v>8294</v>
      </c>
      <c r="BD691" s="215"/>
      <c r="BE691" s="212">
        <v>3</v>
      </c>
      <c r="BF691" s="217">
        <v>42279</v>
      </c>
      <c r="BG691" s="212">
        <v>-13.8</v>
      </c>
      <c r="BH691" s="212" t="s">
        <v>8299</v>
      </c>
      <c r="BI691" s="211" t="s">
        <v>8294</v>
      </c>
      <c r="BJ691" s="211"/>
      <c r="BK691" s="211" t="s">
        <v>8294</v>
      </c>
      <c r="BL691" s="211"/>
      <c r="BM691" s="212">
        <v>61.6</v>
      </c>
      <c r="BN691" s="212" t="s">
        <v>8299</v>
      </c>
      <c r="BO691" s="211" t="s">
        <v>8294</v>
      </c>
      <c r="BP691" s="211"/>
      <c r="BQ691" s="212">
        <v>9.9</v>
      </c>
      <c r="BR691" s="212" t="s">
        <v>8299</v>
      </c>
      <c r="BS691" s="212">
        <v>47</v>
      </c>
      <c r="BT691" s="212" t="s">
        <v>8299</v>
      </c>
      <c r="BU691" s="212">
        <v>14.6</v>
      </c>
      <c r="BV691" s="212" t="s">
        <v>8299</v>
      </c>
      <c r="BW691" s="212">
        <v>9.3000000000000007</v>
      </c>
      <c r="BX691" s="212" t="s">
        <v>8299</v>
      </c>
      <c r="BY691" s="234">
        <v>8.2248506546020508</v>
      </c>
      <c r="BZ691" s="214">
        <v>42215</v>
      </c>
      <c r="CA691" s="212">
        <v>33.1</v>
      </c>
      <c r="CB691" s="208" t="s">
        <v>8299</v>
      </c>
      <c r="CC691" s="212">
        <v>10.4</v>
      </c>
      <c r="CD691" s="214">
        <v>42215</v>
      </c>
      <c r="CE691" s="208">
        <v>0</v>
      </c>
      <c r="CG691" s="215" t="s">
        <v>8294</v>
      </c>
      <c r="CH691" s="215" t="s">
        <v>8294</v>
      </c>
      <c r="CI691" s="215" t="s">
        <v>8294</v>
      </c>
      <c r="CJ691" s="215" t="s">
        <v>8294</v>
      </c>
    </row>
    <row r="692" spans="1:88">
      <c r="A692" s="210" t="s">
        <v>7624</v>
      </c>
      <c r="B692" s="211" t="s">
        <v>7943</v>
      </c>
      <c r="C692" s="212" t="s">
        <v>7689</v>
      </c>
      <c r="D692" s="211" t="s">
        <v>8274</v>
      </c>
      <c r="E692" s="212">
        <v>59</v>
      </c>
      <c r="F692" s="212">
        <v>2</v>
      </c>
      <c r="G692" s="213">
        <v>318</v>
      </c>
      <c r="H692" s="213">
        <v>17</v>
      </c>
      <c r="I692" s="213"/>
      <c r="J692" s="213"/>
      <c r="K692" s="211" t="s">
        <v>8294</v>
      </c>
      <c r="M692" s="212">
        <v>7</v>
      </c>
      <c r="N692" s="214">
        <v>41915</v>
      </c>
      <c r="O692" s="212">
        <v>3.24</v>
      </c>
      <c r="P692" s="214">
        <v>42215</v>
      </c>
      <c r="Q692" s="215" t="s">
        <v>8294</v>
      </c>
      <c r="R692" s="215" t="s">
        <v>8294</v>
      </c>
      <c r="S692" s="215" t="s">
        <v>8294</v>
      </c>
      <c r="T692" s="215" t="s">
        <v>8294</v>
      </c>
      <c r="U692" s="209">
        <f>AD692*BS692</f>
        <v>989.25825600000007</v>
      </c>
      <c r="V692" s="216">
        <v>42215</v>
      </c>
      <c r="W692" s="215">
        <v>13.5</v>
      </c>
      <c r="X692" s="215" t="s">
        <v>8294</v>
      </c>
      <c r="Y692" s="215" t="s">
        <v>8294</v>
      </c>
      <c r="Z692" s="209">
        <f>AD692*BU692</f>
        <v>310.84972800000003</v>
      </c>
      <c r="AA692" s="216">
        <v>42215</v>
      </c>
      <c r="AB692" s="208">
        <f>(AD692/AH692)*10000</f>
        <v>44688</v>
      </c>
      <c r="AC692" s="216">
        <v>42215</v>
      </c>
      <c r="AD692" s="485">
        <f>(O692/W692)*(((100-CC692)/100)*((100-2)/100))*100</f>
        <v>21.003360000000001</v>
      </c>
      <c r="AE692" s="216">
        <v>42212</v>
      </c>
      <c r="AF692" s="235">
        <v>23.551648351648353</v>
      </c>
      <c r="AG692" s="216">
        <v>42212</v>
      </c>
      <c r="AH692" s="212">
        <v>4.7</v>
      </c>
      <c r="AI692" s="216" t="s">
        <v>8299</v>
      </c>
      <c r="AJ692" s="212">
        <v>175</v>
      </c>
      <c r="AK692" s="216">
        <v>42145</v>
      </c>
      <c r="AL692" s="215" t="s">
        <v>8294</v>
      </c>
      <c r="AM692" s="215"/>
      <c r="AN692" s="212">
        <v>103</v>
      </c>
      <c r="AO692" s="212"/>
      <c r="AP692" s="215" t="s">
        <v>8294</v>
      </c>
      <c r="AQ692" s="215"/>
      <c r="AR692" s="215" t="s">
        <v>8294</v>
      </c>
      <c r="AS692" s="215"/>
      <c r="AT692" s="215" t="s">
        <v>8294</v>
      </c>
      <c r="AU692" s="215" t="s">
        <v>8294</v>
      </c>
      <c r="AV692" s="215"/>
      <c r="AW692" s="215" t="s">
        <v>8294</v>
      </c>
      <c r="AX692" s="215"/>
      <c r="AY692" s="215" t="s">
        <v>8294</v>
      </c>
      <c r="AZ692" s="215"/>
      <c r="BA692" s="215" t="s">
        <v>8294</v>
      </c>
      <c r="BB692" s="215"/>
      <c r="BC692" s="215" t="s">
        <v>8294</v>
      </c>
      <c r="BD692" s="215"/>
      <c r="BE692" s="212">
        <v>3</v>
      </c>
      <c r="BF692" s="217">
        <v>42279</v>
      </c>
      <c r="BG692" s="212">
        <v>2</v>
      </c>
      <c r="BH692" s="212" t="s">
        <v>8299</v>
      </c>
      <c r="BI692" s="211" t="s">
        <v>8294</v>
      </c>
      <c r="BJ692" s="211"/>
      <c r="BK692" s="211" t="s">
        <v>8294</v>
      </c>
      <c r="BL692" s="211"/>
      <c r="BM692" s="212">
        <v>64.599999999999994</v>
      </c>
      <c r="BN692" s="212" t="s">
        <v>8299</v>
      </c>
      <c r="BO692" s="211" t="s">
        <v>8294</v>
      </c>
      <c r="BP692" s="211"/>
      <c r="BQ692" s="212">
        <v>8.1</v>
      </c>
      <c r="BR692" s="212" t="s">
        <v>8299</v>
      </c>
      <c r="BS692" s="212">
        <v>47.1</v>
      </c>
      <c r="BT692" s="212" t="s">
        <v>8299</v>
      </c>
      <c r="BU692" s="212">
        <v>14.8</v>
      </c>
      <c r="BV692" s="212" t="s">
        <v>8299</v>
      </c>
      <c r="BW692" s="212">
        <v>31.6</v>
      </c>
      <c r="BX692" s="212" t="s">
        <v>8299</v>
      </c>
      <c r="BY692" s="234">
        <v>8.0584783554077148</v>
      </c>
      <c r="BZ692" s="214">
        <v>42215</v>
      </c>
      <c r="CA692" s="212">
        <v>33.6</v>
      </c>
      <c r="CB692" s="208" t="s">
        <v>8299</v>
      </c>
      <c r="CC692" s="212">
        <v>10.7</v>
      </c>
      <c r="CD692" s="214">
        <v>42215</v>
      </c>
      <c r="CE692" s="208">
        <v>0</v>
      </c>
      <c r="CG692" s="215" t="s">
        <v>8294</v>
      </c>
      <c r="CH692" s="215" t="s">
        <v>8294</v>
      </c>
      <c r="CI692" s="215" t="s">
        <v>8294</v>
      </c>
      <c r="CJ692" s="215" t="s">
        <v>8294</v>
      </c>
    </row>
    <row r="693" spans="1:88">
      <c r="A693" s="210" t="s">
        <v>7624</v>
      </c>
      <c r="B693" s="211" t="s">
        <v>8163</v>
      </c>
      <c r="C693" s="212" t="s">
        <v>7788</v>
      </c>
      <c r="D693" s="211" t="s">
        <v>8274</v>
      </c>
      <c r="E693" s="212">
        <v>165</v>
      </c>
      <c r="F693" s="212">
        <v>2</v>
      </c>
      <c r="G693" s="213">
        <v>318</v>
      </c>
      <c r="H693" s="213">
        <v>18</v>
      </c>
      <c r="I693" s="213"/>
      <c r="J693" s="213"/>
      <c r="K693" s="211" t="s">
        <v>8294</v>
      </c>
      <c r="M693" s="212">
        <v>7</v>
      </c>
      <c r="N693" s="214">
        <v>41915</v>
      </c>
      <c r="O693" s="212">
        <v>4.8899999999999997</v>
      </c>
      <c r="P693" s="214">
        <v>42215</v>
      </c>
      <c r="Q693" s="215" t="s">
        <v>8294</v>
      </c>
      <c r="R693" s="215" t="s">
        <v>8294</v>
      </c>
      <c r="S693" s="215" t="s">
        <v>8294</v>
      </c>
      <c r="T693" s="215" t="s">
        <v>8294</v>
      </c>
      <c r="U693" s="209">
        <f>AD693*BS693</f>
        <v>1509.0992777777778</v>
      </c>
      <c r="V693" s="216">
        <v>42215</v>
      </c>
      <c r="W693" s="215">
        <v>13.5</v>
      </c>
      <c r="X693" s="215" t="s">
        <v>8294</v>
      </c>
      <c r="Y693" s="215" t="s">
        <v>8294</v>
      </c>
      <c r="Z693" s="209">
        <f>AD693*BU693</f>
        <v>451.14125777777775</v>
      </c>
      <c r="AA693" s="216">
        <v>42215</v>
      </c>
      <c r="AB693" s="208">
        <f>(AD693/AH693)*10000</f>
        <v>73884.909560723521</v>
      </c>
      <c r="AC693" s="216">
        <v>42215</v>
      </c>
      <c r="AD693" s="485">
        <f>(O693/W693)*(((100-CC693)/100)*((100-2)/100))*100</f>
        <v>31.770511111111112</v>
      </c>
      <c r="AE693" s="216">
        <v>42212</v>
      </c>
      <c r="AF693" s="235">
        <v>35.625152625152623</v>
      </c>
      <c r="AG693" s="216">
        <v>42212</v>
      </c>
      <c r="AH693" s="212">
        <v>4.3</v>
      </c>
      <c r="AI693" s="216" t="s">
        <v>8299</v>
      </c>
      <c r="AJ693" s="212">
        <v>170</v>
      </c>
      <c r="AK693" s="216">
        <v>42145</v>
      </c>
      <c r="AL693" s="215" t="s">
        <v>8294</v>
      </c>
      <c r="AM693" s="215"/>
      <c r="AN693" s="212">
        <v>103</v>
      </c>
      <c r="AO693" s="212"/>
      <c r="AP693" s="215" t="s">
        <v>8294</v>
      </c>
      <c r="AQ693" s="215"/>
      <c r="AR693" s="215" t="s">
        <v>8294</v>
      </c>
      <c r="AS693" s="215"/>
      <c r="AT693" s="215" t="s">
        <v>8294</v>
      </c>
      <c r="AU693" s="215" t="s">
        <v>8294</v>
      </c>
      <c r="AV693" s="215"/>
      <c r="AW693" s="215" t="s">
        <v>8294</v>
      </c>
      <c r="AX693" s="215"/>
      <c r="AY693" s="215" t="s">
        <v>8294</v>
      </c>
      <c r="AZ693" s="215"/>
      <c r="BA693" s="215" t="s">
        <v>8294</v>
      </c>
      <c r="BB693" s="215"/>
      <c r="BC693" s="215" t="s">
        <v>8294</v>
      </c>
      <c r="BD693" s="215"/>
      <c r="BE693" s="212">
        <v>3</v>
      </c>
      <c r="BF693" s="217">
        <v>42279</v>
      </c>
      <c r="BG693" s="212">
        <v>-14.3</v>
      </c>
      <c r="BH693" s="212" t="s">
        <v>8299</v>
      </c>
      <c r="BI693" s="211" t="s">
        <v>8294</v>
      </c>
      <c r="BJ693" s="211"/>
      <c r="BK693" s="211" t="s">
        <v>8294</v>
      </c>
      <c r="BL693" s="211"/>
      <c r="BM693" s="212">
        <v>62</v>
      </c>
      <c r="BN693" s="212" t="s">
        <v>8299</v>
      </c>
      <c r="BO693" s="211" t="s">
        <v>8294</v>
      </c>
      <c r="BP693" s="211"/>
      <c r="BQ693" s="212">
        <v>10</v>
      </c>
      <c r="BR693" s="212" t="s">
        <v>8299</v>
      </c>
      <c r="BS693" s="212">
        <v>47.5</v>
      </c>
      <c r="BT693" s="212" t="s">
        <v>8299</v>
      </c>
      <c r="BU693" s="212">
        <v>14.2</v>
      </c>
      <c r="BV693" s="212" t="s">
        <v>8299</v>
      </c>
      <c r="BW693" s="212">
        <v>11.3</v>
      </c>
      <c r="BX693" s="212" t="s">
        <v>8299</v>
      </c>
      <c r="BY693" s="234">
        <v>8.2238407135009766</v>
      </c>
      <c r="BZ693" s="214">
        <v>42215</v>
      </c>
      <c r="CA693" s="212">
        <v>32.6</v>
      </c>
      <c r="CB693" s="208" t="s">
        <v>8299</v>
      </c>
      <c r="CC693" s="212">
        <v>10.5</v>
      </c>
      <c r="CD693" s="214">
        <v>42215</v>
      </c>
      <c r="CE693" s="208">
        <v>0</v>
      </c>
      <c r="CG693" s="215" t="s">
        <v>8294</v>
      </c>
      <c r="CH693" s="215" t="s">
        <v>8294</v>
      </c>
      <c r="CI693" s="215" t="s">
        <v>8294</v>
      </c>
      <c r="CJ693" s="215" t="s">
        <v>8294</v>
      </c>
    </row>
    <row r="694" spans="1:88">
      <c r="A694" s="210" t="s">
        <v>7624</v>
      </c>
      <c r="B694" s="211" t="s">
        <v>7955</v>
      </c>
      <c r="C694" s="212" t="s">
        <v>7695</v>
      </c>
      <c r="D694" s="211" t="s">
        <v>8274</v>
      </c>
      <c r="E694" s="212">
        <v>65</v>
      </c>
      <c r="F694" s="212">
        <v>2</v>
      </c>
      <c r="G694" s="213">
        <v>318</v>
      </c>
      <c r="H694" s="213">
        <v>19</v>
      </c>
      <c r="I694" s="213"/>
      <c r="J694" s="213"/>
      <c r="K694" s="211" t="s">
        <v>8294</v>
      </c>
      <c r="M694" s="212">
        <v>7</v>
      </c>
      <c r="N694" s="214">
        <v>41915</v>
      </c>
      <c r="O694" s="212">
        <v>2.95</v>
      </c>
      <c r="P694" s="214">
        <v>42215</v>
      </c>
      <c r="Q694" s="215" t="s">
        <v>8294</v>
      </c>
      <c r="R694" s="215" t="s">
        <v>8294</v>
      </c>
      <c r="S694" s="215" t="s">
        <v>8294</v>
      </c>
      <c r="T694" s="215" t="s">
        <v>8294</v>
      </c>
      <c r="U694" s="209">
        <f>AD694*BS694</f>
        <v>928.52495555555561</v>
      </c>
      <c r="V694" s="216">
        <v>42215</v>
      </c>
      <c r="W694" s="215">
        <v>13.5</v>
      </c>
      <c r="X694" s="215" t="s">
        <v>8294</v>
      </c>
      <c r="Y694" s="215" t="s">
        <v>8294</v>
      </c>
      <c r="Z694" s="209">
        <f>AD694*BU694</f>
        <v>241.22504000000001</v>
      </c>
      <c r="AA694" s="216">
        <v>42215</v>
      </c>
      <c r="AB694" s="208">
        <f>(AD694/AH694)*10000</f>
        <v>39071.111111111109</v>
      </c>
      <c r="AC694" s="216">
        <v>42215</v>
      </c>
      <c r="AD694" s="485">
        <f>(O694/W694)*(((100-CC694)/100)*((100-2)/100))*100</f>
        <v>19.144844444444445</v>
      </c>
      <c r="AE694" s="216">
        <v>42212</v>
      </c>
      <c r="AF694" s="235">
        <v>21.46764346764347</v>
      </c>
      <c r="AG694" s="216">
        <v>42212</v>
      </c>
      <c r="AH694" s="212">
        <v>4.9000000000000004</v>
      </c>
      <c r="AI694" s="216" t="s">
        <v>8299</v>
      </c>
      <c r="AJ694" s="212">
        <v>155</v>
      </c>
      <c r="AK694" s="216">
        <v>42145</v>
      </c>
      <c r="AL694" s="215" t="s">
        <v>8294</v>
      </c>
      <c r="AM694" s="215"/>
      <c r="AN694" s="212">
        <v>102</v>
      </c>
      <c r="AO694" s="212"/>
      <c r="AP694" s="215" t="s">
        <v>8294</v>
      </c>
      <c r="AQ694" s="215"/>
      <c r="AR694" s="215" t="s">
        <v>8294</v>
      </c>
      <c r="AS694" s="215"/>
      <c r="AT694" s="215" t="s">
        <v>8294</v>
      </c>
      <c r="AU694" s="215" t="s">
        <v>8294</v>
      </c>
      <c r="AV694" s="215"/>
      <c r="AW694" s="215" t="s">
        <v>8294</v>
      </c>
      <c r="AX694" s="215"/>
      <c r="AY694" s="215" t="s">
        <v>8294</v>
      </c>
      <c r="AZ694" s="215"/>
      <c r="BA694" s="215" t="s">
        <v>8294</v>
      </c>
      <c r="BB694" s="215"/>
      <c r="BC694" s="215" t="s">
        <v>8294</v>
      </c>
      <c r="BD694" s="215"/>
      <c r="BE694" s="212">
        <v>3</v>
      </c>
      <c r="BF694" s="217">
        <v>42279</v>
      </c>
      <c r="BG694" s="212">
        <v>-15</v>
      </c>
      <c r="BH694" s="212" t="s">
        <v>8299</v>
      </c>
      <c r="BI694" s="211" t="s">
        <v>8294</v>
      </c>
      <c r="BJ694" s="211"/>
      <c r="BK694" s="211" t="s">
        <v>8294</v>
      </c>
      <c r="BL694" s="211"/>
      <c r="BM694" s="212">
        <v>62.5</v>
      </c>
      <c r="BN694" s="212" t="s">
        <v>8299</v>
      </c>
      <c r="BO694" s="211" t="s">
        <v>8294</v>
      </c>
      <c r="BP694" s="211"/>
      <c r="BQ694" s="212">
        <v>9.5</v>
      </c>
      <c r="BR694" s="212" t="s">
        <v>8299</v>
      </c>
      <c r="BS694" s="212">
        <v>48.5</v>
      </c>
      <c r="BT694" s="212" t="s">
        <v>8299</v>
      </c>
      <c r="BU694" s="212">
        <v>12.6</v>
      </c>
      <c r="BV694" s="212" t="s">
        <v>8299</v>
      </c>
      <c r="BW694" s="212">
        <v>12</v>
      </c>
      <c r="BX694" s="212" t="s">
        <v>8299</v>
      </c>
      <c r="BY694" s="234">
        <v>7.3349919319152832</v>
      </c>
      <c r="BZ694" s="214">
        <v>42215</v>
      </c>
      <c r="CA694" s="212">
        <v>29.7</v>
      </c>
      <c r="CB694" s="208" t="s">
        <v>8299</v>
      </c>
      <c r="CC694" s="212">
        <v>10.6</v>
      </c>
      <c r="CD694" s="214">
        <v>42215</v>
      </c>
      <c r="CE694" s="208">
        <v>0</v>
      </c>
      <c r="CG694" s="215" t="s">
        <v>8294</v>
      </c>
      <c r="CH694" s="215" t="s">
        <v>8294</v>
      </c>
      <c r="CI694" s="215" t="s">
        <v>8294</v>
      </c>
      <c r="CJ694" s="215" t="s">
        <v>8294</v>
      </c>
    </row>
    <row r="695" spans="1:88">
      <c r="A695" s="210" t="s">
        <v>7624</v>
      </c>
      <c r="B695" s="211" t="s">
        <v>8070</v>
      </c>
      <c r="C695" s="212" t="s">
        <v>7745</v>
      </c>
      <c r="D695" s="211" t="s">
        <v>8274</v>
      </c>
      <c r="E695" s="212">
        <v>120</v>
      </c>
      <c r="F695" s="212">
        <v>2</v>
      </c>
      <c r="G695" s="213">
        <v>318</v>
      </c>
      <c r="H695" s="213">
        <v>20</v>
      </c>
      <c r="I695" s="213"/>
      <c r="J695" s="213"/>
      <c r="K695" s="211" t="s">
        <v>8294</v>
      </c>
      <c r="M695" s="212">
        <v>7</v>
      </c>
      <c r="N695" s="214">
        <v>41915</v>
      </c>
      <c r="O695" s="212">
        <v>2.37</v>
      </c>
      <c r="P695" s="214">
        <v>42215</v>
      </c>
      <c r="Q695" s="215" t="s">
        <v>8294</v>
      </c>
      <c r="R695" s="215" t="s">
        <v>8294</v>
      </c>
      <c r="S695" s="215" t="s">
        <v>8294</v>
      </c>
      <c r="T695" s="215" t="s">
        <v>8294</v>
      </c>
      <c r="U695" s="209">
        <f>AD695*BS695</f>
        <v>702.17359333333343</v>
      </c>
      <c r="V695" s="216">
        <v>42215</v>
      </c>
      <c r="W695" s="215">
        <v>13.5</v>
      </c>
      <c r="X695" s="215" t="s">
        <v>8294</v>
      </c>
      <c r="Y695" s="215" t="s">
        <v>8294</v>
      </c>
      <c r="Z695" s="209">
        <f>AD695*BU695</f>
        <v>250.00466400000002</v>
      </c>
      <c r="AA695" s="216">
        <v>42215</v>
      </c>
      <c r="AB695" s="208">
        <f>(AD695/AH695)*10000</f>
        <v>34294.192592592597</v>
      </c>
      <c r="AC695" s="216">
        <v>42215</v>
      </c>
      <c r="AD695" s="485">
        <f>(O695/W695)*(((100-CC695)/100)*((100-2)/100))*100</f>
        <v>15.432386666666668</v>
      </c>
      <c r="AE695" s="216">
        <v>42212</v>
      </c>
      <c r="AF695" s="235">
        <v>17.304761904761907</v>
      </c>
      <c r="AG695" s="216">
        <v>42212</v>
      </c>
      <c r="AH695" s="212">
        <v>4.5</v>
      </c>
      <c r="AI695" s="216" t="s">
        <v>8299</v>
      </c>
      <c r="AJ695" s="212">
        <v>135</v>
      </c>
      <c r="AK695" s="216">
        <v>42145</v>
      </c>
      <c r="AL695" s="215" t="s">
        <v>8294</v>
      </c>
      <c r="AM695" s="215"/>
      <c r="AN695" s="212">
        <v>100</v>
      </c>
      <c r="AO695" s="212"/>
      <c r="AP695" s="215" t="s">
        <v>8294</v>
      </c>
      <c r="AQ695" s="215"/>
      <c r="AR695" s="215" t="s">
        <v>8294</v>
      </c>
      <c r="AS695" s="215"/>
      <c r="AT695" s="215" t="s">
        <v>8294</v>
      </c>
      <c r="AU695" s="215" t="s">
        <v>8294</v>
      </c>
      <c r="AV695" s="215"/>
      <c r="AW695" s="215" t="s">
        <v>8294</v>
      </c>
      <c r="AX695" s="215"/>
      <c r="AY695" s="215" t="s">
        <v>8294</v>
      </c>
      <c r="AZ695" s="215"/>
      <c r="BA695" s="215" t="s">
        <v>8294</v>
      </c>
      <c r="BB695" s="215"/>
      <c r="BC695" s="215" t="s">
        <v>8294</v>
      </c>
      <c r="BD695" s="215"/>
      <c r="BE695" s="212">
        <v>3</v>
      </c>
      <c r="BF695" s="217">
        <v>42279</v>
      </c>
      <c r="BG695" s="212">
        <v>19.399999999999999</v>
      </c>
      <c r="BH695" s="212" t="s">
        <v>8299</v>
      </c>
      <c r="BI695" s="211" t="s">
        <v>8294</v>
      </c>
      <c r="BJ695" s="211"/>
      <c r="BK695" s="211" t="s">
        <v>8294</v>
      </c>
      <c r="BL695" s="211"/>
      <c r="BM695" s="212">
        <v>65</v>
      </c>
      <c r="BN695" s="212" t="s">
        <v>8299</v>
      </c>
      <c r="BO695" s="211" t="s">
        <v>8294</v>
      </c>
      <c r="BP695" s="211"/>
      <c r="BQ695" s="212">
        <v>6.4</v>
      </c>
      <c r="BR695" s="212" t="s">
        <v>8299</v>
      </c>
      <c r="BS695" s="212">
        <v>45.5</v>
      </c>
      <c r="BT695" s="212" t="s">
        <v>8299</v>
      </c>
      <c r="BU695" s="212">
        <v>16.2</v>
      </c>
      <c r="BV695" s="212" t="s">
        <v>8299</v>
      </c>
      <c r="BW695" s="212">
        <v>62</v>
      </c>
      <c r="BX695" s="212" t="s">
        <v>8299</v>
      </c>
      <c r="BY695" s="234">
        <v>8.6221780776977539</v>
      </c>
      <c r="BZ695" s="214">
        <v>42215</v>
      </c>
      <c r="CA695" s="212">
        <v>35.6</v>
      </c>
      <c r="CB695" s="208" t="s">
        <v>8299</v>
      </c>
      <c r="CC695" s="212">
        <v>10.3</v>
      </c>
      <c r="CD695" s="214">
        <v>42215</v>
      </c>
      <c r="CE695" s="208">
        <v>0</v>
      </c>
      <c r="CG695" s="215" t="s">
        <v>8294</v>
      </c>
      <c r="CH695" s="215" t="s">
        <v>8294</v>
      </c>
      <c r="CI695" s="215" t="s">
        <v>8294</v>
      </c>
      <c r="CJ695" s="215" t="s">
        <v>8294</v>
      </c>
    </row>
    <row r="696" spans="1:88">
      <c r="A696" s="210" t="s">
        <v>7624</v>
      </c>
      <c r="B696" s="211" t="s">
        <v>7967</v>
      </c>
      <c r="C696" s="212" t="s">
        <v>7650</v>
      </c>
      <c r="D696" s="211" t="s">
        <v>8274</v>
      </c>
      <c r="E696" s="212">
        <v>71</v>
      </c>
      <c r="F696" s="212">
        <v>2</v>
      </c>
      <c r="G696" s="213">
        <v>318</v>
      </c>
      <c r="H696" s="213">
        <v>21</v>
      </c>
      <c r="I696" s="213"/>
      <c r="J696" s="213"/>
      <c r="K696" s="211" t="s">
        <v>8294</v>
      </c>
      <c r="M696" s="212">
        <v>7</v>
      </c>
      <c r="N696" s="214">
        <v>41915</v>
      </c>
      <c r="O696" s="212">
        <v>3.56</v>
      </c>
      <c r="P696" s="214">
        <v>42215</v>
      </c>
      <c r="Q696" s="215" t="s">
        <v>8294</v>
      </c>
      <c r="R696" s="215" t="s">
        <v>8294</v>
      </c>
      <c r="S696" s="215" t="s">
        <v>8294</v>
      </c>
      <c r="T696" s="215" t="s">
        <v>8294</v>
      </c>
      <c r="U696" s="209">
        <f>AD696*BS696</f>
        <v>1070.808338962963</v>
      </c>
      <c r="V696" s="216">
        <v>42215</v>
      </c>
      <c r="W696" s="215">
        <v>13.5</v>
      </c>
      <c r="X696" s="215" t="s">
        <v>8294</v>
      </c>
      <c r="Y696" s="215" t="s">
        <v>8294</v>
      </c>
      <c r="Z696" s="209">
        <f>AD696*BU696</f>
        <v>306.93428681481487</v>
      </c>
      <c r="AA696" s="216">
        <v>42215</v>
      </c>
      <c r="AB696" s="208">
        <f>(AD696/AH696)*10000</f>
        <v>50169.056360708542</v>
      </c>
      <c r="AC696" s="216">
        <v>42215</v>
      </c>
      <c r="AD696" s="485">
        <f>(O696/W696)*(((100-CC696)/100)*((100-2)/100))*100</f>
        <v>23.077765925925927</v>
      </c>
      <c r="AE696" s="216">
        <v>42212</v>
      </c>
      <c r="AF696" s="235">
        <v>25.877737077737077</v>
      </c>
      <c r="AG696" s="216">
        <v>42212</v>
      </c>
      <c r="AH696" s="212">
        <v>4.5999999999999996</v>
      </c>
      <c r="AI696" s="216" t="s">
        <v>8299</v>
      </c>
      <c r="AJ696" s="212">
        <v>140</v>
      </c>
      <c r="AK696" s="216">
        <v>42145</v>
      </c>
      <c r="AL696" s="215" t="s">
        <v>8294</v>
      </c>
      <c r="AM696" s="215"/>
      <c r="AN696" s="212">
        <v>107</v>
      </c>
      <c r="AO696" s="212"/>
      <c r="AP696" s="215" t="s">
        <v>8294</v>
      </c>
      <c r="AQ696" s="215"/>
      <c r="AR696" s="215" t="s">
        <v>8294</v>
      </c>
      <c r="AS696" s="215"/>
      <c r="AT696" s="215" t="s">
        <v>8294</v>
      </c>
      <c r="AU696" s="215" t="s">
        <v>8294</v>
      </c>
      <c r="AV696" s="215"/>
      <c r="AW696" s="215" t="s">
        <v>8294</v>
      </c>
      <c r="AX696" s="215"/>
      <c r="AY696" s="215" t="s">
        <v>8294</v>
      </c>
      <c r="AZ696" s="215"/>
      <c r="BA696" s="215" t="s">
        <v>8294</v>
      </c>
      <c r="BB696" s="215"/>
      <c r="BC696" s="215" t="s">
        <v>8294</v>
      </c>
      <c r="BD696" s="215"/>
      <c r="BE696" s="212">
        <v>3</v>
      </c>
      <c r="BF696" s="217">
        <v>42279</v>
      </c>
      <c r="BG696" s="212">
        <v>-15</v>
      </c>
      <c r="BH696" s="212" t="s">
        <v>8299</v>
      </c>
      <c r="BI696" s="211" t="s">
        <v>8294</v>
      </c>
      <c r="BJ696" s="211"/>
      <c r="BK696" s="211" t="s">
        <v>8294</v>
      </c>
      <c r="BL696" s="211"/>
      <c r="BM696" s="212">
        <v>61.7</v>
      </c>
      <c r="BN696" s="212" t="s">
        <v>8299</v>
      </c>
      <c r="BO696" s="211" t="s">
        <v>8294</v>
      </c>
      <c r="BP696" s="211"/>
      <c r="BQ696" s="212">
        <v>10</v>
      </c>
      <c r="BR696" s="212" t="s">
        <v>8299</v>
      </c>
      <c r="BS696" s="212">
        <v>46.4</v>
      </c>
      <c r="BT696" s="212" t="s">
        <v>8299</v>
      </c>
      <c r="BU696" s="212">
        <v>13.3</v>
      </c>
      <c r="BV696" s="212" t="s">
        <v>8299</v>
      </c>
      <c r="BW696" s="212">
        <v>15</v>
      </c>
      <c r="BX696" s="212" t="s">
        <v>8299</v>
      </c>
      <c r="BY696" s="234">
        <v>8.5291318893432617</v>
      </c>
      <c r="BZ696" s="214">
        <v>42215</v>
      </c>
      <c r="CA696" s="212">
        <v>29.7</v>
      </c>
      <c r="CB696" s="208" t="s">
        <v>8299</v>
      </c>
      <c r="CC696" s="212">
        <v>10.7</v>
      </c>
      <c r="CD696" s="214">
        <v>42215</v>
      </c>
      <c r="CE696" s="208">
        <v>0</v>
      </c>
      <c r="CG696" s="215" t="s">
        <v>8294</v>
      </c>
      <c r="CH696" s="215" t="s">
        <v>8294</v>
      </c>
      <c r="CI696" s="215" t="s">
        <v>8294</v>
      </c>
      <c r="CJ696" s="215" t="s">
        <v>8294</v>
      </c>
    </row>
    <row r="697" spans="1:88">
      <c r="A697" s="210" t="s">
        <v>7624</v>
      </c>
      <c r="B697" s="211" t="s">
        <v>8126</v>
      </c>
      <c r="C697" s="212" t="s">
        <v>7769</v>
      </c>
      <c r="D697" s="211" t="s">
        <v>8274</v>
      </c>
      <c r="E697" s="212">
        <v>146</v>
      </c>
      <c r="F697" s="212">
        <v>2</v>
      </c>
      <c r="G697" s="213">
        <v>318</v>
      </c>
      <c r="H697" s="213">
        <v>22</v>
      </c>
      <c r="I697" s="213"/>
      <c r="J697" s="213"/>
      <c r="K697" s="211" t="s">
        <v>8294</v>
      </c>
      <c r="M697" s="212">
        <v>7</v>
      </c>
      <c r="N697" s="214">
        <v>41915</v>
      </c>
      <c r="O697" s="212">
        <v>3.69</v>
      </c>
      <c r="P697" s="214">
        <v>42215</v>
      </c>
      <c r="Q697" s="215" t="s">
        <v>8294</v>
      </c>
      <c r="R697" s="215" t="s">
        <v>8294</v>
      </c>
      <c r="S697" s="215" t="s">
        <v>8294</v>
      </c>
      <c r="T697" s="215" t="s">
        <v>8294</v>
      </c>
      <c r="U697" s="209">
        <f>AD697*BS697</f>
        <v>1132.561696</v>
      </c>
      <c r="V697" s="216">
        <v>42215</v>
      </c>
      <c r="W697" s="215">
        <v>13.5</v>
      </c>
      <c r="X697" s="215" t="s">
        <v>8294</v>
      </c>
      <c r="Y697" s="215" t="s">
        <v>8294</v>
      </c>
      <c r="Z697" s="209">
        <f>AD697*BU697</f>
        <v>301.06070399999999</v>
      </c>
      <c r="AA697" s="216">
        <v>42215</v>
      </c>
      <c r="AB697" s="208">
        <f>(AD697/AH697)*10000</f>
        <v>51942.840579710151</v>
      </c>
      <c r="AC697" s="216">
        <v>42215</v>
      </c>
      <c r="AD697" s="485">
        <f>(O697/W697)*(((100-CC697)/100)*((100-2)/100))*100</f>
        <v>23.893706666666667</v>
      </c>
      <c r="AE697" s="216">
        <v>42212</v>
      </c>
      <c r="AF697" s="235">
        <v>26.792673992673993</v>
      </c>
      <c r="AG697" s="216">
        <v>42212</v>
      </c>
      <c r="AH697" s="212">
        <v>4.5999999999999996</v>
      </c>
      <c r="AI697" s="216" t="s">
        <v>8299</v>
      </c>
      <c r="AJ697" s="212">
        <v>145</v>
      </c>
      <c r="AK697" s="216">
        <v>42145</v>
      </c>
      <c r="AL697" s="215" t="s">
        <v>8294</v>
      </c>
      <c r="AM697" s="215"/>
      <c r="AN697" s="212">
        <v>102</v>
      </c>
      <c r="AO697" s="212"/>
      <c r="AP697" s="215" t="s">
        <v>8294</v>
      </c>
      <c r="AQ697" s="215"/>
      <c r="AR697" s="215" t="s">
        <v>8294</v>
      </c>
      <c r="AS697" s="215"/>
      <c r="AT697" s="215" t="s">
        <v>8294</v>
      </c>
      <c r="AU697" s="215" t="s">
        <v>8294</v>
      </c>
      <c r="AV697" s="215"/>
      <c r="AW697" s="215" t="s">
        <v>8294</v>
      </c>
      <c r="AX697" s="215"/>
      <c r="AY697" s="215" t="s">
        <v>8294</v>
      </c>
      <c r="AZ697" s="215"/>
      <c r="BA697" s="215" t="s">
        <v>8294</v>
      </c>
      <c r="BB697" s="215"/>
      <c r="BC697" s="215" t="s">
        <v>8294</v>
      </c>
      <c r="BD697" s="215"/>
      <c r="BE697" s="212">
        <v>3</v>
      </c>
      <c r="BF697" s="217">
        <v>42279</v>
      </c>
      <c r="BG697" s="212">
        <v>-14.5</v>
      </c>
      <c r="BH697" s="212" t="s">
        <v>8299</v>
      </c>
      <c r="BI697" s="211" t="s">
        <v>8294</v>
      </c>
      <c r="BJ697" s="211"/>
      <c r="BK697" s="211" t="s">
        <v>8294</v>
      </c>
      <c r="BL697" s="211"/>
      <c r="BM697" s="212">
        <v>61.6</v>
      </c>
      <c r="BN697" s="212" t="s">
        <v>8299</v>
      </c>
      <c r="BO697" s="211" t="s">
        <v>8294</v>
      </c>
      <c r="BP697" s="211"/>
      <c r="BQ697" s="212">
        <v>9.9</v>
      </c>
      <c r="BR697" s="212" t="s">
        <v>8299</v>
      </c>
      <c r="BS697" s="212">
        <v>47.4</v>
      </c>
      <c r="BT697" s="212" t="s">
        <v>8299</v>
      </c>
      <c r="BU697" s="212">
        <v>12.6</v>
      </c>
      <c r="BV697" s="212" t="s">
        <v>8299</v>
      </c>
      <c r="BW697" s="212">
        <v>8.1999999999999993</v>
      </c>
      <c r="BX697" s="212" t="s">
        <v>8299</v>
      </c>
      <c r="BY697" s="234">
        <v>7.7106938362121582</v>
      </c>
      <c r="BZ697" s="214">
        <v>42215</v>
      </c>
      <c r="CA697" s="212">
        <v>29</v>
      </c>
      <c r="CB697" s="208" t="s">
        <v>8299</v>
      </c>
      <c r="CC697" s="212">
        <v>10.8</v>
      </c>
      <c r="CD697" s="214">
        <v>42215</v>
      </c>
      <c r="CE697" s="208">
        <v>0</v>
      </c>
      <c r="CG697" s="215" t="s">
        <v>8294</v>
      </c>
      <c r="CH697" s="215" t="s">
        <v>8294</v>
      </c>
      <c r="CI697" s="215" t="s">
        <v>8294</v>
      </c>
      <c r="CJ697" s="215" t="s">
        <v>8294</v>
      </c>
    </row>
    <row r="698" spans="1:88">
      <c r="A698" s="210" t="s">
        <v>7624</v>
      </c>
      <c r="B698" s="211" t="s">
        <v>8096</v>
      </c>
      <c r="C698" s="212" t="s">
        <v>7755</v>
      </c>
      <c r="D698" s="211" t="s">
        <v>8276</v>
      </c>
      <c r="E698" s="212">
        <v>132</v>
      </c>
      <c r="F698" s="212">
        <v>2</v>
      </c>
      <c r="G698" s="213">
        <v>319</v>
      </c>
      <c r="H698" s="213">
        <v>11</v>
      </c>
      <c r="I698" s="213"/>
      <c r="J698" s="213"/>
      <c r="K698" s="211" t="s">
        <v>8294</v>
      </c>
      <c r="M698" s="212">
        <v>7</v>
      </c>
      <c r="N698" s="214">
        <v>41915</v>
      </c>
      <c r="O698" s="212">
        <v>5.26</v>
      </c>
      <c r="P698" s="214">
        <v>42215</v>
      </c>
      <c r="Q698" s="215" t="s">
        <v>8294</v>
      </c>
      <c r="R698" s="215" t="s">
        <v>8294</v>
      </c>
      <c r="S698" s="215" t="s">
        <v>8294</v>
      </c>
      <c r="T698" s="215" t="s">
        <v>8294</v>
      </c>
      <c r="U698" s="209">
        <f>AD698*BS698</f>
        <v>1651.0633481481482</v>
      </c>
      <c r="V698" s="216">
        <v>42215</v>
      </c>
      <c r="W698" s="215">
        <v>13.5</v>
      </c>
      <c r="X698" s="215" t="s">
        <v>8294</v>
      </c>
      <c r="Y698" s="215" t="s">
        <v>8294</v>
      </c>
      <c r="Z698" s="209">
        <f>AD698*BU698</f>
        <v>502.34480592592593</v>
      </c>
      <c r="AA698" s="216">
        <v>42215</v>
      </c>
      <c r="AB698" s="208">
        <f>(AD698/AH698)*10000</f>
        <v>81695.366063738154</v>
      </c>
      <c r="AC698" s="216">
        <v>42215</v>
      </c>
      <c r="AD698" s="485">
        <f>(O698/W698)*(((100-CC698)/100)*((100-2)/100))*100</f>
        <v>35.129007407407407</v>
      </c>
      <c r="AE698" s="216">
        <v>42212</v>
      </c>
      <c r="AF698" s="235">
        <v>39.391127391127391</v>
      </c>
      <c r="AG698" s="216">
        <v>42212</v>
      </c>
      <c r="AH698" s="212">
        <v>4.3</v>
      </c>
      <c r="AI698" s="216" t="s">
        <v>8299</v>
      </c>
      <c r="AJ698" s="212">
        <v>160</v>
      </c>
      <c r="AK698" s="216">
        <v>42145</v>
      </c>
      <c r="AL698" s="215" t="s">
        <v>8294</v>
      </c>
      <c r="AM698" s="215"/>
      <c r="AN698" s="212">
        <v>102</v>
      </c>
      <c r="AO698" s="212"/>
      <c r="AP698" s="215" t="s">
        <v>8294</v>
      </c>
      <c r="AQ698" s="215"/>
      <c r="AR698" s="215" t="s">
        <v>8294</v>
      </c>
      <c r="AS698" s="215"/>
      <c r="AT698" s="215" t="s">
        <v>8294</v>
      </c>
      <c r="AU698" s="215" t="s">
        <v>8294</v>
      </c>
      <c r="AV698" s="215"/>
      <c r="AW698" s="215" t="s">
        <v>8294</v>
      </c>
      <c r="AX698" s="215"/>
      <c r="AY698" s="215" t="s">
        <v>8294</v>
      </c>
      <c r="AZ698" s="215"/>
      <c r="BA698" s="215" t="s">
        <v>8294</v>
      </c>
      <c r="BB698" s="215"/>
      <c r="BC698" s="215" t="s">
        <v>8294</v>
      </c>
      <c r="BD698" s="215"/>
      <c r="BE698" s="212">
        <v>3</v>
      </c>
      <c r="BF698" s="217">
        <v>42279</v>
      </c>
      <c r="BG698" s="212">
        <v>-12.1</v>
      </c>
      <c r="BH698" s="212" t="s">
        <v>8299</v>
      </c>
      <c r="BI698" s="211" t="s">
        <v>8294</v>
      </c>
      <c r="BJ698" s="211"/>
      <c r="BK698" s="211" t="s">
        <v>8294</v>
      </c>
      <c r="BL698" s="211"/>
      <c r="BM698" s="212">
        <v>62.7</v>
      </c>
      <c r="BN698" s="212" t="s">
        <v>8299</v>
      </c>
      <c r="BO698" s="211" t="s">
        <v>8294</v>
      </c>
      <c r="BP698" s="211"/>
      <c r="BQ698" s="212">
        <v>9.3000000000000007</v>
      </c>
      <c r="BR698" s="212" t="s">
        <v>8299</v>
      </c>
      <c r="BS698" s="212">
        <v>47</v>
      </c>
      <c r="BT698" s="212" t="s">
        <v>8299</v>
      </c>
      <c r="BU698" s="212">
        <v>14.3</v>
      </c>
      <c r="BV698" s="212" t="s">
        <v>8299</v>
      </c>
      <c r="BW698" s="212">
        <v>7.3</v>
      </c>
      <c r="BX698" s="212" t="s">
        <v>8299</v>
      </c>
      <c r="BY698" s="234">
        <v>7.3531970977783203</v>
      </c>
      <c r="BZ698" s="214">
        <v>42215</v>
      </c>
      <c r="CA698" s="212">
        <v>32.5</v>
      </c>
      <c r="CB698" s="208" t="s">
        <v>8299</v>
      </c>
      <c r="CC698" s="212">
        <v>8</v>
      </c>
      <c r="CD698" s="214">
        <v>42215</v>
      </c>
      <c r="CE698" s="208">
        <v>0</v>
      </c>
      <c r="CG698" s="215" t="s">
        <v>8294</v>
      </c>
      <c r="CH698" s="215" t="s">
        <v>8294</v>
      </c>
      <c r="CI698" s="215" t="s">
        <v>8294</v>
      </c>
      <c r="CJ698" s="215" t="s">
        <v>8294</v>
      </c>
    </row>
    <row r="699" spans="1:88">
      <c r="A699" s="210" t="s">
        <v>7624</v>
      </c>
      <c r="B699" s="211" t="s">
        <v>8082</v>
      </c>
      <c r="C699" s="212" t="s">
        <v>7750</v>
      </c>
      <c r="D699" s="211" t="s">
        <v>8276</v>
      </c>
      <c r="E699" s="212">
        <v>125</v>
      </c>
      <c r="F699" s="212">
        <v>2</v>
      </c>
      <c r="G699" s="213">
        <v>319</v>
      </c>
      <c r="H699" s="213">
        <v>12</v>
      </c>
      <c r="I699" s="213"/>
      <c r="J699" s="213"/>
      <c r="K699" s="211" t="s">
        <v>8294</v>
      </c>
      <c r="M699" s="212">
        <v>7</v>
      </c>
      <c r="N699" s="214">
        <v>41915</v>
      </c>
      <c r="O699" s="212">
        <v>3.59</v>
      </c>
      <c r="P699" s="214">
        <v>42215</v>
      </c>
      <c r="Q699" s="215" t="s">
        <v>8294</v>
      </c>
      <c r="R699" s="215" t="s">
        <v>8294</v>
      </c>
      <c r="S699" s="215" t="s">
        <v>8294</v>
      </c>
      <c r="T699" s="215" t="s">
        <v>8294</v>
      </c>
      <c r="U699" s="209">
        <f>AD699*BS699</f>
        <v>1122.0243439999997</v>
      </c>
      <c r="V699" s="216">
        <v>42215</v>
      </c>
      <c r="W699" s="215">
        <v>13.5</v>
      </c>
      <c r="X699" s="215" t="s">
        <v>8294</v>
      </c>
      <c r="Y699" s="215" t="s">
        <v>8294</v>
      </c>
      <c r="Z699" s="209">
        <f>AD699*BU699</f>
        <v>342.10976799999992</v>
      </c>
      <c r="AA699" s="216">
        <v>42215</v>
      </c>
      <c r="AB699" s="208">
        <f>(AD699/AH699)*10000</f>
        <v>55636.651162790688</v>
      </c>
      <c r="AC699" s="216">
        <v>42215</v>
      </c>
      <c r="AD699" s="485">
        <f>(O699/W699)*(((100-CC699)/100)*((100-2)/100))*100</f>
        <v>23.923759999999994</v>
      </c>
      <c r="AE699" s="216">
        <v>42212</v>
      </c>
      <c r="AF699" s="235">
        <v>26.826373626373623</v>
      </c>
      <c r="AG699" s="216">
        <v>42212</v>
      </c>
      <c r="AH699" s="212">
        <v>4.3</v>
      </c>
      <c r="AI699" s="216" t="s">
        <v>8299</v>
      </c>
      <c r="AJ699" s="212">
        <v>165</v>
      </c>
      <c r="AK699" s="216">
        <v>42145</v>
      </c>
      <c r="AL699" s="215" t="s">
        <v>8294</v>
      </c>
      <c r="AM699" s="215"/>
      <c r="AN699" s="212">
        <v>107</v>
      </c>
      <c r="AO699" s="212"/>
      <c r="AP699" s="215" t="s">
        <v>8294</v>
      </c>
      <c r="AQ699" s="215"/>
      <c r="AR699" s="215" t="s">
        <v>8294</v>
      </c>
      <c r="AS699" s="215"/>
      <c r="AT699" s="215" t="s">
        <v>8294</v>
      </c>
      <c r="AU699" s="215" t="s">
        <v>8294</v>
      </c>
      <c r="AV699" s="215"/>
      <c r="AW699" s="215" t="s">
        <v>8294</v>
      </c>
      <c r="AX699" s="215"/>
      <c r="AY699" s="215" t="s">
        <v>8294</v>
      </c>
      <c r="AZ699" s="215"/>
      <c r="BA699" s="215" t="s">
        <v>8294</v>
      </c>
      <c r="BB699" s="215"/>
      <c r="BC699" s="215" t="s">
        <v>8294</v>
      </c>
      <c r="BD699" s="215"/>
      <c r="BE699" s="212">
        <v>3</v>
      </c>
      <c r="BF699" s="217">
        <v>42279</v>
      </c>
      <c r="BG699" s="212">
        <v>-14.2</v>
      </c>
      <c r="BH699" s="212" t="s">
        <v>8299</v>
      </c>
      <c r="BI699" s="211" t="s">
        <v>8294</v>
      </c>
      <c r="BJ699" s="211"/>
      <c r="BK699" s="211" t="s">
        <v>8294</v>
      </c>
      <c r="BL699" s="211"/>
      <c r="BM699" s="212">
        <v>59.7</v>
      </c>
      <c r="BN699" s="212" t="s">
        <v>8299</v>
      </c>
      <c r="BO699" s="211" t="s">
        <v>8294</v>
      </c>
      <c r="BP699" s="211"/>
      <c r="BQ699" s="212">
        <v>11.1</v>
      </c>
      <c r="BR699" s="212" t="s">
        <v>8299</v>
      </c>
      <c r="BS699" s="212">
        <v>46.9</v>
      </c>
      <c r="BT699" s="212" t="s">
        <v>8299</v>
      </c>
      <c r="BU699" s="212">
        <v>14.3</v>
      </c>
      <c r="BV699" s="212" t="s">
        <v>8299</v>
      </c>
      <c r="BW699" s="212">
        <v>8.9</v>
      </c>
      <c r="BX699" s="212" t="s">
        <v>8299</v>
      </c>
      <c r="BY699" s="234">
        <v>7.7411408424377441</v>
      </c>
      <c r="BZ699" s="214">
        <v>42215</v>
      </c>
      <c r="CA699" s="212">
        <v>32.4</v>
      </c>
      <c r="CB699" s="208" t="s">
        <v>8299</v>
      </c>
      <c r="CC699" s="212">
        <v>8.1999999999999993</v>
      </c>
      <c r="CD699" s="214">
        <v>42215</v>
      </c>
      <c r="CE699" s="208">
        <v>0</v>
      </c>
      <c r="CG699" s="215" t="s">
        <v>8294</v>
      </c>
      <c r="CH699" s="215" t="s">
        <v>8294</v>
      </c>
      <c r="CI699" s="215" t="s">
        <v>8294</v>
      </c>
      <c r="CJ699" s="215" t="s">
        <v>8294</v>
      </c>
    </row>
    <row r="700" spans="1:88">
      <c r="A700" s="210" t="s">
        <v>7624</v>
      </c>
      <c r="B700" s="211" t="s">
        <v>8041</v>
      </c>
      <c r="C700" s="212" t="s">
        <v>7395</v>
      </c>
      <c r="D700" s="211" t="s">
        <v>8276</v>
      </c>
      <c r="E700" s="212">
        <v>108</v>
      </c>
      <c r="F700" s="212">
        <v>2</v>
      </c>
      <c r="G700" s="213">
        <v>319</v>
      </c>
      <c r="H700" s="213">
        <v>13</v>
      </c>
      <c r="I700" s="213"/>
      <c r="J700" s="213"/>
      <c r="K700" s="211" t="s">
        <v>8294</v>
      </c>
      <c r="M700" s="212">
        <v>7</v>
      </c>
      <c r="N700" s="214">
        <v>41915</v>
      </c>
      <c r="O700" s="212">
        <v>4.74</v>
      </c>
      <c r="P700" s="214">
        <v>42215</v>
      </c>
      <c r="Q700" s="215" t="s">
        <v>8294</v>
      </c>
      <c r="R700" s="215" t="s">
        <v>8294</v>
      </c>
      <c r="S700" s="215" t="s">
        <v>8294</v>
      </c>
      <c r="T700" s="215" t="s">
        <v>8294</v>
      </c>
      <c r="U700" s="209">
        <f>AD700*BS700</f>
        <v>1511.6409840000003</v>
      </c>
      <c r="V700" s="216">
        <v>42215</v>
      </c>
      <c r="W700" s="215">
        <v>13.5</v>
      </c>
      <c r="X700" s="215" t="s">
        <v>8294</v>
      </c>
      <c r="Y700" s="215" t="s">
        <v>8294</v>
      </c>
      <c r="Z700" s="209">
        <f>AD700*BU700</f>
        <v>456.34444800000006</v>
      </c>
      <c r="AA700" s="216">
        <v>42215</v>
      </c>
      <c r="AB700" s="208">
        <f>(AD700/AH700)*10000</f>
        <v>68892.579710144943</v>
      </c>
      <c r="AC700" s="216">
        <v>42215</v>
      </c>
      <c r="AD700" s="485">
        <f>(O700/W700)*(((100-CC700)/100)*((100-2)/100))*100</f>
        <v>31.690586666666672</v>
      </c>
      <c r="AE700" s="216">
        <v>42212</v>
      </c>
      <c r="AF700" s="235">
        <v>35.535531135531137</v>
      </c>
      <c r="AG700" s="216">
        <v>42212</v>
      </c>
      <c r="AH700" s="212">
        <v>4.5999999999999996</v>
      </c>
      <c r="AI700" s="216" t="s">
        <v>8299</v>
      </c>
      <c r="AJ700" s="212">
        <v>170</v>
      </c>
      <c r="AK700" s="216">
        <v>42145</v>
      </c>
      <c r="AL700" s="215" t="s">
        <v>8294</v>
      </c>
      <c r="AM700" s="215"/>
      <c r="AN700" s="212">
        <v>103</v>
      </c>
      <c r="AO700" s="212"/>
      <c r="AP700" s="215" t="s">
        <v>8294</v>
      </c>
      <c r="AQ700" s="215"/>
      <c r="AR700" s="215" t="s">
        <v>8294</v>
      </c>
      <c r="AS700" s="215"/>
      <c r="AT700" s="215" t="s">
        <v>8294</v>
      </c>
      <c r="AU700" s="215" t="s">
        <v>8294</v>
      </c>
      <c r="AV700" s="215"/>
      <c r="AW700" s="215" t="s">
        <v>8294</v>
      </c>
      <c r="AX700" s="215"/>
      <c r="AY700" s="215" t="s">
        <v>8294</v>
      </c>
      <c r="AZ700" s="215"/>
      <c r="BA700" s="215" t="s">
        <v>8294</v>
      </c>
      <c r="BB700" s="215"/>
      <c r="BC700" s="215" t="s">
        <v>8294</v>
      </c>
      <c r="BD700" s="215"/>
      <c r="BE700" s="212">
        <v>3</v>
      </c>
      <c r="BF700" s="217">
        <v>42279</v>
      </c>
      <c r="BG700" s="212">
        <v>-11.4</v>
      </c>
      <c r="BH700" s="212" t="s">
        <v>8299</v>
      </c>
      <c r="BI700" s="211" t="s">
        <v>8294</v>
      </c>
      <c r="BJ700" s="211"/>
      <c r="BK700" s="211" t="s">
        <v>8294</v>
      </c>
      <c r="BL700" s="211"/>
      <c r="BM700" s="212">
        <v>60.8</v>
      </c>
      <c r="BN700" s="212" t="s">
        <v>8299</v>
      </c>
      <c r="BO700" s="211" t="s">
        <v>8294</v>
      </c>
      <c r="BP700" s="211"/>
      <c r="BQ700" s="212">
        <v>9.9</v>
      </c>
      <c r="BR700" s="212" t="s">
        <v>8299</v>
      </c>
      <c r="BS700" s="212">
        <v>47.7</v>
      </c>
      <c r="BT700" s="212" t="s">
        <v>8299</v>
      </c>
      <c r="BU700" s="212">
        <v>14.4</v>
      </c>
      <c r="BV700" s="212" t="s">
        <v>8299</v>
      </c>
      <c r="BW700" s="212">
        <v>15.1</v>
      </c>
      <c r="BX700" s="212" t="s">
        <v>8299</v>
      </c>
      <c r="BY700" s="234">
        <v>7.8517041206359863</v>
      </c>
      <c r="BZ700" s="214">
        <v>42215</v>
      </c>
      <c r="CA700" s="212">
        <v>33.200000000000003</v>
      </c>
      <c r="CB700" s="208" t="s">
        <v>8299</v>
      </c>
      <c r="CC700" s="212">
        <v>7.9</v>
      </c>
      <c r="CD700" s="214">
        <v>42215</v>
      </c>
      <c r="CE700" s="208">
        <v>0</v>
      </c>
      <c r="CG700" s="215" t="s">
        <v>8294</v>
      </c>
      <c r="CH700" s="215" t="s">
        <v>8294</v>
      </c>
      <c r="CI700" s="215" t="s">
        <v>8294</v>
      </c>
      <c r="CJ700" s="215" t="s">
        <v>8294</v>
      </c>
    </row>
    <row r="701" spans="1:88">
      <c r="A701" s="210" t="s">
        <v>7624</v>
      </c>
      <c r="B701" s="211" t="s">
        <v>8167</v>
      </c>
      <c r="C701" s="212" t="s">
        <v>7790</v>
      </c>
      <c r="D701" s="211" t="s">
        <v>8276</v>
      </c>
      <c r="E701" s="212">
        <v>167</v>
      </c>
      <c r="F701" s="212">
        <v>2</v>
      </c>
      <c r="G701" s="213">
        <v>319</v>
      </c>
      <c r="H701" s="213">
        <v>14</v>
      </c>
      <c r="I701" s="213"/>
      <c r="J701" s="213"/>
      <c r="K701" s="211" t="s">
        <v>8294</v>
      </c>
      <c r="M701" s="212">
        <v>7</v>
      </c>
      <c r="N701" s="214">
        <v>41915</v>
      </c>
      <c r="O701" s="212">
        <v>4.6399999999999997</v>
      </c>
      <c r="P701" s="214">
        <v>42215</v>
      </c>
      <c r="Q701" s="215" t="s">
        <v>8294</v>
      </c>
      <c r="R701" s="215" t="s">
        <v>8294</v>
      </c>
      <c r="S701" s="215" t="s">
        <v>8294</v>
      </c>
      <c r="T701" s="215" t="s">
        <v>8294</v>
      </c>
      <c r="U701" s="209">
        <f>AD701*BS701</f>
        <v>1512.230305185185</v>
      </c>
      <c r="V701" s="216">
        <v>42215</v>
      </c>
      <c r="W701" s="215">
        <v>13.5</v>
      </c>
      <c r="X701" s="215" t="s">
        <v>8294</v>
      </c>
      <c r="Y701" s="215" t="s">
        <v>8294</v>
      </c>
      <c r="Z701" s="209">
        <f>AD701*BU701</f>
        <v>433.83656296296294</v>
      </c>
      <c r="AA701" s="216">
        <v>42215</v>
      </c>
      <c r="AB701" s="208">
        <f>(AD701/AH701)*10000</f>
        <v>59592.934472934467</v>
      </c>
      <c r="AC701" s="216">
        <v>42215</v>
      </c>
      <c r="AD701" s="485">
        <f>(O701/W701)*(((100-CC701)/100)*((100-2)/100))*100</f>
        <v>30.988325925925924</v>
      </c>
      <c r="AE701" s="216">
        <v>42212</v>
      </c>
      <c r="AF701" s="235">
        <v>34.748066748066741</v>
      </c>
      <c r="AG701" s="216">
        <v>42212</v>
      </c>
      <c r="AH701" s="212">
        <v>5.2</v>
      </c>
      <c r="AI701" s="216" t="s">
        <v>8299</v>
      </c>
      <c r="AJ701" s="212">
        <v>165</v>
      </c>
      <c r="AK701" s="216">
        <v>42145</v>
      </c>
      <c r="AL701" s="215" t="s">
        <v>8294</v>
      </c>
      <c r="AM701" s="215"/>
      <c r="AN701" s="212">
        <v>104</v>
      </c>
      <c r="AO701" s="212"/>
      <c r="AP701" s="215" t="s">
        <v>8294</v>
      </c>
      <c r="AQ701" s="215"/>
      <c r="AR701" s="215" t="s">
        <v>8294</v>
      </c>
      <c r="AS701" s="215"/>
      <c r="AT701" s="215" t="s">
        <v>8294</v>
      </c>
      <c r="AU701" s="215" t="s">
        <v>8294</v>
      </c>
      <c r="AV701" s="215"/>
      <c r="AW701" s="215" t="s">
        <v>8294</v>
      </c>
      <c r="AX701" s="215"/>
      <c r="AY701" s="215" t="s">
        <v>8294</v>
      </c>
      <c r="AZ701" s="215"/>
      <c r="BA701" s="215" t="s">
        <v>8294</v>
      </c>
      <c r="BB701" s="215"/>
      <c r="BC701" s="215" t="s">
        <v>8294</v>
      </c>
      <c r="BD701" s="215"/>
      <c r="BE701" s="212">
        <v>3</v>
      </c>
      <c r="BF701" s="217">
        <v>42279</v>
      </c>
      <c r="BG701" s="212">
        <v>1.2</v>
      </c>
      <c r="BH701" s="212" t="s">
        <v>8299</v>
      </c>
      <c r="BI701" s="211" t="s">
        <v>8294</v>
      </c>
      <c r="BJ701" s="211"/>
      <c r="BK701" s="211" t="s">
        <v>8294</v>
      </c>
      <c r="BL701" s="211"/>
      <c r="BM701" s="212">
        <v>61.7</v>
      </c>
      <c r="BN701" s="212" t="s">
        <v>8299</v>
      </c>
      <c r="BO701" s="211" t="s">
        <v>8294</v>
      </c>
      <c r="BP701" s="211"/>
      <c r="BQ701" s="212">
        <v>8.4</v>
      </c>
      <c r="BR701" s="212" t="s">
        <v>8299</v>
      </c>
      <c r="BS701" s="212">
        <v>48.8</v>
      </c>
      <c r="BT701" s="212" t="s">
        <v>8299</v>
      </c>
      <c r="BU701" s="212">
        <v>14</v>
      </c>
      <c r="BV701" s="212" t="s">
        <v>8299</v>
      </c>
      <c r="BW701" s="212">
        <v>21.4</v>
      </c>
      <c r="BX701" s="212" t="s">
        <v>8299</v>
      </c>
      <c r="BY701" s="234">
        <v>6.9775629043579102</v>
      </c>
      <c r="BZ701" s="214">
        <v>42215</v>
      </c>
      <c r="CA701" s="212">
        <v>33</v>
      </c>
      <c r="CB701" s="208" t="s">
        <v>8299</v>
      </c>
      <c r="CC701" s="212">
        <v>8</v>
      </c>
      <c r="CD701" s="214">
        <v>42215</v>
      </c>
      <c r="CE701" s="208">
        <v>0</v>
      </c>
      <c r="CG701" s="215" t="s">
        <v>8294</v>
      </c>
      <c r="CH701" s="215" t="s">
        <v>8294</v>
      </c>
      <c r="CI701" s="215" t="s">
        <v>8294</v>
      </c>
      <c r="CJ701" s="215" t="s">
        <v>8294</v>
      </c>
    </row>
    <row r="702" spans="1:88">
      <c r="A702" s="210" t="s">
        <v>7624</v>
      </c>
      <c r="B702" s="211" t="s">
        <v>8078</v>
      </c>
      <c r="C702" s="212" t="s">
        <v>7748</v>
      </c>
      <c r="D702" s="211" t="s">
        <v>8276</v>
      </c>
      <c r="E702" s="212">
        <v>123</v>
      </c>
      <c r="F702" s="212">
        <v>2</v>
      </c>
      <c r="G702" s="213">
        <v>319</v>
      </c>
      <c r="H702" s="213">
        <v>15</v>
      </c>
      <c r="I702" s="213"/>
      <c r="J702" s="213"/>
      <c r="K702" s="211" t="s">
        <v>8294</v>
      </c>
      <c r="M702" s="212">
        <v>7</v>
      </c>
      <c r="N702" s="214">
        <v>41915</v>
      </c>
      <c r="O702" s="212">
        <v>4.26</v>
      </c>
      <c r="P702" s="214">
        <v>42215</v>
      </c>
      <c r="Q702" s="215" t="s">
        <v>8294</v>
      </c>
      <c r="R702" s="215" t="s">
        <v>8294</v>
      </c>
      <c r="S702" s="215" t="s">
        <v>8294</v>
      </c>
      <c r="T702" s="215" t="s">
        <v>8294</v>
      </c>
      <c r="U702" s="209">
        <f>AD702*BS702</f>
        <v>1379.6879039999997</v>
      </c>
      <c r="V702" s="216">
        <v>42215</v>
      </c>
      <c r="W702" s="215">
        <v>13.5</v>
      </c>
      <c r="X702" s="215" t="s">
        <v>8294</v>
      </c>
      <c r="Y702" s="215" t="s">
        <v>8294</v>
      </c>
      <c r="Z702" s="209">
        <f>AD702*BU702</f>
        <v>434.34619199999992</v>
      </c>
      <c r="AA702" s="216">
        <v>42215</v>
      </c>
      <c r="AB702" s="208">
        <f>(AD702/AH702)*10000</f>
        <v>63085.866666666647</v>
      </c>
      <c r="AC702" s="216">
        <v>42215</v>
      </c>
      <c r="AD702" s="485">
        <f>(O702/W702)*(((100-CC702)/100)*((100-2)/100))*100</f>
        <v>28.388639999999992</v>
      </c>
      <c r="AE702" s="216">
        <v>42212</v>
      </c>
      <c r="AF702" s="235">
        <v>31.83296703296703</v>
      </c>
      <c r="AG702" s="216">
        <v>42212</v>
      </c>
      <c r="AH702" s="212">
        <v>4.5</v>
      </c>
      <c r="AI702" s="216" t="s">
        <v>8299</v>
      </c>
      <c r="AJ702" s="212">
        <v>155</v>
      </c>
      <c r="AK702" s="216">
        <v>42145</v>
      </c>
      <c r="AL702" s="215" t="s">
        <v>8294</v>
      </c>
      <c r="AM702" s="215"/>
      <c r="AN702" s="212">
        <v>108</v>
      </c>
      <c r="AO702" s="212"/>
      <c r="AP702" s="215" t="s">
        <v>8294</v>
      </c>
      <c r="AQ702" s="215"/>
      <c r="AR702" s="215" t="s">
        <v>8294</v>
      </c>
      <c r="AS702" s="215"/>
      <c r="AT702" s="215" t="s">
        <v>8294</v>
      </c>
      <c r="AU702" s="215" t="s">
        <v>8294</v>
      </c>
      <c r="AV702" s="215"/>
      <c r="AW702" s="215" t="s">
        <v>8294</v>
      </c>
      <c r="AX702" s="215"/>
      <c r="AY702" s="215" t="s">
        <v>8294</v>
      </c>
      <c r="AZ702" s="215"/>
      <c r="BA702" s="215" t="s">
        <v>8294</v>
      </c>
      <c r="BB702" s="215"/>
      <c r="BC702" s="215" t="s">
        <v>8294</v>
      </c>
      <c r="BD702" s="215"/>
      <c r="BE702" s="212">
        <v>3</v>
      </c>
      <c r="BF702" s="217">
        <v>42279</v>
      </c>
      <c r="BG702" s="212">
        <v>28.8</v>
      </c>
      <c r="BH702" s="212" t="s">
        <v>8299</v>
      </c>
      <c r="BI702" s="211" t="s">
        <v>8294</v>
      </c>
      <c r="BJ702" s="211"/>
      <c r="BK702" s="211" t="s">
        <v>8294</v>
      </c>
      <c r="BL702" s="211"/>
      <c r="BM702" s="212">
        <v>65.2</v>
      </c>
      <c r="BN702" s="212" t="s">
        <v>8299</v>
      </c>
      <c r="BO702" s="211" t="s">
        <v>8294</v>
      </c>
      <c r="BP702" s="211"/>
      <c r="BQ702" s="212">
        <v>4.8</v>
      </c>
      <c r="BR702" s="212" t="s">
        <v>8299</v>
      </c>
      <c r="BS702" s="212">
        <v>48.6</v>
      </c>
      <c r="BT702" s="212" t="s">
        <v>8299</v>
      </c>
      <c r="BU702" s="212">
        <v>15.3</v>
      </c>
      <c r="BV702" s="212" t="s">
        <v>8299</v>
      </c>
      <c r="BW702" s="212">
        <v>38</v>
      </c>
      <c r="BX702" s="212" t="s">
        <v>8299</v>
      </c>
      <c r="BY702" s="234">
        <v>7.2649312019348145</v>
      </c>
      <c r="BZ702" s="214">
        <v>42215</v>
      </c>
      <c r="CA702" s="212">
        <v>36.1</v>
      </c>
      <c r="CB702" s="208" t="s">
        <v>8299</v>
      </c>
      <c r="CC702" s="212">
        <v>8.1999999999999993</v>
      </c>
      <c r="CD702" s="214">
        <v>42215</v>
      </c>
      <c r="CE702" s="208">
        <v>0</v>
      </c>
      <c r="CG702" s="215" t="s">
        <v>8294</v>
      </c>
      <c r="CH702" s="215" t="s">
        <v>8294</v>
      </c>
      <c r="CI702" s="215" t="s">
        <v>8294</v>
      </c>
      <c r="CJ702" s="215" t="s">
        <v>8294</v>
      </c>
    </row>
    <row r="703" spans="1:88">
      <c r="A703" s="210" t="s">
        <v>7624</v>
      </c>
      <c r="B703" s="211" t="s">
        <v>8195</v>
      </c>
      <c r="C703" s="212" t="s">
        <v>7396</v>
      </c>
      <c r="D703" s="211" t="s">
        <v>8276</v>
      </c>
      <c r="E703" s="212">
        <v>183</v>
      </c>
      <c r="F703" s="212">
        <v>2</v>
      </c>
      <c r="G703" s="213">
        <v>319</v>
      </c>
      <c r="H703" s="213">
        <v>16</v>
      </c>
      <c r="I703" s="213"/>
      <c r="J703" s="213"/>
      <c r="K703" s="212">
        <v>15</v>
      </c>
      <c r="L703" s="223">
        <v>42278</v>
      </c>
      <c r="M703" s="212">
        <v>7</v>
      </c>
      <c r="N703" s="214">
        <v>41915</v>
      </c>
      <c r="O703" s="212">
        <v>4.87</v>
      </c>
      <c r="P703" s="214">
        <v>42215</v>
      </c>
      <c r="Q703" s="215" t="s">
        <v>8294</v>
      </c>
      <c r="R703" s="215" t="s">
        <v>8294</v>
      </c>
      <c r="S703" s="215" t="s">
        <v>8294</v>
      </c>
      <c r="T703" s="215" t="s">
        <v>8294</v>
      </c>
      <c r="U703" s="209">
        <f>AD703*BS703</f>
        <v>1505.8790340740741</v>
      </c>
      <c r="V703" s="216">
        <v>42215</v>
      </c>
      <c r="W703" s="215">
        <v>13.5</v>
      </c>
      <c r="X703" s="215" t="s">
        <v>8294</v>
      </c>
      <c r="Y703" s="215" t="s">
        <v>8294</v>
      </c>
      <c r="Z703" s="209">
        <f>AD703*BU703</f>
        <v>481.36090074074082</v>
      </c>
      <c r="AA703" s="216">
        <v>42215</v>
      </c>
      <c r="AB703" s="208">
        <f>(AD703/AH703)*10000</f>
        <v>72276.41152263376</v>
      </c>
      <c r="AC703" s="216">
        <v>42215</v>
      </c>
      <c r="AD703" s="485">
        <f>(O703/W703)*(((100-CC703)/100)*((100-2)/100))*100</f>
        <v>32.524385185185189</v>
      </c>
      <c r="AE703" s="216">
        <v>42212</v>
      </c>
      <c r="AF703" s="235">
        <v>36.470492470492474</v>
      </c>
      <c r="AG703" s="216">
        <v>42212</v>
      </c>
      <c r="AH703" s="212">
        <v>4.5</v>
      </c>
      <c r="AI703" s="216" t="s">
        <v>8299</v>
      </c>
      <c r="AJ703" s="212">
        <v>165</v>
      </c>
      <c r="AK703" s="216">
        <v>42145</v>
      </c>
      <c r="AL703" s="215" t="s">
        <v>8294</v>
      </c>
      <c r="AM703" s="215"/>
      <c r="AN703" s="212">
        <v>104</v>
      </c>
      <c r="AO703" s="212"/>
      <c r="AP703" s="215" t="s">
        <v>8294</v>
      </c>
      <c r="AQ703" s="215"/>
      <c r="AR703" s="215" t="s">
        <v>8294</v>
      </c>
      <c r="AS703" s="215"/>
      <c r="AT703" s="215" t="s">
        <v>8294</v>
      </c>
      <c r="AU703" s="215" t="s">
        <v>8294</v>
      </c>
      <c r="AV703" s="215"/>
      <c r="AW703" s="215" t="s">
        <v>8294</v>
      </c>
      <c r="AX703" s="215"/>
      <c r="AY703" s="215" t="s">
        <v>8294</v>
      </c>
      <c r="AZ703" s="215"/>
      <c r="BA703" s="215" t="s">
        <v>8294</v>
      </c>
      <c r="BB703" s="215"/>
      <c r="BC703" s="215" t="s">
        <v>8294</v>
      </c>
      <c r="BD703" s="215"/>
      <c r="BE703" s="212">
        <v>3</v>
      </c>
      <c r="BF703" s="217">
        <v>42279</v>
      </c>
      <c r="BG703" s="212">
        <v>-4.5</v>
      </c>
      <c r="BH703" s="212" t="s">
        <v>8299</v>
      </c>
      <c r="BI703" s="211" t="s">
        <v>8294</v>
      </c>
      <c r="BJ703" s="211"/>
      <c r="BK703" s="211" t="s">
        <v>8294</v>
      </c>
      <c r="BL703" s="211"/>
      <c r="BM703" s="212">
        <v>61.1</v>
      </c>
      <c r="BN703" s="212" t="s">
        <v>8299</v>
      </c>
      <c r="BO703" s="211" t="s">
        <v>8294</v>
      </c>
      <c r="BP703" s="211"/>
      <c r="BQ703" s="212">
        <v>10</v>
      </c>
      <c r="BR703" s="212" t="s">
        <v>8299</v>
      </c>
      <c r="BS703" s="212">
        <v>46.3</v>
      </c>
      <c r="BT703" s="212" t="s">
        <v>8299</v>
      </c>
      <c r="BU703" s="212">
        <v>14.8</v>
      </c>
      <c r="BV703" s="212" t="s">
        <v>8299</v>
      </c>
      <c r="BW703" s="212">
        <v>19.8</v>
      </c>
      <c r="BX703" s="212" t="s">
        <v>8299</v>
      </c>
      <c r="BY703" s="234">
        <v>7.3398699760437012</v>
      </c>
      <c r="BZ703" s="214">
        <v>42215</v>
      </c>
      <c r="CA703" s="212">
        <v>33.200000000000003</v>
      </c>
      <c r="CB703" s="208" t="s">
        <v>8299</v>
      </c>
      <c r="CC703" s="212">
        <v>8</v>
      </c>
      <c r="CD703" s="214">
        <v>42215</v>
      </c>
      <c r="CE703" s="208">
        <v>0</v>
      </c>
      <c r="CG703" s="215" t="s">
        <v>8294</v>
      </c>
      <c r="CH703" s="215" t="s">
        <v>8294</v>
      </c>
      <c r="CI703" s="215" t="s">
        <v>8294</v>
      </c>
      <c r="CJ703" s="215" t="s">
        <v>8294</v>
      </c>
    </row>
    <row r="704" spans="1:88">
      <c r="A704" s="210" t="s">
        <v>7624</v>
      </c>
      <c r="B704" s="211" t="s">
        <v>7826</v>
      </c>
      <c r="C704" s="212" t="s">
        <v>7825</v>
      </c>
      <c r="D704" s="211" t="s">
        <v>8274</v>
      </c>
      <c r="E704" s="212">
        <v>7</v>
      </c>
      <c r="F704" s="212">
        <v>2</v>
      </c>
      <c r="G704" s="213">
        <v>319</v>
      </c>
      <c r="H704" s="213">
        <v>17</v>
      </c>
      <c r="I704" s="213"/>
      <c r="J704" s="213"/>
      <c r="K704" s="211" t="s">
        <v>8294</v>
      </c>
      <c r="M704" s="212">
        <v>7</v>
      </c>
      <c r="N704" s="214">
        <v>41915</v>
      </c>
      <c r="O704" s="212">
        <v>2.66</v>
      </c>
      <c r="P704" s="214">
        <v>42215</v>
      </c>
      <c r="Q704" s="215" t="s">
        <v>8294</v>
      </c>
      <c r="R704" s="215" t="s">
        <v>8294</v>
      </c>
      <c r="S704" s="215" t="s">
        <v>8294</v>
      </c>
      <c r="T704" s="215" t="s">
        <v>8294</v>
      </c>
      <c r="U704" s="209">
        <f>AD704*BS704</f>
        <v>874.03107555555573</v>
      </c>
      <c r="V704" s="216">
        <v>42215</v>
      </c>
      <c r="W704" s="215">
        <v>13.5</v>
      </c>
      <c r="X704" s="215" t="s">
        <v>8294</v>
      </c>
      <c r="Y704" s="215" t="s">
        <v>8294</v>
      </c>
      <c r="Z704" s="209">
        <f>AD704*BU704</f>
        <v>238.04911407407411</v>
      </c>
      <c r="AA704" s="216">
        <v>42215</v>
      </c>
      <c r="AB704" s="208">
        <f>(AD704/AH704)*10000</f>
        <v>39477.465020576135</v>
      </c>
      <c r="AC704" s="216">
        <v>42215</v>
      </c>
      <c r="AD704" s="485">
        <f>(O704/W704)*(((100-CC704)/100)*((100-2)/100))*100</f>
        <v>17.764859259259261</v>
      </c>
      <c r="AE704" s="216">
        <v>42212</v>
      </c>
      <c r="AF704" s="235">
        <v>19.920227920227919</v>
      </c>
      <c r="AG704" s="216">
        <v>42212</v>
      </c>
      <c r="AH704" s="212">
        <v>4.5</v>
      </c>
      <c r="AI704" s="216" t="s">
        <v>8299</v>
      </c>
      <c r="AJ704" s="212">
        <v>160</v>
      </c>
      <c r="AK704" s="216">
        <v>42145</v>
      </c>
      <c r="AL704" s="215" t="s">
        <v>8294</v>
      </c>
      <c r="AM704" s="215"/>
      <c r="AN704" s="212">
        <v>103</v>
      </c>
      <c r="AO704" s="212"/>
      <c r="AP704" s="215" t="s">
        <v>8294</v>
      </c>
      <c r="AQ704" s="215"/>
      <c r="AR704" s="215" t="s">
        <v>8294</v>
      </c>
      <c r="AS704" s="215"/>
      <c r="AT704" s="215" t="s">
        <v>8294</v>
      </c>
      <c r="AU704" s="215" t="s">
        <v>8294</v>
      </c>
      <c r="AV704" s="215"/>
      <c r="AW704" s="215" t="s">
        <v>8294</v>
      </c>
      <c r="AX704" s="215"/>
      <c r="AY704" s="215" t="s">
        <v>8294</v>
      </c>
      <c r="AZ704" s="215"/>
      <c r="BA704" s="215" t="s">
        <v>8294</v>
      </c>
      <c r="BB704" s="215"/>
      <c r="BC704" s="215" t="s">
        <v>8294</v>
      </c>
      <c r="BD704" s="215"/>
      <c r="BE704" s="212">
        <v>3</v>
      </c>
      <c r="BF704" s="217">
        <v>42279</v>
      </c>
      <c r="BG704" s="212">
        <v>12.9</v>
      </c>
      <c r="BH704" s="212" t="s">
        <v>8299</v>
      </c>
      <c r="BI704" s="211" t="s">
        <v>8294</v>
      </c>
      <c r="BJ704" s="211"/>
      <c r="BK704" s="211" t="s">
        <v>8294</v>
      </c>
      <c r="BL704" s="211"/>
      <c r="BM704" s="212">
        <v>67.8</v>
      </c>
      <c r="BN704" s="212" t="s">
        <v>8299</v>
      </c>
      <c r="BO704" s="211" t="s">
        <v>8294</v>
      </c>
      <c r="BP704" s="211"/>
      <c r="BQ704" s="212">
        <v>5.5</v>
      </c>
      <c r="BR704" s="212" t="s">
        <v>8299</v>
      </c>
      <c r="BS704" s="212">
        <v>49.2</v>
      </c>
      <c r="BT704" s="212" t="s">
        <v>8299</v>
      </c>
      <c r="BU704" s="212">
        <v>13.4</v>
      </c>
      <c r="BV704" s="212" t="s">
        <v>8299</v>
      </c>
      <c r="BW704" s="212">
        <v>45.8</v>
      </c>
      <c r="BX704" s="212" t="s">
        <v>8299</v>
      </c>
      <c r="BY704" s="234">
        <v>7.3546829223632812</v>
      </c>
      <c r="BZ704" s="214">
        <v>42215</v>
      </c>
      <c r="CA704" s="212">
        <v>31.9</v>
      </c>
      <c r="CB704" s="208" t="s">
        <v>8299</v>
      </c>
      <c r="CC704" s="212">
        <v>8</v>
      </c>
      <c r="CD704" s="214">
        <v>42215</v>
      </c>
      <c r="CE704" s="208">
        <v>0</v>
      </c>
      <c r="CG704" s="215" t="s">
        <v>8294</v>
      </c>
      <c r="CH704" s="215" t="s">
        <v>8294</v>
      </c>
      <c r="CI704" s="215" t="s">
        <v>8294</v>
      </c>
      <c r="CJ704" s="215" t="s">
        <v>8294</v>
      </c>
    </row>
    <row r="705" spans="1:92">
      <c r="A705" s="210" t="s">
        <v>7624</v>
      </c>
      <c r="B705" s="211" t="s">
        <v>8169</v>
      </c>
      <c r="C705" s="212" t="s">
        <v>7791</v>
      </c>
      <c r="D705" s="211" t="s">
        <v>8274</v>
      </c>
      <c r="E705" s="212">
        <v>168</v>
      </c>
      <c r="F705" s="212">
        <v>2</v>
      </c>
      <c r="G705" s="213">
        <v>319</v>
      </c>
      <c r="H705" s="213">
        <v>18</v>
      </c>
      <c r="I705" s="213"/>
      <c r="J705" s="213"/>
      <c r="K705" s="211" t="s">
        <v>8294</v>
      </c>
      <c r="M705" s="212">
        <v>7</v>
      </c>
      <c r="N705" s="214">
        <v>41915</v>
      </c>
      <c r="O705" s="212">
        <v>3.94</v>
      </c>
      <c r="P705" s="214">
        <v>42215</v>
      </c>
      <c r="Q705" s="215" t="s">
        <v>8294</v>
      </c>
      <c r="R705" s="215" t="s">
        <v>8294</v>
      </c>
      <c r="S705" s="215" t="s">
        <v>8294</v>
      </c>
      <c r="T705" s="215" t="s">
        <v>8294</v>
      </c>
      <c r="U705" s="209">
        <f>AD705*BS705</f>
        <v>1261.6685511111111</v>
      </c>
      <c r="V705" s="216">
        <v>42215</v>
      </c>
      <c r="W705" s="215">
        <v>13.5</v>
      </c>
      <c r="X705" s="215" t="s">
        <v>8294</v>
      </c>
      <c r="Y705" s="215" t="s">
        <v>8294</v>
      </c>
      <c r="Z705" s="209">
        <f>AD705*BU705</f>
        <v>341.70189925925928</v>
      </c>
      <c r="AA705" s="216">
        <v>42215</v>
      </c>
      <c r="AB705" s="208">
        <f>(AD705/AH705)*10000</f>
        <v>54759.919753086426</v>
      </c>
      <c r="AC705" s="216">
        <v>42215</v>
      </c>
      <c r="AD705" s="485">
        <f>(O705/W705)*(((100-CC705)/100)*((100-2)/100))*100</f>
        <v>26.284761481481482</v>
      </c>
      <c r="AE705" s="216">
        <v>42212</v>
      </c>
      <c r="AF705" s="235">
        <v>29.473829873829878</v>
      </c>
      <c r="AG705" s="216">
        <v>42212</v>
      </c>
      <c r="AH705" s="212">
        <v>4.8</v>
      </c>
      <c r="AI705" s="216" t="s">
        <v>8299</v>
      </c>
      <c r="AJ705" s="212">
        <v>170</v>
      </c>
      <c r="AK705" s="216">
        <v>42145</v>
      </c>
      <c r="AL705" s="215" t="s">
        <v>8294</v>
      </c>
      <c r="AM705" s="215"/>
      <c r="AN705" s="212">
        <v>101</v>
      </c>
      <c r="AO705" s="212"/>
      <c r="AP705" s="215" t="s">
        <v>8294</v>
      </c>
      <c r="AQ705" s="215"/>
      <c r="AR705" s="215" t="s">
        <v>8294</v>
      </c>
      <c r="AS705" s="215"/>
      <c r="AT705" s="215" t="s">
        <v>8294</v>
      </c>
      <c r="AU705" s="215" t="s">
        <v>8294</v>
      </c>
      <c r="AV705" s="215"/>
      <c r="AW705" s="215" t="s">
        <v>8294</v>
      </c>
      <c r="AX705" s="215"/>
      <c r="AY705" s="215" t="s">
        <v>8294</v>
      </c>
      <c r="AZ705" s="215"/>
      <c r="BA705" s="215" t="s">
        <v>8294</v>
      </c>
      <c r="BB705" s="215"/>
      <c r="BC705" s="215" t="s">
        <v>8294</v>
      </c>
      <c r="BD705" s="215"/>
      <c r="BE705" s="212">
        <v>3</v>
      </c>
      <c r="BF705" s="217">
        <v>42279</v>
      </c>
      <c r="BG705" s="212">
        <v>-12.6</v>
      </c>
      <c r="BH705" s="212" t="s">
        <v>8299</v>
      </c>
      <c r="BI705" s="211" t="s">
        <v>8294</v>
      </c>
      <c r="BJ705" s="211"/>
      <c r="BK705" s="211" t="s">
        <v>8294</v>
      </c>
      <c r="BL705" s="211"/>
      <c r="BM705" s="212">
        <v>62.8</v>
      </c>
      <c r="BN705" s="212" t="s">
        <v>8299</v>
      </c>
      <c r="BO705" s="211" t="s">
        <v>8294</v>
      </c>
      <c r="BP705" s="211"/>
      <c r="BQ705" s="212">
        <v>9.1</v>
      </c>
      <c r="BR705" s="212" t="s">
        <v>8299</v>
      </c>
      <c r="BS705" s="212">
        <v>48</v>
      </c>
      <c r="BT705" s="212" t="s">
        <v>8299</v>
      </c>
      <c r="BU705" s="212">
        <v>13</v>
      </c>
      <c r="BV705" s="212" t="s">
        <v>8299</v>
      </c>
      <c r="BW705" s="212">
        <v>15.1</v>
      </c>
      <c r="BX705" s="212" t="s">
        <v>8299</v>
      </c>
      <c r="BY705" s="234">
        <v>7.5813097953796387</v>
      </c>
      <c r="BZ705" s="214">
        <v>42215</v>
      </c>
      <c r="CA705" s="212">
        <v>30.4</v>
      </c>
      <c r="CB705" s="208" t="s">
        <v>8299</v>
      </c>
      <c r="CC705" s="212">
        <v>8.1</v>
      </c>
      <c r="CD705" s="214">
        <v>42215</v>
      </c>
      <c r="CE705" s="208">
        <v>0</v>
      </c>
      <c r="CG705" s="215" t="s">
        <v>8294</v>
      </c>
      <c r="CH705" s="215" t="s">
        <v>8294</v>
      </c>
      <c r="CI705" s="215" t="s">
        <v>8294</v>
      </c>
      <c r="CJ705" s="215" t="s">
        <v>8294</v>
      </c>
    </row>
    <row r="706" spans="1:92">
      <c r="A706" s="210" t="s">
        <v>7624</v>
      </c>
      <c r="B706" s="211" t="s">
        <v>7975</v>
      </c>
      <c r="C706" s="212" t="s">
        <v>7703</v>
      </c>
      <c r="D706" s="211" t="s">
        <v>8274</v>
      </c>
      <c r="E706" s="212">
        <v>75</v>
      </c>
      <c r="F706" s="212">
        <v>2</v>
      </c>
      <c r="G706" s="213">
        <v>319</v>
      </c>
      <c r="H706" s="213">
        <v>19</v>
      </c>
      <c r="I706" s="213"/>
      <c r="J706" s="213"/>
      <c r="K706" s="211" t="s">
        <v>8294</v>
      </c>
      <c r="M706" s="212">
        <v>7</v>
      </c>
      <c r="N706" s="214">
        <v>41915</v>
      </c>
      <c r="O706" s="212">
        <v>3.06</v>
      </c>
      <c r="P706" s="214">
        <v>42215</v>
      </c>
      <c r="Q706" s="215" t="s">
        <v>8294</v>
      </c>
      <c r="R706" s="215" t="s">
        <v>8294</v>
      </c>
      <c r="S706" s="215" t="s">
        <v>8294</v>
      </c>
      <c r="T706" s="215" t="s">
        <v>8294</v>
      </c>
      <c r="U706" s="209">
        <f>AD706*BS706</f>
        <v>960.50453333333337</v>
      </c>
      <c r="V706" s="216">
        <v>42215</v>
      </c>
      <c r="W706" s="215">
        <v>13.5</v>
      </c>
      <c r="X706" s="215" t="s">
        <v>8294</v>
      </c>
      <c r="Y706" s="215" t="s">
        <v>8294</v>
      </c>
      <c r="Z706" s="209">
        <f>AD706*BU706</f>
        <v>298.36949333333337</v>
      </c>
      <c r="AA706" s="216">
        <v>42215</v>
      </c>
      <c r="AB706" s="208">
        <f>(AD706/AH706)*10000</f>
        <v>44426.666666666679</v>
      </c>
      <c r="AC706" s="216">
        <v>42215</v>
      </c>
      <c r="AD706" s="485">
        <f>(O706/W706)*(((100-CC706)/100)*((100-2)/100))*100</f>
        <v>20.436266666666668</v>
      </c>
      <c r="AE706" s="216">
        <v>42212</v>
      </c>
      <c r="AF706" s="235">
        <v>22.915750915750916</v>
      </c>
      <c r="AG706" s="216">
        <v>42212</v>
      </c>
      <c r="AH706" s="212">
        <v>4.5999999999999996</v>
      </c>
      <c r="AI706" s="216" t="s">
        <v>8299</v>
      </c>
      <c r="AJ706" s="212">
        <v>135</v>
      </c>
      <c r="AK706" s="216">
        <v>42145</v>
      </c>
      <c r="AL706" s="215" t="s">
        <v>8294</v>
      </c>
      <c r="AM706" s="215"/>
      <c r="AN706" s="212">
        <v>103</v>
      </c>
      <c r="AO706" s="212"/>
      <c r="AP706" s="215" t="s">
        <v>8294</v>
      </c>
      <c r="AQ706" s="215"/>
      <c r="AR706" s="215" t="s">
        <v>8294</v>
      </c>
      <c r="AS706" s="215"/>
      <c r="AT706" s="215" t="s">
        <v>8294</v>
      </c>
      <c r="AU706" s="215" t="s">
        <v>8294</v>
      </c>
      <c r="AV706" s="215"/>
      <c r="AW706" s="215" t="s">
        <v>8294</v>
      </c>
      <c r="AX706" s="215"/>
      <c r="AY706" s="215" t="s">
        <v>8294</v>
      </c>
      <c r="AZ706" s="215"/>
      <c r="BA706" s="215" t="s">
        <v>8294</v>
      </c>
      <c r="BB706" s="215"/>
      <c r="BC706" s="215" t="s">
        <v>8294</v>
      </c>
      <c r="BD706" s="215"/>
      <c r="BE706" s="212">
        <v>3</v>
      </c>
      <c r="BF706" s="217">
        <v>42279</v>
      </c>
      <c r="BG706" s="212">
        <v>-7.9</v>
      </c>
      <c r="BH706" s="212" t="s">
        <v>8299</v>
      </c>
      <c r="BI706" s="211" t="s">
        <v>8294</v>
      </c>
      <c r="BJ706" s="211"/>
      <c r="BK706" s="211" t="s">
        <v>8294</v>
      </c>
      <c r="BL706" s="211"/>
      <c r="BM706" s="212">
        <v>59.9</v>
      </c>
      <c r="BN706" s="212" t="s">
        <v>8299</v>
      </c>
      <c r="BO706" s="211" t="s">
        <v>8294</v>
      </c>
      <c r="BP706" s="211"/>
      <c r="BQ706" s="212">
        <v>10.7</v>
      </c>
      <c r="BR706" s="212" t="s">
        <v>8299</v>
      </c>
      <c r="BS706" s="212">
        <v>47</v>
      </c>
      <c r="BT706" s="212" t="s">
        <v>8299</v>
      </c>
      <c r="BU706" s="212">
        <v>14.6</v>
      </c>
      <c r="BV706" s="212" t="s">
        <v>8299</v>
      </c>
      <c r="BW706" s="212">
        <v>16.2</v>
      </c>
      <c r="BX706" s="212" t="s">
        <v>8299</v>
      </c>
      <c r="BY706" s="234">
        <v>7.8451018333435059</v>
      </c>
      <c r="BZ706" s="214">
        <v>42215</v>
      </c>
      <c r="CA706" s="212">
        <v>33.1</v>
      </c>
      <c r="CB706" s="208" t="s">
        <v>8299</v>
      </c>
      <c r="CC706" s="212">
        <v>8</v>
      </c>
      <c r="CD706" s="214">
        <v>42215</v>
      </c>
      <c r="CE706" s="208">
        <v>0</v>
      </c>
      <c r="CG706" s="215" t="s">
        <v>8294</v>
      </c>
      <c r="CH706" s="215" t="s">
        <v>8294</v>
      </c>
      <c r="CI706" s="215" t="s">
        <v>8294</v>
      </c>
      <c r="CJ706" s="215" t="s">
        <v>8294</v>
      </c>
    </row>
    <row r="707" spans="1:92">
      <c r="A707" s="210" t="s">
        <v>7624</v>
      </c>
      <c r="B707" s="211" t="s">
        <v>7823</v>
      </c>
      <c r="C707" s="212" t="s">
        <v>7752</v>
      </c>
      <c r="D707" s="211" t="s">
        <v>8274</v>
      </c>
      <c r="E707" s="212">
        <v>6</v>
      </c>
      <c r="F707" s="212">
        <v>2</v>
      </c>
      <c r="G707" s="213">
        <v>319</v>
      </c>
      <c r="H707" s="213">
        <v>20</v>
      </c>
      <c r="I707" s="213"/>
      <c r="J707" s="213"/>
      <c r="K707" s="211" t="s">
        <v>8294</v>
      </c>
      <c r="M707" s="212">
        <v>7</v>
      </c>
      <c r="N707" s="214">
        <v>41915</v>
      </c>
      <c r="O707" s="212">
        <v>1.81</v>
      </c>
      <c r="P707" s="214">
        <v>42215</v>
      </c>
      <c r="Q707" s="215" t="s">
        <v>8294</v>
      </c>
      <c r="R707" s="215" t="s">
        <v>8294</v>
      </c>
      <c r="S707" s="215" t="s">
        <v>8294</v>
      </c>
      <c r="T707" s="215" t="s">
        <v>8294</v>
      </c>
      <c r="U707" s="209">
        <f>AD707*BS707</f>
        <v>583.85612444444439</v>
      </c>
      <c r="V707" s="216">
        <v>42215</v>
      </c>
      <c r="W707" s="215">
        <v>13.5</v>
      </c>
      <c r="X707" s="215" t="s">
        <v>8294</v>
      </c>
      <c r="Y707" s="215" t="s">
        <v>8294</v>
      </c>
      <c r="Z707" s="209">
        <f>AD707*BU707</f>
        <v>175.27771851851853</v>
      </c>
      <c r="AA707" s="216">
        <v>42215</v>
      </c>
      <c r="AB707" s="208">
        <f>(AD707/AH707)*10000</f>
        <v>25719.401103230892</v>
      </c>
      <c r="AC707" s="216">
        <v>42215</v>
      </c>
      <c r="AD707" s="485">
        <f>(O707/W707)*(((100-CC707)/100)*((100-2)/100))*100</f>
        <v>12.088118518518518</v>
      </c>
      <c r="AE707" s="216">
        <v>42212</v>
      </c>
      <c r="AF707" s="235">
        <v>13.554741554741554</v>
      </c>
      <c r="AG707" s="216">
        <v>42212</v>
      </c>
      <c r="AH707" s="212">
        <v>4.7</v>
      </c>
      <c r="AI707" s="216" t="s">
        <v>8299</v>
      </c>
      <c r="AJ707" s="212">
        <v>170</v>
      </c>
      <c r="AK707" s="216">
        <v>42145</v>
      </c>
      <c r="AL707" s="215" t="s">
        <v>8294</v>
      </c>
      <c r="AM707" s="215"/>
      <c r="AN707" s="212">
        <v>107</v>
      </c>
      <c r="AO707" s="212"/>
      <c r="AP707" s="215" t="s">
        <v>8294</v>
      </c>
      <c r="AQ707" s="215"/>
      <c r="AR707" s="215" t="s">
        <v>8294</v>
      </c>
      <c r="AS707" s="215"/>
      <c r="AT707" s="215" t="s">
        <v>8294</v>
      </c>
      <c r="AU707" s="215" t="s">
        <v>8294</v>
      </c>
      <c r="AV707" s="215"/>
      <c r="AW707" s="215" t="s">
        <v>8294</v>
      </c>
      <c r="AX707" s="215"/>
      <c r="AY707" s="215" t="s">
        <v>8294</v>
      </c>
      <c r="AZ707" s="215"/>
      <c r="BA707" s="215" t="s">
        <v>8294</v>
      </c>
      <c r="BB707" s="215"/>
      <c r="BC707" s="215" t="s">
        <v>8294</v>
      </c>
      <c r="BD707" s="215"/>
      <c r="BE707" s="212">
        <v>3</v>
      </c>
      <c r="BF707" s="217">
        <v>42279</v>
      </c>
      <c r="BG707" s="212">
        <v>19.399999999999999</v>
      </c>
      <c r="BH707" s="212" t="s">
        <v>8299</v>
      </c>
      <c r="BI707" s="211" t="s">
        <v>8294</v>
      </c>
      <c r="BJ707" s="211"/>
      <c r="BK707" s="211" t="s">
        <v>8294</v>
      </c>
      <c r="BL707" s="211"/>
      <c r="BM707" s="212">
        <v>67.3</v>
      </c>
      <c r="BN707" s="212" t="s">
        <v>8299</v>
      </c>
      <c r="BO707" s="211" t="s">
        <v>8294</v>
      </c>
      <c r="BP707" s="211"/>
      <c r="BQ707" s="212">
        <v>5.4</v>
      </c>
      <c r="BR707" s="212" t="s">
        <v>8299</v>
      </c>
      <c r="BS707" s="212">
        <v>48.3</v>
      </c>
      <c r="BT707" s="212" t="s">
        <v>8299</v>
      </c>
      <c r="BU707" s="212">
        <v>14.5</v>
      </c>
      <c r="BV707" s="212" t="s">
        <v>8299</v>
      </c>
      <c r="BW707" s="212">
        <v>53.1</v>
      </c>
      <c r="BX707" s="212" t="s">
        <v>8299</v>
      </c>
      <c r="BY707" s="234">
        <v>7.4493231773376465</v>
      </c>
      <c r="BZ707" s="214">
        <v>42215</v>
      </c>
      <c r="CA707" s="212">
        <v>33.9</v>
      </c>
      <c r="CB707" s="208" t="s">
        <v>8299</v>
      </c>
      <c r="CC707" s="212">
        <v>8</v>
      </c>
      <c r="CD707" s="214">
        <v>42215</v>
      </c>
      <c r="CE707" s="208">
        <v>0</v>
      </c>
      <c r="CG707" s="215" t="s">
        <v>8294</v>
      </c>
      <c r="CH707" s="215" t="s">
        <v>8294</v>
      </c>
      <c r="CI707" s="215" t="s">
        <v>8294</v>
      </c>
      <c r="CJ707" s="215" t="s">
        <v>8294</v>
      </c>
    </row>
    <row r="708" spans="1:92">
      <c r="A708" s="210" t="s">
        <v>7624</v>
      </c>
      <c r="B708" s="211" t="s">
        <v>7941</v>
      </c>
      <c r="C708" s="212" t="s">
        <v>7688</v>
      </c>
      <c r="D708" s="211" t="s">
        <v>8274</v>
      </c>
      <c r="E708" s="212">
        <v>58</v>
      </c>
      <c r="F708" s="212">
        <v>2</v>
      </c>
      <c r="G708" s="213">
        <v>319</v>
      </c>
      <c r="H708" s="213">
        <v>21</v>
      </c>
      <c r="I708" s="213"/>
      <c r="J708" s="213"/>
      <c r="K708" s="211" t="s">
        <v>8294</v>
      </c>
      <c r="M708" s="212">
        <v>7</v>
      </c>
      <c r="N708" s="214">
        <v>41915</v>
      </c>
      <c r="O708" s="212">
        <v>2.67</v>
      </c>
      <c r="P708" s="214">
        <v>42215</v>
      </c>
      <c r="Q708" s="215" t="s">
        <v>8294</v>
      </c>
      <c r="R708" s="215" t="s">
        <v>8294</v>
      </c>
      <c r="S708" s="215" t="s">
        <v>8294</v>
      </c>
      <c r="T708" s="215" t="s">
        <v>8294</v>
      </c>
      <c r="U708" s="209">
        <f>AD708*BS708</f>
        <v>836.30412444444437</v>
      </c>
      <c r="V708" s="216">
        <v>42215</v>
      </c>
      <c r="W708" s="215">
        <v>13.5</v>
      </c>
      <c r="X708" s="215" t="s">
        <v>8294</v>
      </c>
      <c r="Y708" s="215" t="s">
        <v>8294</v>
      </c>
      <c r="Z708" s="209">
        <f>AD708*BU708</f>
        <v>258.55884444444445</v>
      </c>
      <c r="AA708" s="216">
        <v>42215</v>
      </c>
      <c r="AB708" s="208">
        <f>(AD708/AH708)*10000</f>
        <v>37149.259259259255</v>
      </c>
      <c r="AC708" s="216">
        <v>42215</v>
      </c>
      <c r="AD708" s="485">
        <f>(O708/W708)*(((100-CC708)/100)*((100-2)/100))*100</f>
        <v>17.831644444444443</v>
      </c>
      <c r="AE708" s="216">
        <v>42212</v>
      </c>
      <c r="AF708" s="235">
        <v>19.995115995115995</v>
      </c>
      <c r="AG708" s="216">
        <v>42212</v>
      </c>
      <c r="AH708" s="212">
        <v>4.8</v>
      </c>
      <c r="AI708" s="216" t="s">
        <v>8299</v>
      </c>
      <c r="AJ708" s="212">
        <v>140</v>
      </c>
      <c r="AK708" s="216">
        <v>42145</v>
      </c>
      <c r="AL708" s="215" t="s">
        <v>8294</v>
      </c>
      <c r="AM708" s="215"/>
      <c r="AN708" s="212">
        <v>103</v>
      </c>
      <c r="AO708" s="212"/>
      <c r="AP708" s="215" t="s">
        <v>8294</v>
      </c>
      <c r="AQ708" s="215"/>
      <c r="AR708" s="215" t="s">
        <v>8294</v>
      </c>
      <c r="AS708" s="215"/>
      <c r="AT708" s="215" t="s">
        <v>8294</v>
      </c>
      <c r="AU708" s="215" t="s">
        <v>8294</v>
      </c>
      <c r="AV708" s="215"/>
      <c r="AW708" s="215" t="s">
        <v>8294</v>
      </c>
      <c r="AX708" s="215"/>
      <c r="AY708" s="215" t="s">
        <v>8294</v>
      </c>
      <c r="AZ708" s="215"/>
      <c r="BA708" s="215" t="s">
        <v>8294</v>
      </c>
      <c r="BB708" s="215"/>
      <c r="BC708" s="215" t="s">
        <v>8294</v>
      </c>
      <c r="BD708" s="215"/>
      <c r="BE708" s="212">
        <v>3</v>
      </c>
      <c r="BF708" s="217">
        <v>42279</v>
      </c>
      <c r="BG708" s="212">
        <v>-14.7</v>
      </c>
      <c r="BH708" s="212" t="s">
        <v>8299</v>
      </c>
      <c r="BI708" s="211" t="s">
        <v>8294</v>
      </c>
      <c r="BJ708" s="211"/>
      <c r="BK708" s="211" t="s">
        <v>8294</v>
      </c>
      <c r="BL708" s="211"/>
      <c r="BM708" s="212">
        <v>61.4</v>
      </c>
      <c r="BN708" s="212" t="s">
        <v>8299</v>
      </c>
      <c r="BO708" s="211" t="s">
        <v>8294</v>
      </c>
      <c r="BP708" s="211"/>
      <c r="BQ708" s="212">
        <v>10</v>
      </c>
      <c r="BR708" s="212" t="s">
        <v>8299</v>
      </c>
      <c r="BS708" s="212">
        <v>46.9</v>
      </c>
      <c r="BT708" s="212" t="s">
        <v>8299</v>
      </c>
      <c r="BU708" s="212">
        <v>14.5</v>
      </c>
      <c r="BV708" s="212" t="s">
        <v>8299</v>
      </c>
      <c r="BW708" s="212">
        <v>27.7</v>
      </c>
      <c r="BX708" s="212" t="s">
        <v>8299</v>
      </c>
      <c r="BY708" s="234">
        <v>8.7811241149902344</v>
      </c>
      <c r="BZ708" s="214">
        <v>42215</v>
      </c>
      <c r="CA708" s="212">
        <v>32.9</v>
      </c>
      <c r="CB708" s="208" t="s">
        <v>8299</v>
      </c>
      <c r="CC708" s="212">
        <v>8</v>
      </c>
      <c r="CD708" s="214">
        <v>42215</v>
      </c>
      <c r="CE708" s="208">
        <v>0</v>
      </c>
      <c r="CG708" s="215" t="s">
        <v>8294</v>
      </c>
      <c r="CH708" s="215" t="s">
        <v>8294</v>
      </c>
      <c r="CI708" s="215" t="s">
        <v>8294</v>
      </c>
      <c r="CJ708" s="215" t="s">
        <v>8294</v>
      </c>
    </row>
    <row r="709" spans="1:92">
      <c r="A709" s="210" t="s">
        <v>7624</v>
      </c>
      <c r="B709" s="211" t="s">
        <v>7933</v>
      </c>
      <c r="C709" s="212" t="s">
        <v>7684</v>
      </c>
      <c r="D709" s="211" t="s">
        <v>8274</v>
      </c>
      <c r="E709" s="212">
        <v>54</v>
      </c>
      <c r="F709" s="212">
        <v>2</v>
      </c>
      <c r="G709" s="213">
        <v>319</v>
      </c>
      <c r="H709" s="213">
        <v>22</v>
      </c>
      <c r="I709" s="213"/>
      <c r="J709" s="213"/>
      <c r="K709" s="211" t="s">
        <v>8294</v>
      </c>
      <c r="M709" s="212">
        <v>7</v>
      </c>
      <c r="N709" s="214">
        <v>41915</v>
      </c>
      <c r="O709" s="212">
        <v>2.2000000000000002</v>
      </c>
      <c r="P709" s="214">
        <v>42215</v>
      </c>
      <c r="Q709" s="215" t="s">
        <v>8294</v>
      </c>
      <c r="R709" s="215" t="s">
        <v>8294</v>
      </c>
      <c r="S709" s="215" t="s">
        <v>8294</v>
      </c>
      <c r="T709" s="215" t="s">
        <v>8294</v>
      </c>
      <c r="U709" s="209">
        <f>AD709*BS709</f>
        <v>714.75871703703706</v>
      </c>
      <c r="V709" s="216">
        <v>42215</v>
      </c>
      <c r="W709" s="215">
        <v>13.5</v>
      </c>
      <c r="X709" s="215" t="s">
        <v>8294</v>
      </c>
      <c r="Y709" s="215" t="s">
        <v>8294</v>
      </c>
      <c r="Z709" s="209">
        <f>AD709*BU709</f>
        <v>183.45962962962963</v>
      </c>
      <c r="AA709" s="216">
        <v>42215</v>
      </c>
      <c r="AB709" s="208">
        <f>(AD709/AH709)*10000</f>
        <v>28224.558404558404</v>
      </c>
      <c r="AC709" s="216">
        <v>42215</v>
      </c>
      <c r="AD709" s="485">
        <f>(O709/W709)*(((100-CC709)/100)*((100-2)/100))*100</f>
        <v>14.67677037037037</v>
      </c>
      <c r="AE709" s="216">
        <v>42212</v>
      </c>
      <c r="AF709" s="235">
        <v>16.457468457468458</v>
      </c>
      <c r="AG709" s="216">
        <v>42212</v>
      </c>
      <c r="AH709" s="212">
        <v>5.2</v>
      </c>
      <c r="AI709" s="216" t="s">
        <v>8299</v>
      </c>
      <c r="AJ709" s="212">
        <v>175</v>
      </c>
      <c r="AK709" s="216">
        <v>42145</v>
      </c>
      <c r="AL709" s="215" t="s">
        <v>8294</v>
      </c>
      <c r="AM709" s="215"/>
      <c r="AN709" s="212">
        <v>107</v>
      </c>
      <c r="AO709" s="212"/>
      <c r="AP709" s="215" t="s">
        <v>8294</v>
      </c>
      <c r="AQ709" s="215"/>
      <c r="AR709" s="215" t="s">
        <v>8294</v>
      </c>
      <c r="AS709" s="215"/>
      <c r="AT709" s="215" t="s">
        <v>8294</v>
      </c>
      <c r="AU709" s="215" t="s">
        <v>8294</v>
      </c>
      <c r="AV709" s="215"/>
      <c r="AW709" s="215" t="s">
        <v>8294</v>
      </c>
      <c r="AX709" s="215"/>
      <c r="AY709" s="215" t="s">
        <v>8294</v>
      </c>
      <c r="AZ709" s="215"/>
      <c r="BA709" s="215" t="s">
        <v>8294</v>
      </c>
      <c r="BB709" s="215"/>
      <c r="BC709" s="215" t="s">
        <v>8294</v>
      </c>
      <c r="BD709" s="215"/>
      <c r="BE709" s="212">
        <v>3</v>
      </c>
      <c r="BF709" s="217">
        <v>42279</v>
      </c>
      <c r="BG709" s="212">
        <v>-16.5</v>
      </c>
      <c r="BH709" s="212" t="s">
        <v>8299</v>
      </c>
      <c r="BI709" s="211" t="s">
        <v>8294</v>
      </c>
      <c r="BJ709" s="211"/>
      <c r="BK709" s="211" t="s">
        <v>8294</v>
      </c>
      <c r="BL709" s="211"/>
      <c r="BM709" s="212">
        <v>62.2</v>
      </c>
      <c r="BN709" s="212" t="s">
        <v>8299</v>
      </c>
      <c r="BO709" s="211" t="s">
        <v>8294</v>
      </c>
      <c r="BP709" s="211"/>
      <c r="BQ709" s="212">
        <v>9</v>
      </c>
      <c r="BR709" s="212" t="s">
        <v>8299</v>
      </c>
      <c r="BS709" s="212">
        <v>48.7</v>
      </c>
      <c r="BT709" s="212" t="s">
        <v>8299</v>
      </c>
      <c r="BU709" s="212">
        <v>12.5</v>
      </c>
      <c r="BV709" s="212" t="s">
        <v>8299</v>
      </c>
      <c r="BW709" s="212">
        <v>9</v>
      </c>
      <c r="BX709" s="212" t="s">
        <v>8299</v>
      </c>
      <c r="BY709" s="234">
        <v>8.4369535446166992</v>
      </c>
      <c r="BZ709" s="214">
        <v>42215</v>
      </c>
      <c r="CA709" s="212">
        <v>29.5</v>
      </c>
      <c r="CB709" s="208" t="s">
        <v>8299</v>
      </c>
      <c r="CC709" s="212">
        <v>8.1</v>
      </c>
      <c r="CD709" s="214">
        <v>42215</v>
      </c>
      <c r="CE709" s="208">
        <v>0</v>
      </c>
      <c r="CG709" s="215" t="s">
        <v>8294</v>
      </c>
      <c r="CH709" s="215" t="s">
        <v>8294</v>
      </c>
      <c r="CI709" s="215" t="s">
        <v>8294</v>
      </c>
      <c r="CJ709" s="215" t="s">
        <v>8294</v>
      </c>
    </row>
    <row r="710" spans="1:92">
      <c r="A710" s="210" t="s">
        <v>7624</v>
      </c>
      <c r="B710" s="211" t="s">
        <v>7869</v>
      </c>
      <c r="C710" s="212" t="s">
        <v>7652</v>
      </c>
      <c r="D710" s="211" t="s">
        <v>8276</v>
      </c>
      <c r="E710" s="212">
        <v>22</v>
      </c>
      <c r="F710" s="212">
        <v>2</v>
      </c>
      <c r="G710" s="213">
        <v>320</v>
      </c>
      <c r="H710" s="213">
        <v>11</v>
      </c>
      <c r="I710" s="213"/>
      <c r="J710" s="213"/>
      <c r="K710" s="211" t="s">
        <v>8294</v>
      </c>
      <c r="M710" s="212">
        <v>7</v>
      </c>
      <c r="N710" s="214">
        <v>41915</v>
      </c>
      <c r="O710" s="212">
        <v>4.93</v>
      </c>
      <c r="P710" s="214">
        <v>42215</v>
      </c>
      <c r="Q710" s="215" t="s">
        <v>8294</v>
      </c>
      <c r="R710" s="215" t="s">
        <v>8294</v>
      </c>
      <c r="S710" s="215" t="s">
        <v>8294</v>
      </c>
      <c r="T710" s="215" t="s">
        <v>8294</v>
      </c>
      <c r="U710" s="209">
        <f>AD710*BS710</f>
        <v>1704.0777257777775</v>
      </c>
      <c r="V710" s="216">
        <v>42215</v>
      </c>
      <c r="W710" s="215">
        <v>13.5</v>
      </c>
      <c r="X710" s="215" t="s">
        <v>8294</v>
      </c>
      <c r="Y710" s="215" t="s">
        <v>8294</v>
      </c>
      <c r="Z710" s="209">
        <f>AD710*BU710</f>
        <v>448.26802844444433</v>
      </c>
      <c r="AA710" s="216">
        <v>42215</v>
      </c>
      <c r="AB710" s="208">
        <f>(AD710/AH710)*10000</f>
        <v>67267.111111111095</v>
      </c>
      <c r="AC710" s="216">
        <v>42215</v>
      </c>
      <c r="AD710" s="485">
        <f>(O710/W710)*(((100-CC710)/100)*((100-2)/100))*100</f>
        <v>32.960884444444439</v>
      </c>
      <c r="AE710" s="216">
        <v>42212</v>
      </c>
      <c r="AF710" s="235">
        <v>36.959951159951153</v>
      </c>
      <c r="AG710" s="216">
        <v>42212</v>
      </c>
      <c r="AH710" s="212">
        <v>4.9000000000000004</v>
      </c>
      <c r="AI710" s="216" t="s">
        <v>8299</v>
      </c>
      <c r="AJ710" s="212">
        <v>170</v>
      </c>
      <c r="AK710" s="216">
        <v>42145</v>
      </c>
      <c r="AL710" s="215" t="s">
        <v>8294</v>
      </c>
      <c r="AM710" s="215"/>
      <c r="AN710" s="212">
        <v>106</v>
      </c>
      <c r="AO710" s="212"/>
      <c r="AP710" s="215" t="s">
        <v>8294</v>
      </c>
      <c r="AQ710" s="215"/>
      <c r="AR710" s="215" t="s">
        <v>8294</v>
      </c>
      <c r="AS710" s="215"/>
      <c r="AT710" s="215" t="s">
        <v>8294</v>
      </c>
      <c r="AU710" s="215" t="s">
        <v>8294</v>
      </c>
      <c r="AV710" s="215"/>
      <c r="AW710" s="215" t="s">
        <v>8294</v>
      </c>
      <c r="AX710" s="215"/>
      <c r="AY710" s="215" t="s">
        <v>8294</v>
      </c>
      <c r="AZ710" s="215"/>
      <c r="BA710" s="215" t="s">
        <v>8294</v>
      </c>
      <c r="BB710" s="215"/>
      <c r="BC710" s="215" t="s">
        <v>8294</v>
      </c>
      <c r="BD710" s="215"/>
      <c r="BE710" s="212">
        <v>3</v>
      </c>
      <c r="BF710" s="217">
        <v>42279</v>
      </c>
      <c r="BG710" s="212">
        <v>23.7</v>
      </c>
      <c r="BH710" s="212" t="s">
        <v>8299</v>
      </c>
      <c r="BI710" s="211" t="s">
        <v>8294</v>
      </c>
      <c r="BJ710" s="211"/>
      <c r="BK710" s="211" t="s">
        <v>8294</v>
      </c>
      <c r="BL710" s="211"/>
      <c r="BM710" s="212">
        <v>69.8</v>
      </c>
      <c r="BN710" s="212" t="s">
        <v>8299</v>
      </c>
      <c r="BO710" s="211" t="s">
        <v>8294</v>
      </c>
      <c r="BP710" s="211"/>
      <c r="BQ710" s="212">
        <v>3.9</v>
      </c>
      <c r="BR710" s="212" t="s">
        <v>8299</v>
      </c>
      <c r="BS710" s="212">
        <v>51.7</v>
      </c>
      <c r="BT710" s="212" t="s">
        <v>8299</v>
      </c>
      <c r="BU710" s="212">
        <v>13.6</v>
      </c>
      <c r="BV710" s="212" t="s">
        <v>8299</v>
      </c>
      <c r="BW710" s="212">
        <v>6.7</v>
      </c>
      <c r="BX710" s="212" t="s">
        <v>8299</v>
      </c>
      <c r="BY710" s="234">
        <v>7.1702518463134766</v>
      </c>
      <c r="BZ710" s="214">
        <v>42215</v>
      </c>
      <c r="CA710" s="212">
        <v>34.6</v>
      </c>
      <c r="CB710" s="208" t="s">
        <v>8299</v>
      </c>
      <c r="CC710" s="212">
        <v>7.9</v>
      </c>
      <c r="CD710" s="214">
        <v>42215</v>
      </c>
      <c r="CE710" s="208">
        <v>0</v>
      </c>
      <c r="CG710" s="215" t="s">
        <v>8294</v>
      </c>
      <c r="CH710" s="215" t="s">
        <v>8294</v>
      </c>
      <c r="CI710" s="215" t="s">
        <v>8294</v>
      </c>
      <c r="CJ710" s="215" t="s">
        <v>8294</v>
      </c>
    </row>
    <row r="711" spans="1:92">
      <c r="A711" s="210" t="s">
        <v>7624</v>
      </c>
      <c r="B711" s="211" t="s">
        <v>8080</v>
      </c>
      <c r="C711" s="212" t="s">
        <v>7749</v>
      </c>
      <c r="D711" s="211" t="s">
        <v>8276</v>
      </c>
      <c r="E711" s="212">
        <v>124</v>
      </c>
      <c r="F711" s="212">
        <v>2</v>
      </c>
      <c r="G711" s="213">
        <v>320</v>
      </c>
      <c r="H711" s="213">
        <v>12</v>
      </c>
      <c r="I711" s="213"/>
      <c r="J711" s="213"/>
      <c r="K711" s="211" t="s">
        <v>8294</v>
      </c>
      <c r="M711" s="212">
        <v>7</v>
      </c>
      <c r="N711" s="214">
        <v>41915</v>
      </c>
      <c r="O711" s="212">
        <v>5.36</v>
      </c>
      <c r="P711" s="214">
        <v>42215</v>
      </c>
      <c r="Q711" s="215" t="s">
        <v>8294</v>
      </c>
      <c r="R711" s="215" t="s">
        <v>8294</v>
      </c>
      <c r="S711" s="215" t="s">
        <v>8294</v>
      </c>
      <c r="T711" s="215" t="s">
        <v>8294</v>
      </c>
      <c r="U711" s="209">
        <f>AD711*BS711</f>
        <v>1721.6577280000001</v>
      </c>
      <c r="V711" s="216">
        <v>42215</v>
      </c>
      <c r="W711" s="215">
        <v>13.5</v>
      </c>
      <c r="X711" s="215" t="s">
        <v>8294</v>
      </c>
      <c r="Y711" s="215" t="s">
        <v>8294</v>
      </c>
      <c r="Z711" s="209">
        <f>AD711*BU711</f>
        <v>467.91942399999999</v>
      </c>
      <c r="AA711" s="216">
        <v>42215</v>
      </c>
      <c r="AB711" s="208">
        <f>(AD711/AH711)*10000</f>
        <v>79375.644444444435</v>
      </c>
      <c r="AC711" s="216">
        <v>42215</v>
      </c>
      <c r="AD711" s="485">
        <f>(O711/W711)*(((100-CC711)/100)*((100-2)/100))*100</f>
        <v>35.71904</v>
      </c>
      <c r="AE711" s="216">
        <v>42212</v>
      </c>
      <c r="AF711" s="235">
        <v>40.052747252747253</v>
      </c>
      <c r="AG711" s="216">
        <v>42212</v>
      </c>
      <c r="AH711" s="212">
        <v>4.5</v>
      </c>
      <c r="AI711" s="216" t="s">
        <v>8299</v>
      </c>
      <c r="AJ711" s="212">
        <v>155</v>
      </c>
      <c r="AK711" s="216">
        <v>42145</v>
      </c>
      <c r="AL711" s="215" t="s">
        <v>8294</v>
      </c>
      <c r="AM711" s="215"/>
      <c r="AN711" s="212">
        <v>102</v>
      </c>
      <c r="AO711" s="212"/>
      <c r="AP711" s="215" t="s">
        <v>8294</v>
      </c>
      <c r="AQ711" s="215"/>
      <c r="AR711" s="215" t="s">
        <v>8294</v>
      </c>
      <c r="AS711" s="215"/>
      <c r="AT711" s="215" t="s">
        <v>8294</v>
      </c>
      <c r="AU711" s="215" t="s">
        <v>8294</v>
      </c>
      <c r="AV711" s="215"/>
      <c r="AW711" s="215" t="s">
        <v>8294</v>
      </c>
      <c r="AX711" s="215"/>
      <c r="AY711" s="215" t="s">
        <v>8294</v>
      </c>
      <c r="AZ711" s="215"/>
      <c r="BA711" s="215" t="s">
        <v>8294</v>
      </c>
      <c r="BB711" s="215"/>
      <c r="BC711" s="215" t="s">
        <v>8294</v>
      </c>
      <c r="BD711" s="215"/>
      <c r="BE711" s="212">
        <v>3</v>
      </c>
      <c r="BF711" s="217">
        <v>42279</v>
      </c>
      <c r="BG711" s="212">
        <v>-15</v>
      </c>
      <c r="BH711" s="212" t="s">
        <v>8299</v>
      </c>
      <c r="BI711" s="211" t="s">
        <v>8294</v>
      </c>
      <c r="BJ711" s="211"/>
      <c r="BK711" s="211" t="s">
        <v>8294</v>
      </c>
      <c r="BL711" s="211"/>
      <c r="BM711" s="212">
        <v>63.2</v>
      </c>
      <c r="BN711" s="212" t="s">
        <v>8299</v>
      </c>
      <c r="BO711" s="211" t="s">
        <v>8294</v>
      </c>
      <c r="BP711" s="211"/>
      <c r="BQ711" s="212">
        <v>9.3000000000000007</v>
      </c>
      <c r="BR711" s="212" t="s">
        <v>8299</v>
      </c>
      <c r="BS711" s="212">
        <v>48.2</v>
      </c>
      <c r="BT711" s="212" t="s">
        <v>8299</v>
      </c>
      <c r="BU711" s="212">
        <v>13.1</v>
      </c>
      <c r="BV711" s="212" t="s">
        <v>8299</v>
      </c>
      <c r="BW711" s="212">
        <v>11.1</v>
      </c>
      <c r="BX711" s="212" t="s">
        <v>8299</v>
      </c>
      <c r="BY711" s="234">
        <v>7.518549919128418</v>
      </c>
      <c r="BZ711" s="214">
        <v>42215</v>
      </c>
      <c r="CA711" s="212">
        <v>30.5</v>
      </c>
      <c r="CB711" s="208" t="s">
        <v>8299</v>
      </c>
      <c r="CC711" s="212">
        <v>8.1999999999999993</v>
      </c>
      <c r="CD711" s="214">
        <v>42215</v>
      </c>
      <c r="CE711" s="208">
        <v>0</v>
      </c>
      <c r="CG711" s="215" t="s">
        <v>8294</v>
      </c>
      <c r="CH711" s="215" t="s">
        <v>8294</v>
      </c>
      <c r="CI711" s="215" t="s">
        <v>8294</v>
      </c>
      <c r="CJ711" s="215" t="s">
        <v>8294</v>
      </c>
    </row>
    <row r="712" spans="1:92">
      <c r="A712" s="210" t="s">
        <v>7624</v>
      </c>
      <c r="B712" s="211" t="s">
        <v>8001</v>
      </c>
      <c r="C712" s="212" t="s">
        <v>7716</v>
      </c>
      <c r="D712" s="211" t="s">
        <v>8276</v>
      </c>
      <c r="E712" s="212">
        <v>88</v>
      </c>
      <c r="F712" s="212">
        <v>2</v>
      </c>
      <c r="G712" s="213">
        <v>320</v>
      </c>
      <c r="H712" s="213">
        <v>13</v>
      </c>
      <c r="I712" s="213"/>
      <c r="J712" s="213"/>
      <c r="K712" s="211" t="s">
        <v>8294</v>
      </c>
      <c r="M712" s="212">
        <v>7</v>
      </c>
      <c r="N712" s="214">
        <v>41915</v>
      </c>
      <c r="O712" s="212">
        <v>4.08</v>
      </c>
      <c r="P712" s="214">
        <v>42215</v>
      </c>
      <c r="Q712" s="215" t="s">
        <v>8294</v>
      </c>
      <c r="R712" s="215" t="s">
        <v>8294</v>
      </c>
      <c r="S712" s="215" t="s">
        <v>8294</v>
      </c>
      <c r="T712" s="215" t="s">
        <v>8294</v>
      </c>
      <c r="U712" s="209">
        <f>AD712*BS712</f>
        <v>1265.6328035555555</v>
      </c>
      <c r="V712" s="216">
        <v>42215</v>
      </c>
      <c r="W712" s="215">
        <v>13.5</v>
      </c>
      <c r="X712" s="215" t="s">
        <v>8294</v>
      </c>
      <c r="Y712" s="215" t="s">
        <v>8294</v>
      </c>
      <c r="Z712" s="209">
        <f>AD712*BU712</f>
        <v>382.94898133333328</v>
      </c>
      <c r="AA712" s="216">
        <v>42215</v>
      </c>
      <c r="AB712" s="208">
        <f>(AD712/AH712)*10000</f>
        <v>55427.55555555554</v>
      </c>
      <c r="AC712" s="216">
        <v>42215</v>
      </c>
      <c r="AD712" s="485">
        <f>(O712/W712)*(((100-CC712)/100)*((100-2)/100))*100</f>
        <v>27.159502222222219</v>
      </c>
      <c r="AE712" s="216">
        <v>42212</v>
      </c>
      <c r="AF712" s="235">
        <v>30.454700854700857</v>
      </c>
      <c r="AG712" s="216">
        <v>42212</v>
      </c>
      <c r="AH712" s="212">
        <v>4.9000000000000004</v>
      </c>
      <c r="AI712" s="216" t="s">
        <v>8299</v>
      </c>
      <c r="AJ712" s="212">
        <v>170</v>
      </c>
      <c r="AK712" s="216">
        <v>42145</v>
      </c>
      <c r="AL712" s="215" t="s">
        <v>8294</v>
      </c>
      <c r="AM712" s="215"/>
      <c r="AN712" s="212">
        <v>105</v>
      </c>
      <c r="AO712" s="212"/>
      <c r="AP712" s="215" t="s">
        <v>8294</v>
      </c>
      <c r="AQ712" s="215"/>
      <c r="AR712" s="215" t="s">
        <v>8294</v>
      </c>
      <c r="AS712" s="215"/>
      <c r="AT712" s="215" t="s">
        <v>8294</v>
      </c>
      <c r="AU712" s="215" t="s">
        <v>8294</v>
      </c>
      <c r="AV712" s="215"/>
      <c r="AW712" s="215" t="s">
        <v>8294</v>
      </c>
      <c r="AX712" s="215"/>
      <c r="AY712" s="215" t="s">
        <v>8294</v>
      </c>
      <c r="AZ712" s="215"/>
      <c r="BA712" s="215" t="s">
        <v>8294</v>
      </c>
      <c r="BB712" s="215"/>
      <c r="BC712" s="215" t="s">
        <v>8294</v>
      </c>
      <c r="BD712" s="215"/>
      <c r="BE712" s="212">
        <v>3</v>
      </c>
      <c r="BF712" s="217">
        <v>42279</v>
      </c>
      <c r="BG712" s="212">
        <v>-14.1</v>
      </c>
      <c r="BH712" s="212" t="s">
        <v>8299</v>
      </c>
      <c r="BI712" s="211" t="s">
        <v>8294</v>
      </c>
      <c r="BJ712" s="211"/>
      <c r="BK712" s="211" t="s">
        <v>8294</v>
      </c>
      <c r="BL712" s="211"/>
      <c r="BM712" s="212">
        <v>61</v>
      </c>
      <c r="BN712" s="212" t="s">
        <v>8299</v>
      </c>
      <c r="BO712" s="211" t="s">
        <v>8294</v>
      </c>
      <c r="BP712" s="211"/>
      <c r="BQ712" s="212">
        <v>10.3</v>
      </c>
      <c r="BR712" s="212" t="s">
        <v>8299</v>
      </c>
      <c r="BS712" s="212">
        <v>46.6</v>
      </c>
      <c r="BT712" s="212" t="s">
        <v>8299</v>
      </c>
      <c r="BU712" s="212">
        <v>14.1</v>
      </c>
      <c r="BV712" s="212" t="s">
        <v>8299</v>
      </c>
      <c r="BW712" s="212">
        <v>9.8000000000000007</v>
      </c>
      <c r="BX712" s="212" t="s">
        <v>8299</v>
      </c>
      <c r="BY712" s="234">
        <v>7.8115887641906738</v>
      </c>
      <c r="BZ712" s="214">
        <v>42215</v>
      </c>
      <c r="CA712" s="212">
        <v>31.9</v>
      </c>
      <c r="CB712" s="208" t="s">
        <v>8299</v>
      </c>
      <c r="CC712" s="212">
        <v>8.3000000000000007</v>
      </c>
      <c r="CD712" s="214">
        <v>42215</v>
      </c>
      <c r="CE712" s="208">
        <v>0</v>
      </c>
      <c r="CG712" s="215" t="s">
        <v>8294</v>
      </c>
      <c r="CH712" s="215" t="s">
        <v>8294</v>
      </c>
      <c r="CI712" s="215" t="s">
        <v>8294</v>
      </c>
      <c r="CJ712" s="215" t="s">
        <v>8294</v>
      </c>
    </row>
    <row r="713" spans="1:92">
      <c r="A713" s="210" t="s">
        <v>7624</v>
      </c>
      <c r="B713" s="211" t="s">
        <v>8195</v>
      </c>
      <c r="C713" s="212" t="s">
        <v>7396</v>
      </c>
      <c r="D713" s="211" t="s">
        <v>8276</v>
      </c>
      <c r="E713" s="212">
        <v>184</v>
      </c>
      <c r="F713" s="212">
        <v>2</v>
      </c>
      <c r="G713" s="213">
        <v>320</v>
      </c>
      <c r="H713" s="213">
        <v>14</v>
      </c>
      <c r="I713" s="213"/>
      <c r="J713" s="213"/>
      <c r="K713" s="211" t="s">
        <v>8294</v>
      </c>
      <c r="M713" s="212">
        <v>7</v>
      </c>
      <c r="N713" s="214">
        <v>41915</v>
      </c>
      <c r="O713" s="212">
        <v>3.76</v>
      </c>
      <c r="P713" s="214">
        <v>42215</v>
      </c>
      <c r="Q713" s="215" t="s">
        <v>8294</v>
      </c>
      <c r="R713" s="215" t="s">
        <v>8294</v>
      </c>
      <c r="S713" s="215" t="s">
        <v>8294</v>
      </c>
      <c r="T713" s="215" t="s">
        <v>8294</v>
      </c>
      <c r="U713" s="209">
        <f>AD713*BS713</f>
        <v>1172.6944237037037</v>
      </c>
      <c r="V713" s="216">
        <v>42215</v>
      </c>
      <c r="W713" s="215">
        <v>13.5</v>
      </c>
      <c r="X713" s="215" t="s">
        <v>8294</v>
      </c>
      <c r="Y713" s="215" t="s">
        <v>8294</v>
      </c>
      <c r="Z713" s="209">
        <f>AD713*BU713</f>
        <v>351.55721481481476</v>
      </c>
      <c r="AA713" s="216">
        <v>42215</v>
      </c>
      <c r="AB713" s="208">
        <f>(AD713/AH713)*10000</f>
        <v>55802.732510288057</v>
      </c>
      <c r="AC713" s="216">
        <v>42215</v>
      </c>
      <c r="AD713" s="485">
        <f>(O713/W713)*(((100-CC713)/100)*((100-2)/100))*100</f>
        <v>25.111229629629626</v>
      </c>
      <c r="AE713" s="216">
        <v>42212</v>
      </c>
      <c r="AF713" s="235">
        <v>28.157916157916159</v>
      </c>
      <c r="AG713" s="216">
        <v>42212</v>
      </c>
      <c r="AH713" s="212">
        <v>4.5</v>
      </c>
      <c r="AI713" s="216" t="s">
        <v>8299</v>
      </c>
      <c r="AJ713" s="212">
        <v>160</v>
      </c>
      <c r="AK713" s="216">
        <v>42145</v>
      </c>
      <c r="AL713" s="215" t="s">
        <v>8294</v>
      </c>
      <c r="AM713" s="215"/>
      <c r="AN713" s="212">
        <v>105</v>
      </c>
      <c r="AO713" s="212"/>
      <c r="AP713" s="215" t="s">
        <v>8294</v>
      </c>
      <c r="AQ713" s="215"/>
      <c r="AR713" s="215" t="s">
        <v>8294</v>
      </c>
      <c r="AS713" s="215"/>
      <c r="AT713" s="215" t="s">
        <v>8294</v>
      </c>
      <c r="AU713" s="215" t="s">
        <v>8294</v>
      </c>
      <c r="AV713" s="215"/>
      <c r="AW713" s="215" t="s">
        <v>8294</v>
      </c>
      <c r="AX713" s="215"/>
      <c r="AY713" s="215" t="s">
        <v>8294</v>
      </c>
      <c r="AZ713" s="215"/>
      <c r="BA713" s="215" t="s">
        <v>8294</v>
      </c>
      <c r="BB713" s="215"/>
      <c r="BC713" s="215" t="s">
        <v>8294</v>
      </c>
      <c r="BD713" s="215"/>
      <c r="BE713" s="212">
        <v>3</v>
      </c>
      <c r="BF713" s="217">
        <v>42279</v>
      </c>
      <c r="BG713" s="212">
        <v>-11.1</v>
      </c>
      <c r="BH713" s="212" t="s">
        <v>8299</v>
      </c>
      <c r="BI713" s="211" t="s">
        <v>8294</v>
      </c>
      <c r="BJ713" s="211"/>
      <c r="BK713" s="211" t="s">
        <v>8294</v>
      </c>
      <c r="BL713" s="211"/>
      <c r="BM713" s="212">
        <v>61</v>
      </c>
      <c r="BN713" s="212" t="s">
        <v>8299</v>
      </c>
      <c r="BO713" s="211" t="s">
        <v>8294</v>
      </c>
      <c r="BP713" s="211"/>
      <c r="BQ713" s="212">
        <v>10.7</v>
      </c>
      <c r="BR713" s="212" t="s">
        <v>8299</v>
      </c>
      <c r="BS713" s="212">
        <v>46.7</v>
      </c>
      <c r="BT713" s="212" t="s">
        <v>8299</v>
      </c>
      <c r="BU713" s="212">
        <v>14</v>
      </c>
      <c r="BV713" s="212" t="s">
        <v>8299</v>
      </c>
      <c r="BW713" s="212">
        <v>11.8</v>
      </c>
      <c r="BX713" s="212" t="s">
        <v>8299</v>
      </c>
      <c r="BY713" s="234">
        <v>7.4171380996704102</v>
      </c>
      <c r="BZ713" s="214">
        <v>42215</v>
      </c>
      <c r="CA713" s="212">
        <v>31.6</v>
      </c>
      <c r="CB713" s="208" t="s">
        <v>8299</v>
      </c>
      <c r="CC713" s="212">
        <v>8</v>
      </c>
      <c r="CD713" s="214">
        <v>42215</v>
      </c>
      <c r="CE713" s="208">
        <v>0</v>
      </c>
      <c r="CG713" s="215" t="s">
        <v>8294</v>
      </c>
      <c r="CH713" s="215" t="s">
        <v>8294</v>
      </c>
      <c r="CI713" s="215" t="s">
        <v>8294</v>
      </c>
      <c r="CJ713" s="215" t="s">
        <v>8294</v>
      </c>
      <c r="CM713" s="210" t="s">
        <v>8863</v>
      </c>
      <c r="CN713" s="210" t="s">
        <v>8862</v>
      </c>
    </row>
    <row r="714" spans="1:92">
      <c r="A714" s="210" t="s">
        <v>7624</v>
      </c>
      <c r="B714" s="211" t="s">
        <v>8021</v>
      </c>
      <c r="C714" s="212" t="s">
        <v>7724</v>
      </c>
      <c r="D714" s="211" t="s">
        <v>8276</v>
      </c>
      <c r="E714" s="212">
        <v>98</v>
      </c>
      <c r="F714" s="212">
        <v>2</v>
      </c>
      <c r="G714" s="213">
        <v>320</v>
      </c>
      <c r="H714" s="213">
        <v>15</v>
      </c>
      <c r="I714" s="213"/>
      <c r="J714" s="213"/>
      <c r="K714" s="211" t="s">
        <v>8294</v>
      </c>
      <c r="M714" s="212">
        <v>7</v>
      </c>
      <c r="N714" s="214">
        <v>41915</v>
      </c>
      <c r="O714" s="212">
        <v>4.07</v>
      </c>
      <c r="P714" s="214">
        <v>42215</v>
      </c>
      <c r="Q714" s="215" t="s">
        <v>8294</v>
      </c>
      <c r="R714" s="215" t="s">
        <v>8294</v>
      </c>
      <c r="S714" s="215" t="s">
        <v>8294</v>
      </c>
      <c r="T714" s="215" t="s">
        <v>8294</v>
      </c>
      <c r="U714" s="209">
        <f>AD714*BS714</f>
        <v>1253.0703940740743</v>
      </c>
      <c r="V714" s="216">
        <v>42215</v>
      </c>
      <c r="W714" s="215">
        <v>13.5</v>
      </c>
      <c r="X714" s="215" t="s">
        <v>8294</v>
      </c>
      <c r="Y714" s="215" t="s">
        <v>8294</v>
      </c>
      <c r="Z714" s="209">
        <f>AD714*BU714</f>
        <v>383.26014222222233</v>
      </c>
      <c r="AA714" s="216">
        <v>42215</v>
      </c>
      <c r="AB714" s="208">
        <f>(AD714/AH714)*10000</f>
        <v>66296.513098464333</v>
      </c>
      <c r="AC714" s="216">
        <v>42215</v>
      </c>
      <c r="AD714" s="485">
        <f>(O714/W714)*(((100-CC714)/100)*((100-2)/100))*100</f>
        <v>27.181570370370377</v>
      </c>
      <c r="AE714" s="216">
        <v>42212</v>
      </c>
      <c r="AF714" s="235">
        <v>30.47944647944648</v>
      </c>
      <c r="AG714" s="216">
        <v>42212</v>
      </c>
      <c r="AH714" s="212">
        <v>4.0999999999999996</v>
      </c>
      <c r="AI714" s="216" t="s">
        <v>8299</v>
      </c>
      <c r="AJ714" s="212">
        <v>145</v>
      </c>
      <c r="AK714" s="216">
        <v>42145</v>
      </c>
      <c r="AL714" s="215" t="s">
        <v>8294</v>
      </c>
      <c r="AM714" s="215"/>
      <c r="AN714" s="212">
        <v>100</v>
      </c>
      <c r="AO714" s="212"/>
      <c r="AP714" s="215" t="s">
        <v>8294</v>
      </c>
      <c r="AQ714" s="215"/>
      <c r="AR714" s="215" t="s">
        <v>8294</v>
      </c>
      <c r="AS714" s="215"/>
      <c r="AT714" s="215" t="s">
        <v>8294</v>
      </c>
      <c r="AU714" s="215" t="s">
        <v>8294</v>
      </c>
      <c r="AV714" s="215"/>
      <c r="AW714" s="215" t="s">
        <v>8294</v>
      </c>
      <c r="AX714" s="215"/>
      <c r="AY714" s="215" t="s">
        <v>8294</v>
      </c>
      <c r="AZ714" s="215"/>
      <c r="BA714" s="215" t="s">
        <v>8294</v>
      </c>
      <c r="BB714" s="215"/>
      <c r="BC714" s="215" t="s">
        <v>8294</v>
      </c>
      <c r="BD714" s="215"/>
      <c r="BE714" s="212">
        <v>3</v>
      </c>
      <c r="BF714" s="217">
        <v>42279</v>
      </c>
      <c r="BG714" s="212">
        <v>-15.4</v>
      </c>
      <c r="BH714" s="212" t="s">
        <v>8299</v>
      </c>
      <c r="BI714" s="211" t="s">
        <v>8294</v>
      </c>
      <c r="BJ714" s="211"/>
      <c r="BK714" s="211" t="s">
        <v>8294</v>
      </c>
      <c r="BL714" s="211"/>
      <c r="BM714" s="212">
        <v>63.2</v>
      </c>
      <c r="BN714" s="212" t="s">
        <v>8299</v>
      </c>
      <c r="BO714" s="211" t="s">
        <v>8294</v>
      </c>
      <c r="BP714" s="211"/>
      <c r="BQ714" s="212">
        <v>9.8000000000000007</v>
      </c>
      <c r="BR714" s="212" t="s">
        <v>8299</v>
      </c>
      <c r="BS714" s="212">
        <v>46.1</v>
      </c>
      <c r="BT714" s="212" t="s">
        <v>8299</v>
      </c>
      <c r="BU714" s="212">
        <v>14.1</v>
      </c>
      <c r="BV714" s="212" t="s">
        <v>8299</v>
      </c>
      <c r="BW714" s="212">
        <v>11</v>
      </c>
      <c r="BX714" s="212" t="s">
        <v>8299</v>
      </c>
      <c r="BY714" s="234">
        <v>7.884605884552002</v>
      </c>
      <c r="BZ714" s="214">
        <v>42215</v>
      </c>
      <c r="CA714" s="212">
        <v>31.5</v>
      </c>
      <c r="CB714" s="208" t="s">
        <v>8299</v>
      </c>
      <c r="CC714" s="212">
        <v>8</v>
      </c>
      <c r="CD714" s="214">
        <v>42215</v>
      </c>
      <c r="CE714" s="208">
        <v>0</v>
      </c>
      <c r="CG714" s="215" t="s">
        <v>8294</v>
      </c>
      <c r="CH714" s="215" t="s">
        <v>8294</v>
      </c>
      <c r="CI714" s="215" t="s">
        <v>8294</v>
      </c>
      <c r="CJ714" s="215" t="s">
        <v>8294</v>
      </c>
    </row>
    <row r="715" spans="1:92">
      <c r="A715" s="210" t="s">
        <v>7624</v>
      </c>
      <c r="B715" s="211" t="s">
        <v>7989</v>
      </c>
      <c r="C715" s="212" t="s">
        <v>7710</v>
      </c>
      <c r="D715" s="211" t="s">
        <v>8276</v>
      </c>
      <c r="E715" s="212">
        <v>82</v>
      </c>
      <c r="F715" s="212">
        <v>2</v>
      </c>
      <c r="G715" s="213">
        <v>320</v>
      </c>
      <c r="H715" s="213">
        <v>16</v>
      </c>
      <c r="I715" s="213"/>
      <c r="J715" s="213"/>
      <c r="K715" s="211" t="s">
        <v>8294</v>
      </c>
      <c r="M715" s="212">
        <v>7</v>
      </c>
      <c r="N715" s="214">
        <v>41915</v>
      </c>
      <c r="O715" s="212">
        <v>3.87</v>
      </c>
      <c r="P715" s="214">
        <v>42215</v>
      </c>
      <c r="Q715" s="215" t="s">
        <v>8294</v>
      </c>
      <c r="R715" s="215" t="s">
        <v>8294</v>
      </c>
      <c r="S715" s="215" t="s">
        <v>8294</v>
      </c>
      <c r="T715" s="215" t="s">
        <v>8294</v>
      </c>
      <c r="U715" s="209">
        <f>AD715*BS715</f>
        <v>1187.6175733333332</v>
      </c>
      <c r="V715" s="216">
        <v>42215</v>
      </c>
      <c r="W715" s="215">
        <v>13.5</v>
      </c>
      <c r="X715" s="215" t="s">
        <v>8294</v>
      </c>
      <c r="Y715" s="215" t="s">
        <v>8294</v>
      </c>
      <c r="Z715" s="209">
        <f>AD715*BU715</f>
        <v>387.26659999999998</v>
      </c>
      <c r="AA715" s="216">
        <v>42215</v>
      </c>
      <c r="AB715" s="208">
        <f>(AD715/AH715)*10000</f>
        <v>56125.594202898552</v>
      </c>
      <c r="AC715" s="216">
        <v>42215</v>
      </c>
      <c r="AD715" s="485">
        <f>(O715/W715)*(((100-CC715)/100)*((100-2)/100))*100</f>
        <v>25.817773333333331</v>
      </c>
      <c r="AE715" s="216">
        <v>42212</v>
      </c>
      <c r="AF715" s="235">
        <v>28.95018315018315</v>
      </c>
      <c r="AG715" s="216">
        <v>42212</v>
      </c>
      <c r="AH715" s="212">
        <v>4.5999999999999996</v>
      </c>
      <c r="AI715" s="216" t="s">
        <v>8299</v>
      </c>
      <c r="AJ715" s="212">
        <v>160</v>
      </c>
      <c r="AK715" s="216">
        <v>42145</v>
      </c>
      <c r="AL715" s="215" t="s">
        <v>8294</v>
      </c>
      <c r="AM715" s="215"/>
      <c r="AN715" s="212">
        <v>107</v>
      </c>
      <c r="AO715" s="212"/>
      <c r="AP715" s="215" t="s">
        <v>8294</v>
      </c>
      <c r="AQ715" s="215"/>
      <c r="AR715" s="215" t="s">
        <v>8294</v>
      </c>
      <c r="AS715" s="215"/>
      <c r="AT715" s="215" t="s">
        <v>8294</v>
      </c>
      <c r="AU715" s="215" t="s">
        <v>8294</v>
      </c>
      <c r="AV715" s="215"/>
      <c r="AW715" s="215" t="s">
        <v>8294</v>
      </c>
      <c r="AX715" s="215"/>
      <c r="AY715" s="215" t="s">
        <v>8294</v>
      </c>
      <c r="AZ715" s="215"/>
      <c r="BA715" s="215" t="s">
        <v>8294</v>
      </c>
      <c r="BB715" s="215"/>
      <c r="BC715" s="215" t="s">
        <v>8294</v>
      </c>
      <c r="BD715" s="215"/>
      <c r="BE715" s="212">
        <v>3</v>
      </c>
      <c r="BF715" s="217">
        <v>42279</v>
      </c>
      <c r="BG715" s="212">
        <v>-8</v>
      </c>
      <c r="BH715" s="212" t="s">
        <v>8299</v>
      </c>
      <c r="BI715" s="211" t="s">
        <v>8294</v>
      </c>
      <c r="BJ715" s="211"/>
      <c r="BK715" s="211" t="s">
        <v>8294</v>
      </c>
      <c r="BL715" s="211"/>
      <c r="BM715" s="212">
        <v>62.3</v>
      </c>
      <c r="BN715" s="212" t="s">
        <v>8299</v>
      </c>
      <c r="BO715" s="211" t="s">
        <v>8294</v>
      </c>
      <c r="BP715" s="211"/>
      <c r="BQ715" s="212">
        <v>9.9</v>
      </c>
      <c r="BR715" s="212" t="s">
        <v>8299</v>
      </c>
      <c r="BS715" s="212">
        <v>46</v>
      </c>
      <c r="BT715" s="212" t="s">
        <v>8299</v>
      </c>
      <c r="BU715" s="212">
        <v>15</v>
      </c>
      <c r="BV715" s="212" t="s">
        <v>8299</v>
      </c>
      <c r="BW715" s="212">
        <v>11.9</v>
      </c>
      <c r="BX715" s="212" t="s">
        <v>8299</v>
      </c>
      <c r="BY715" s="234">
        <v>8.2449131011962891</v>
      </c>
      <c r="BZ715" s="214">
        <v>42215</v>
      </c>
      <c r="CA715" s="212">
        <v>33.299999999999997</v>
      </c>
      <c r="CB715" s="208" t="s">
        <v>8299</v>
      </c>
      <c r="CC715" s="212">
        <v>8.1</v>
      </c>
      <c r="CD715" s="214">
        <v>42215</v>
      </c>
      <c r="CE715" s="208">
        <v>0</v>
      </c>
      <c r="CG715" s="215" t="s">
        <v>8294</v>
      </c>
      <c r="CH715" s="215" t="s">
        <v>8294</v>
      </c>
      <c r="CI715" s="215" t="s">
        <v>8294</v>
      </c>
      <c r="CJ715" s="215" t="s">
        <v>8294</v>
      </c>
    </row>
    <row r="716" spans="1:92">
      <c r="A716" s="210" t="s">
        <v>7624</v>
      </c>
      <c r="B716" s="211" t="s">
        <v>8183</v>
      </c>
      <c r="C716" s="212" t="s">
        <v>7798</v>
      </c>
      <c r="D716" s="211" t="s">
        <v>8274</v>
      </c>
      <c r="E716" s="212">
        <v>175</v>
      </c>
      <c r="F716" s="212">
        <v>2</v>
      </c>
      <c r="G716" s="213">
        <v>320</v>
      </c>
      <c r="H716" s="213">
        <v>17</v>
      </c>
      <c r="I716" s="213"/>
      <c r="J716" s="213"/>
      <c r="K716" s="211" t="s">
        <v>8294</v>
      </c>
      <c r="M716" s="212">
        <v>7</v>
      </c>
      <c r="N716" s="214">
        <v>41915</v>
      </c>
      <c r="O716" s="212">
        <v>4.9800000000000004</v>
      </c>
      <c r="P716" s="214">
        <v>42215</v>
      </c>
      <c r="Q716" s="215" t="s">
        <v>8294</v>
      </c>
      <c r="R716" s="215" t="s">
        <v>8294</v>
      </c>
      <c r="S716" s="215" t="s">
        <v>8294</v>
      </c>
      <c r="T716" s="215" t="s">
        <v>8294</v>
      </c>
      <c r="U716" s="209">
        <f>AD716*BS716</f>
        <v>1584.4489733333335</v>
      </c>
      <c r="V716" s="216">
        <v>42215</v>
      </c>
      <c r="W716" s="215">
        <v>13.5</v>
      </c>
      <c r="X716" s="215" t="s">
        <v>8294</v>
      </c>
      <c r="Y716" s="215" t="s">
        <v>8294</v>
      </c>
      <c r="Z716" s="209">
        <f>AD716*BU716</f>
        <v>413.47833333333341</v>
      </c>
      <c r="AA716" s="216">
        <v>42215</v>
      </c>
      <c r="AB716" s="208">
        <f>(AD716/AH716)*10000</f>
        <v>71909.275362318862</v>
      </c>
      <c r="AC716" s="216">
        <v>42215</v>
      </c>
      <c r="AD716" s="485">
        <f>(O716/W716)*(((100-CC716)/100)*((100-2)/100))*100</f>
        <v>33.078266666666671</v>
      </c>
      <c r="AE716" s="216">
        <v>42212</v>
      </c>
      <c r="AF716" s="235">
        <v>37.091575091575095</v>
      </c>
      <c r="AG716" s="216">
        <v>42212</v>
      </c>
      <c r="AH716" s="212">
        <v>4.5999999999999996</v>
      </c>
      <c r="AI716" s="216" t="s">
        <v>8299</v>
      </c>
      <c r="AJ716" s="212">
        <v>155</v>
      </c>
      <c r="AK716" s="216">
        <v>42145</v>
      </c>
      <c r="AL716" s="215" t="s">
        <v>8294</v>
      </c>
      <c r="AM716" s="215"/>
      <c r="AN716" s="212">
        <v>102</v>
      </c>
      <c r="AO716" s="212"/>
      <c r="AP716" s="215" t="s">
        <v>8294</v>
      </c>
      <c r="AQ716" s="215"/>
      <c r="AR716" s="215" t="s">
        <v>8294</v>
      </c>
      <c r="AS716" s="215"/>
      <c r="AT716" s="215" t="s">
        <v>8294</v>
      </c>
      <c r="AU716" s="215" t="s">
        <v>8294</v>
      </c>
      <c r="AV716" s="215"/>
      <c r="AW716" s="215" t="s">
        <v>8294</v>
      </c>
      <c r="AX716" s="215"/>
      <c r="AY716" s="215" t="s">
        <v>8294</v>
      </c>
      <c r="AZ716" s="215"/>
      <c r="BA716" s="215" t="s">
        <v>8294</v>
      </c>
      <c r="BB716" s="215"/>
      <c r="BC716" s="215" t="s">
        <v>8294</v>
      </c>
      <c r="BD716" s="215"/>
      <c r="BE716" s="212">
        <v>3</v>
      </c>
      <c r="BF716" s="217">
        <v>42279</v>
      </c>
      <c r="BG716" s="212">
        <v>-12.3</v>
      </c>
      <c r="BH716" s="212" t="s">
        <v>8299</v>
      </c>
      <c r="BI716" s="211" t="s">
        <v>8294</v>
      </c>
      <c r="BJ716" s="211"/>
      <c r="BK716" s="211" t="s">
        <v>8294</v>
      </c>
      <c r="BL716" s="211"/>
      <c r="BM716" s="212">
        <v>60.7</v>
      </c>
      <c r="BN716" s="212" t="s">
        <v>8299</v>
      </c>
      <c r="BO716" s="211" t="s">
        <v>8294</v>
      </c>
      <c r="BP716" s="211"/>
      <c r="BQ716" s="212">
        <v>10.8</v>
      </c>
      <c r="BR716" s="212" t="s">
        <v>8299</v>
      </c>
      <c r="BS716" s="212">
        <v>47.9</v>
      </c>
      <c r="BT716" s="212" t="s">
        <v>8299</v>
      </c>
      <c r="BU716" s="212">
        <v>12.5</v>
      </c>
      <c r="BV716" s="212" t="s">
        <v>8299</v>
      </c>
      <c r="BW716" s="212">
        <v>11.7</v>
      </c>
      <c r="BX716" s="212" t="s">
        <v>8299</v>
      </c>
      <c r="BY716" s="234">
        <v>7.9826698303222656</v>
      </c>
      <c r="BZ716" s="214">
        <v>42215</v>
      </c>
      <c r="CA716" s="212">
        <v>28.9</v>
      </c>
      <c r="CB716" s="208" t="s">
        <v>8299</v>
      </c>
      <c r="CC716" s="212">
        <v>8.5</v>
      </c>
      <c r="CD716" s="214">
        <v>42215</v>
      </c>
      <c r="CE716" s="208">
        <v>0</v>
      </c>
      <c r="CG716" s="215" t="s">
        <v>8294</v>
      </c>
      <c r="CH716" s="215" t="s">
        <v>8294</v>
      </c>
      <c r="CI716" s="215" t="s">
        <v>8294</v>
      </c>
      <c r="CJ716" s="215" t="s">
        <v>8294</v>
      </c>
    </row>
    <row r="717" spans="1:92">
      <c r="A717" s="210" t="s">
        <v>7624</v>
      </c>
      <c r="B717" s="211" t="s">
        <v>8147</v>
      </c>
      <c r="C717" s="212" t="s">
        <v>7779</v>
      </c>
      <c r="D717" s="211" t="s">
        <v>8274</v>
      </c>
      <c r="E717" s="212">
        <v>156</v>
      </c>
      <c r="F717" s="212">
        <v>2</v>
      </c>
      <c r="G717" s="213">
        <v>320</v>
      </c>
      <c r="H717" s="213">
        <v>18</v>
      </c>
      <c r="I717" s="213"/>
      <c r="J717" s="213"/>
      <c r="K717" s="211" t="s">
        <v>8294</v>
      </c>
      <c r="M717" s="212">
        <v>7</v>
      </c>
      <c r="N717" s="214">
        <v>41915</v>
      </c>
      <c r="O717" s="212">
        <v>3.76</v>
      </c>
      <c r="P717" s="214">
        <v>42215</v>
      </c>
      <c r="Q717" s="215" t="s">
        <v>8294</v>
      </c>
      <c r="R717" s="215" t="s">
        <v>8294</v>
      </c>
      <c r="S717" s="215" t="s">
        <v>8294</v>
      </c>
      <c r="T717" s="215" t="s">
        <v>8294</v>
      </c>
      <c r="U717" s="209">
        <f>AD717*BS717</f>
        <v>1131.3264023703703</v>
      </c>
      <c r="V717" s="216">
        <v>42215</v>
      </c>
      <c r="W717" s="215">
        <v>13.5</v>
      </c>
      <c r="X717" s="215" t="s">
        <v>8294</v>
      </c>
      <c r="Y717" s="215" t="s">
        <v>8294</v>
      </c>
      <c r="Z717" s="209">
        <f>AD717*BU717</f>
        <v>387.95485037037031</v>
      </c>
      <c r="AA717" s="216">
        <v>42215</v>
      </c>
      <c r="AB717" s="208">
        <f>(AD717/AH717)*10000</f>
        <v>50058.690370370365</v>
      </c>
      <c r="AC717" s="216">
        <v>42215</v>
      </c>
      <c r="AD717" s="485">
        <f>(O717/W717)*(((100-CC717)/100)*((100-2)/100))*100</f>
        <v>25.029345185185182</v>
      </c>
      <c r="AE717" s="216">
        <v>42212</v>
      </c>
      <c r="AF717" s="235">
        <v>28.066096866096863</v>
      </c>
      <c r="AG717" s="216">
        <v>42212</v>
      </c>
      <c r="AH717" s="212">
        <v>5</v>
      </c>
      <c r="AI717" s="216" t="s">
        <v>8299</v>
      </c>
      <c r="AJ717" s="212">
        <v>150</v>
      </c>
      <c r="AK717" s="216">
        <v>42145</v>
      </c>
      <c r="AL717" s="215" t="s">
        <v>8294</v>
      </c>
      <c r="AM717" s="215"/>
      <c r="AN717" s="212">
        <v>100</v>
      </c>
      <c r="AO717" s="212"/>
      <c r="AP717" s="215" t="s">
        <v>8294</v>
      </c>
      <c r="AQ717" s="215"/>
      <c r="AR717" s="215" t="s">
        <v>8294</v>
      </c>
      <c r="AS717" s="215"/>
      <c r="AT717" s="215" t="s">
        <v>8294</v>
      </c>
      <c r="AU717" s="215" t="s">
        <v>8294</v>
      </c>
      <c r="AV717" s="215"/>
      <c r="AW717" s="215" t="s">
        <v>8294</v>
      </c>
      <c r="AX717" s="215"/>
      <c r="AY717" s="215" t="s">
        <v>8294</v>
      </c>
      <c r="AZ717" s="215"/>
      <c r="BA717" s="215" t="s">
        <v>8294</v>
      </c>
      <c r="BB717" s="215"/>
      <c r="BC717" s="215" t="s">
        <v>8294</v>
      </c>
      <c r="BD717" s="215"/>
      <c r="BE717" s="212">
        <v>3</v>
      </c>
      <c r="BF717" s="217">
        <v>42279</v>
      </c>
      <c r="BG717" s="212">
        <v>-12.5</v>
      </c>
      <c r="BH717" s="212" t="s">
        <v>8299</v>
      </c>
      <c r="BI717" s="211" t="s">
        <v>8294</v>
      </c>
      <c r="BJ717" s="211"/>
      <c r="BK717" s="211" t="s">
        <v>8294</v>
      </c>
      <c r="BL717" s="211"/>
      <c r="BM717" s="212">
        <v>60.3</v>
      </c>
      <c r="BN717" s="212" t="s">
        <v>8299</v>
      </c>
      <c r="BO717" s="211" t="s">
        <v>8294</v>
      </c>
      <c r="BP717" s="211"/>
      <c r="BQ717" s="212">
        <v>10.7</v>
      </c>
      <c r="BR717" s="212" t="s">
        <v>8299</v>
      </c>
      <c r="BS717" s="212">
        <v>45.2</v>
      </c>
      <c r="BT717" s="212" t="s">
        <v>8299</v>
      </c>
      <c r="BU717" s="212">
        <v>15.5</v>
      </c>
      <c r="BV717" s="212" t="s">
        <v>8299</v>
      </c>
      <c r="BW717" s="212">
        <v>12.6</v>
      </c>
      <c r="BX717" s="212" t="s">
        <v>8299</v>
      </c>
      <c r="BY717" s="234">
        <v>8.4917354583740234</v>
      </c>
      <c r="BZ717" s="214">
        <v>42215</v>
      </c>
      <c r="CA717" s="212">
        <v>34</v>
      </c>
      <c r="CB717" s="208" t="s">
        <v>8299</v>
      </c>
      <c r="CC717" s="212">
        <v>8.3000000000000007</v>
      </c>
      <c r="CD717" s="214">
        <v>42215</v>
      </c>
      <c r="CE717" s="208">
        <v>0</v>
      </c>
      <c r="CG717" s="215" t="s">
        <v>8294</v>
      </c>
      <c r="CH717" s="215" t="s">
        <v>8294</v>
      </c>
      <c r="CI717" s="215" t="s">
        <v>8294</v>
      </c>
      <c r="CJ717" s="215" t="s">
        <v>8294</v>
      </c>
    </row>
    <row r="718" spans="1:92">
      <c r="A718" s="210" t="s">
        <v>7624</v>
      </c>
      <c r="B718" s="211" t="s">
        <v>8039</v>
      </c>
      <c r="C718" s="212" t="s">
        <v>7733</v>
      </c>
      <c r="D718" s="211" t="s">
        <v>8274</v>
      </c>
      <c r="E718" s="212">
        <v>107</v>
      </c>
      <c r="F718" s="212">
        <v>2</v>
      </c>
      <c r="G718" s="213">
        <v>320</v>
      </c>
      <c r="H718" s="213">
        <v>19</v>
      </c>
      <c r="I718" s="213"/>
      <c r="J718" s="213"/>
      <c r="K718" s="211" t="s">
        <v>8294</v>
      </c>
      <c r="M718" s="212">
        <v>7</v>
      </c>
      <c r="N718" s="214">
        <v>41915</v>
      </c>
      <c r="O718" s="212">
        <v>3.52</v>
      </c>
      <c r="P718" s="214">
        <v>42215</v>
      </c>
      <c r="Q718" s="215" t="s">
        <v>8294</v>
      </c>
      <c r="R718" s="215" t="s">
        <v>8294</v>
      </c>
      <c r="S718" s="215" t="s">
        <v>8294</v>
      </c>
      <c r="T718" s="215" t="s">
        <v>8294</v>
      </c>
      <c r="U718" s="209">
        <f>AD718*BS718</f>
        <v>1091.8750577777778</v>
      </c>
      <c r="V718" s="216">
        <v>42215</v>
      </c>
      <c r="W718" s="215">
        <v>13.5</v>
      </c>
      <c r="X718" s="215" t="s">
        <v>8294</v>
      </c>
      <c r="Y718" s="215" t="s">
        <v>8294</v>
      </c>
      <c r="Z718" s="209">
        <f>AD718*BU718</f>
        <v>320.31452444444443</v>
      </c>
      <c r="AA718" s="216">
        <v>42215</v>
      </c>
      <c r="AB718" s="208">
        <f>(AD718/AH718)*10000</f>
        <v>51956.938271604937</v>
      </c>
      <c r="AC718" s="216">
        <v>42215</v>
      </c>
      <c r="AD718" s="485">
        <f>(O718/W718)*(((100-CC718)/100)*((100-2)/100))*100</f>
        <v>23.380622222222222</v>
      </c>
      <c r="AE718" s="216">
        <v>42212</v>
      </c>
      <c r="AF718" s="235">
        <v>26.217338217338217</v>
      </c>
      <c r="AG718" s="216">
        <v>42212</v>
      </c>
      <c r="AH718" s="212">
        <v>4.5</v>
      </c>
      <c r="AI718" s="216" t="s">
        <v>8299</v>
      </c>
      <c r="AJ718" s="212">
        <v>160</v>
      </c>
      <c r="AK718" s="216">
        <v>42145</v>
      </c>
      <c r="AL718" s="215" t="s">
        <v>8294</v>
      </c>
      <c r="AM718" s="215"/>
      <c r="AN718" s="212">
        <v>107</v>
      </c>
      <c r="AO718" s="212"/>
      <c r="AP718" s="215" t="s">
        <v>8294</v>
      </c>
      <c r="AQ718" s="215"/>
      <c r="AR718" s="215" t="s">
        <v>8294</v>
      </c>
      <c r="AS718" s="215"/>
      <c r="AT718" s="215" t="s">
        <v>8294</v>
      </c>
      <c r="AU718" s="215" t="s">
        <v>8294</v>
      </c>
      <c r="AV718" s="215"/>
      <c r="AW718" s="215" t="s">
        <v>8294</v>
      </c>
      <c r="AX718" s="215"/>
      <c r="AY718" s="215" t="s">
        <v>8294</v>
      </c>
      <c r="AZ718" s="215"/>
      <c r="BA718" s="215" t="s">
        <v>8294</v>
      </c>
      <c r="BB718" s="215"/>
      <c r="BC718" s="215" t="s">
        <v>8294</v>
      </c>
      <c r="BD718" s="215"/>
      <c r="BE718" s="212">
        <v>3</v>
      </c>
      <c r="BF718" s="217">
        <v>42279</v>
      </c>
      <c r="BG718" s="212">
        <v>-10.3</v>
      </c>
      <c r="BH718" s="212" t="s">
        <v>8299</v>
      </c>
      <c r="BI718" s="211" t="s">
        <v>8294</v>
      </c>
      <c r="BJ718" s="211"/>
      <c r="BK718" s="211" t="s">
        <v>8294</v>
      </c>
      <c r="BL718" s="211"/>
      <c r="BM718" s="212">
        <v>61.4</v>
      </c>
      <c r="BN718" s="212" t="s">
        <v>8299</v>
      </c>
      <c r="BO718" s="211" t="s">
        <v>8294</v>
      </c>
      <c r="BP718" s="211"/>
      <c r="BQ718" s="212">
        <v>9.6</v>
      </c>
      <c r="BR718" s="212" t="s">
        <v>8299</v>
      </c>
      <c r="BS718" s="212">
        <v>46.7</v>
      </c>
      <c r="BT718" s="212" t="s">
        <v>8299</v>
      </c>
      <c r="BU718" s="212">
        <v>13.7</v>
      </c>
      <c r="BV718" s="212" t="s">
        <v>8299</v>
      </c>
      <c r="BW718" s="212">
        <v>12.9</v>
      </c>
      <c r="BX718" s="212" t="s">
        <v>8299</v>
      </c>
      <c r="BY718" s="234">
        <v>7.7061538696289062</v>
      </c>
      <c r="BZ718" s="214">
        <v>42215</v>
      </c>
      <c r="CA718" s="212">
        <v>31</v>
      </c>
      <c r="CB718" s="208" t="s">
        <v>8299</v>
      </c>
      <c r="CC718" s="212">
        <v>8.5</v>
      </c>
      <c r="CD718" s="214">
        <v>42215</v>
      </c>
      <c r="CE718" s="208">
        <v>0</v>
      </c>
      <c r="CG718" s="215" t="s">
        <v>8294</v>
      </c>
      <c r="CH718" s="215" t="s">
        <v>8294</v>
      </c>
      <c r="CI718" s="215" t="s">
        <v>8294</v>
      </c>
      <c r="CJ718" s="215" t="s">
        <v>8294</v>
      </c>
    </row>
    <row r="719" spans="1:92">
      <c r="A719" s="210" t="s">
        <v>7624</v>
      </c>
      <c r="B719" s="211" t="s">
        <v>8102</v>
      </c>
      <c r="C719" s="212" t="s">
        <v>7758</v>
      </c>
      <c r="D719" s="211" t="s">
        <v>8274</v>
      </c>
      <c r="E719" s="212">
        <v>135</v>
      </c>
      <c r="F719" s="212">
        <v>2</v>
      </c>
      <c r="G719" s="213">
        <v>320</v>
      </c>
      <c r="H719" s="213">
        <v>20</v>
      </c>
      <c r="I719" s="213"/>
      <c r="J719" s="213"/>
      <c r="K719" s="211" t="s">
        <v>8294</v>
      </c>
      <c r="M719" s="212">
        <v>7</v>
      </c>
      <c r="N719" s="214">
        <v>41915</v>
      </c>
      <c r="O719" s="212">
        <v>3.47</v>
      </c>
      <c r="P719" s="214">
        <v>42215</v>
      </c>
      <c r="Q719" s="215" t="s">
        <v>8294</v>
      </c>
      <c r="R719" s="215" t="s">
        <v>8294</v>
      </c>
      <c r="S719" s="215" t="s">
        <v>8294</v>
      </c>
      <c r="T719" s="215" t="s">
        <v>8294</v>
      </c>
      <c r="U719" s="209">
        <f>AD719*BS719</f>
        <v>1106.6232520000001</v>
      </c>
      <c r="V719" s="216">
        <v>42215</v>
      </c>
      <c r="W719" s="215">
        <v>13.5</v>
      </c>
      <c r="X719" s="215" t="s">
        <v>8294</v>
      </c>
      <c r="Y719" s="215" t="s">
        <v>8294</v>
      </c>
      <c r="Z719" s="209">
        <f>AD719*BU719</f>
        <v>313.19526000000002</v>
      </c>
      <c r="AA719" s="216">
        <v>42215</v>
      </c>
      <c r="AB719" s="208">
        <f>(AD719/AH719)*10000</f>
        <v>52726.474747474749</v>
      </c>
      <c r="AC719" s="216">
        <v>42215</v>
      </c>
      <c r="AD719" s="485">
        <f>(O719/W719)*(((100-CC719)/100)*((100-2)/100))*100</f>
        <v>23.199648888888891</v>
      </c>
      <c r="AE719" s="216">
        <v>42212</v>
      </c>
      <c r="AF719" s="235">
        <v>26.014407814407814</v>
      </c>
      <c r="AG719" s="216">
        <v>42212</v>
      </c>
      <c r="AH719" s="212">
        <v>4.4000000000000004</v>
      </c>
      <c r="AI719" s="216" t="s">
        <v>8299</v>
      </c>
      <c r="AJ719" s="212">
        <v>145</v>
      </c>
      <c r="AK719" s="216">
        <v>42145</v>
      </c>
      <c r="AL719" s="215" t="s">
        <v>8294</v>
      </c>
      <c r="AM719" s="215"/>
      <c r="AN719" s="212">
        <v>101</v>
      </c>
      <c r="AO719" s="212"/>
      <c r="AP719" s="215" t="s">
        <v>8294</v>
      </c>
      <c r="AQ719" s="215"/>
      <c r="AR719" s="215" t="s">
        <v>8294</v>
      </c>
      <c r="AS719" s="215"/>
      <c r="AT719" s="215" t="s">
        <v>8294</v>
      </c>
      <c r="AU719" s="215" t="s">
        <v>8294</v>
      </c>
      <c r="AV719" s="215"/>
      <c r="AW719" s="215" t="s">
        <v>8294</v>
      </c>
      <c r="AX719" s="215"/>
      <c r="AY719" s="215" t="s">
        <v>8294</v>
      </c>
      <c r="AZ719" s="215"/>
      <c r="BA719" s="215" t="s">
        <v>8294</v>
      </c>
      <c r="BB719" s="215"/>
      <c r="BC719" s="215" t="s">
        <v>8294</v>
      </c>
      <c r="BD719" s="215"/>
      <c r="BE719" s="212">
        <v>3</v>
      </c>
      <c r="BF719" s="217">
        <v>42279</v>
      </c>
      <c r="BG719" s="212">
        <v>-1.7</v>
      </c>
      <c r="BH719" s="212" t="s">
        <v>8299</v>
      </c>
      <c r="BI719" s="211" t="s">
        <v>8294</v>
      </c>
      <c r="BJ719" s="211"/>
      <c r="BK719" s="211" t="s">
        <v>8294</v>
      </c>
      <c r="BL719" s="211"/>
      <c r="BM719" s="212">
        <v>62.8</v>
      </c>
      <c r="BN719" s="212" t="s">
        <v>8299</v>
      </c>
      <c r="BO719" s="211" t="s">
        <v>8294</v>
      </c>
      <c r="BP719" s="211"/>
      <c r="BQ719" s="212">
        <v>8.8000000000000007</v>
      </c>
      <c r="BR719" s="212" t="s">
        <v>8299</v>
      </c>
      <c r="BS719" s="212">
        <v>47.7</v>
      </c>
      <c r="BT719" s="212" t="s">
        <v>8299</v>
      </c>
      <c r="BU719" s="212">
        <v>13.5</v>
      </c>
      <c r="BV719" s="212" t="s">
        <v>8299</v>
      </c>
      <c r="BW719" s="212">
        <v>24.3</v>
      </c>
      <c r="BX719" s="212" t="s">
        <v>8299</v>
      </c>
      <c r="BY719" s="234">
        <v>8.1327285766601562</v>
      </c>
      <c r="BZ719" s="214">
        <v>42215</v>
      </c>
      <c r="CA719" s="212">
        <v>31.2</v>
      </c>
      <c r="CB719" s="208" t="s">
        <v>8299</v>
      </c>
      <c r="CC719" s="212">
        <v>7.9</v>
      </c>
      <c r="CD719" s="214">
        <v>42215</v>
      </c>
      <c r="CE719" s="208">
        <v>0</v>
      </c>
      <c r="CG719" s="215" t="s">
        <v>8294</v>
      </c>
      <c r="CH719" s="215" t="s">
        <v>8294</v>
      </c>
      <c r="CI719" s="215" t="s">
        <v>8294</v>
      </c>
      <c r="CJ719" s="215" t="s">
        <v>8294</v>
      </c>
    </row>
    <row r="720" spans="1:92">
      <c r="A720" s="210" t="s">
        <v>7624</v>
      </c>
      <c r="B720" s="211" t="s">
        <v>7856</v>
      </c>
      <c r="C720" s="212" t="s">
        <v>7855</v>
      </c>
      <c r="D720" s="211" t="s">
        <v>8274</v>
      </c>
      <c r="E720" s="212">
        <v>17</v>
      </c>
      <c r="F720" s="212">
        <v>2</v>
      </c>
      <c r="G720" s="213">
        <v>320</v>
      </c>
      <c r="H720" s="213">
        <v>21</v>
      </c>
      <c r="I720" s="213"/>
      <c r="J720" s="213"/>
      <c r="K720" s="211" t="s">
        <v>8294</v>
      </c>
      <c r="M720" s="212">
        <v>7</v>
      </c>
      <c r="N720" s="214">
        <v>41915</v>
      </c>
      <c r="O720" s="212">
        <v>1.84</v>
      </c>
      <c r="P720" s="214">
        <v>42215</v>
      </c>
      <c r="Q720" s="215" t="s">
        <v>8294</v>
      </c>
      <c r="R720" s="215" t="s">
        <v>8294</v>
      </c>
      <c r="S720" s="215" t="s">
        <v>8294</v>
      </c>
      <c r="T720" s="215" t="s">
        <v>8294</v>
      </c>
      <c r="U720" s="209">
        <f>AD720*BS720</f>
        <v>590.48789333333332</v>
      </c>
      <c r="V720" s="216">
        <v>42215</v>
      </c>
      <c r="W720" s="215">
        <v>13.5</v>
      </c>
      <c r="X720" s="215" t="s">
        <v>8294</v>
      </c>
      <c r="Y720" s="215" t="s">
        <v>8294</v>
      </c>
      <c r="Z720" s="209">
        <f>AD720*BU720</f>
        <v>179.60673422222223</v>
      </c>
      <c r="AA720" s="216">
        <v>42215</v>
      </c>
      <c r="AB720" s="208">
        <f>(AD720/AH720)*10000</f>
        <v>27337.402469135803</v>
      </c>
      <c r="AC720" s="216">
        <v>42215</v>
      </c>
      <c r="AD720" s="485">
        <f>(O720/W720)*(((100-CC720)/100)*((100-2)/100))*100</f>
        <v>12.301831111111111</v>
      </c>
      <c r="AE720" s="216">
        <v>42212</v>
      </c>
      <c r="AF720" s="235">
        <v>13.794383394383395</v>
      </c>
      <c r="AG720" s="216">
        <v>42212</v>
      </c>
      <c r="AH720" s="212">
        <v>4.5</v>
      </c>
      <c r="AI720" s="216" t="s">
        <v>8299</v>
      </c>
      <c r="AJ720" s="212">
        <v>165</v>
      </c>
      <c r="AK720" s="216">
        <v>42145</v>
      </c>
      <c r="AL720" s="215" t="s">
        <v>8294</v>
      </c>
      <c r="AM720" s="215"/>
      <c r="AN720" s="212">
        <v>107</v>
      </c>
      <c r="AO720" s="212"/>
      <c r="AP720" s="215" t="s">
        <v>8294</v>
      </c>
      <c r="AQ720" s="215"/>
      <c r="AR720" s="215" t="s">
        <v>8294</v>
      </c>
      <c r="AS720" s="215"/>
      <c r="AT720" s="215" t="s">
        <v>8294</v>
      </c>
      <c r="AU720" s="215" t="s">
        <v>8294</v>
      </c>
      <c r="AV720" s="215"/>
      <c r="AW720" s="215" t="s">
        <v>8294</v>
      </c>
      <c r="AX720" s="215"/>
      <c r="AY720" s="215" t="s">
        <v>8294</v>
      </c>
      <c r="AZ720" s="215"/>
      <c r="BA720" s="215" t="s">
        <v>8294</v>
      </c>
      <c r="BB720" s="215"/>
      <c r="BC720" s="215" t="s">
        <v>8294</v>
      </c>
      <c r="BD720" s="215"/>
      <c r="BE720" s="212">
        <v>3</v>
      </c>
      <c r="BF720" s="217">
        <v>42279</v>
      </c>
      <c r="BG720" s="212">
        <v>28.9</v>
      </c>
      <c r="BH720" s="212" t="s">
        <v>8299</v>
      </c>
      <c r="BI720" s="211" t="s">
        <v>8294</v>
      </c>
      <c r="BJ720" s="211"/>
      <c r="BK720" s="211" t="s">
        <v>8294</v>
      </c>
      <c r="BL720" s="211"/>
      <c r="BM720" s="212">
        <v>68.8</v>
      </c>
      <c r="BN720" s="212" t="s">
        <v>8299</v>
      </c>
      <c r="BO720" s="211" t="s">
        <v>8294</v>
      </c>
      <c r="BP720" s="211"/>
      <c r="BQ720" s="212">
        <v>3.8</v>
      </c>
      <c r="BR720" s="212" t="s">
        <v>8299</v>
      </c>
      <c r="BS720" s="212">
        <v>48</v>
      </c>
      <c r="BT720" s="212" t="s">
        <v>8299</v>
      </c>
      <c r="BU720" s="212">
        <v>14.6</v>
      </c>
      <c r="BV720" s="212" t="s">
        <v>8299</v>
      </c>
      <c r="BW720" s="212">
        <v>61.4</v>
      </c>
      <c r="BX720" s="212" t="s">
        <v>8299</v>
      </c>
      <c r="BY720" s="234">
        <v>8.0904760360717773</v>
      </c>
      <c r="BZ720" s="214">
        <v>42215</v>
      </c>
      <c r="CA720" s="212">
        <v>33.9</v>
      </c>
      <c r="CB720" s="208" t="s">
        <v>8299</v>
      </c>
      <c r="CC720" s="212">
        <v>7.9</v>
      </c>
      <c r="CD720" s="214">
        <v>42215</v>
      </c>
      <c r="CE720" s="208">
        <v>0</v>
      </c>
      <c r="CG720" s="215" t="s">
        <v>8294</v>
      </c>
      <c r="CH720" s="215" t="s">
        <v>8294</v>
      </c>
      <c r="CI720" s="215" t="s">
        <v>8294</v>
      </c>
      <c r="CJ720" s="215" t="s">
        <v>8294</v>
      </c>
    </row>
    <row r="721" spans="1:92">
      <c r="A721" s="210" t="s">
        <v>7624</v>
      </c>
      <c r="B721" s="211" t="s">
        <v>8076</v>
      </c>
      <c r="C721" s="212" t="s">
        <v>7747</v>
      </c>
      <c r="D721" s="211" t="s">
        <v>8274</v>
      </c>
      <c r="E721" s="212">
        <v>122</v>
      </c>
      <c r="F721" s="212">
        <v>2</v>
      </c>
      <c r="G721" s="213">
        <v>320</v>
      </c>
      <c r="H721" s="213">
        <v>22</v>
      </c>
      <c r="I721" s="213"/>
      <c r="J721" s="213"/>
      <c r="K721" s="211" t="s">
        <v>8294</v>
      </c>
      <c r="M721" s="212">
        <v>7</v>
      </c>
      <c r="N721" s="214">
        <v>41915</v>
      </c>
      <c r="O721" s="211" t="s">
        <v>8294</v>
      </c>
      <c r="P721" s="214">
        <v>42215</v>
      </c>
      <c r="Q721" s="215" t="s">
        <v>8294</v>
      </c>
      <c r="R721" s="215" t="s">
        <v>8294</v>
      </c>
      <c r="S721" s="215" t="s">
        <v>8294</v>
      </c>
      <c r="T721" s="215" t="s">
        <v>8294</v>
      </c>
      <c r="U721" s="209" t="e">
        <f>AD721*BS721</f>
        <v>#VALUE!</v>
      </c>
      <c r="V721" s="216">
        <v>42215</v>
      </c>
      <c r="W721" s="215">
        <v>13.5</v>
      </c>
      <c r="X721" s="215" t="s">
        <v>8294</v>
      </c>
      <c r="Y721" s="215" t="s">
        <v>8294</v>
      </c>
      <c r="Z721" s="209" t="e">
        <f>AD721*BU721</f>
        <v>#VALUE!</v>
      </c>
      <c r="AA721" s="216">
        <v>42215</v>
      </c>
      <c r="AB721" s="208" t="e">
        <f>(AD721/AH721)*10000</f>
        <v>#VALUE!</v>
      </c>
      <c r="AC721" s="216">
        <v>42215</v>
      </c>
      <c r="AD721" s="485" t="e">
        <f>(O721/W721)*(((100-CC721)/100)*((100-2)/100))*100</f>
        <v>#VALUE!</v>
      </c>
      <c r="AE721" s="216">
        <v>42212</v>
      </c>
      <c r="AF721" s="235" t="s">
        <v>8294</v>
      </c>
      <c r="AG721" s="216">
        <v>42212</v>
      </c>
      <c r="AH721" s="212">
        <v>3.8</v>
      </c>
      <c r="AI721" s="216" t="s">
        <v>8299</v>
      </c>
      <c r="AJ721" s="212">
        <v>165</v>
      </c>
      <c r="AK721" s="216">
        <v>42145</v>
      </c>
      <c r="AL721" s="215" t="s">
        <v>8294</v>
      </c>
      <c r="AM721" s="215"/>
      <c r="AN721" s="212">
        <v>108</v>
      </c>
      <c r="AO721" s="212"/>
      <c r="AP721" s="215" t="s">
        <v>8294</v>
      </c>
      <c r="AQ721" s="215"/>
      <c r="AR721" s="215" t="s">
        <v>8294</v>
      </c>
      <c r="AS721" s="215"/>
      <c r="AT721" s="215" t="s">
        <v>8294</v>
      </c>
      <c r="AU721" s="215" t="s">
        <v>8294</v>
      </c>
      <c r="AV721" s="215"/>
      <c r="AW721" s="215" t="s">
        <v>8294</v>
      </c>
      <c r="AX721" s="215"/>
      <c r="AY721" s="215" t="s">
        <v>8294</v>
      </c>
      <c r="AZ721" s="215"/>
      <c r="BA721" s="215" t="s">
        <v>8294</v>
      </c>
      <c r="BB721" s="215"/>
      <c r="BC721" s="215" t="s">
        <v>8294</v>
      </c>
      <c r="BD721" s="215"/>
      <c r="BE721" s="212">
        <v>3</v>
      </c>
      <c r="BF721" s="217">
        <v>42279</v>
      </c>
      <c r="BG721" s="212">
        <v>-10.9</v>
      </c>
      <c r="BH721" s="212" t="s">
        <v>8299</v>
      </c>
      <c r="BI721" s="211" t="s">
        <v>8294</v>
      </c>
      <c r="BJ721" s="211"/>
      <c r="BK721" s="211" t="s">
        <v>8294</v>
      </c>
      <c r="BL721" s="211"/>
      <c r="BM721" s="212">
        <v>62.2</v>
      </c>
      <c r="BN721" s="212" t="s">
        <v>8299</v>
      </c>
      <c r="BO721" s="211" t="s">
        <v>8294</v>
      </c>
      <c r="BP721" s="211"/>
      <c r="BQ721" s="212">
        <v>10.1</v>
      </c>
      <c r="BR721" s="212" t="s">
        <v>8299</v>
      </c>
      <c r="BS721" s="212">
        <v>47.7</v>
      </c>
      <c r="BT721" s="212" t="s">
        <v>8299</v>
      </c>
      <c r="BU721" s="212">
        <v>13.8</v>
      </c>
      <c r="BV721" s="212" t="s">
        <v>8299</v>
      </c>
      <c r="BW721" s="212">
        <v>9.8000000000000007</v>
      </c>
      <c r="BX721" s="212" t="s">
        <v>8299</v>
      </c>
      <c r="BY721" s="234">
        <v>8.1059017181396484</v>
      </c>
      <c r="BZ721" s="214">
        <v>42215</v>
      </c>
      <c r="CA721" s="212">
        <v>31.8</v>
      </c>
      <c r="CB721" s="208" t="s">
        <v>8299</v>
      </c>
      <c r="CC721" s="215" t="s">
        <v>8294</v>
      </c>
      <c r="CD721" s="214">
        <v>42215</v>
      </c>
      <c r="CE721" s="208">
        <v>0</v>
      </c>
      <c r="CG721" s="215" t="s">
        <v>8294</v>
      </c>
      <c r="CH721" s="215" t="s">
        <v>8294</v>
      </c>
      <c r="CI721" s="215" t="s">
        <v>8294</v>
      </c>
      <c r="CJ721" s="215" t="s">
        <v>8294</v>
      </c>
    </row>
    <row r="722" spans="1:92">
      <c r="A722" s="210" t="s">
        <v>7624</v>
      </c>
      <c r="B722" s="211" t="s">
        <v>8173</v>
      </c>
      <c r="C722" s="212" t="s">
        <v>7793</v>
      </c>
      <c r="D722" s="211" t="s">
        <v>8276</v>
      </c>
      <c r="E722" s="212">
        <v>170</v>
      </c>
      <c r="F722" s="212">
        <v>2</v>
      </c>
      <c r="G722" s="213">
        <v>321</v>
      </c>
      <c r="H722" s="213">
        <v>11</v>
      </c>
      <c r="I722" s="213"/>
      <c r="J722" s="213"/>
      <c r="K722" s="211" t="s">
        <v>8294</v>
      </c>
      <c r="M722" s="212">
        <v>7</v>
      </c>
      <c r="N722" s="214">
        <v>41915</v>
      </c>
      <c r="O722" s="212">
        <v>4.41</v>
      </c>
      <c r="P722" s="214">
        <v>42215</v>
      </c>
      <c r="Q722" s="215" t="s">
        <v>8294</v>
      </c>
      <c r="R722" s="215" t="s">
        <v>8294</v>
      </c>
      <c r="S722" s="215" t="s">
        <v>8294</v>
      </c>
      <c r="T722" s="215" t="s">
        <v>8294</v>
      </c>
      <c r="U722" s="209">
        <f>AD722*BS722</f>
        <v>1372.4756266666668</v>
      </c>
      <c r="V722" s="216">
        <v>42215</v>
      </c>
      <c r="W722" s="215">
        <v>13.5</v>
      </c>
      <c r="X722" s="215" t="s">
        <v>8294</v>
      </c>
      <c r="Y722" s="215" t="s">
        <v>8294</v>
      </c>
      <c r="Z722" s="209">
        <f>AD722*BU722</f>
        <v>421.1674133333334</v>
      </c>
      <c r="AA722" s="216">
        <v>42215</v>
      </c>
      <c r="AB722" s="208">
        <f>(AD722/AH722)*10000</f>
        <v>60106.666666666672</v>
      </c>
      <c r="AC722" s="216">
        <v>42215</v>
      </c>
      <c r="AD722" s="485">
        <f>(O722/W722)*(((100-CC722)/100)*((100-2)/100))*100</f>
        <v>29.45226666666667</v>
      </c>
      <c r="AE722" s="216">
        <v>42212</v>
      </c>
      <c r="AF722" s="235">
        <v>33.025641025641022</v>
      </c>
      <c r="AG722" s="216">
        <v>42212</v>
      </c>
      <c r="AH722" s="212">
        <v>4.9000000000000004</v>
      </c>
      <c r="AI722" s="216" t="s">
        <v>8299</v>
      </c>
      <c r="AJ722" s="212">
        <v>155</v>
      </c>
      <c r="AK722" s="216">
        <v>42145</v>
      </c>
      <c r="AL722" s="215" t="s">
        <v>8294</v>
      </c>
      <c r="AM722" s="215"/>
      <c r="AN722" s="212">
        <v>102</v>
      </c>
      <c r="AO722" s="212"/>
      <c r="AP722" s="215" t="s">
        <v>8294</v>
      </c>
      <c r="AQ722" s="215"/>
      <c r="AR722" s="215" t="s">
        <v>8294</v>
      </c>
      <c r="AS722" s="215"/>
      <c r="AT722" s="215" t="s">
        <v>8294</v>
      </c>
      <c r="AU722" s="215" t="s">
        <v>8294</v>
      </c>
      <c r="AV722" s="215"/>
      <c r="AW722" s="215" t="s">
        <v>8294</v>
      </c>
      <c r="AX722" s="215"/>
      <c r="AY722" s="215" t="s">
        <v>8294</v>
      </c>
      <c r="AZ722" s="215"/>
      <c r="BA722" s="215" t="s">
        <v>8294</v>
      </c>
      <c r="BB722" s="215"/>
      <c r="BC722" s="215" t="s">
        <v>8294</v>
      </c>
      <c r="BD722" s="215"/>
      <c r="BE722" s="212">
        <v>3</v>
      </c>
      <c r="BF722" s="217">
        <v>42279</v>
      </c>
      <c r="BG722" s="212">
        <v>-11.6</v>
      </c>
      <c r="BH722" s="212" t="s">
        <v>8299</v>
      </c>
      <c r="BI722" s="211" t="s">
        <v>8294</v>
      </c>
      <c r="BJ722" s="211"/>
      <c r="BK722" s="211" t="s">
        <v>8294</v>
      </c>
      <c r="BL722" s="211"/>
      <c r="BM722" s="212">
        <v>63.1</v>
      </c>
      <c r="BN722" s="212" t="s">
        <v>8299</v>
      </c>
      <c r="BO722" s="211" t="s">
        <v>8294</v>
      </c>
      <c r="BP722" s="211"/>
      <c r="BQ722" s="212">
        <v>10</v>
      </c>
      <c r="BR722" s="212" t="s">
        <v>8299</v>
      </c>
      <c r="BS722" s="212">
        <v>46.6</v>
      </c>
      <c r="BT722" s="212" t="s">
        <v>8299</v>
      </c>
      <c r="BU722" s="212">
        <v>14.3</v>
      </c>
      <c r="BV722" s="212" t="s">
        <v>8299</v>
      </c>
      <c r="BW722" s="212">
        <v>6.8</v>
      </c>
      <c r="BX722" s="212" t="s">
        <v>8299</v>
      </c>
      <c r="BY722" s="234">
        <v>7.209266185760498</v>
      </c>
      <c r="BZ722" s="214">
        <v>42215</v>
      </c>
      <c r="CA722" s="212">
        <v>32.200000000000003</v>
      </c>
      <c r="CB722" s="208" t="s">
        <v>8299</v>
      </c>
      <c r="CC722" s="212">
        <v>8</v>
      </c>
      <c r="CD722" s="214">
        <v>42215</v>
      </c>
      <c r="CE722" s="208">
        <v>0</v>
      </c>
      <c r="CG722" s="215" t="s">
        <v>8294</v>
      </c>
      <c r="CH722" s="215" t="s">
        <v>8294</v>
      </c>
      <c r="CI722" s="215" t="s">
        <v>8294</v>
      </c>
      <c r="CJ722" s="215" t="s">
        <v>8294</v>
      </c>
    </row>
    <row r="723" spans="1:92">
      <c r="A723" s="210" t="s">
        <v>7624</v>
      </c>
      <c r="B723" s="211" t="s">
        <v>7999</v>
      </c>
      <c r="C723" s="212" t="s">
        <v>7715</v>
      </c>
      <c r="D723" s="211" t="s">
        <v>8276</v>
      </c>
      <c r="E723" s="212">
        <v>87</v>
      </c>
      <c r="F723" s="212">
        <v>2</v>
      </c>
      <c r="G723" s="213">
        <v>321</v>
      </c>
      <c r="H723" s="213">
        <v>12</v>
      </c>
      <c r="I723" s="213"/>
      <c r="J723" s="213"/>
      <c r="K723" s="211" t="s">
        <v>8294</v>
      </c>
      <c r="M723" s="212">
        <v>7</v>
      </c>
      <c r="N723" s="214">
        <v>41915</v>
      </c>
      <c r="O723" s="212">
        <v>3.37</v>
      </c>
      <c r="P723" s="214">
        <v>42215</v>
      </c>
      <c r="Q723" s="215" t="s">
        <v>8294</v>
      </c>
      <c r="R723" s="215" t="s">
        <v>8294</v>
      </c>
      <c r="S723" s="215" t="s">
        <v>8294</v>
      </c>
      <c r="T723" s="215" t="s">
        <v>8294</v>
      </c>
      <c r="U723" s="209">
        <f>AD723*BS723</f>
        <v>1053.2651920000001</v>
      </c>
      <c r="V723" s="216">
        <v>42215</v>
      </c>
      <c r="W723" s="215">
        <v>13.5</v>
      </c>
      <c r="X723" s="215" t="s">
        <v>8294</v>
      </c>
      <c r="Y723" s="215" t="s">
        <v>8294</v>
      </c>
      <c r="Z723" s="209">
        <f>AD723*BU723</f>
        <v>332.37366400000002</v>
      </c>
      <c r="AA723" s="216">
        <v>42215</v>
      </c>
      <c r="AB723" s="208">
        <f>(AD723/AH723)*10000</f>
        <v>45832</v>
      </c>
      <c r="AC723" s="216">
        <v>42215</v>
      </c>
      <c r="AD723" s="485">
        <f>(O723/W723)*(((100-CC723)/100)*((100-2)/100))*100</f>
        <v>22.45768</v>
      </c>
      <c r="AE723" s="216">
        <v>42212</v>
      </c>
      <c r="AF723" s="235">
        <v>25.182417582417582</v>
      </c>
      <c r="AG723" s="216">
        <v>42212</v>
      </c>
      <c r="AH723" s="212">
        <v>4.9000000000000004</v>
      </c>
      <c r="AI723" s="216" t="s">
        <v>8299</v>
      </c>
      <c r="AJ723" s="212">
        <v>155</v>
      </c>
      <c r="AK723" s="216">
        <v>42145</v>
      </c>
      <c r="AL723" s="215" t="s">
        <v>8294</v>
      </c>
      <c r="AM723" s="215"/>
      <c r="AN723" s="212">
        <v>107</v>
      </c>
      <c r="AO723" s="212"/>
      <c r="AP723" s="215" t="s">
        <v>8294</v>
      </c>
      <c r="AQ723" s="215"/>
      <c r="AR723" s="215" t="s">
        <v>8294</v>
      </c>
      <c r="AS723" s="215"/>
      <c r="AT723" s="215" t="s">
        <v>8294</v>
      </c>
      <c r="AU723" s="215" t="s">
        <v>8294</v>
      </c>
      <c r="AV723" s="215"/>
      <c r="AW723" s="215" t="s">
        <v>8294</v>
      </c>
      <c r="AX723" s="215"/>
      <c r="AY723" s="215" t="s">
        <v>8294</v>
      </c>
      <c r="AZ723" s="215"/>
      <c r="BA723" s="215" t="s">
        <v>8294</v>
      </c>
      <c r="BB723" s="215"/>
      <c r="BC723" s="215" t="s">
        <v>8294</v>
      </c>
      <c r="BD723" s="215"/>
      <c r="BE723" s="212">
        <v>3</v>
      </c>
      <c r="BF723" s="217">
        <v>42279</v>
      </c>
      <c r="BG723" s="212">
        <v>-11.7</v>
      </c>
      <c r="BH723" s="212" t="s">
        <v>8299</v>
      </c>
      <c r="BI723" s="211" t="s">
        <v>8294</v>
      </c>
      <c r="BJ723" s="211"/>
      <c r="BK723" s="211" t="s">
        <v>8294</v>
      </c>
      <c r="BL723" s="211"/>
      <c r="BM723" s="212">
        <v>61.3</v>
      </c>
      <c r="BN723" s="212" t="s">
        <v>8299</v>
      </c>
      <c r="BO723" s="211" t="s">
        <v>8294</v>
      </c>
      <c r="BP723" s="211"/>
      <c r="BQ723" s="212">
        <v>9.4</v>
      </c>
      <c r="BR723" s="212" t="s">
        <v>8299</v>
      </c>
      <c r="BS723" s="212">
        <v>46.9</v>
      </c>
      <c r="BT723" s="212" t="s">
        <v>8299</v>
      </c>
      <c r="BU723" s="212">
        <v>14.8</v>
      </c>
      <c r="BV723" s="212" t="s">
        <v>8299</v>
      </c>
      <c r="BW723" s="212">
        <v>13.8</v>
      </c>
      <c r="BX723" s="212" t="s">
        <v>8299</v>
      </c>
      <c r="BY723" s="234">
        <v>7.8742470741271973</v>
      </c>
      <c r="BZ723" s="214">
        <v>42215</v>
      </c>
      <c r="CA723" s="212">
        <v>33.4</v>
      </c>
      <c r="CB723" s="208" t="s">
        <v>8299</v>
      </c>
      <c r="CC723" s="212">
        <v>8.1999999999999993</v>
      </c>
      <c r="CD723" s="214">
        <v>42215</v>
      </c>
      <c r="CE723" s="208">
        <v>0</v>
      </c>
      <c r="CG723" s="215" t="s">
        <v>8294</v>
      </c>
      <c r="CH723" s="215" t="s">
        <v>8294</v>
      </c>
      <c r="CI723" s="215" t="s">
        <v>8294</v>
      </c>
      <c r="CJ723" s="215" t="s">
        <v>8294</v>
      </c>
    </row>
    <row r="724" spans="1:92">
      <c r="A724" s="210" t="s">
        <v>7624</v>
      </c>
      <c r="B724" s="211" t="s">
        <v>8143</v>
      </c>
      <c r="C724" s="212" t="s">
        <v>7777</v>
      </c>
      <c r="D724" s="211" t="s">
        <v>8276</v>
      </c>
      <c r="E724" s="212">
        <v>154</v>
      </c>
      <c r="F724" s="212">
        <v>2</v>
      </c>
      <c r="G724" s="213">
        <v>321</v>
      </c>
      <c r="H724" s="213">
        <v>13</v>
      </c>
      <c r="I724" s="213"/>
      <c r="J724" s="213"/>
      <c r="K724" s="211" t="s">
        <v>8294</v>
      </c>
      <c r="M724" s="212">
        <v>7</v>
      </c>
      <c r="N724" s="214">
        <v>41915</v>
      </c>
      <c r="O724" s="212">
        <v>4.49</v>
      </c>
      <c r="P724" s="214">
        <v>42215</v>
      </c>
      <c r="Q724" s="215" t="s">
        <v>8294</v>
      </c>
      <c r="R724" s="215" t="s">
        <v>8294</v>
      </c>
      <c r="S724" s="215" t="s">
        <v>8294</v>
      </c>
      <c r="T724" s="215" t="s">
        <v>8294</v>
      </c>
      <c r="U724" s="209">
        <f>AD724*BS724</f>
        <v>1410.831236888889</v>
      </c>
      <c r="V724" s="216">
        <v>42215</v>
      </c>
      <c r="W724" s="215">
        <v>13.5</v>
      </c>
      <c r="X724" s="215" t="s">
        <v>8294</v>
      </c>
      <c r="Y724" s="215" t="s">
        <v>8294</v>
      </c>
      <c r="Z724" s="209">
        <f>AD724*BU724</f>
        <v>389.40140296296295</v>
      </c>
      <c r="AA724" s="216">
        <v>42215</v>
      </c>
      <c r="AB724" s="208">
        <f>(AD724/AH724)*10000</f>
        <v>61130.518518518511</v>
      </c>
      <c r="AC724" s="216">
        <v>42215</v>
      </c>
      <c r="AD724" s="485">
        <f>(O724/W724)*(((100-CC724)/100)*((100-2)/100))*100</f>
        <v>29.953954074074073</v>
      </c>
      <c r="AE724" s="216">
        <v>42212</v>
      </c>
      <c r="AF724" s="235">
        <v>33.588196988196991</v>
      </c>
      <c r="AG724" s="216">
        <v>42212</v>
      </c>
      <c r="AH724" s="212">
        <v>4.9000000000000004</v>
      </c>
      <c r="AI724" s="216" t="s">
        <v>8299</v>
      </c>
      <c r="AJ724" s="212">
        <v>165</v>
      </c>
      <c r="AK724" s="216">
        <v>42145</v>
      </c>
      <c r="AL724" s="215" t="s">
        <v>8294</v>
      </c>
      <c r="AM724" s="215"/>
      <c r="AN724" s="212">
        <v>105</v>
      </c>
      <c r="AO724" s="212"/>
      <c r="AP724" s="215" t="s">
        <v>8294</v>
      </c>
      <c r="AQ724" s="215"/>
      <c r="AR724" s="215" t="s">
        <v>8294</v>
      </c>
      <c r="AS724" s="215"/>
      <c r="AT724" s="215" t="s">
        <v>8294</v>
      </c>
      <c r="AU724" s="215" t="s">
        <v>8294</v>
      </c>
      <c r="AV724" s="215"/>
      <c r="AW724" s="215" t="s">
        <v>8294</v>
      </c>
      <c r="AX724" s="215"/>
      <c r="AY724" s="215" t="s">
        <v>8294</v>
      </c>
      <c r="AZ724" s="215"/>
      <c r="BA724" s="215" t="s">
        <v>8294</v>
      </c>
      <c r="BB724" s="215"/>
      <c r="BC724" s="215" t="s">
        <v>8294</v>
      </c>
      <c r="BD724" s="215"/>
      <c r="BE724" s="212">
        <v>3</v>
      </c>
      <c r="BF724" s="217">
        <v>42279</v>
      </c>
      <c r="BG724" s="212">
        <v>-8</v>
      </c>
      <c r="BH724" s="212" t="s">
        <v>8299</v>
      </c>
      <c r="BI724" s="211" t="s">
        <v>8294</v>
      </c>
      <c r="BJ724" s="211"/>
      <c r="BK724" s="211" t="s">
        <v>8294</v>
      </c>
      <c r="BL724" s="211"/>
      <c r="BM724" s="212">
        <v>62.9</v>
      </c>
      <c r="BN724" s="212" t="s">
        <v>8299</v>
      </c>
      <c r="BO724" s="211" t="s">
        <v>8294</v>
      </c>
      <c r="BP724" s="211"/>
      <c r="BQ724" s="212">
        <v>8.4</v>
      </c>
      <c r="BR724" s="212" t="s">
        <v>8299</v>
      </c>
      <c r="BS724" s="212">
        <v>47.1</v>
      </c>
      <c r="BT724" s="212" t="s">
        <v>8299</v>
      </c>
      <c r="BU724" s="212">
        <v>13</v>
      </c>
      <c r="BV724" s="212" t="s">
        <v>8299</v>
      </c>
      <c r="BW724" s="212">
        <v>23.7</v>
      </c>
      <c r="BX724" s="212" t="s">
        <v>8299</v>
      </c>
      <c r="BY724" s="234">
        <v>7.4344091415405273</v>
      </c>
      <c r="BZ724" s="214">
        <v>42215</v>
      </c>
      <c r="CA724" s="212">
        <v>29.7</v>
      </c>
      <c r="CB724" s="208" t="s">
        <v>8299</v>
      </c>
      <c r="CC724" s="212">
        <v>8.1</v>
      </c>
      <c r="CD724" s="214">
        <v>42215</v>
      </c>
      <c r="CE724" s="208">
        <v>0</v>
      </c>
      <c r="CG724" s="215" t="s">
        <v>8294</v>
      </c>
      <c r="CH724" s="215" t="s">
        <v>8294</v>
      </c>
      <c r="CI724" s="215" t="s">
        <v>8294</v>
      </c>
      <c r="CJ724" s="215" t="s">
        <v>8294</v>
      </c>
    </row>
    <row r="725" spans="1:92">
      <c r="A725" s="210" t="s">
        <v>7624</v>
      </c>
      <c r="B725" s="211" t="s">
        <v>7812</v>
      </c>
      <c r="C725" s="212" t="s">
        <v>7811</v>
      </c>
      <c r="D725" s="211" t="s">
        <v>8276</v>
      </c>
      <c r="E725" s="212">
        <v>2</v>
      </c>
      <c r="F725" s="212">
        <v>2</v>
      </c>
      <c r="G725" s="213">
        <v>321</v>
      </c>
      <c r="H725" s="213">
        <v>14</v>
      </c>
      <c r="I725" s="213"/>
      <c r="J725" s="213"/>
      <c r="K725" s="211" t="s">
        <v>8294</v>
      </c>
      <c r="M725" s="212">
        <v>7</v>
      </c>
      <c r="N725" s="214">
        <v>41915</v>
      </c>
      <c r="O725" s="212">
        <v>2.12</v>
      </c>
      <c r="P725" s="214">
        <v>42215</v>
      </c>
      <c r="Q725" s="215" t="s">
        <v>8294</v>
      </c>
      <c r="R725" s="215" t="s">
        <v>8294</v>
      </c>
      <c r="S725" s="215" t="s">
        <v>8294</v>
      </c>
      <c r="T725" s="215" t="s">
        <v>8294</v>
      </c>
      <c r="U725" s="209">
        <f>AD725*BS725</f>
        <v>678.86734222222231</v>
      </c>
      <c r="V725" s="216">
        <v>42215</v>
      </c>
      <c r="W725" s="215">
        <v>13.5</v>
      </c>
      <c r="X725" s="215" t="s">
        <v>8294</v>
      </c>
      <c r="Y725" s="215" t="s">
        <v>8294</v>
      </c>
      <c r="Z725" s="209">
        <f>AD725*BU725</f>
        <v>212.14604444444447</v>
      </c>
      <c r="AA725" s="216">
        <v>42215</v>
      </c>
      <c r="AB725" s="208">
        <f>(AD725/AH725)*10000</f>
        <v>30091.637509850276</v>
      </c>
      <c r="AC725" s="216">
        <v>42215</v>
      </c>
      <c r="AD725" s="485">
        <f>(O725/W725)*(((100-CC725)/100)*((100-2)/100))*100</f>
        <v>14.143069629629631</v>
      </c>
      <c r="AE725" s="216">
        <v>42212</v>
      </c>
      <c r="AF725" s="235">
        <v>15.859015059015061</v>
      </c>
      <c r="AG725" s="216">
        <v>42212</v>
      </c>
      <c r="AH725" s="212">
        <v>4.7</v>
      </c>
      <c r="AI725" s="216" t="s">
        <v>8299</v>
      </c>
      <c r="AJ725" s="212">
        <v>165</v>
      </c>
      <c r="AK725" s="216">
        <v>42145</v>
      </c>
      <c r="AL725" s="215" t="s">
        <v>8294</v>
      </c>
      <c r="AM725" s="215"/>
      <c r="AN725" s="212">
        <v>108</v>
      </c>
      <c r="AO725" s="212"/>
      <c r="AP725" s="215" t="s">
        <v>8294</v>
      </c>
      <c r="AQ725" s="215"/>
      <c r="AR725" s="215" t="s">
        <v>8294</v>
      </c>
      <c r="AS725" s="215"/>
      <c r="AT725" s="215" t="s">
        <v>8294</v>
      </c>
      <c r="AU725" s="215" t="s">
        <v>8294</v>
      </c>
      <c r="AV725" s="215"/>
      <c r="AW725" s="215" t="s">
        <v>8294</v>
      </c>
      <c r="AX725" s="215"/>
      <c r="AY725" s="215" t="s">
        <v>8294</v>
      </c>
      <c r="AZ725" s="215"/>
      <c r="BA725" s="215" t="s">
        <v>8294</v>
      </c>
      <c r="BB725" s="215"/>
      <c r="BC725" s="215" t="s">
        <v>8294</v>
      </c>
      <c r="BD725" s="215"/>
      <c r="BE725" s="212">
        <v>3</v>
      </c>
      <c r="BF725" s="217">
        <v>42279</v>
      </c>
      <c r="BG725" s="212">
        <v>18.2</v>
      </c>
      <c r="BH725" s="212" t="s">
        <v>8299</v>
      </c>
      <c r="BI725" s="211" t="s">
        <v>8294</v>
      </c>
      <c r="BJ725" s="211"/>
      <c r="BK725" s="211" t="s">
        <v>8294</v>
      </c>
      <c r="BL725" s="211"/>
      <c r="BM725" s="212">
        <v>67.8</v>
      </c>
      <c r="BN725" s="212" t="s">
        <v>8299</v>
      </c>
      <c r="BO725" s="211" t="s">
        <v>8294</v>
      </c>
      <c r="BP725" s="211"/>
      <c r="BQ725" s="212">
        <v>5.6</v>
      </c>
      <c r="BR725" s="212" t="s">
        <v>8299</v>
      </c>
      <c r="BS725" s="212">
        <v>48</v>
      </c>
      <c r="BT725" s="212" t="s">
        <v>8299</v>
      </c>
      <c r="BU725" s="212">
        <v>15</v>
      </c>
      <c r="BV725" s="212" t="s">
        <v>8299</v>
      </c>
      <c r="BW725" s="212">
        <v>50.9</v>
      </c>
      <c r="BX725" s="212" t="s">
        <v>8299</v>
      </c>
      <c r="BY725" s="234">
        <v>7.7095880508422852</v>
      </c>
      <c r="BZ725" s="214">
        <v>42215</v>
      </c>
      <c r="CA725" s="212">
        <v>34.799999999999997</v>
      </c>
      <c r="CB725" s="208" t="s">
        <v>8299</v>
      </c>
      <c r="CC725" s="212">
        <v>8.1</v>
      </c>
      <c r="CD725" s="214">
        <v>42215</v>
      </c>
      <c r="CE725" s="208">
        <v>0</v>
      </c>
      <c r="CG725" s="215" t="s">
        <v>8294</v>
      </c>
      <c r="CH725" s="215" t="s">
        <v>8294</v>
      </c>
      <c r="CI725" s="215" t="s">
        <v>8294</v>
      </c>
      <c r="CJ725" s="215" t="s">
        <v>8294</v>
      </c>
    </row>
    <row r="726" spans="1:92">
      <c r="A726" s="210" t="s">
        <v>7624</v>
      </c>
      <c r="B726" s="211" t="s">
        <v>7915</v>
      </c>
      <c r="C726" s="212" t="s">
        <v>7675</v>
      </c>
      <c r="D726" s="211" t="s">
        <v>8276</v>
      </c>
      <c r="E726" s="212">
        <v>45</v>
      </c>
      <c r="F726" s="212">
        <v>2</v>
      </c>
      <c r="G726" s="213">
        <v>321</v>
      </c>
      <c r="H726" s="213">
        <v>15</v>
      </c>
      <c r="I726" s="213"/>
      <c r="J726" s="213"/>
      <c r="K726" s="211" t="s">
        <v>8294</v>
      </c>
      <c r="M726" s="212">
        <v>7</v>
      </c>
      <c r="N726" s="214">
        <v>41915</v>
      </c>
      <c r="O726" s="212">
        <v>4.5599999999999996</v>
      </c>
      <c r="P726" s="214">
        <v>42215</v>
      </c>
      <c r="Q726" s="215" t="s">
        <v>8294</v>
      </c>
      <c r="R726" s="215" t="s">
        <v>8294</v>
      </c>
      <c r="S726" s="215" t="s">
        <v>8294</v>
      </c>
      <c r="T726" s="215" t="s">
        <v>8294</v>
      </c>
      <c r="U726" s="209">
        <f>AD726*BS726</f>
        <v>1504.4297955555555</v>
      </c>
      <c r="V726" s="216">
        <v>42215</v>
      </c>
      <c r="W726" s="215">
        <v>13.5</v>
      </c>
      <c r="X726" s="215" t="s">
        <v>8294</v>
      </c>
      <c r="Y726" s="215" t="s">
        <v>8294</v>
      </c>
      <c r="Z726" s="209">
        <f>AD726*BU726</f>
        <v>401.99338666666665</v>
      </c>
      <c r="AA726" s="216">
        <v>42215</v>
      </c>
      <c r="AB726" s="208">
        <f>(AD726/AH726)*10000</f>
        <v>69213.737373737371</v>
      </c>
      <c r="AC726" s="216">
        <v>42215</v>
      </c>
      <c r="AD726" s="485">
        <f>(O726/W726)*(((100-CC726)/100)*((100-2)/100))*100</f>
        <v>30.454044444444445</v>
      </c>
      <c r="AE726" s="216">
        <v>42212</v>
      </c>
      <c r="AF726" s="235">
        <v>34.148962148962141</v>
      </c>
      <c r="AG726" s="216">
        <v>42212</v>
      </c>
      <c r="AH726" s="212">
        <v>4.4000000000000004</v>
      </c>
      <c r="AI726" s="216" t="s">
        <v>8299</v>
      </c>
      <c r="AJ726" s="212">
        <v>170</v>
      </c>
      <c r="AK726" s="216">
        <v>42145</v>
      </c>
      <c r="AL726" s="215" t="s">
        <v>8294</v>
      </c>
      <c r="AM726" s="215"/>
      <c r="AN726" s="212">
        <v>103</v>
      </c>
      <c r="AO726" s="212"/>
      <c r="AP726" s="215" t="s">
        <v>8294</v>
      </c>
      <c r="AQ726" s="215"/>
      <c r="AR726" s="215" t="s">
        <v>8294</v>
      </c>
      <c r="AS726" s="215"/>
      <c r="AT726" s="215" t="s">
        <v>8294</v>
      </c>
      <c r="AU726" s="215" t="s">
        <v>8294</v>
      </c>
      <c r="AV726" s="215"/>
      <c r="AW726" s="215" t="s">
        <v>8294</v>
      </c>
      <c r="AX726" s="215"/>
      <c r="AY726" s="215" t="s">
        <v>8294</v>
      </c>
      <c r="AZ726" s="215"/>
      <c r="BA726" s="215" t="s">
        <v>8294</v>
      </c>
      <c r="BB726" s="215"/>
      <c r="BC726" s="215" t="s">
        <v>8294</v>
      </c>
      <c r="BD726" s="215"/>
      <c r="BE726" s="212">
        <v>3</v>
      </c>
      <c r="BF726" s="217">
        <v>42279</v>
      </c>
      <c r="BG726" s="212">
        <v>-1.7</v>
      </c>
      <c r="BH726" s="212" t="s">
        <v>8299</v>
      </c>
      <c r="BI726" s="211" t="s">
        <v>8294</v>
      </c>
      <c r="BJ726" s="211"/>
      <c r="BK726" s="211" t="s">
        <v>8294</v>
      </c>
      <c r="BL726" s="211"/>
      <c r="BM726" s="212">
        <v>66.5</v>
      </c>
      <c r="BN726" s="212" t="s">
        <v>8299</v>
      </c>
      <c r="BO726" s="211" t="s">
        <v>8294</v>
      </c>
      <c r="BP726" s="211"/>
      <c r="BQ726" s="212">
        <v>7.5</v>
      </c>
      <c r="BR726" s="212" t="s">
        <v>8299</v>
      </c>
      <c r="BS726" s="212">
        <v>49.4</v>
      </c>
      <c r="BT726" s="212" t="s">
        <v>8299</v>
      </c>
      <c r="BU726" s="212">
        <v>13.2</v>
      </c>
      <c r="BV726" s="212" t="s">
        <v>8299</v>
      </c>
      <c r="BW726" s="212">
        <v>23.5</v>
      </c>
      <c r="BX726" s="212" t="s">
        <v>8299</v>
      </c>
      <c r="BY726" s="234">
        <v>7.8398628234863281</v>
      </c>
      <c r="BZ726" s="214">
        <v>42215</v>
      </c>
      <c r="CA726" s="212">
        <v>31.7</v>
      </c>
      <c r="CB726" s="208" t="s">
        <v>8299</v>
      </c>
      <c r="CC726" s="212">
        <v>8</v>
      </c>
      <c r="CD726" s="214">
        <v>42215</v>
      </c>
      <c r="CE726" s="208">
        <v>0</v>
      </c>
      <c r="CG726" s="215" t="s">
        <v>8294</v>
      </c>
      <c r="CH726" s="215" t="s">
        <v>8294</v>
      </c>
      <c r="CI726" s="215" t="s">
        <v>8294</v>
      </c>
      <c r="CJ726" s="215" t="s">
        <v>8294</v>
      </c>
    </row>
    <row r="727" spans="1:92">
      <c r="A727" s="210" t="s">
        <v>7624</v>
      </c>
      <c r="B727" s="211" t="s">
        <v>8088</v>
      </c>
      <c r="C727" s="212" t="s">
        <v>7752</v>
      </c>
      <c r="D727" s="211" t="s">
        <v>8276</v>
      </c>
      <c r="E727" s="212">
        <v>128</v>
      </c>
      <c r="F727" s="212">
        <v>2</v>
      </c>
      <c r="G727" s="213">
        <v>321</v>
      </c>
      <c r="H727" s="213">
        <v>16</v>
      </c>
      <c r="I727" s="213"/>
      <c r="J727" s="213"/>
      <c r="K727" s="211" t="s">
        <v>8294</v>
      </c>
      <c r="M727" s="212">
        <v>7</v>
      </c>
      <c r="N727" s="214">
        <v>41915</v>
      </c>
      <c r="O727" s="212">
        <v>1.86</v>
      </c>
      <c r="P727" s="214">
        <v>42215</v>
      </c>
      <c r="Q727" s="215" t="s">
        <v>8294</v>
      </c>
      <c r="R727" s="215" t="s">
        <v>8294</v>
      </c>
      <c r="S727" s="215" t="s">
        <v>8294</v>
      </c>
      <c r="T727" s="215" t="s">
        <v>8294</v>
      </c>
      <c r="U727" s="209">
        <f>AD727*BS727</f>
        <v>596.85088088888892</v>
      </c>
      <c r="V727" s="216">
        <v>42215</v>
      </c>
      <c r="W727" s="215">
        <v>13.5</v>
      </c>
      <c r="X727" s="215" t="s">
        <v>8294</v>
      </c>
      <c r="Y727" s="215" t="s">
        <v>8294</v>
      </c>
      <c r="Z727" s="209">
        <f>AD727*BU727</f>
        <v>179.92386222222223</v>
      </c>
      <c r="AA727" s="216">
        <v>42215</v>
      </c>
      <c r="AB727" s="208">
        <f>(AD727/AH727)*10000</f>
        <v>26401.153664302597</v>
      </c>
      <c r="AC727" s="216">
        <v>42215</v>
      </c>
      <c r="AD727" s="485">
        <f>(O727/W727)*(((100-CC727)/100)*((100-2)/100))*100</f>
        <v>12.408542222222222</v>
      </c>
      <c r="AE727" s="216">
        <v>42212</v>
      </c>
      <c r="AF727" s="235">
        <v>13.914041514041514</v>
      </c>
      <c r="AG727" s="216">
        <v>42212</v>
      </c>
      <c r="AH727" s="212">
        <v>4.7</v>
      </c>
      <c r="AI727" s="216" t="s">
        <v>8299</v>
      </c>
      <c r="AJ727" s="212">
        <v>190</v>
      </c>
      <c r="AK727" s="216">
        <v>42145</v>
      </c>
      <c r="AL727" s="215" t="s">
        <v>8294</v>
      </c>
      <c r="AM727" s="215"/>
      <c r="AN727" s="212">
        <v>111</v>
      </c>
      <c r="AO727" s="212"/>
      <c r="AP727" s="215" t="s">
        <v>8294</v>
      </c>
      <c r="AQ727" s="215"/>
      <c r="AR727" s="215" t="s">
        <v>8294</v>
      </c>
      <c r="AS727" s="215"/>
      <c r="AT727" s="215" t="s">
        <v>8294</v>
      </c>
      <c r="AU727" s="215" t="s">
        <v>8294</v>
      </c>
      <c r="AV727" s="215"/>
      <c r="AW727" s="215" t="s">
        <v>8294</v>
      </c>
      <c r="AX727" s="215"/>
      <c r="AY727" s="215" t="s">
        <v>8294</v>
      </c>
      <c r="AZ727" s="215"/>
      <c r="BA727" s="215" t="s">
        <v>8294</v>
      </c>
      <c r="BB727" s="215"/>
      <c r="BC727" s="215" t="s">
        <v>8294</v>
      </c>
      <c r="BD727" s="215"/>
      <c r="BE727" s="212">
        <v>3</v>
      </c>
      <c r="BF727" s="217">
        <v>42279</v>
      </c>
      <c r="BG727" s="212">
        <v>5.2</v>
      </c>
      <c r="BH727" s="212" t="s">
        <v>8299</v>
      </c>
      <c r="BI727" s="211" t="s">
        <v>8294</v>
      </c>
      <c r="BJ727" s="211"/>
      <c r="BK727" s="211" t="s">
        <v>8294</v>
      </c>
      <c r="BL727" s="211"/>
      <c r="BM727" s="212">
        <v>65.900000000000006</v>
      </c>
      <c r="BN727" s="212" t="s">
        <v>8299</v>
      </c>
      <c r="BO727" s="211" t="s">
        <v>8294</v>
      </c>
      <c r="BP727" s="211"/>
      <c r="BQ727" s="212">
        <v>6.7</v>
      </c>
      <c r="BR727" s="212" t="s">
        <v>8299</v>
      </c>
      <c r="BS727" s="212">
        <v>48.1</v>
      </c>
      <c r="BT727" s="212" t="s">
        <v>8299</v>
      </c>
      <c r="BU727" s="212">
        <v>14.5</v>
      </c>
      <c r="BV727" s="212" t="s">
        <v>8299</v>
      </c>
      <c r="BW727" s="212">
        <v>36.6</v>
      </c>
      <c r="BX727" s="212" t="s">
        <v>8299</v>
      </c>
      <c r="BY727" s="234">
        <v>8.2011661529541016</v>
      </c>
      <c r="BZ727" s="214">
        <v>42215</v>
      </c>
      <c r="CA727" s="212">
        <v>33.9</v>
      </c>
      <c r="CB727" s="208" t="s">
        <v>8299</v>
      </c>
      <c r="CC727" s="212">
        <v>8.1</v>
      </c>
      <c r="CD727" s="214">
        <v>42215</v>
      </c>
      <c r="CE727" s="208">
        <v>0</v>
      </c>
      <c r="CG727" s="215" t="s">
        <v>8294</v>
      </c>
      <c r="CH727" s="215" t="s">
        <v>8294</v>
      </c>
      <c r="CI727" s="215" t="s">
        <v>8294</v>
      </c>
      <c r="CJ727" s="215" t="s">
        <v>8294</v>
      </c>
    </row>
    <row r="728" spans="1:92">
      <c r="A728" s="210" t="s">
        <v>7624</v>
      </c>
      <c r="B728" s="211" t="s">
        <v>8129</v>
      </c>
      <c r="C728" s="212" t="s">
        <v>7770</v>
      </c>
      <c r="D728" s="211" t="s">
        <v>8274</v>
      </c>
      <c r="E728" s="212">
        <v>147</v>
      </c>
      <c r="F728" s="212">
        <v>2</v>
      </c>
      <c r="G728" s="213">
        <v>321</v>
      </c>
      <c r="H728" s="213">
        <v>17</v>
      </c>
      <c r="I728" s="213"/>
      <c r="J728" s="213"/>
      <c r="K728" s="211" t="s">
        <v>8294</v>
      </c>
      <c r="M728" s="212">
        <v>7</v>
      </c>
      <c r="N728" s="214">
        <v>41915</v>
      </c>
      <c r="O728" s="212">
        <v>3.24</v>
      </c>
      <c r="P728" s="214">
        <v>42215</v>
      </c>
      <c r="Q728" s="215" t="s">
        <v>8294</v>
      </c>
      <c r="R728" s="215" t="s">
        <v>8294</v>
      </c>
      <c r="S728" s="215" t="s">
        <v>8294</v>
      </c>
      <c r="T728" s="215" t="s">
        <v>8294</v>
      </c>
      <c r="U728" s="209">
        <f>AD728*BS728</f>
        <v>1018.060848</v>
      </c>
      <c r="V728" s="216">
        <v>42215</v>
      </c>
      <c r="W728" s="215">
        <v>13.5</v>
      </c>
      <c r="X728" s="215" t="s">
        <v>8294</v>
      </c>
      <c r="Y728" s="215" t="s">
        <v>8294</v>
      </c>
      <c r="Z728" s="209">
        <f>AD728*BU728</f>
        <v>291.80088000000001</v>
      </c>
      <c r="AA728" s="216">
        <v>42215</v>
      </c>
      <c r="AB728" s="208">
        <f>(AD728/AH728)*10000</f>
        <v>48033.066666666666</v>
      </c>
      <c r="AC728" s="216">
        <v>42215</v>
      </c>
      <c r="AD728" s="485">
        <f>(O728/W728)*(((100-CC728)/100)*((100-2)/100))*100</f>
        <v>21.614879999999999</v>
      </c>
      <c r="AE728" s="216">
        <v>42212</v>
      </c>
      <c r="AF728" s="235">
        <v>24.23736263736264</v>
      </c>
      <c r="AG728" s="216">
        <v>42212</v>
      </c>
      <c r="AH728" s="212">
        <v>4.5</v>
      </c>
      <c r="AI728" s="216" t="s">
        <v>8299</v>
      </c>
      <c r="AJ728" s="212">
        <v>170</v>
      </c>
      <c r="AK728" s="216">
        <v>42145</v>
      </c>
      <c r="AL728" s="215" t="s">
        <v>8294</v>
      </c>
      <c r="AM728" s="215"/>
      <c r="AN728" s="212">
        <v>104</v>
      </c>
      <c r="AO728" s="212"/>
      <c r="AP728" s="215" t="s">
        <v>8294</v>
      </c>
      <c r="AQ728" s="215"/>
      <c r="AR728" s="215" t="s">
        <v>8294</v>
      </c>
      <c r="AS728" s="215"/>
      <c r="AT728" s="215" t="s">
        <v>8294</v>
      </c>
      <c r="AU728" s="215" t="s">
        <v>8294</v>
      </c>
      <c r="AV728" s="215"/>
      <c r="AW728" s="215" t="s">
        <v>8294</v>
      </c>
      <c r="AX728" s="215"/>
      <c r="AY728" s="215" t="s">
        <v>8294</v>
      </c>
      <c r="AZ728" s="215"/>
      <c r="BA728" s="215" t="s">
        <v>8294</v>
      </c>
      <c r="BB728" s="215"/>
      <c r="BC728" s="215" t="s">
        <v>8294</v>
      </c>
      <c r="BD728" s="215"/>
      <c r="BE728" s="212">
        <v>3</v>
      </c>
      <c r="BF728" s="217">
        <v>42279</v>
      </c>
      <c r="BG728" s="212">
        <v>-13.1</v>
      </c>
      <c r="BH728" s="212" t="s">
        <v>8299</v>
      </c>
      <c r="BI728" s="211" t="s">
        <v>8294</v>
      </c>
      <c r="BJ728" s="211"/>
      <c r="BK728" s="211" t="s">
        <v>8294</v>
      </c>
      <c r="BL728" s="211"/>
      <c r="BM728" s="212">
        <v>62.8</v>
      </c>
      <c r="BN728" s="212" t="s">
        <v>8299</v>
      </c>
      <c r="BO728" s="211" t="s">
        <v>8294</v>
      </c>
      <c r="BP728" s="211"/>
      <c r="BQ728" s="212">
        <v>9.1</v>
      </c>
      <c r="BR728" s="212" t="s">
        <v>8299</v>
      </c>
      <c r="BS728" s="212">
        <v>47.1</v>
      </c>
      <c r="BT728" s="212" t="s">
        <v>8299</v>
      </c>
      <c r="BU728" s="212">
        <v>13.5</v>
      </c>
      <c r="BV728" s="212" t="s">
        <v>8299</v>
      </c>
      <c r="BW728" s="212">
        <v>11.5</v>
      </c>
      <c r="BX728" s="212" t="s">
        <v>8299</v>
      </c>
      <c r="BY728" s="234">
        <v>8.166346549987793</v>
      </c>
      <c r="BZ728" s="214">
        <v>42215</v>
      </c>
      <c r="CA728" s="212">
        <v>30.8</v>
      </c>
      <c r="CB728" s="208" t="s">
        <v>8299</v>
      </c>
      <c r="CC728" s="212">
        <v>8.1</v>
      </c>
      <c r="CD728" s="214">
        <v>42215</v>
      </c>
      <c r="CE728" s="208">
        <v>0</v>
      </c>
      <c r="CG728" s="215" t="s">
        <v>8294</v>
      </c>
      <c r="CH728" s="215" t="s">
        <v>8294</v>
      </c>
      <c r="CI728" s="215" t="s">
        <v>8294</v>
      </c>
      <c r="CJ728" s="215" t="s">
        <v>8294</v>
      </c>
    </row>
    <row r="729" spans="1:92">
      <c r="A729" s="210" t="s">
        <v>7624</v>
      </c>
      <c r="B729" s="211" t="s">
        <v>7927</v>
      </c>
      <c r="C729" s="212" t="s">
        <v>7681</v>
      </c>
      <c r="D729" s="211" t="s">
        <v>8274</v>
      </c>
      <c r="E729" s="212">
        <v>51</v>
      </c>
      <c r="F729" s="212">
        <v>2</v>
      </c>
      <c r="G729" s="213">
        <v>321</v>
      </c>
      <c r="H729" s="213">
        <v>18</v>
      </c>
      <c r="I729" s="213"/>
      <c r="J729" s="213"/>
      <c r="K729" s="211" t="s">
        <v>8294</v>
      </c>
      <c r="M729" s="212">
        <v>7</v>
      </c>
      <c r="N729" s="214">
        <v>41915</v>
      </c>
      <c r="O729" s="212">
        <v>3.08</v>
      </c>
      <c r="P729" s="214">
        <v>42215</v>
      </c>
      <c r="Q729" s="215" t="s">
        <v>8294</v>
      </c>
      <c r="R729" s="215" t="s">
        <v>8294</v>
      </c>
      <c r="S729" s="215" t="s">
        <v>8294</v>
      </c>
      <c r="T729" s="215" t="s">
        <v>8294</v>
      </c>
      <c r="U729" s="209">
        <f>AD729*BS729</f>
        <v>977.06725925925934</v>
      </c>
      <c r="V729" s="216">
        <v>42215</v>
      </c>
      <c r="W729" s="215">
        <v>13.5</v>
      </c>
      <c r="X729" s="215" t="s">
        <v>8294</v>
      </c>
      <c r="Y729" s="215" t="s">
        <v>8294</v>
      </c>
      <c r="Z729" s="209">
        <f>AD729*BU729</f>
        <v>271.52184888888888</v>
      </c>
      <c r="AA729" s="216">
        <v>42215</v>
      </c>
      <c r="AB729" s="208">
        <f>(AD729/AH729)*10000</f>
        <v>45710.748971193418</v>
      </c>
      <c r="AC729" s="216">
        <v>42215</v>
      </c>
      <c r="AD729" s="485">
        <f>(O729/W729)*(((100-CC729)/100)*((100-2)/100))*100</f>
        <v>20.56983703703704</v>
      </c>
      <c r="AE729" s="216">
        <v>42212</v>
      </c>
      <c r="AF729" s="235">
        <v>23.065527065527068</v>
      </c>
      <c r="AG729" s="216">
        <v>42212</v>
      </c>
      <c r="AH729" s="212">
        <v>4.5</v>
      </c>
      <c r="AI729" s="216" t="s">
        <v>8299</v>
      </c>
      <c r="AJ729" s="212">
        <v>140</v>
      </c>
      <c r="AK729" s="216">
        <v>42145</v>
      </c>
      <c r="AL729" s="215" t="s">
        <v>8294</v>
      </c>
      <c r="AM729" s="215"/>
      <c r="AN729" s="212">
        <v>103</v>
      </c>
      <c r="AO729" s="212"/>
      <c r="AP729" s="215" t="s">
        <v>8294</v>
      </c>
      <c r="AQ729" s="215"/>
      <c r="AR729" s="215" t="s">
        <v>8294</v>
      </c>
      <c r="AS729" s="215"/>
      <c r="AT729" s="215" t="s">
        <v>8294</v>
      </c>
      <c r="AU729" s="215" t="s">
        <v>8294</v>
      </c>
      <c r="AV729" s="215"/>
      <c r="AW729" s="215" t="s">
        <v>8294</v>
      </c>
      <c r="AX729" s="215"/>
      <c r="AY729" s="215" t="s">
        <v>8294</v>
      </c>
      <c r="AZ729" s="215"/>
      <c r="BA729" s="215" t="s">
        <v>8294</v>
      </c>
      <c r="BB729" s="215"/>
      <c r="BC729" s="215" t="s">
        <v>8294</v>
      </c>
      <c r="BD729" s="215"/>
      <c r="BE729" s="212">
        <v>3</v>
      </c>
      <c r="BF729" s="217">
        <v>42279</v>
      </c>
      <c r="BG729" s="212">
        <v>-10.3</v>
      </c>
      <c r="BH729" s="212" t="s">
        <v>8299</v>
      </c>
      <c r="BI729" s="211" t="s">
        <v>8294</v>
      </c>
      <c r="BJ729" s="211"/>
      <c r="BK729" s="211" t="s">
        <v>8294</v>
      </c>
      <c r="BL729" s="211"/>
      <c r="BM729" s="212">
        <v>61.5</v>
      </c>
      <c r="BN729" s="212" t="s">
        <v>8299</v>
      </c>
      <c r="BO729" s="211" t="s">
        <v>8294</v>
      </c>
      <c r="BP729" s="211"/>
      <c r="BQ729" s="212">
        <v>9.8000000000000007</v>
      </c>
      <c r="BR729" s="212" t="s">
        <v>8299</v>
      </c>
      <c r="BS729" s="212">
        <v>47.5</v>
      </c>
      <c r="BT729" s="212" t="s">
        <v>8299</v>
      </c>
      <c r="BU729" s="212">
        <v>13.2</v>
      </c>
      <c r="BV729" s="212" t="s">
        <v>8299</v>
      </c>
      <c r="BW729" s="212">
        <v>13.3</v>
      </c>
      <c r="BX729" s="212" t="s">
        <v>8299</v>
      </c>
      <c r="BY729" s="234">
        <v>7.9758567810058594</v>
      </c>
      <c r="BZ729" s="214">
        <v>42215</v>
      </c>
      <c r="CA729" s="212">
        <v>30.3</v>
      </c>
      <c r="CB729" s="208" t="s">
        <v>8299</v>
      </c>
      <c r="CC729" s="212">
        <v>8</v>
      </c>
      <c r="CD729" s="214">
        <v>42215</v>
      </c>
      <c r="CE729" s="208">
        <v>0</v>
      </c>
      <c r="CG729" s="215" t="s">
        <v>8294</v>
      </c>
      <c r="CH729" s="215" t="s">
        <v>8294</v>
      </c>
      <c r="CI729" s="215" t="s">
        <v>8294</v>
      </c>
      <c r="CJ729" s="215" t="s">
        <v>8294</v>
      </c>
    </row>
    <row r="730" spans="1:92">
      <c r="A730" s="210" t="s">
        <v>7624</v>
      </c>
      <c r="B730" s="211" t="s">
        <v>8197</v>
      </c>
      <c r="C730" s="212" t="s">
        <v>7804</v>
      </c>
      <c r="D730" s="211" t="s">
        <v>8274</v>
      </c>
      <c r="E730" s="212">
        <v>192</v>
      </c>
      <c r="F730" s="212">
        <v>2</v>
      </c>
      <c r="G730" s="213">
        <v>321</v>
      </c>
      <c r="H730" s="213">
        <v>19</v>
      </c>
      <c r="I730" s="213"/>
      <c r="J730" s="213"/>
      <c r="K730" s="211">
        <v>23</v>
      </c>
      <c r="L730" s="218">
        <v>42278</v>
      </c>
      <c r="M730" s="212">
        <v>7</v>
      </c>
      <c r="N730" s="214">
        <v>41915</v>
      </c>
      <c r="O730" s="212">
        <v>3.75</v>
      </c>
      <c r="P730" s="214">
        <v>42215</v>
      </c>
      <c r="Q730" s="215" t="s">
        <v>8294</v>
      </c>
      <c r="R730" s="215" t="s">
        <v>8294</v>
      </c>
      <c r="S730" s="215" t="s">
        <v>8294</v>
      </c>
      <c r="T730" s="215" t="s">
        <v>8294</v>
      </c>
      <c r="U730" s="209">
        <f>AD730*BS730</f>
        <v>1209.6466666666668</v>
      </c>
      <c r="V730" s="216">
        <v>42215</v>
      </c>
      <c r="W730" s="215">
        <v>13.5</v>
      </c>
      <c r="X730" s="215" t="s">
        <v>8294</v>
      </c>
      <c r="Y730" s="215" t="s">
        <v>8294</v>
      </c>
      <c r="Z730" s="209">
        <f>AD730*BU730</f>
        <v>305.54222222222222</v>
      </c>
      <c r="AA730" s="216">
        <v>42215</v>
      </c>
      <c r="AB730" s="208">
        <f>(AD730/AH730)*10000</f>
        <v>58242.894056847552</v>
      </c>
      <c r="AC730" s="216">
        <v>42215</v>
      </c>
      <c r="AD730" s="485">
        <f>(O730/W730)*(((100-CC730)/100)*((100-2)/100))*100</f>
        <v>25.044444444444448</v>
      </c>
      <c r="AE730" s="216">
        <v>42212</v>
      </c>
      <c r="AF730" s="235">
        <v>28.083028083028083</v>
      </c>
      <c r="AG730" s="216">
        <v>42212</v>
      </c>
      <c r="AH730" s="212">
        <v>4.3</v>
      </c>
      <c r="AI730" s="216" t="s">
        <v>8299</v>
      </c>
      <c r="AJ730" s="212">
        <v>165</v>
      </c>
      <c r="AK730" s="216">
        <v>42145</v>
      </c>
      <c r="AL730" s="215" t="s">
        <v>8294</v>
      </c>
      <c r="AM730" s="215"/>
      <c r="AN730" s="212">
        <v>102</v>
      </c>
      <c r="AO730" s="212"/>
      <c r="AP730" s="215" t="s">
        <v>8294</v>
      </c>
      <c r="AQ730" s="215"/>
      <c r="AR730" s="215" t="s">
        <v>8294</v>
      </c>
      <c r="AS730" s="215"/>
      <c r="AT730" s="215" t="s">
        <v>8294</v>
      </c>
      <c r="AU730" s="215" t="s">
        <v>8294</v>
      </c>
      <c r="AV730" s="215"/>
      <c r="AW730" s="215" t="s">
        <v>8294</v>
      </c>
      <c r="AX730" s="215"/>
      <c r="AY730" s="215" t="s">
        <v>8294</v>
      </c>
      <c r="AZ730" s="215"/>
      <c r="BA730" s="215" t="s">
        <v>8294</v>
      </c>
      <c r="BB730" s="215"/>
      <c r="BC730" s="215" t="s">
        <v>8294</v>
      </c>
      <c r="BD730" s="215"/>
      <c r="BE730" s="212">
        <v>3</v>
      </c>
      <c r="BF730" s="217">
        <v>42279</v>
      </c>
      <c r="BG730" s="212">
        <v>-12.3</v>
      </c>
      <c r="BH730" s="212" t="s">
        <v>8299</v>
      </c>
      <c r="BI730" s="211" t="s">
        <v>8294</v>
      </c>
      <c r="BJ730" s="211"/>
      <c r="BK730" s="211" t="s">
        <v>8294</v>
      </c>
      <c r="BL730" s="211"/>
      <c r="BM730" s="212">
        <v>62.1</v>
      </c>
      <c r="BN730" s="212" t="s">
        <v>8299</v>
      </c>
      <c r="BO730" s="211" t="s">
        <v>8294</v>
      </c>
      <c r="BP730" s="211"/>
      <c r="BQ730" s="212">
        <v>8.6</v>
      </c>
      <c r="BR730" s="212" t="s">
        <v>8299</v>
      </c>
      <c r="BS730" s="212">
        <v>48.3</v>
      </c>
      <c r="BT730" s="212" t="s">
        <v>8299</v>
      </c>
      <c r="BU730" s="212">
        <v>12.2</v>
      </c>
      <c r="BV730" s="212" t="s">
        <v>8299</v>
      </c>
      <c r="BW730" s="212">
        <v>11.3</v>
      </c>
      <c r="BX730" s="212" t="s">
        <v>8299</v>
      </c>
      <c r="BY730" s="234">
        <v>7.3631038665771484</v>
      </c>
      <c r="BZ730" s="214">
        <v>42215</v>
      </c>
      <c r="CA730" s="212">
        <v>28.4</v>
      </c>
      <c r="CB730" s="208" t="s">
        <v>8299</v>
      </c>
      <c r="CC730" s="212">
        <v>8</v>
      </c>
      <c r="CD730" s="214">
        <v>42215</v>
      </c>
      <c r="CE730" s="208">
        <v>0</v>
      </c>
      <c r="CG730" s="215" t="s">
        <v>8294</v>
      </c>
      <c r="CH730" s="215" t="s">
        <v>8294</v>
      </c>
      <c r="CI730" s="215" t="s">
        <v>8294</v>
      </c>
      <c r="CJ730" s="215" t="s">
        <v>8294</v>
      </c>
      <c r="CM730" s="210" t="s">
        <v>8863</v>
      </c>
      <c r="CN730" s="210" t="s">
        <v>8862</v>
      </c>
    </row>
    <row r="731" spans="1:92">
      <c r="A731" s="210" t="s">
        <v>7624</v>
      </c>
      <c r="B731" s="211" t="s">
        <v>7907</v>
      </c>
      <c r="C731" s="212" t="s">
        <v>7671</v>
      </c>
      <c r="D731" s="211" t="s">
        <v>8274</v>
      </c>
      <c r="E731" s="212">
        <v>41</v>
      </c>
      <c r="F731" s="212">
        <v>2</v>
      </c>
      <c r="G731" s="213">
        <v>321</v>
      </c>
      <c r="H731" s="213">
        <v>20</v>
      </c>
      <c r="I731" s="213"/>
      <c r="J731" s="213"/>
      <c r="K731" s="211" t="s">
        <v>8294</v>
      </c>
      <c r="M731" s="212">
        <v>7</v>
      </c>
      <c r="N731" s="214">
        <v>41915</v>
      </c>
      <c r="O731" s="212">
        <v>3.51</v>
      </c>
      <c r="P731" s="214">
        <v>42215</v>
      </c>
      <c r="Q731" s="215" t="s">
        <v>8294</v>
      </c>
      <c r="R731" s="215" t="s">
        <v>8294</v>
      </c>
      <c r="S731" s="215" t="s">
        <v>8294</v>
      </c>
      <c r="T731" s="215" t="s">
        <v>8294</v>
      </c>
      <c r="U731" s="209">
        <f>AD731*BS731</f>
        <v>1091.1529720000003</v>
      </c>
      <c r="V731" s="216">
        <v>42215</v>
      </c>
      <c r="W731" s="215">
        <v>13.5</v>
      </c>
      <c r="X731" s="215" t="s">
        <v>8294</v>
      </c>
      <c r="Y731" s="215" t="s">
        <v>8294</v>
      </c>
      <c r="Z731" s="209">
        <f>AD731*BU731</f>
        <v>301.41056400000002</v>
      </c>
      <c r="AA731" s="216">
        <v>42215</v>
      </c>
      <c r="AB731" s="208">
        <f>(AD731/AH731)*10000</f>
        <v>54337.581395348854</v>
      </c>
      <c r="AC731" s="216">
        <v>42215</v>
      </c>
      <c r="AD731" s="485">
        <f>(O731/W731)*(((100-CC731)/100)*((100-2)/100))*100</f>
        <v>23.365160000000003</v>
      </c>
      <c r="AE731" s="216">
        <v>42212</v>
      </c>
      <c r="AF731" s="235">
        <v>26.200000000000003</v>
      </c>
      <c r="AG731" s="216">
        <v>42212</v>
      </c>
      <c r="AH731" s="212">
        <v>4.3</v>
      </c>
      <c r="AI731" s="216" t="s">
        <v>8299</v>
      </c>
      <c r="AJ731" s="212">
        <v>150</v>
      </c>
      <c r="AK731" s="216">
        <v>42145</v>
      </c>
      <c r="AL731" s="215" t="s">
        <v>8294</v>
      </c>
      <c r="AM731" s="215"/>
      <c r="AN731" s="212">
        <v>106</v>
      </c>
      <c r="AO731" s="212"/>
      <c r="AP731" s="215" t="s">
        <v>8294</v>
      </c>
      <c r="AQ731" s="215"/>
      <c r="AR731" s="215" t="s">
        <v>8294</v>
      </c>
      <c r="AS731" s="215"/>
      <c r="AT731" s="215" t="s">
        <v>8294</v>
      </c>
      <c r="AU731" s="215" t="s">
        <v>8294</v>
      </c>
      <c r="AV731" s="215"/>
      <c r="AW731" s="215" t="s">
        <v>8294</v>
      </c>
      <c r="AX731" s="215"/>
      <c r="AY731" s="215" t="s">
        <v>8294</v>
      </c>
      <c r="AZ731" s="215"/>
      <c r="BA731" s="215" t="s">
        <v>8294</v>
      </c>
      <c r="BB731" s="215"/>
      <c r="BC731" s="215" t="s">
        <v>8294</v>
      </c>
      <c r="BD731" s="215"/>
      <c r="BE731" s="212">
        <v>3</v>
      </c>
      <c r="BF731" s="217">
        <v>42279</v>
      </c>
      <c r="BG731" s="212">
        <v>-11.1</v>
      </c>
      <c r="BH731" s="212" t="s">
        <v>8299</v>
      </c>
      <c r="BI731" s="211" t="s">
        <v>8294</v>
      </c>
      <c r="BJ731" s="211"/>
      <c r="BK731" s="211" t="s">
        <v>8294</v>
      </c>
      <c r="BL731" s="211"/>
      <c r="BM731" s="212">
        <v>64.5</v>
      </c>
      <c r="BN731" s="212" t="s">
        <v>8299</v>
      </c>
      <c r="BO731" s="211" t="s">
        <v>8294</v>
      </c>
      <c r="BP731" s="211"/>
      <c r="BQ731" s="212">
        <v>8.4</v>
      </c>
      <c r="BR731" s="212" t="s">
        <v>8299</v>
      </c>
      <c r="BS731" s="212">
        <v>46.7</v>
      </c>
      <c r="BT731" s="212" t="s">
        <v>8299</v>
      </c>
      <c r="BU731" s="212">
        <v>12.9</v>
      </c>
      <c r="BV731" s="212" t="s">
        <v>8299</v>
      </c>
      <c r="BW731" s="212">
        <v>9.6</v>
      </c>
      <c r="BX731" s="212" t="s">
        <v>8299</v>
      </c>
      <c r="BY731" s="234">
        <v>7.8694019317626953</v>
      </c>
      <c r="BZ731" s="214">
        <v>42215</v>
      </c>
      <c r="CA731" s="212">
        <v>29</v>
      </c>
      <c r="CB731" s="208" t="s">
        <v>8299</v>
      </c>
      <c r="CC731" s="212">
        <v>8.3000000000000007</v>
      </c>
      <c r="CD731" s="214">
        <v>42215</v>
      </c>
      <c r="CE731" s="208">
        <v>0</v>
      </c>
      <c r="CG731" s="215" t="s">
        <v>8294</v>
      </c>
      <c r="CH731" s="215" t="s">
        <v>8294</v>
      </c>
      <c r="CI731" s="215" t="s">
        <v>8294</v>
      </c>
      <c r="CJ731" s="215" t="s">
        <v>8294</v>
      </c>
    </row>
    <row r="732" spans="1:92">
      <c r="A732" s="210" t="s">
        <v>7624</v>
      </c>
      <c r="B732" s="211" t="s">
        <v>8094</v>
      </c>
      <c r="C732" s="212" t="s">
        <v>7754</v>
      </c>
      <c r="D732" s="211" t="s">
        <v>8274</v>
      </c>
      <c r="E732" s="212">
        <v>131</v>
      </c>
      <c r="F732" s="212">
        <v>2</v>
      </c>
      <c r="G732" s="213">
        <v>321</v>
      </c>
      <c r="H732" s="213">
        <v>21</v>
      </c>
      <c r="I732" s="213"/>
      <c r="J732" s="213"/>
      <c r="K732" s="211" t="s">
        <v>8294</v>
      </c>
      <c r="M732" s="212">
        <v>7</v>
      </c>
      <c r="N732" s="214">
        <v>41915</v>
      </c>
      <c r="O732" s="212">
        <v>3.54</v>
      </c>
      <c r="P732" s="214">
        <v>42215</v>
      </c>
      <c r="Q732" s="215" t="s">
        <v>8294</v>
      </c>
      <c r="R732" s="215" t="s">
        <v>8294</v>
      </c>
      <c r="S732" s="215" t="s">
        <v>8294</v>
      </c>
      <c r="T732" s="215" t="s">
        <v>8294</v>
      </c>
      <c r="U732" s="209">
        <f>AD732*BS732</f>
        <v>1119.4800026666667</v>
      </c>
      <c r="V732" s="216">
        <v>42215</v>
      </c>
      <c r="W732" s="215">
        <v>13.5</v>
      </c>
      <c r="X732" s="215" t="s">
        <v>8294</v>
      </c>
      <c r="Y732" s="215" t="s">
        <v>8294</v>
      </c>
      <c r="Z732" s="209">
        <f>AD732*BU732</f>
        <v>291.11213600000002</v>
      </c>
      <c r="AA732" s="216">
        <v>42215</v>
      </c>
      <c r="AB732" s="208">
        <f>(AD732/AH732)*10000</f>
        <v>53790.121212121208</v>
      </c>
      <c r="AC732" s="216">
        <v>42215</v>
      </c>
      <c r="AD732" s="485">
        <f>(O732/W732)*(((100-CC732)/100)*((100-2)/100))*100</f>
        <v>23.667653333333334</v>
      </c>
      <c r="AE732" s="216">
        <v>42212</v>
      </c>
      <c r="AF732" s="235">
        <v>26.539194139194137</v>
      </c>
      <c r="AG732" s="216">
        <v>42212</v>
      </c>
      <c r="AH732" s="212">
        <v>4.4000000000000004</v>
      </c>
      <c r="AI732" s="216" t="s">
        <v>8299</v>
      </c>
      <c r="AJ732" s="212">
        <v>155</v>
      </c>
      <c r="AK732" s="216">
        <v>42145</v>
      </c>
      <c r="AL732" s="215" t="s">
        <v>8294</v>
      </c>
      <c r="AM732" s="215"/>
      <c r="AN732" s="212">
        <v>102</v>
      </c>
      <c r="AO732" s="212"/>
      <c r="AP732" s="215" t="s">
        <v>8294</v>
      </c>
      <c r="AQ732" s="215"/>
      <c r="AR732" s="215" t="s">
        <v>8294</v>
      </c>
      <c r="AS732" s="215"/>
      <c r="AT732" s="215" t="s">
        <v>8294</v>
      </c>
      <c r="AU732" s="215" t="s">
        <v>8294</v>
      </c>
      <c r="AV732" s="215"/>
      <c r="AW732" s="215" t="s">
        <v>8294</v>
      </c>
      <c r="AX732" s="215"/>
      <c r="AY732" s="215" t="s">
        <v>8294</v>
      </c>
      <c r="AZ732" s="215"/>
      <c r="BA732" s="215" t="s">
        <v>8294</v>
      </c>
      <c r="BB732" s="215"/>
      <c r="BC732" s="215" t="s">
        <v>8294</v>
      </c>
      <c r="BD732" s="215"/>
      <c r="BE732" s="212">
        <v>3</v>
      </c>
      <c r="BF732" s="217">
        <v>42279</v>
      </c>
      <c r="BG732" s="212">
        <v>-13.4</v>
      </c>
      <c r="BH732" s="212" t="s">
        <v>8299</v>
      </c>
      <c r="BI732" s="211" t="s">
        <v>8294</v>
      </c>
      <c r="BJ732" s="211"/>
      <c r="BK732" s="211" t="s">
        <v>8294</v>
      </c>
      <c r="BL732" s="211"/>
      <c r="BM732" s="212">
        <v>63.6</v>
      </c>
      <c r="BN732" s="212" t="s">
        <v>8299</v>
      </c>
      <c r="BO732" s="211" t="s">
        <v>8294</v>
      </c>
      <c r="BP732" s="211"/>
      <c r="BQ732" s="212">
        <v>9.3000000000000007</v>
      </c>
      <c r="BR732" s="212" t="s">
        <v>8299</v>
      </c>
      <c r="BS732" s="212">
        <v>47.3</v>
      </c>
      <c r="BT732" s="212" t="s">
        <v>8299</v>
      </c>
      <c r="BU732" s="212">
        <v>12.3</v>
      </c>
      <c r="BV732" s="212" t="s">
        <v>8299</v>
      </c>
      <c r="BW732" s="212">
        <v>12.4</v>
      </c>
      <c r="BX732" s="212" t="s">
        <v>8299</v>
      </c>
      <c r="BY732" s="234">
        <v>7.8858580589294434</v>
      </c>
      <c r="BZ732" s="214">
        <v>42215</v>
      </c>
      <c r="CA732" s="212">
        <v>28</v>
      </c>
      <c r="CB732" s="208" t="s">
        <v>8299</v>
      </c>
      <c r="CC732" s="212">
        <v>7.9</v>
      </c>
      <c r="CD732" s="214">
        <v>42215</v>
      </c>
      <c r="CE732" s="208">
        <v>0</v>
      </c>
      <c r="CG732" s="215" t="s">
        <v>8294</v>
      </c>
      <c r="CH732" s="215" t="s">
        <v>8294</v>
      </c>
      <c r="CI732" s="215" t="s">
        <v>8294</v>
      </c>
      <c r="CJ732" s="215" t="s">
        <v>8294</v>
      </c>
    </row>
    <row r="733" spans="1:92">
      <c r="A733" s="210" t="s">
        <v>7624</v>
      </c>
      <c r="B733" s="211" t="s">
        <v>7937</v>
      </c>
      <c r="C733" s="212" t="s">
        <v>7686</v>
      </c>
      <c r="D733" s="211" t="s">
        <v>8274</v>
      </c>
      <c r="E733" s="212">
        <v>56</v>
      </c>
      <c r="F733" s="212">
        <v>2</v>
      </c>
      <c r="G733" s="213">
        <v>321</v>
      </c>
      <c r="H733" s="213">
        <v>22</v>
      </c>
      <c r="I733" s="213"/>
      <c r="J733" s="213"/>
      <c r="K733" s="211" t="s">
        <v>8294</v>
      </c>
      <c r="M733" s="212">
        <v>7</v>
      </c>
      <c r="N733" s="214">
        <v>41915</v>
      </c>
      <c r="O733" s="212">
        <v>2.59</v>
      </c>
      <c r="P733" s="214">
        <v>42215</v>
      </c>
      <c r="Q733" s="215" t="s">
        <v>8294</v>
      </c>
      <c r="R733" s="215" t="s">
        <v>8294</v>
      </c>
      <c r="S733" s="215" t="s">
        <v>8294</v>
      </c>
      <c r="T733" s="215" t="s">
        <v>8294</v>
      </c>
      <c r="U733" s="209">
        <f>AD733*BS733</f>
        <v>816.43553185185181</v>
      </c>
      <c r="V733" s="216">
        <v>42215</v>
      </c>
      <c r="W733" s="215">
        <v>13.5</v>
      </c>
      <c r="X733" s="215" t="s">
        <v>8294</v>
      </c>
      <c r="Y733" s="215" t="s">
        <v>8294</v>
      </c>
      <c r="Z733" s="209">
        <f>AD733*BU733</f>
        <v>226.59545481481479</v>
      </c>
      <c r="AA733" s="216">
        <v>42215</v>
      </c>
      <c r="AB733" s="208">
        <f>(AD733/AH733)*10000</f>
        <v>40226.425495262702</v>
      </c>
      <c r="AC733" s="216">
        <v>42215</v>
      </c>
      <c r="AD733" s="485">
        <f>(O733/W733)*(((100-CC733)/100)*((100-2)/100))*100</f>
        <v>17.297362962962961</v>
      </c>
      <c r="AE733" s="216">
        <v>42212</v>
      </c>
      <c r="AF733" s="235">
        <v>19.396011396011392</v>
      </c>
      <c r="AG733" s="216">
        <v>42212</v>
      </c>
      <c r="AH733" s="212">
        <v>4.3</v>
      </c>
      <c r="AI733" s="216" t="s">
        <v>8299</v>
      </c>
      <c r="AJ733" s="212">
        <v>140</v>
      </c>
      <c r="AK733" s="216">
        <v>42145</v>
      </c>
      <c r="AL733" s="215" t="s">
        <v>8294</v>
      </c>
      <c r="AM733" s="215"/>
      <c r="AN733" s="212">
        <v>101</v>
      </c>
      <c r="AO733" s="212"/>
      <c r="AP733" s="215" t="s">
        <v>8294</v>
      </c>
      <c r="AQ733" s="215"/>
      <c r="AR733" s="215" t="s">
        <v>8294</v>
      </c>
      <c r="AS733" s="215"/>
      <c r="AT733" s="215" t="s">
        <v>8294</v>
      </c>
      <c r="AU733" s="215" t="s">
        <v>8294</v>
      </c>
      <c r="AV733" s="215"/>
      <c r="AW733" s="215" t="s">
        <v>8294</v>
      </c>
      <c r="AX733" s="215"/>
      <c r="AY733" s="215" t="s">
        <v>8294</v>
      </c>
      <c r="AZ733" s="215"/>
      <c r="BA733" s="215" t="s">
        <v>8294</v>
      </c>
      <c r="BB733" s="215"/>
      <c r="BC733" s="215" t="s">
        <v>8294</v>
      </c>
      <c r="BD733" s="215"/>
      <c r="BE733" s="212">
        <v>3</v>
      </c>
      <c r="BF733" s="217">
        <v>42279</v>
      </c>
      <c r="BG733" s="212">
        <v>-12.9</v>
      </c>
      <c r="BH733" s="212" t="s">
        <v>8299</v>
      </c>
      <c r="BI733" s="211" t="s">
        <v>8294</v>
      </c>
      <c r="BJ733" s="211"/>
      <c r="BK733" s="211" t="s">
        <v>8294</v>
      </c>
      <c r="BL733" s="211"/>
      <c r="BM733" s="212">
        <v>62.2</v>
      </c>
      <c r="BN733" s="212" t="s">
        <v>8299</v>
      </c>
      <c r="BO733" s="211" t="s">
        <v>8294</v>
      </c>
      <c r="BP733" s="211"/>
      <c r="BQ733" s="212">
        <v>9.9</v>
      </c>
      <c r="BR733" s="212" t="s">
        <v>8299</v>
      </c>
      <c r="BS733" s="212">
        <v>47.2</v>
      </c>
      <c r="BT733" s="212" t="s">
        <v>8299</v>
      </c>
      <c r="BU733" s="212">
        <v>13.1</v>
      </c>
      <c r="BV733" s="212" t="s">
        <v>8299</v>
      </c>
      <c r="BW733" s="212">
        <v>14.6</v>
      </c>
      <c r="BX733" s="212" t="s">
        <v>8299</v>
      </c>
      <c r="BY733" s="234">
        <v>8.133514404296875</v>
      </c>
      <c r="BZ733" s="214">
        <v>42215</v>
      </c>
      <c r="CA733" s="212">
        <v>29.9</v>
      </c>
      <c r="CB733" s="208" t="s">
        <v>8299</v>
      </c>
      <c r="CC733" s="212">
        <v>8</v>
      </c>
      <c r="CD733" s="214">
        <v>42215</v>
      </c>
      <c r="CE733" s="208">
        <v>0</v>
      </c>
      <c r="CG733" s="215" t="s">
        <v>8294</v>
      </c>
      <c r="CH733" s="215" t="s">
        <v>8294</v>
      </c>
      <c r="CI733" s="215" t="s">
        <v>8294</v>
      </c>
      <c r="CJ733" s="215" t="s">
        <v>8294</v>
      </c>
    </row>
    <row r="734" spans="1:92">
      <c r="A734" s="210" t="s">
        <v>7624</v>
      </c>
      <c r="B734" s="211" t="s">
        <v>8161</v>
      </c>
      <c r="C734" s="212" t="s">
        <v>7787</v>
      </c>
      <c r="D734" s="211" t="s">
        <v>8276</v>
      </c>
      <c r="E734" s="212">
        <v>164</v>
      </c>
      <c r="F734" s="212">
        <v>2</v>
      </c>
      <c r="G734" s="213">
        <v>322</v>
      </c>
      <c r="H734" s="213">
        <v>11</v>
      </c>
      <c r="I734" s="213"/>
      <c r="J734" s="213"/>
      <c r="K734" s="211" t="s">
        <v>8294</v>
      </c>
      <c r="M734" s="212">
        <v>7</v>
      </c>
      <c r="N734" s="214">
        <v>41915</v>
      </c>
      <c r="O734" s="212">
        <v>5.2</v>
      </c>
      <c r="P734" s="214">
        <v>42215</v>
      </c>
      <c r="Q734" s="215" t="s">
        <v>8294</v>
      </c>
      <c r="R734" s="215" t="s">
        <v>8294</v>
      </c>
      <c r="S734" s="215" t="s">
        <v>8294</v>
      </c>
      <c r="T734" s="215" t="s">
        <v>8294</v>
      </c>
      <c r="U734" s="209">
        <f>AD734*BS734</f>
        <v>1637.4806933333334</v>
      </c>
      <c r="V734" s="216">
        <v>42215</v>
      </c>
      <c r="W734" s="215">
        <v>13.5</v>
      </c>
      <c r="X734" s="215" t="s">
        <v>8294</v>
      </c>
      <c r="Y734" s="215" t="s">
        <v>8294</v>
      </c>
      <c r="Z734" s="209">
        <f>AD734*BU734</f>
        <v>462.38839111111116</v>
      </c>
      <c r="AA734" s="216">
        <v>42215</v>
      </c>
      <c r="AB734" s="208">
        <f>(AD734/AH734)*10000</f>
        <v>77257.876543209873</v>
      </c>
      <c r="AC734" s="216">
        <v>42215</v>
      </c>
      <c r="AD734" s="485">
        <f>(O734/W734)*(((100-CC734)/100)*((100-2)/100))*100</f>
        <v>34.766044444444447</v>
      </c>
      <c r="AE734" s="216">
        <v>42212</v>
      </c>
      <c r="AF734" s="235">
        <v>38.984126984126981</v>
      </c>
      <c r="AG734" s="216">
        <v>42212</v>
      </c>
      <c r="AH734" s="212">
        <v>4.5</v>
      </c>
      <c r="AI734" s="216" t="s">
        <v>8299</v>
      </c>
      <c r="AJ734" s="212">
        <v>155</v>
      </c>
      <c r="AK734" s="216">
        <v>42145</v>
      </c>
      <c r="AL734" s="215" t="s">
        <v>8294</v>
      </c>
      <c r="AM734" s="215"/>
      <c r="AN734" s="212">
        <v>105</v>
      </c>
      <c r="AO734" s="212"/>
      <c r="AP734" s="215" t="s">
        <v>8294</v>
      </c>
      <c r="AQ734" s="215"/>
      <c r="AR734" s="215" t="s">
        <v>8294</v>
      </c>
      <c r="AS734" s="215"/>
      <c r="AT734" s="215" t="s">
        <v>8294</v>
      </c>
      <c r="AU734" s="215" t="s">
        <v>8294</v>
      </c>
      <c r="AV734" s="215"/>
      <c r="AW734" s="215" t="s">
        <v>8294</v>
      </c>
      <c r="AX734" s="215"/>
      <c r="AY734" s="215" t="s">
        <v>8294</v>
      </c>
      <c r="AZ734" s="215"/>
      <c r="BA734" s="215" t="s">
        <v>8294</v>
      </c>
      <c r="BB734" s="215"/>
      <c r="BC734" s="215" t="s">
        <v>8294</v>
      </c>
      <c r="BD734" s="215"/>
      <c r="BE734" s="212">
        <v>3</v>
      </c>
      <c r="BF734" s="217">
        <v>42279</v>
      </c>
      <c r="BG734" s="212">
        <v>-12.2</v>
      </c>
      <c r="BH734" s="212" t="s">
        <v>8299</v>
      </c>
      <c r="BI734" s="211" t="s">
        <v>8294</v>
      </c>
      <c r="BJ734" s="211"/>
      <c r="BK734" s="211" t="s">
        <v>8294</v>
      </c>
      <c r="BL734" s="211"/>
      <c r="BM734" s="212">
        <v>62.6</v>
      </c>
      <c r="BN734" s="212" t="s">
        <v>8299</v>
      </c>
      <c r="BO734" s="211" t="s">
        <v>8294</v>
      </c>
      <c r="BP734" s="211"/>
      <c r="BQ734" s="212">
        <v>9.6999999999999993</v>
      </c>
      <c r="BR734" s="212" t="s">
        <v>8299</v>
      </c>
      <c r="BS734" s="212">
        <v>47.1</v>
      </c>
      <c r="BT734" s="212" t="s">
        <v>8299</v>
      </c>
      <c r="BU734" s="212">
        <v>13.3</v>
      </c>
      <c r="BV734" s="212" t="s">
        <v>8299</v>
      </c>
      <c r="BW734" s="212">
        <v>11.2</v>
      </c>
      <c r="BX734" s="212" t="s">
        <v>8299</v>
      </c>
      <c r="BY734" s="234">
        <v>7.7185750007629395</v>
      </c>
      <c r="BZ734" s="214">
        <v>42215</v>
      </c>
      <c r="CA734" s="212">
        <v>30.3</v>
      </c>
      <c r="CB734" s="208" t="s">
        <v>8299</v>
      </c>
      <c r="CC734" s="212">
        <v>7.9</v>
      </c>
      <c r="CD734" s="214">
        <v>42215</v>
      </c>
      <c r="CE734" s="208">
        <v>0</v>
      </c>
      <c r="CG734" s="215" t="s">
        <v>8294</v>
      </c>
      <c r="CH734" s="215" t="s">
        <v>8294</v>
      </c>
      <c r="CI734" s="215" t="s">
        <v>8294</v>
      </c>
      <c r="CJ734" s="215" t="s">
        <v>8294</v>
      </c>
    </row>
    <row r="735" spans="1:92">
      <c r="A735" s="210" t="s">
        <v>7624</v>
      </c>
      <c r="B735" s="211" t="s">
        <v>8100</v>
      </c>
      <c r="C735" s="212" t="s">
        <v>7757</v>
      </c>
      <c r="D735" s="211" t="s">
        <v>8276</v>
      </c>
      <c r="E735" s="212">
        <v>134</v>
      </c>
      <c r="F735" s="212">
        <v>2</v>
      </c>
      <c r="G735" s="213">
        <v>322</v>
      </c>
      <c r="H735" s="213">
        <v>12</v>
      </c>
      <c r="I735" s="213"/>
      <c r="J735" s="213"/>
      <c r="K735" s="211" t="s">
        <v>8294</v>
      </c>
      <c r="M735" s="212">
        <v>7</v>
      </c>
      <c r="N735" s="214">
        <v>41915</v>
      </c>
      <c r="O735" s="212">
        <v>5.34</v>
      </c>
      <c r="P735" s="214">
        <v>42215</v>
      </c>
      <c r="Q735" s="215" t="s">
        <v>8294</v>
      </c>
      <c r="R735" s="215" t="s">
        <v>8294</v>
      </c>
      <c r="S735" s="215" t="s">
        <v>8294</v>
      </c>
      <c r="T735" s="215" t="s">
        <v>8294</v>
      </c>
      <c r="U735" s="209">
        <f>AD735*BS735</f>
        <v>1715.4041955555554</v>
      </c>
      <c r="V735" s="216">
        <v>42215</v>
      </c>
      <c r="W735" s="215">
        <v>13.5</v>
      </c>
      <c r="X735" s="215" t="s">
        <v>8294</v>
      </c>
      <c r="Y735" s="215" t="s">
        <v>8294</v>
      </c>
      <c r="Z735" s="209">
        <f>AD735*BU735</f>
        <v>470.75541333333325</v>
      </c>
      <c r="AA735" s="216">
        <v>42215</v>
      </c>
      <c r="AB735" s="208">
        <f>(AD735/AH735)*10000</f>
        <v>72782.222222222219</v>
      </c>
      <c r="AC735" s="216">
        <v>42215</v>
      </c>
      <c r="AD735" s="485">
        <f>(O735/W735)*(((100-CC735)/100)*((100-2)/100))*100</f>
        <v>35.663288888888886</v>
      </c>
      <c r="AE735" s="216">
        <v>42212</v>
      </c>
      <c r="AF735" s="235">
        <v>39.99023199023199</v>
      </c>
      <c r="AG735" s="216">
        <v>42212</v>
      </c>
      <c r="AH735" s="212">
        <v>4.9000000000000004</v>
      </c>
      <c r="AI735" s="216" t="s">
        <v>8299</v>
      </c>
      <c r="AJ735" s="212">
        <v>150</v>
      </c>
      <c r="AK735" s="216">
        <v>42145</v>
      </c>
      <c r="AL735" s="215" t="s">
        <v>8294</v>
      </c>
      <c r="AM735" s="215"/>
      <c r="AN735" s="212">
        <v>104</v>
      </c>
      <c r="AO735" s="212"/>
      <c r="AP735" s="215" t="s">
        <v>8294</v>
      </c>
      <c r="AQ735" s="215"/>
      <c r="AR735" s="215" t="s">
        <v>8294</v>
      </c>
      <c r="AS735" s="215"/>
      <c r="AT735" s="215" t="s">
        <v>8294</v>
      </c>
      <c r="AU735" s="215" t="s">
        <v>8294</v>
      </c>
      <c r="AV735" s="215"/>
      <c r="AW735" s="215" t="s">
        <v>8294</v>
      </c>
      <c r="AX735" s="215"/>
      <c r="AY735" s="215" t="s">
        <v>8294</v>
      </c>
      <c r="AZ735" s="215"/>
      <c r="BA735" s="215" t="s">
        <v>8294</v>
      </c>
      <c r="BB735" s="215"/>
      <c r="BC735" s="215" t="s">
        <v>8294</v>
      </c>
      <c r="BD735" s="215"/>
      <c r="BE735" s="212">
        <v>3</v>
      </c>
      <c r="BF735" s="217">
        <v>42279</v>
      </c>
      <c r="BG735" s="212">
        <v>-10.9</v>
      </c>
      <c r="BH735" s="212" t="s">
        <v>8299</v>
      </c>
      <c r="BI735" s="211" t="s">
        <v>8294</v>
      </c>
      <c r="BJ735" s="211"/>
      <c r="BK735" s="211" t="s">
        <v>8294</v>
      </c>
      <c r="BL735" s="211"/>
      <c r="BM735" s="212">
        <v>66.900000000000006</v>
      </c>
      <c r="BN735" s="212" t="s">
        <v>8299</v>
      </c>
      <c r="BO735" s="211" t="s">
        <v>8294</v>
      </c>
      <c r="BP735" s="211"/>
      <c r="BQ735" s="212">
        <v>8.6</v>
      </c>
      <c r="BR735" s="212" t="s">
        <v>8299</v>
      </c>
      <c r="BS735" s="212">
        <v>48.1</v>
      </c>
      <c r="BT735" s="212" t="s">
        <v>8299</v>
      </c>
      <c r="BU735" s="212">
        <v>13.2</v>
      </c>
      <c r="BV735" s="212" t="s">
        <v>8299</v>
      </c>
      <c r="BW735" s="212">
        <v>14.2</v>
      </c>
      <c r="BX735" s="212" t="s">
        <v>8299</v>
      </c>
      <c r="BY735" s="234">
        <v>7.4423718452453613</v>
      </c>
      <c r="BZ735" s="214">
        <v>42215</v>
      </c>
      <c r="CA735" s="212">
        <v>30.8</v>
      </c>
      <c r="CB735" s="208" t="s">
        <v>8299</v>
      </c>
      <c r="CC735" s="212">
        <v>8</v>
      </c>
      <c r="CD735" s="214">
        <v>42215</v>
      </c>
      <c r="CE735" s="208">
        <v>0</v>
      </c>
      <c r="CG735" s="215" t="s">
        <v>8294</v>
      </c>
      <c r="CH735" s="215" t="s">
        <v>8294</v>
      </c>
      <c r="CI735" s="215" t="s">
        <v>8294</v>
      </c>
      <c r="CJ735" s="215" t="s">
        <v>8294</v>
      </c>
    </row>
    <row r="736" spans="1:92">
      <c r="A736" s="210" t="s">
        <v>7624</v>
      </c>
      <c r="B736" s="211" t="s">
        <v>7945</v>
      </c>
      <c r="C736" s="212" t="s">
        <v>7690</v>
      </c>
      <c r="D736" s="211" t="s">
        <v>8276</v>
      </c>
      <c r="E736" s="212">
        <v>60</v>
      </c>
      <c r="F736" s="212">
        <v>2</v>
      </c>
      <c r="G736" s="213">
        <v>322</v>
      </c>
      <c r="H736" s="213">
        <v>13</v>
      </c>
      <c r="I736" s="213"/>
      <c r="J736" s="213"/>
      <c r="K736" s="211" t="s">
        <v>8294</v>
      </c>
      <c r="M736" s="212">
        <v>7</v>
      </c>
      <c r="N736" s="214">
        <v>41915</v>
      </c>
      <c r="O736" s="212">
        <v>3.31</v>
      </c>
      <c r="P736" s="214">
        <v>42215</v>
      </c>
      <c r="Q736" s="215" t="s">
        <v>8294</v>
      </c>
      <c r="R736" s="215" t="s">
        <v>8294</v>
      </c>
      <c r="S736" s="215" t="s">
        <v>8294</v>
      </c>
      <c r="T736" s="215" t="s">
        <v>8294</v>
      </c>
      <c r="U736" s="209">
        <f>AD736*BS736</f>
        <v>1035.5891570370372</v>
      </c>
      <c r="V736" s="216">
        <v>42215</v>
      </c>
      <c r="W736" s="215">
        <v>13.5</v>
      </c>
      <c r="X736" s="215" t="s">
        <v>8294</v>
      </c>
      <c r="Y736" s="215" t="s">
        <v>8294</v>
      </c>
      <c r="Z736" s="209">
        <f>AD736*BU736</f>
        <v>319.4902718518519</v>
      </c>
      <c r="AA736" s="216">
        <v>42215</v>
      </c>
      <c r="AB736" s="208">
        <f>(AD736/AH736)*10000</f>
        <v>47899.590982286645</v>
      </c>
      <c r="AC736" s="216">
        <v>42215</v>
      </c>
      <c r="AD736" s="485">
        <f>(O736/W736)*(((100-CC736)/100)*((100-2)/100))*100</f>
        <v>22.033811851851855</v>
      </c>
      <c r="AE736" s="216">
        <v>42212</v>
      </c>
      <c r="AF736" s="235">
        <v>24.707122507122509</v>
      </c>
      <c r="AG736" s="216">
        <v>42212</v>
      </c>
      <c r="AH736" s="212">
        <v>4.5999999999999996</v>
      </c>
      <c r="AI736" s="216" t="s">
        <v>8299</v>
      </c>
      <c r="AJ736" s="212">
        <v>165</v>
      </c>
      <c r="AK736" s="216">
        <v>42145</v>
      </c>
      <c r="AL736" s="215" t="s">
        <v>8294</v>
      </c>
      <c r="AM736" s="215"/>
      <c r="AN736" s="212">
        <v>110</v>
      </c>
      <c r="AO736" s="212"/>
      <c r="AP736" s="215" t="s">
        <v>8294</v>
      </c>
      <c r="AQ736" s="215"/>
      <c r="AR736" s="215" t="s">
        <v>8294</v>
      </c>
      <c r="AS736" s="215"/>
      <c r="AT736" s="215" t="s">
        <v>8294</v>
      </c>
      <c r="AU736" s="215" t="s">
        <v>8294</v>
      </c>
      <c r="AV736" s="215"/>
      <c r="AW736" s="215" t="s">
        <v>8294</v>
      </c>
      <c r="AX736" s="215"/>
      <c r="AY736" s="215" t="s">
        <v>8294</v>
      </c>
      <c r="AZ736" s="215"/>
      <c r="BA736" s="215" t="s">
        <v>8294</v>
      </c>
      <c r="BB736" s="215"/>
      <c r="BC736" s="215" t="s">
        <v>8294</v>
      </c>
      <c r="BD736" s="215"/>
      <c r="BE736" s="212">
        <v>3</v>
      </c>
      <c r="BF736" s="217">
        <v>42279</v>
      </c>
      <c r="BG736" s="212">
        <v>-11.1</v>
      </c>
      <c r="BH736" s="212" t="s">
        <v>8299</v>
      </c>
      <c r="BI736" s="211" t="s">
        <v>8294</v>
      </c>
      <c r="BJ736" s="211"/>
      <c r="BK736" s="211" t="s">
        <v>8294</v>
      </c>
      <c r="BL736" s="211"/>
      <c r="BM736" s="212">
        <v>67</v>
      </c>
      <c r="BN736" s="212" t="s">
        <v>8299</v>
      </c>
      <c r="BO736" s="211" t="s">
        <v>8294</v>
      </c>
      <c r="BP736" s="211"/>
      <c r="BQ736" s="212">
        <v>8</v>
      </c>
      <c r="BR736" s="212" t="s">
        <v>8299</v>
      </c>
      <c r="BS736" s="212">
        <v>47</v>
      </c>
      <c r="BT736" s="212" t="s">
        <v>8299</v>
      </c>
      <c r="BU736" s="212">
        <v>14.5</v>
      </c>
      <c r="BV736" s="212" t="s">
        <v>8299</v>
      </c>
      <c r="BW736" s="212">
        <v>12.5</v>
      </c>
      <c r="BX736" s="212" t="s">
        <v>8299</v>
      </c>
      <c r="BY736" s="234">
        <v>7.456428050994873</v>
      </c>
      <c r="BZ736" s="214">
        <v>42215</v>
      </c>
      <c r="CA736" s="212">
        <v>33</v>
      </c>
      <c r="CB736" s="208" t="s">
        <v>8299</v>
      </c>
      <c r="CC736" s="212">
        <v>8.3000000000000007</v>
      </c>
      <c r="CD736" s="214">
        <v>42215</v>
      </c>
      <c r="CE736" s="208">
        <v>0</v>
      </c>
      <c r="CG736" s="215" t="s">
        <v>8294</v>
      </c>
      <c r="CH736" s="215" t="s">
        <v>8294</v>
      </c>
      <c r="CI736" s="215" t="s">
        <v>8294</v>
      </c>
      <c r="CJ736" s="215" t="s">
        <v>8294</v>
      </c>
    </row>
    <row r="737" spans="1:92">
      <c r="A737" s="210" t="s">
        <v>7624</v>
      </c>
      <c r="B737" s="211" t="s">
        <v>8137</v>
      </c>
      <c r="C737" s="212" t="s">
        <v>7774</v>
      </c>
      <c r="D737" s="211" t="s">
        <v>8276</v>
      </c>
      <c r="E737" s="212">
        <v>151</v>
      </c>
      <c r="F737" s="212">
        <v>2</v>
      </c>
      <c r="G737" s="213">
        <v>322</v>
      </c>
      <c r="H737" s="213">
        <v>14</v>
      </c>
      <c r="I737" s="213"/>
      <c r="J737" s="213"/>
      <c r="K737" s="211" t="s">
        <v>8294</v>
      </c>
      <c r="M737" s="212">
        <v>5</v>
      </c>
      <c r="N737" s="214">
        <v>41915</v>
      </c>
      <c r="O737" s="212">
        <v>4.2699999999999996</v>
      </c>
      <c r="P737" s="214">
        <v>42215</v>
      </c>
      <c r="Q737" s="215" t="s">
        <v>8294</v>
      </c>
      <c r="R737" s="215" t="s">
        <v>8294</v>
      </c>
      <c r="S737" s="215" t="s">
        <v>8294</v>
      </c>
      <c r="T737" s="215" t="s">
        <v>8294</v>
      </c>
      <c r="U737" s="209">
        <f>AD737*BS737</f>
        <v>1356.0428777777774</v>
      </c>
      <c r="V737" s="216">
        <v>42215</v>
      </c>
      <c r="W737" s="215">
        <v>13.5</v>
      </c>
      <c r="X737" s="215" t="s">
        <v>8294</v>
      </c>
      <c r="Y737" s="215" t="s">
        <v>8294</v>
      </c>
      <c r="Z737" s="209">
        <f>AD737*BU737</f>
        <v>373.98235155555545</v>
      </c>
      <c r="AA737" s="216">
        <v>42215</v>
      </c>
      <c r="AB737" s="208">
        <f>(AD737/AH737)*10000</f>
        <v>64882.434343434332</v>
      </c>
      <c r="AC737" s="216">
        <v>42215</v>
      </c>
      <c r="AD737" s="485">
        <f>(O737/W737)*(((100-CC737)/100)*((100-2)/100))*100</f>
        <v>28.548271111111106</v>
      </c>
      <c r="AE737" s="216">
        <v>42212</v>
      </c>
      <c r="AF737" s="235">
        <v>32.011965811965801</v>
      </c>
      <c r="AG737" s="216">
        <v>42212</v>
      </c>
      <c r="AH737" s="212">
        <v>4.4000000000000004</v>
      </c>
      <c r="AI737" s="216" t="s">
        <v>8299</v>
      </c>
      <c r="AJ737" s="212">
        <v>160</v>
      </c>
      <c r="AK737" s="216">
        <v>42145</v>
      </c>
      <c r="AL737" s="215" t="s">
        <v>8294</v>
      </c>
      <c r="AM737" s="215"/>
      <c r="AN737" s="212">
        <v>104</v>
      </c>
      <c r="AO737" s="212"/>
      <c r="AP737" s="215" t="s">
        <v>8294</v>
      </c>
      <c r="AQ737" s="215"/>
      <c r="AR737" s="215" t="s">
        <v>8294</v>
      </c>
      <c r="AS737" s="215"/>
      <c r="AT737" s="215" t="s">
        <v>8294</v>
      </c>
      <c r="AU737" s="215" t="s">
        <v>8294</v>
      </c>
      <c r="AV737" s="215"/>
      <c r="AW737" s="215" t="s">
        <v>8294</v>
      </c>
      <c r="AX737" s="215"/>
      <c r="AY737" s="215" t="s">
        <v>8294</v>
      </c>
      <c r="AZ737" s="215"/>
      <c r="BA737" s="215" t="s">
        <v>8294</v>
      </c>
      <c r="BB737" s="215"/>
      <c r="BC737" s="215" t="s">
        <v>8294</v>
      </c>
      <c r="BD737" s="215"/>
      <c r="BE737" s="212">
        <v>5</v>
      </c>
      <c r="BF737" s="217">
        <v>42279</v>
      </c>
      <c r="BG737" s="212">
        <v>-12.8</v>
      </c>
      <c r="BH737" s="212" t="s">
        <v>8299</v>
      </c>
      <c r="BI737" s="211" t="s">
        <v>8294</v>
      </c>
      <c r="BJ737" s="211"/>
      <c r="BK737" s="211" t="s">
        <v>8294</v>
      </c>
      <c r="BL737" s="211"/>
      <c r="BM737" s="212">
        <v>62.6</v>
      </c>
      <c r="BN737" s="212" t="s">
        <v>8299</v>
      </c>
      <c r="BO737" s="211" t="s">
        <v>8294</v>
      </c>
      <c r="BP737" s="211"/>
      <c r="BQ737" s="212">
        <v>9.1</v>
      </c>
      <c r="BR737" s="212" t="s">
        <v>8299</v>
      </c>
      <c r="BS737" s="212">
        <v>47.5</v>
      </c>
      <c r="BT737" s="212" t="s">
        <v>8299</v>
      </c>
      <c r="BU737" s="212">
        <v>13.1</v>
      </c>
      <c r="BV737" s="212" t="s">
        <v>8299</v>
      </c>
      <c r="BW737" s="212">
        <v>11.8</v>
      </c>
      <c r="BX737" s="212" t="s">
        <v>8299</v>
      </c>
      <c r="BY737" s="234">
        <v>7.5183181762695313</v>
      </c>
      <c r="BZ737" s="214">
        <v>42215</v>
      </c>
      <c r="CA737" s="212">
        <v>30.1</v>
      </c>
      <c r="CB737" s="208" t="s">
        <v>8299</v>
      </c>
      <c r="CC737" s="212">
        <v>7.9</v>
      </c>
      <c r="CD737" s="214">
        <v>42215</v>
      </c>
      <c r="CE737" s="208">
        <v>0</v>
      </c>
      <c r="CG737" s="215" t="s">
        <v>8294</v>
      </c>
      <c r="CH737" s="215" t="s">
        <v>8294</v>
      </c>
      <c r="CI737" s="215" t="s">
        <v>8294</v>
      </c>
      <c r="CJ737" s="215" t="s">
        <v>8294</v>
      </c>
    </row>
    <row r="738" spans="1:92">
      <c r="A738" s="210" t="s">
        <v>7624</v>
      </c>
      <c r="B738" s="211" t="s">
        <v>8197</v>
      </c>
      <c r="C738" s="212" t="s">
        <v>7804</v>
      </c>
      <c r="D738" s="211" t="s">
        <v>8276</v>
      </c>
      <c r="E738" s="212">
        <v>190</v>
      </c>
      <c r="F738" s="212">
        <v>2</v>
      </c>
      <c r="G738" s="213">
        <v>322</v>
      </c>
      <c r="H738" s="213">
        <v>15</v>
      </c>
      <c r="I738" s="213"/>
      <c r="J738" s="213"/>
      <c r="K738" s="211" t="s">
        <v>8294</v>
      </c>
      <c r="M738" s="212">
        <v>7</v>
      </c>
      <c r="N738" s="214">
        <v>41915</v>
      </c>
      <c r="O738" s="212">
        <v>5.07</v>
      </c>
      <c r="P738" s="214">
        <v>42215</v>
      </c>
      <c r="Q738" s="215" t="s">
        <v>8294</v>
      </c>
      <c r="R738" s="215" t="s">
        <v>8294</v>
      </c>
      <c r="S738" s="215" t="s">
        <v>8294</v>
      </c>
      <c r="T738" s="215" t="s">
        <v>8294</v>
      </c>
      <c r="U738" s="209">
        <f>AD738*BS738</f>
        <v>1633.6646386666666</v>
      </c>
      <c r="V738" s="216">
        <v>42215</v>
      </c>
      <c r="W738" s="215">
        <v>13.5</v>
      </c>
      <c r="X738" s="215" t="s">
        <v>8294</v>
      </c>
      <c r="Y738" s="215" t="s">
        <v>8294</v>
      </c>
      <c r="Z738" s="209">
        <f>AD738*BU738</f>
        <v>446.46735466666667</v>
      </c>
      <c r="AA738" s="216">
        <v>42215</v>
      </c>
      <c r="AB738" s="208">
        <f>(AD738/AH738)*10000</f>
        <v>76871.101010101018</v>
      </c>
      <c r="AC738" s="216">
        <v>42215</v>
      </c>
      <c r="AD738" s="485">
        <f>(O738/W738)*(((100-CC738)/100)*((100-2)/100))*100</f>
        <v>33.823284444444447</v>
      </c>
      <c r="AE738" s="216">
        <v>42212</v>
      </c>
      <c r="AF738" s="235">
        <v>37.926984126984131</v>
      </c>
      <c r="AG738" s="216">
        <v>42212</v>
      </c>
      <c r="AH738" s="212">
        <v>4.4000000000000004</v>
      </c>
      <c r="AI738" s="216" t="s">
        <v>8299</v>
      </c>
      <c r="AJ738" s="212">
        <v>170</v>
      </c>
      <c r="AK738" s="216">
        <v>42145</v>
      </c>
      <c r="AL738" s="215" t="s">
        <v>8294</v>
      </c>
      <c r="AM738" s="215"/>
      <c r="AN738" s="212">
        <v>103</v>
      </c>
      <c r="AO738" s="212"/>
      <c r="AP738" s="215" t="s">
        <v>8294</v>
      </c>
      <c r="AQ738" s="215"/>
      <c r="AR738" s="215" t="s">
        <v>8294</v>
      </c>
      <c r="AS738" s="215"/>
      <c r="AT738" s="215" t="s">
        <v>8294</v>
      </c>
      <c r="AU738" s="215" t="s">
        <v>8294</v>
      </c>
      <c r="AV738" s="215"/>
      <c r="AW738" s="215" t="s">
        <v>8294</v>
      </c>
      <c r="AX738" s="215"/>
      <c r="AY738" s="215" t="s">
        <v>8294</v>
      </c>
      <c r="AZ738" s="215"/>
      <c r="BA738" s="215" t="s">
        <v>8294</v>
      </c>
      <c r="BB738" s="215"/>
      <c r="BC738" s="215" t="s">
        <v>8294</v>
      </c>
      <c r="BD738" s="215"/>
      <c r="BE738" s="212">
        <v>3</v>
      </c>
      <c r="BF738" s="217">
        <v>42279</v>
      </c>
      <c r="BG738" s="212">
        <v>-2.6</v>
      </c>
      <c r="BH738" s="212" t="s">
        <v>8299</v>
      </c>
      <c r="BI738" s="211" t="s">
        <v>8294</v>
      </c>
      <c r="BJ738" s="211"/>
      <c r="BK738" s="211" t="s">
        <v>8294</v>
      </c>
      <c r="BL738" s="211"/>
      <c r="BM738" s="212">
        <v>63</v>
      </c>
      <c r="BN738" s="212" t="s">
        <v>8299</v>
      </c>
      <c r="BO738" s="211" t="s">
        <v>8294</v>
      </c>
      <c r="BP738" s="211"/>
      <c r="BQ738" s="212">
        <v>8.6999999999999993</v>
      </c>
      <c r="BR738" s="212" t="s">
        <v>8299</v>
      </c>
      <c r="BS738" s="212">
        <v>48.3</v>
      </c>
      <c r="BT738" s="212" t="s">
        <v>8299</v>
      </c>
      <c r="BU738" s="212">
        <v>13.2</v>
      </c>
      <c r="BV738" s="212" t="s">
        <v>8299</v>
      </c>
      <c r="BW738" s="212">
        <v>20.8</v>
      </c>
      <c r="BX738" s="212" t="s">
        <v>8299</v>
      </c>
      <c r="BY738" s="234">
        <v>7.3348097801208496</v>
      </c>
      <c r="BZ738" s="214">
        <v>42215</v>
      </c>
      <c r="CA738" s="212">
        <v>30.8</v>
      </c>
      <c r="CB738" s="208" t="s">
        <v>8299</v>
      </c>
      <c r="CC738" s="212">
        <v>8.1</v>
      </c>
      <c r="CD738" s="214">
        <v>42215</v>
      </c>
      <c r="CE738" s="208">
        <v>0</v>
      </c>
      <c r="CG738" s="215" t="s">
        <v>8294</v>
      </c>
      <c r="CH738" s="215" t="s">
        <v>8294</v>
      </c>
      <c r="CI738" s="215" t="s">
        <v>8294</v>
      </c>
      <c r="CJ738" s="215" t="s">
        <v>8294</v>
      </c>
      <c r="CM738" s="210" t="s">
        <v>8863</v>
      </c>
      <c r="CN738" s="210" t="s">
        <v>8862</v>
      </c>
    </row>
    <row r="739" spans="1:92">
      <c r="A739" s="210" t="s">
        <v>7624</v>
      </c>
      <c r="B739" s="211" t="s">
        <v>7809</v>
      </c>
      <c r="C739" s="212" t="s">
        <v>7808</v>
      </c>
      <c r="D739" s="211" t="s">
        <v>8276</v>
      </c>
      <c r="E739" s="212">
        <v>1</v>
      </c>
      <c r="F739" s="212">
        <v>2</v>
      </c>
      <c r="G739" s="213">
        <v>322</v>
      </c>
      <c r="H739" s="213">
        <v>16</v>
      </c>
      <c r="I739" s="213"/>
      <c r="J739" s="213"/>
      <c r="K739" s="211" t="s">
        <v>8294</v>
      </c>
      <c r="M739" s="212">
        <v>7</v>
      </c>
      <c r="N739" s="214">
        <v>41915</v>
      </c>
      <c r="O739" s="212">
        <v>2.68</v>
      </c>
      <c r="P739" s="214">
        <v>42215</v>
      </c>
      <c r="Q739" s="215" t="s">
        <v>8294</v>
      </c>
      <c r="R739" s="215" t="s">
        <v>8294</v>
      </c>
      <c r="S739" s="215" t="s">
        <v>8294</v>
      </c>
      <c r="T739" s="215" t="s">
        <v>8294</v>
      </c>
      <c r="U739" s="209">
        <f>AD739*BS739</f>
        <v>829.58443140740735</v>
      </c>
      <c r="V739" s="216">
        <v>42215</v>
      </c>
      <c r="W739" s="215">
        <v>13.5</v>
      </c>
      <c r="X739" s="215" t="s">
        <v>8294</v>
      </c>
      <c r="Y739" s="215" t="s">
        <v>8294</v>
      </c>
      <c r="Z739" s="209">
        <f>AD739*BU739</f>
        <v>287.85149451851851</v>
      </c>
      <c r="AA739" s="216">
        <v>42215</v>
      </c>
      <c r="AB739" s="208">
        <f>(AD739/AH739)*10000</f>
        <v>40634.033670033663</v>
      </c>
      <c r="AC739" s="216">
        <v>42215</v>
      </c>
      <c r="AD739" s="485">
        <f>(O739/W739)*(((100-CC739)/100)*((100-2)/100))*100</f>
        <v>17.878974814814814</v>
      </c>
      <c r="AE739" s="216">
        <v>42212</v>
      </c>
      <c r="AF739" s="235">
        <v>20.04818884818885</v>
      </c>
      <c r="AG739" s="216">
        <v>42212</v>
      </c>
      <c r="AH739" s="212">
        <v>4.4000000000000004</v>
      </c>
      <c r="AI739" s="216" t="s">
        <v>8299</v>
      </c>
      <c r="AJ739" s="212">
        <v>150</v>
      </c>
      <c r="AK739" s="216">
        <v>42145</v>
      </c>
      <c r="AL739" s="215" t="s">
        <v>8294</v>
      </c>
      <c r="AM739" s="215"/>
      <c r="AN739" s="212">
        <v>107</v>
      </c>
      <c r="AO739" s="212"/>
      <c r="AP739" s="215" t="s">
        <v>8294</v>
      </c>
      <c r="AQ739" s="215"/>
      <c r="AR739" s="215" t="s">
        <v>8294</v>
      </c>
      <c r="AS739" s="215"/>
      <c r="AT739" s="215" t="s">
        <v>8294</v>
      </c>
      <c r="AU739" s="215" t="s">
        <v>8294</v>
      </c>
      <c r="AV739" s="215"/>
      <c r="AW739" s="215" t="s">
        <v>8294</v>
      </c>
      <c r="AX739" s="215"/>
      <c r="AY739" s="215" t="s">
        <v>8294</v>
      </c>
      <c r="AZ739" s="215"/>
      <c r="BA739" s="215" t="s">
        <v>8294</v>
      </c>
      <c r="BB739" s="215"/>
      <c r="BC739" s="215" t="s">
        <v>8294</v>
      </c>
      <c r="BD739" s="215"/>
      <c r="BE739" s="212">
        <v>3</v>
      </c>
      <c r="BF739" s="217">
        <v>42279</v>
      </c>
      <c r="BG739" s="212">
        <v>21.1</v>
      </c>
      <c r="BH739" s="212" t="s">
        <v>8299</v>
      </c>
      <c r="BI739" s="211" t="s">
        <v>8294</v>
      </c>
      <c r="BJ739" s="211"/>
      <c r="BK739" s="211" t="s">
        <v>8294</v>
      </c>
      <c r="BL739" s="211"/>
      <c r="BM739" s="212">
        <v>65.5</v>
      </c>
      <c r="BN739" s="212" t="s">
        <v>8299</v>
      </c>
      <c r="BO739" s="211" t="s">
        <v>8294</v>
      </c>
      <c r="BP739" s="211"/>
      <c r="BQ739" s="212">
        <v>6.4</v>
      </c>
      <c r="BR739" s="212" t="s">
        <v>8299</v>
      </c>
      <c r="BS739" s="212">
        <v>46.4</v>
      </c>
      <c r="BT739" s="212" t="s">
        <v>8299</v>
      </c>
      <c r="BU739" s="212">
        <v>16.100000000000001</v>
      </c>
      <c r="BV739" s="212" t="s">
        <v>8299</v>
      </c>
      <c r="BW739" s="212">
        <v>44.8</v>
      </c>
      <c r="BX739" s="212" t="s">
        <v>8299</v>
      </c>
      <c r="BY739" s="234">
        <v>7.8221111297607422</v>
      </c>
      <c r="BZ739" s="214">
        <v>42215</v>
      </c>
      <c r="CA739" s="212">
        <v>36.200000000000003</v>
      </c>
      <c r="CB739" s="208" t="s">
        <v>8299</v>
      </c>
      <c r="CC739" s="212">
        <v>8.1</v>
      </c>
      <c r="CD739" s="214">
        <v>42215</v>
      </c>
      <c r="CE739" s="208">
        <v>0</v>
      </c>
      <c r="CG739" s="215" t="s">
        <v>8294</v>
      </c>
      <c r="CH739" s="215" t="s">
        <v>8294</v>
      </c>
      <c r="CI739" s="215" t="s">
        <v>8294</v>
      </c>
      <c r="CJ739" s="215" t="s">
        <v>8294</v>
      </c>
    </row>
    <row r="740" spans="1:92">
      <c r="A740" s="210" t="s">
        <v>7624</v>
      </c>
      <c r="B740" s="211" t="s">
        <v>8049</v>
      </c>
      <c r="C740" s="212" t="s">
        <v>7737</v>
      </c>
      <c r="D740" s="211" t="s">
        <v>8274</v>
      </c>
      <c r="E740" s="212">
        <v>112</v>
      </c>
      <c r="F740" s="212">
        <v>2</v>
      </c>
      <c r="G740" s="213">
        <v>322</v>
      </c>
      <c r="H740" s="213">
        <v>17</v>
      </c>
      <c r="I740" s="213"/>
      <c r="J740" s="213"/>
      <c r="K740" s="211" t="s">
        <v>8294</v>
      </c>
      <c r="M740" s="212">
        <v>7</v>
      </c>
      <c r="N740" s="214">
        <v>41915</v>
      </c>
      <c r="O740" s="212">
        <v>3.73</v>
      </c>
      <c r="P740" s="214">
        <v>42215</v>
      </c>
      <c r="Q740" s="215" t="s">
        <v>8294</v>
      </c>
      <c r="R740" s="215" t="s">
        <v>8294</v>
      </c>
      <c r="S740" s="215" t="s">
        <v>8294</v>
      </c>
      <c r="T740" s="215" t="s">
        <v>8294</v>
      </c>
      <c r="U740" s="209">
        <f>AD740*BS740</f>
        <v>1153.3518079999999</v>
      </c>
      <c r="V740" s="216">
        <v>42215</v>
      </c>
      <c r="W740" s="215">
        <v>13.5</v>
      </c>
      <c r="X740" s="215" t="s">
        <v>8294</v>
      </c>
      <c r="Y740" s="215" t="s">
        <v>8294</v>
      </c>
      <c r="Z740" s="209">
        <f>AD740*BU740</f>
        <v>350.47975199999996</v>
      </c>
      <c r="AA740" s="216">
        <v>42215</v>
      </c>
      <c r="AB740" s="208">
        <f>(AD740/AH740)*10000</f>
        <v>59182.666666666657</v>
      </c>
      <c r="AC740" s="216">
        <v>42215</v>
      </c>
      <c r="AD740" s="485">
        <f>(O740/W740)*(((100-CC740)/100)*((100-2)/100))*100</f>
        <v>24.856719999999999</v>
      </c>
      <c r="AE740" s="216">
        <v>42212</v>
      </c>
      <c r="AF740" s="235">
        <v>27.872527472527477</v>
      </c>
      <c r="AG740" s="216">
        <v>42212</v>
      </c>
      <c r="AH740" s="212">
        <v>4.2</v>
      </c>
      <c r="AI740" s="216" t="s">
        <v>8299</v>
      </c>
      <c r="AJ740" s="212">
        <v>160</v>
      </c>
      <c r="AK740" s="216">
        <v>42145</v>
      </c>
      <c r="AL740" s="215" t="s">
        <v>8294</v>
      </c>
      <c r="AM740" s="215"/>
      <c r="AN740" s="212">
        <v>104</v>
      </c>
      <c r="AO740" s="212"/>
      <c r="AP740" s="215" t="s">
        <v>8294</v>
      </c>
      <c r="AQ740" s="215"/>
      <c r="AR740" s="215" t="s">
        <v>8294</v>
      </c>
      <c r="AS740" s="215"/>
      <c r="AT740" s="215" t="s">
        <v>8294</v>
      </c>
      <c r="AU740" s="215" t="s">
        <v>8294</v>
      </c>
      <c r="AV740" s="215"/>
      <c r="AW740" s="215" t="s">
        <v>8294</v>
      </c>
      <c r="AX740" s="215"/>
      <c r="AY740" s="215" t="s">
        <v>8294</v>
      </c>
      <c r="AZ740" s="215"/>
      <c r="BA740" s="215" t="s">
        <v>8294</v>
      </c>
      <c r="BB740" s="215"/>
      <c r="BC740" s="215" t="s">
        <v>8294</v>
      </c>
      <c r="BD740" s="215"/>
      <c r="BE740" s="212">
        <v>3</v>
      </c>
      <c r="BF740" s="217">
        <v>42279</v>
      </c>
      <c r="BG740" s="212">
        <v>-13.2</v>
      </c>
      <c r="BH740" s="212" t="s">
        <v>8299</v>
      </c>
      <c r="BI740" s="211" t="s">
        <v>8294</v>
      </c>
      <c r="BJ740" s="211"/>
      <c r="BK740" s="211" t="s">
        <v>8294</v>
      </c>
      <c r="BL740" s="211"/>
      <c r="BM740" s="212">
        <v>59.6</v>
      </c>
      <c r="BN740" s="212" t="s">
        <v>8299</v>
      </c>
      <c r="BO740" s="211" t="s">
        <v>8294</v>
      </c>
      <c r="BP740" s="211"/>
      <c r="BQ740" s="212">
        <v>10.8</v>
      </c>
      <c r="BR740" s="212" t="s">
        <v>8299</v>
      </c>
      <c r="BS740" s="212">
        <v>46.4</v>
      </c>
      <c r="BT740" s="212" t="s">
        <v>8299</v>
      </c>
      <c r="BU740" s="212">
        <v>14.1</v>
      </c>
      <c r="BV740" s="212" t="s">
        <v>8299</v>
      </c>
      <c r="BW740" s="212">
        <v>13.5</v>
      </c>
      <c r="BX740" s="212" t="s">
        <v>8299</v>
      </c>
      <c r="BY740" s="234">
        <v>7.8873119354248047</v>
      </c>
      <c r="BZ740" s="214">
        <v>42215</v>
      </c>
      <c r="CA740" s="212">
        <v>31.6</v>
      </c>
      <c r="CB740" s="208" t="s">
        <v>8299</v>
      </c>
      <c r="CC740" s="212">
        <v>8.1999999999999993</v>
      </c>
      <c r="CD740" s="214">
        <v>42215</v>
      </c>
      <c r="CE740" s="208">
        <v>0</v>
      </c>
      <c r="CG740" s="215" t="s">
        <v>8294</v>
      </c>
      <c r="CH740" s="215" t="s">
        <v>8294</v>
      </c>
      <c r="CI740" s="215" t="s">
        <v>8294</v>
      </c>
      <c r="CJ740" s="215" t="s">
        <v>8294</v>
      </c>
    </row>
    <row r="741" spans="1:92">
      <c r="A741" s="210" t="s">
        <v>7624</v>
      </c>
      <c r="B741" s="211" t="s">
        <v>8051</v>
      </c>
      <c r="C741" s="212" t="s">
        <v>7738</v>
      </c>
      <c r="D741" s="211" t="s">
        <v>8274</v>
      </c>
      <c r="E741" s="212">
        <v>113</v>
      </c>
      <c r="F741" s="212">
        <v>2</v>
      </c>
      <c r="G741" s="213">
        <v>322</v>
      </c>
      <c r="H741" s="213">
        <v>18</v>
      </c>
      <c r="I741" s="213"/>
      <c r="J741" s="213"/>
      <c r="K741" s="211" t="s">
        <v>8294</v>
      </c>
      <c r="M741" s="212">
        <v>7</v>
      </c>
      <c r="N741" s="214">
        <v>41915</v>
      </c>
      <c r="O741" s="212">
        <v>3.76</v>
      </c>
      <c r="P741" s="214">
        <v>42215</v>
      </c>
      <c r="Q741" s="215" t="s">
        <v>8294</v>
      </c>
      <c r="R741" s="215" t="s">
        <v>8294</v>
      </c>
      <c r="S741" s="215" t="s">
        <v>8294</v>
      </c>
      <c r="T741" s="215" t="s">
        <v>8294</v>
      </c>
      <c r="U741" s="209">
        <f>AD741*BS741</f>
        <v>1181.4533297777775</v>
      </c>
      <c r="V741" s="216">
        <v>42215</v>
      </c>
      <c r="W741" s="215">
        <v>13.5</v>
      </c>
      <c r="X741" s="215" t="s">
        <v>8294</v>
      </c>
      <c r="Y741" s="215" t="s">
        <v>8294</v>
      </c>
      <c r="Z741" s="209">
        <f>AD741*BU741</f>
        <v>326.09115259259255</v>
      </c>
      <c r="AA741" s="216">
        <v>42215</v>
      </c>
      <c r="AB741" s="208">
        <f>(AD741/AH741)*10000</f>
        <v>55742.077366255136</v>
      </c>
      <c r="AC741" s="216">
        <v>42215</v>
      </c>
      <c r="AD741" s="485">
        <f>(O741/W741)*(((100-CC741)/100)*((100-2)/100))*100</f>
        <v>25.08393481481481</v>
      </c>
      <c r="AE741" s="216">
        <v>42212</v>
      </c>
      <c r="AF741" s="235">
        <v>28.127309727309722</v>
      </c>
      <c r="AG741" s="216">
        <v>42212</v>
      </c>
      <c r="AH741" s="212">
        <v>4.5</v>
      </c>
      <c r="AI741" s="216" t="s">
        <v>8299</v>
      </c>
      <c r="AJ741" s="212">
        <v>155</v>
      </c>
      <c r="AK741" s="216">
        <v>42145</v>
      </c>
      <c r="AL741" s="215" t="s">
        <v>8294</v>
      </c>
      <c r="AM741" s="215"/>
      <c r="AN741" s="212">
        <v>106</v>
      </c>
      <c r="AO741" s="212"/>
      <c r="AP741" s="215" t="s">
        <v>8294</v>
      </c>
      <c r="AQ741" s="215"/>
      <c r="AR741" s="215" t="s">
        <v>8294</v>
      </c>
      <c r="AS741" s="215"/>
      <c r="AT741" s="215" t="s">
        <v>8294</v>
      </c>
      <c r="AU741" s="215" t="s">
        <v>8294</v>
      </c>
      <c r="AV741" s="215"/>
      <c r="AW741" s="215" t="s">
        <v>8294</v>
      </c>
      <c r="AX741" s="215"/>
      <c r="AY741" s="215" t="s">
        <v>8294</v>
      </c>
      <c r="AZ741" s="215"/>
      <c r="BA741" s="215" t="s">
        <v>8294</v>
      </c>
      <c r="BB741" s="215"/>
      <c r="BC741" s="215" t="s">
        <v>8294</v>
      </c>
      <c r="BD741" s="215"/>
      <c r="BE741" s="212">
        <v>3</v>
      </c>
      <c r="BF741" s="217">
        <v>42279</v>
      </c>
      <c r="BG741" s="212">
        <v>-17.600000000000001</v>
      </c>
      <c r="BH741" s="212" t="s">
        <v>8299</v>
      </c>
      <c r="BI741" s="211" t="s">
        <v>8294</v>
      </c>
      <c r="BJ741" s="211"/>
      <c r="BK741" s="211" t="s">
        <v>8294</v>
      </c>
      <c r="BL741" s="211"/>
      <c r="BM741" s="212">
        <v>59.1</v>
      </c>
      <c r="BN741" s="212" t="s">
        <v>8299</v>
      </c>
      <c r="BO741" s="211" t="s">
        <v>8294</v>
      </c>
      <c r="BP741" s="211"/>
      <c r="BQ741" s="212">
        <v>10.4</v>
      </c>
      <c r="BR741" s="212" t="s">
        <v>8299</v>
      </c>
      <c r="BS741" s="212">
        <v>47.1</v>
      </c>
      <c r="BT741" s="212" t="s">
        <v>8299</v>
      </c>
      <c r="BU741" s="212">
        <v>13</v>
      </c>
      <c r="BV741" s="212" t="s">
        <v>8299</v>
      </c>
      <c r="BW741" s="212">
        <v>12.2</v>
      </c>
      <c r="BX741" s="212" t="s">
        <v>8299</v>
      </c>
      <c r="BY741" s="234">
        <v>7.3552408218383789</v>
      </c>
      <c r="BZ741" s="214">
        <v>42215</v>
      </c>
      <c r="CA741" s="212">
        <v>29.5</v>
      </c>
      <c r="CB741" s="208" t="s">
        <v>8299</v>
      </c>
      <c r="CC741" s="212">
        <v>8.1</v>
      </c>
      <c r="CD741" s="214">
        <v>42215</v>
      </c>
      <c r="CE741" s="208">
        <v>0</v>
      </c>
      <c r="CG741" s="215" t="s">
        <v>8294</v>
      </c>
      <c r="CH741" s="215" t="s">
        <v>8294</v>
      </c>
      <c r="CI741" s="215" t="s">
        <v>8294</v>
      </c>
      <c r="CJ741" s="215" t="s">
        <v>8294</v>
      </c>
    </row>
    <row r="742" spans="1:92">
      <c r="A742" s="210" t="s">
        <v>7624</v>
      </c>
      <c r="B742" s="211" t="s">
        <v>8098</v>
      </c>
      <c r="C742" s="212" t="s">
        <v>7756</v>
      </c>
      <c r="D742" s="211" t="s">
        <v>8274</v>
      </c>
      <c r="E742" s="212">
        <v>133</v>
      </c>
      <c r="F742" s="212">
        <v>2</v>
      </c>
      <c r="G742" s="213">
        <v>322</v>
      </c>
      <c r="H742" s="213">
        <v>19</v>
      </c>
      <c r="I742" s="213"/>
      <c r="J742" s="213"/>
      <c r="K742" s="211" t="s">
        <v>8294</v>
      </c>
      <c r="M742" s="212">
        <v>7</v>
      </c>
      <c r="N742" s="214">
        <v>41915</v>
      </c>
      <c r="O742" s="212">
        <v>3.1</v>
      </c>
      <c r="P742" s="214">
        <v>42215</v>
      </c>
      <c r="Q742" s="215" t="s">
        <v>8294</v>
      </c>
      <c r="R742" s="215" t="s">
        <v>8294</v>
      </c>
      <c r="S742" s="215" t="s">
        <v>8294</v>
      </c>
      <c r="T742" s="215" t="s">
        <v>8294</v>
      </c>
      <c r="U742" s="209">
        <f>AD742*BS742</f>
        <v>943.02895555555551</v>
      </c>
      <c r="V742" s="216">
        <v>42215</v>
      </c>
      <c r="W742" s="215">
        <v>13.5</v>
      </c>
      <c r="X742" s="215" t="s">
        <v>8294</v>
      </c>
      <c r="Y742" s="215" t="s">
        <v>8294</v>
      </c>
      <c r="Z742" s="209">
        <f>AD742*BU742</f>
        <v>288.09016444444444</v>
      </c>
      <c r="AA742" s="216">
        <v>42215</v>
      </c>
      <c r="AB742" s="208">
        <f>(AD742/AH742)*10000</f>
        <v>44097.683215130019</v>
      </c>
      <c r="AC742" s="216">
        <v>42215</v>
      </c>
      <c r="AD742" s="485">
        <f>(O742/W742)*(((100-CC742)/100)*((100-2)/100))*100</f>
        <v>20.72591111111111</v>
      </c>
      <c r="AE742" s="216">
        <v>42212</v>
      </c>
      <c r="AF742" s="235">
        <v>23.24053724053724</v>
      </c>
      <c r="AG742" s="216">
        <v>42212</v>
      </c>
      <c r="AH742" s="212">
        <v>4.7</v>
      </c>
      <c r="AI742" s="216" t="s">
        <v>8299</v>
      </c>
      <c r="AJ742" s="212">
        <v>145</v>
      </c>
      <c r="AK742" s="216">
        <v>42145</v>
      </c>
      <c r="AL742" s="215" t="s">
        <v>8294</v>
      </c>
      <c r="AM742" s="215"/>
      <c r="AN742" s="212">
        <v>100</v>
      </c>
      <c r="AO742" s="212"/>
      <c r="AP742" s="215" t="s">
        <v>8294</v>
      </c>
      <c r="AQ742" s="215"/>
      <c r="AR742" s="215" t="s">
        <v>8294</v>
      </c>
      <c r="AS742" s="215"/>
      <c r="AT742" s="215" t="s">
        <v>8294</v>
      </c>
      <c r="AU742" s="215" t="s">
        <v>8294</v>
      </c>
      <c r="AV742" s="215"/>
      <c r="AW742" s="215" t="s">
        <v>8294</v>
      </c>
      <c r="AX742" s="215"/>
      <c r="AY742" s="215" t="s">
        <v>8294</v>
      </c>
      <c r="AZ742" s="215"/>
      <c r="BA742" s="215" t="s">
        <v>8294</v>
      </c>
      <c r="BB742" s="215"/>
      <c r="BC742" s="215" t="s">
        <v>8294</v>
      </c>
      <c r="BD742" s="215"/>
      <c r="BE742" s="212">
        <v>3</v>
      </c>
      <c r="BF742" s="217">
        <v>42279</v>
      </c>
      <c r="BG742" s="212">
        <v>-14.9</v>
      </c>
      <c r="BH742" s="212" t="s">
        <v>8299</v>
      </c>
      <c r="BI742" s="211" t="s">
        <v>8294</v>
      </c>
      <c r="BJ742" s="211"/>
      <c r="BK742" s="211" t="s">
        <v>8294</v>
      </c>
      <c r="BL742" s="211"/>
      <c r="BM742" s="212">
        <v>60.9</v>
      </c>
      <c r="BN742" s="212" t="s">
        <v>8299</v>
      </c>
      <c r="BO742" s="211" t="s">
        <v>8294</v>
      </c>
      <c r="BP742" s="211"/>
      <c r="BQ742" s="212">
        <v>9.6999999999999993</v>
      </c>
      <c r="BR742" s="212" t="s">
        <v>8299</v>
      </c>
      <c r="BS742" s="212">
        <v>45.5</v>
      </c>
      <c r="BT742" s="212" t="s">
        <v>8299</v>
      </c>
      <c r="BU742" s="212">
        <v>13.9</v>
      </c>
      <c r="BV742" s="212" t="s">
        <v>8299</v>
      </c>
      <c r="BW742" s="212">
        <v>12.6</v>
      </c>
      <c r="BX742" s="212" t="s">
        <v>8299</v>
      </c>
      <c r="BY742" s="234">
        <v>7.8649559020996094</v>
      </c>
      <c r="BZ742" s="214">
        <v>42215</v>
      </c>
      <c r="CA742" s="212">
        <v>30.6</v>
      </c>
      <c r="CB742" s="208" t="s">
        <v>8299</v>
      </c>
      <c r="CC742" s="212">
        <v>7.9</v>
      </c>
      <c r="CD742" s="214">
        <v>42215</v>
      </c>
      <c r="CE742" s="208">
        <v>0</v>
      </c>
      <c r="CG742" s="215" t="s">
        <v>8294</v>
      </c>
      <c r="CH742" s="215" t="s">
        <v>8294</v>
      </c>
      <c r="CI742" s="215" t="s">
        <v>8294</v>
      </c>
      <c r="CJ742" s="215" t="s">
        <v>8294</v>
      </c>
    </row>
    <row r="743" spans="1:92">
      <c r="A743" s="210" t="s">
        <v>7624</v>
      </c>
      <c r="B743" s="211" t="s">
        <v>8019</v>
      </c>
      <c r="C743" s="212" t="s">
        <v>7723</v>
      </c>
      <c r="D743" s="211" t="s">
        <v>8274</v>
      </c>
      <c r="E743" s="212">
        <v>97</v>
      </c>
      <c r="F743" s="212">
        <v>2</v>
      </c>
      <c r="G743" s="213">
        <v>322</v>
      </c>
      <c r="H743" s="213">
        <v>20</v>
      </c>
      <c r="I743" s="213"/>
      <c r="J743" s="213"/>
      <c r="K743" s="211" t="s">
        <v>8294</v>
      </c>
      <c r="M743" s="212">
        <v>5</v>
      </c>
      <c r="N743" s="214">
        <v>41915</v>
      </c>
      <c r="O743" s="212">
        <v>3.15</v>
      </c>
      <c r="P743" s="214">
        <v>42215</v>
      </c>
      <c r="Q743" s="215" t="s">
        <v>8294</v>
      </c>
      <c r="R743" s="215" t="s">
        <v>8294</v>
      </c>
      <c r="S743" s="215" t="s">
        <v>8294</v>
      </c>
      <c r="T743" s="215" t="s">
        <v>8294</v>
      </c>
      <c r="U743" s="209">
        <f>AD743*BS743</f>
        <v>964.56402000000003</v>
      </c>
      <c r="V743" s="216">
        <v>42215</v>
      </c>
      <c r="W743" s="215">
        <v>13.5</v>
      </c>
      <c r="X743" s="215" t="s">
        <v>8294</v>
      </c>
      <c r="Y743" s="215" t="s">
        <v>8294</v>
      </c>
      <c r="Z743" s="209">
        <f>AD743*BU743</f>
        <v>289.99964</v>
      </c>
      <c r="AA743" s="216">
        <v>42215</v>
      </c>
      <c r="AB743" s="208">
        <f>(AD743/AH743)*10000</f>
        <v>45683.6231884058</v>
      </c>
      <c r="AC743" s="216">
        <v>42215</v>
      </c>
      <c r="AD743" s="485">
        <f>(O743/W743)*(((100-CC743)/100)*((100-2)/100))*100</f>
        <v>21.014466666666667</v>
      </c>
      <c r="AE743" s="216">
        <v>42212</v>
      </c>
      <c r="AF743" s="235">
        <v>23.564102564102562</v>
      </c>
      <c r="AG743" s="216">
        <v>42212</v>
      </c>
      <c r="AH743" s="212">
        <v>4.5999999999999996</v>
      </c>
      <c r="AI743" s="216" t="s">
        <v>8299</v>
      </c>
      <c r="AJ743" s="212">
        <v>160</v>
      </c>
      <c r="AK743" s="216">
        <v>42145</v>
      </c>
      <c r="AL743" s="215" t="s">
        <v>8294</v>
      </c>
      <c r="AM743" s="215"/>
      <c r="AN743" s="212">
        <v>101</v>
      </c>
      <c r="AO743" s="212"/>
      <c r="AP743" s="215" t="s">
        <v>8294</v>
      </c>
      <c r="AQ743" s="215"/>
      <c r="AR743" s="215" t="s">
        <v>8294</v>
      </c>
      <c r="AS743" s="215"/>
      <c r="AT743" s="215" t="s">
        <v>8294</v>
      </c>
      <c r="AU743" s="215" t="s">
        <v>8294</v>
      </c>
      <c r="AV743" s="215"/>
      <c r="AW743" s="215" t="s">
        <v>8294</v>
      </c>
      <c r="AX743" s="215"/>
      <c r="AY743" s="215" t="s">
        <v>8294</v>
      </c>
      <c r="AZ743" s="215"/>
      <c r="BA743" s="215" t="s">
        <v>8294</v>
      </c>
      <c r="BB743" s="215"/>
      <c r="BC743" s="215" t="s">
        <v>8294</v>
      </c>
      <c r="BD743" s="215"/>
      <c r="BE743" s="212">
        <v>5</v>
      </c>
      <c r="BF743" s="217">
        <v>42279</v>
      </c>
      <c r="BG743" s="212">
        <v>0.2</v>
      </c>
      <c r="BH743" s="212" t="s">
        <v>8299</v>
      </c>
      <c r="BI743" s="211" t="s">
        <v>8294</v>
      </c>
      <c r="BJ743" s="211"/>
      <c r="BK743" s="211" t="s">
        <v>8294</v>
      </c>
      <c r="BL743" s="211"/>
      <c r="BM743" s="212">
        <v>60.5</v>
      </c>
      <c r="BN743" s="212" t="s">
        <v>8299</v>
      </c>
      <c r="BO743" s="211" t="s">
        <v>8294</v>
      </c>
      <c r="BP743" s="211"/>
      <c r="BQ743" s="212">
        <v>8.9</v>
      </c>
      <c r="BR743" s="212" t="s">
        <v>8299</v>
      </c>
      <c r="BS743" s="212">
        <v>45.9</v>
      </c>
      <c r="BT743" s="212" t="s">
        <v>8299</v>
      </c>
      <c r="BU743" s="212">
        <v>13.8</v>
      </c>
      <c r="BV743" s="212" t="s">
        <v>8299</v>
      </c>
      <c r="BW743" s="212">
        <v>22.6</v>
      </c>
      <c r="BX743" s="212" t="s">
        <v>8299</v>
      </c>
      <c r="BY743" s="234">
        <v>7.4770979881286621</v>
      </c>
      <c r="BZ743" s="214">
        <v>42215</v>
      </c>
      <c r="CA743" s="212">
        <v>30.6</v>
      </c>
      <c r="CB743" s="208" t="s">
        <v>8299</v>
      </c>
      <c r="CC743" s="212">
        <v>8.1</v>
      </c>
      <c r="CD743" s="214">
        <v>42215</v>
      </c>
      <c r="CE743" s="208">
        <v>0</v>
      </c>
      <c r="CG743" s="215" t="s">
        <v>8294</v>
      </c>
      <c r="CH743" s="215" t="s">
        <v>8294</v>
      </c>
      <c r="CI743" s="215" t="s">
        <v>8294</v>
      </c>
      <c r="CJ743" s="215" t="s">
        <v>8294</v>
      </c>
    </row>
    <row r="744" spans="1:92">
      <c r="A744" s="210" t="s">
        <v>7624</v>
      </c>
      <c r="B744" s="211" t="s">
        <v>8058</v>
      </c>
      <c r="C744" s="212" t="s">
        <v>7741</v>
      </c>
      <c r="D744" s="211" t="s">
        <v>8274</v>
      </c>
      <c r="E744" s="212">
        <v>116</v>
      </c>
      <c r="F744" s="212">
        <v>2</v>
      </c>
      <c r="G744" s="213">
        <v>322</v>
      </c>
      <c r="H744" s="213">
        <v>21</v>
      </c>
      <c r="I744" s="213"/>
      <c r="J744" s="213"/>
      <c r="K744" s="211" t="s">
        <v>8294</v>
      </c>
      <c r="M744" s="212">
        <v>7</v>
      </c>
      <c r="N744" s="214">
        <v>41915</v>
      </c>
      <c r="O744" s="212">
        <v>1.78</v>
      </c>
      <c r="P744" s="214">
        <v>42215</v>
      </c>
      <c r="Q744" s="215" t="s">
        <v>8294</v>
      </c>
      <c r="R744" s="215" t="s">
        <v>8294</v>
      </c>
      <c r="S744" s="215" t="s">
        <v>8294</v>
      </c>
      <c r="T744" s="215" t="s">
        <v>8294</v>
      </c>
      <c r="U744" s="209">
        <f>AD744*BS744</f>
        <v>558.1421004444444</v>
      </c>
      <c r="V744" s="216">
        <v>42215</v>
      </c>
      <c r="W744" s="215">
        <v>13.5</v>
      </c>
      <c r="X744" s="215" t="s">
        <v>8294</v>
      </c>
      <c r="Y744" s="215" t="s">
        <v>8294</v>
      </c>
      <c r="Z744" s="209">
        <f>AD744*BU744</f>
        <v>168.9897191111111</v>
      </c>
      <c r="AA744" s="216">
        <v>42215</v>
      </c>
      <c r="AB744" s="208">
        <f>(AD744/AH744)*10000</f>
        <v>27676.010335917312</v>
      </c>
      <c r="AC744" s="216">
        <v>42215</v>
      </c>
      <c r="AD744" s="485">
        <f>(O744/W744)*(((100-CC744)/100)*((100-2)/100))*100</f>
        <v>11.900684444444444</v>
      </c>
      <c r="AE744" s="216">
        <v>42212</v>
      </c>
      <c r="AF744" s="235">
        <v>13.344566544566543</v>
      </c>
      <c r="AG744" s="216">
        <v>42212</v>
      </c>
      <c r="AH744" s="212">
        <v>4.3</v>
      </c>
      <c r="AI744" s="216" t="s">
        <v>8299</v>
      </c>
      <c r="AJ744" s="212">
        <v>155</v>
      </c>
      <c r="AK744" s="216">
        <v>42145</v>
      </c>
      <c r="AL744" s="215" t="s">
        <v>8294</v>
      </c>
      <c r="AM744" s="215"/>
      <c r="AN744" s="212">
        <v>108</v>
      </c>
      <c r="AO744" s="212"/>
      <c r="AP744" s="215" t="s">
        <v>8294</v>
      </c>
      <c r="AQ744" s="215"/>
      <c r="AR744" s="215" t="s">
        <v>8294</v>
      </c>
      <c r="AS744" s="215"/>
      <c r="AT744" s="215" t="s">
        <v>8294</v>
      </c>
      <c r="AU744" s="215" t="s">
        <v>8294</v>
      </c>
      <c r="AV744" s="215"/>
      <c r="AW744" s="215" t="s">
        <v>8294</v>
      </c>
      <c r="AX744" s="215"/>
      <c r="AY744" s="215" t="s">
        <v>8294</v>
      </c>
      <c r="AZ744" s="215"/>
      <c r="BA744" s="215" t="s">
        <v>8294</v>
      </c>
      <c r="BB744" s="215"/>
      <c r="BC744" s="215" t="s">
        <v>8294</v>
      </c>
      <c r="BD744" s="215"/>
      <c r="BE744" s="212">
        <v>3</v>
      </c>
      <c r="BF744" s="217">
        <v>42279</v>
      </c>
      <c r="BG744" s="212">
        <v>4.8</v>
      </c>
      <c r="BH744" s="212" t="s">
        <v>8299</v>
      </c>
      <c r="BI744" s="211" t="s">
        <v>8294</v>
      </c>
      <c r="BJ744" s="211"/>
      <c r="BK744" s="211" t="s">
        <v>8294</v>
      </c>
      <c r="BL744" s="211"/>
      <c r="BM744" s="212">
        <v>62.4</v>
      </c>
      <c r="BN744" s="212" t="s">
        <v>8299</v>
      </c>
      <c r="BO744" s="211" t="s">
        <v>8294</v>
      </c>
      <c r="BP744" s="211"/>
      <c r="BQ744" s="212">
        <v>7.3</v>
      </c>
      <c r="BR744" s="212" t="s">
        <v>8299</v>
      </c>
      <c r="BS744" s="212">
        <v>46.9</v>
      </c>
      <c r="BT744" s="212" t="s">
        <v>8299</v>
      </c>
      <c r="BU744" s="212">
        <v>14.2</v>
      </c>
      <c r="BV744" s="212" t="s">
        <v>8299</v>
      </c>
      <c r="BW744" s="212">
        <v>34</v>
      </c>
      <c r="BX744" s="212" t="s">
        <v>8299</v>
      </c>
      <c r="BY744" s="234">
        <v>7.9042658805847168</v>
      </c>
      <c r="BZ744" s="214">
        <v>42215</v>
      </c>
      <c r="CA744" s="212">
        <v>32.200000000000003</v>
      </c>
      <c r="CB744" s="208" t="s">
        <v>8299</v>
      </c>
      <c r="CC744" s="212">
        <v>7.9</v>
      </c>
      <c r="CD744" s="214">
        <v>42215</v>
      </c>
      <c r="CE744" s="208">
        <v>0</v>
      </c>
      <c r="CG744" s="215" t="s">
        <v>8294</v>
      </c>
      <c r="CH744" s="215" t="s">
        <v>8294</v>
      </c>
      <c r="CI744" s="215" t="s">
        <v>8294</v>
      </c>
      <c r="CJ744" s="215" t="s">
        <v>8294</v>
      </c>
    </row>
    <row r="745" spans="1:92">
      <c r="A745" s="210" t="s">
        <v>7624</v>
      </c>
      <c r="B745" s="211" t="s">
        <v>8035</v>
      </c>
      <c r="C745" s="212" t="s">
        <v>7731</v>
      </c>
      <c r="D745" s="211" t="s">
        <v>8274</v>
      </c>
      <c r="E745" s="212">
        <v>105</v>
      </c>
      <c r="F745" s="212">
        <v>2</v>
      </c>
      <c r="G745" s="213">
        <v>322</v>
      </c>
      <c r="H745" s="213">
        <v>22</v>
      </c>
      <c r="I745" s="213"/>
      <c r="J745" s="213"/>
      <c r="K745" s="211" t="s">
        <v>8294</v>
      </c>
      <c r="M745" s="212">
        <v>7</v>
      </c>
      <c r="N745" s="214">
        <v>41915</v>
      </c>
      <c r="O745" s="212">
        <v>3.84</v>
      </c>
      <c r="P745" s="214">
        <v>42215</v>
      </c>
      <c r="Q745" s="215" t="s">
        <v>8294</v>
      </c>
      <c r="R745" s="215" t="s">
        <v>8294</v>
      </c>
      <c r="S745" s="215" t="s">
        <v>8294</v>
      </c>
      <c r="T745" s="215" t="s">
        <v>8294</v>
      </c>
      <c r="U745" s="209">
        <f>AD745*BS745</f>
        <v>1202.7744711111111</v>
      </c>
      <c r="V745" s="216">
        <v>42215</v>
      </c>
      <c r="W745" s="215">
        <v>13.5</v>
      </c>
      <c r="X745" s="215" t="s">
        <v>8294</v>
      </c>
      <c r="Y745" s="215" t="s">
        <v>8294</v>
      </c>
      <c r="Z745" s="209">
        <f>AD745*BU745</f>
        <v>359.03715555555556</v>
      </c>
      <c r="AA745" s="216">
        <v>42215</v>
      </c>
      <c r="AB745" s="208">
        <f>(AD745/AH745)*10000</f>
        <v>53428.148148148153</v>
      </c>
      <c r="AC745" s="216">
        <v>42215</v>
      </c>
      <c r="AD745" s="485">
        <f>(O745/W745)*(((100-CC745)/100)*((100-2)/100))*100</f>
        <v>25.645511111111112</v>
      </c>
      <c r="AE745" s="216">
        <v>42212</v>
      </c>
      <c r="AF745" s="235">
        <v>28.757020757020758</v>
      </c>
      <c r="AG745" s="216">
        <v>42212</v>
      </c>
      <c r="AH745" s="212">
        <v>4.8</v>
      </c>
      <c r="AI745" s="216" t="s">
        <v>8299</v>
      </c>
      <c r="AJ745" s="212">
        <v>155</v>
      </c>
      <c r="AK745" s="216">
        <v>42145</v>
      </c>
      <c r="AL745" s="215" t="s">
        <v>8294</v>
      </c>
      <c r="AM745" s="215"/>
      <c r="AN745" s="212">
        <v>105</v>
      </c>
      <c r="AO745" s="212"/>
      <c r="AP745" s="215" t="s">
        <v>8294</v>
      </c>
      <c r="AQ745" s="215"/>
      <c r="AR745" s="215" t="s">
        <v>8294</v>
      </c>
      <c r="AS745" s="215"/>
      <c r="AT745" s="215" t="s">
        <v>8294</v>
      </c>
      <c r="AU745" s="215" t="s">
        <v>8294</v>
      </c>
      <c r="AV745" s="215"/>
      <c r="AW745" s="215" t="s">
        <v>8294</v>
      </c>
      <c r="AX745" s="215"/>
      <c r="AY745" s="215" t="s">
        <v>8294</v>
      </c>
      <c r="AZ745" s="215"/>
      <c r="BA745" s="215" t="s">
        <v>8294</v>
      </c>
      <c r="BB745" s="215"/>
      <c r="BC745" s="215" t="s">
        <v>8294</v>
      </c>
      <c r="BD745" s="215"/>
      <c r="BE745" s="212">
        <v>3</v>
      </c>
      <c r="BF745" s="217">
        <v>42279</v>
      </c>
      <c r="BG745" s="212">
        <v>-13.2</v>
      </c>
      <c r="BH745" s="212" t="s">
        <v>8299</v>
      </c>
      <c r="BI745" s="211" t="s">
        <v>8294</v>
      </c>
      <c r="BJ745" s="211"/>
      <c r="BK745" s="211" t="s">
        <v>8294</v>
      </c>
      <c r="BL745" s="211"/>
      <c r="BM745" s="212">
        <v>59.5</v>
      </c>
      <c r="BN745" s="212" t="s">
        <v>8299</v>
      </c>
      <c r="BO745" s="211" t="s">
        <v>8294</v>
      </c>
      <c r="BP745" s="211"/>
      <c r="BQ745" s="212">
        <v>10.4</v>
      </c>
      <c r="BR745" s="212" t="s">
        <v>8299</v>
      </c>
      <c r="BS745" s="212">
        <v>46.9</v>
      </c>
      <c r="BT745" s="212" t="s">
        <v>8299</v>
      </c>
      <c r="BU745" s="212">
        <v>14</v>
      </c>
      <c r="BV745" s="212" t="s">
        <v>8299</v>
      </c>
      <c r="BW745" s="212">
        <v>16.7</v>
      </c>
      <c r="BX745" s="212" t="s">
        <v>8299</v>
      </c>
      <c r="BY745" s="234">
        <v>7.6338520050048828</v>
      </c>
      <c r="BZ745" s="214">
        <v>42215</v>
      </c>
      <c r="CA745" s="212">
        <v>31.7</v>
      </c>
      <c r="CB745" s="208" t="s">
        <v>8299</v>
      </c>
      <c r="CC745" s="212">
        <v>8</v>
      </c>
      <c r="CD745" s="214">
        <v>42215</v>
      </c>
      <c r="CE745" s="208">
        <v>0</v>
      </c>
      <c r="CG745" s="215" t="s">
        <v>8294</v>
      </c>
      <c r="CH745" s="215" t="s">
        <v>8294</v>
      </c>
      <c r="CI745" s="215" t="s">
        <v>8294</v>
      </c>
      <c r="CJ745" s="215" t="s">
        <v>8294</v>
      </c>
    </row>
    <row r="746" spans="1:92">
      <c r="A746" s="210" t="s">
        <v>7624</v>
      </c>
      <c r="B746" s="211" t="s">
        <v>8191</v>
      </c>
      <c r="C746" s="212" t="s">
        <v>7802</v>
      </c>
      <c r="D746" s="211" t="s">
        <v>8276</v>
      </c>
      <c r="E746" s="212">
        <v>179</v>
      </c>
      <c r="F746" s="212">
        <v>2</v>
      </c>
      <c r="G746" s="213">
        <v>323</v>
      </c>
      <c r="H746" s="213">
        <v>11</v>
      </c>
      <c r="I746" s="213"/>
      <c r="J746" s="213"/>
      <c r="K746" s="211" t="s">
        <v>8294</v>
      </c>
      <c r="M746" s="212">
        <v>7</v>
      </c>
      <c r="N746" s="214">
        <v>41915</v>
      </c>
      <c r="O746" s="212">
        <v>5.15</v>
      </c>
      <c r="P746" s="214">
        <v>42215</v>
      </c>
      <c r="Q746" s="215" t="s">
        <v>8294</v>
      </c>
      <c r="R746" s="215" t="s">
        <v>8294</v>
      </c>
      <c r="S746" s="215" t="s">
        <v>8294</v>
      </c>
      <c r="T746" s="215" t="s">
        <v>8294</v>
      </c>
      <c r="U746" s="209">
        <f>AD746*BS746</f>
        <v>1595.8614</v>
      </c>
      <c r="V746" s="216">
        <v>42215</v>
      </c>
      <c r="W746" s="215">
        <v>13.5</v>
      </c>
      <c r="X746" s="215" t="s">
        <v>8294</v>
      </c>
      <c r="Y746" s="215" t="s">
        <v>8294</v>
      </c>
      <c r="Z746" s="209">
        <f>AD746*BU746</f>
        <v>435.85892000000001</v>
      </c>
      <c r="AA746" s="216">
        <v>42215</v>
      </c>
      <c r="AB746" s="208">
        <f>(AD746/AH746)*10000</f>
        <v>79813.023255813954</v>
      </c>
      <c r="AC746" s="216">
        <v>42215</v>
      </c>
      <c r="AD746" s="485">
        <f>(O746/W746)*(((100-CC746)/100)*((100-2)/100))*100</f>
        <v>34.319600000000001</v>
      </c>
      <c r="AE746" s="216">
        <v>42212</v>
      </c>
      <c r="AF746" s="235">
        <v>38.483516483516489</v>
      </c>
      <c r="AG746" s="216">
        <v>42212</v>
      </c>
      <c r="AH746" s="212">
        <v>4.3</v>
      </c>
      <c r="AI746" s="216" t="s">
        <v>8299</v>
      </c>
      <c r="AJ746" s="212">
        <v>155</v>
      </c>
      <c r="AK746" s="216">
        <v>42145</v>
      </c>
      <c r="AL746" s="215" t="s">
        <v>8294</v>
      </c>
      <c r="AM746" s="215"/>
      <c r="AN746" s="212">
        <v>105</v>
      </c>
      <c r="AO746" s="212"/>
      <c r="AP746" s="215" t="s">
        <v>8294</v>
      </c>
      <c r="AQ746" s="215"/>
      <c r="AR746" s="215" t="s">
        <v>8294</v>
      </c>
      <c r="AS746" s="215"/>
      <c r="AT746" s="215" t="s">
        <v>8294</v>
      </c>
      <c r="AU746" s="215" t="s">
        <v>8294</v>
      </c>
      <c r="AV746" s="215"/>
      <c r="AW746" s="215" t="s">
        <v>8294</v>
      </c>
      <c r="AX746" s="215"/>
      <c r="AY746" s="215" t="s">
        <v>8294</v>
      </c>
      <c r="AZ746" s="215"/>
      <c r="BA746" s="215" t="s">
        <v>8294</v>
      </c>
      <c r="BB746" s="215"/>
      <c r="BC746" s="215" t="s">
        <v>8294</v>
      </c>
      <c r="BD746" s="215"/>
      <c r="BE746" s="212">
        <v>3</v>
      </c>
      <c r="BF746" s="217">
        <v>42279</v>
      </c>
      <c r="BG746" s="212">
        <v>-14.8</v>
      </c>
      <c r="BH746" s="212" t="s">
        <v>8299</v>
      </c>
      <c r="BI746" s="211" t="s">
        <v>8294</v>
      </c>
      <c r="BJ746" s="211"/>
      <c r="BK746" s="211" t="s">
        <v>8294</v>
      </c>
      <c r="BL746" s="211"/>
      <c r="BM746" s="212">
        <v>62</v>
      </c>
      <c r="BN746" s="212" t="s">
        <v>8299</v>
      </c>
      <c r="BO746" s="211" t="s">
        <v>8294</v>
      </c>
      <c r="BP746" s="211"/>
      <c r="BQ746" s="212">
        <v>9.6</v>
      </c>
      <c r="BR746" s="212" t="s">
        <v>8299</v>
      </c>
      <c r="BS746" s="212">
        <v>46.5</v>
      </c>
      <c r="BT746" s="212" t="s">
        <v>8299</v>
      </c>
      <c r="BU746" s="212">
        <v>12.7</v>
      </c>
      <c r="BV746" s="212" t="s">
        <v>8299</v>
      </c>
      <c r="BW746" s="212">
        <v>11.8</v>
      </c>
      <c r="BX746" s="212" t="s">
        <v>8299</v>
      </c>
      <c r="BY746" s="234">
        <v>7.3230438232421875</v>
      </c>
      <c r="BZ746" s="214">
        <v>42215</v>
      </c>
      <c r="CA746" s="212">
        <v>28.6</v>
      </c>
      <c r="CB746" s="208" t="s">
        <v>8299</v>
      </c>
      <c r="CC746" s="212">
        <v>8.1999999999999993</v>
      </c>
      <c r="CD746" s="214">
        <v>42215</v>
      </c>
      <c r="CE746" s="208">
        <v>0</v>
      </c>
      <c r="CG746" s="215" t="s">
        <v>8294</v>
      </c>
      <c r="CH746" s="215" t="s">
        <v>8294</v>
      </c>
      <c r="CI746" s="215" t="s">
        <v>8294</v>
      </c>
      <c r="CJ746" s="215" t="s">
        <v>8294</v>
      </c>
    </row>
    <row r="747" spans="1:92">
      <c r="A747" s="210" t="s">
        <v>7624</v>
      </c>
      <c r="B747" s="211" t="s">
        <v>8007</v>
      </c>
      <c r="C747" s="212" t="s">
        <v>7718</v>
      </c>
      <c r="D747" s="211" t="s">
        <v>8276</v>
      </c>
      <c r="E747" s="212">
        <v>91</v>
      </c>
      <c r="F747" s="212">
        <v>2</v>
      </c>
      <c r="G747" s="213">
        <v>323</v>
      </c>
      <c r="H747" s="213">
        <v>12</v>
      </c>
      <c r="I747" s="213"/>
      <c r="J747" s="213"/>
      <c r="K747" s="211" t="s">
        <v>8294</v>
      </c>
      <c r="M747" s="212">
        <v>7</v>
      </c>
      <c r="N747" s="214">
        <v>41915</v>
      </c>
      <c r="O747" s="212">
        <v>3.61</v>
      </c>
      <c r="P747" s="214">
        <v>42215</v>
      </c>
      <c r="Q747" s="215" t="s">
        <v>8294</v>
      </c>
      <c r="R747" s="215" t="s">
        <v>8294</v>
      </c>
      <c r="S747" s="215" t="s">
        <v>8294</v>
      </c>
      <c r="T747" s="215" t="s">
        <v>8294</v>
      </c>
      <c r="U747" s="209">
        <f>AD747*BS747</f>
        <v>1133.1442370370371</v>
      </c>
      <c r="V747" s="216">
        <v>42215</v>
      </c>
      <c r="W747" s="215">
        <v>13.5</v>
      </c>
      <c r="X747" s="215" t="s">
        <v>8294</v>
      </c>
      <c r="Y747" s="215" t="s">
        <v>8294</v>
      </c>
      <c r="Z747" s="209">
        <f>AD747*BU747</f>
        <v>335.12138074074073</v>
      </c>
      <c r="AA747" s="216">
        <v>42215</v>
      </c>
      <c r="AB747" s="208">
        <f>(AD747/AH747)*10000</f>
        <v>61819.107312440647</v>
      </c>
      <c r="AC747" s="216">
        <v>42215</v>
      </c>
      <c r="AD747" s="485">
        <f>(O747/W747)*(((100-CC747)/100)*((100-2)/100))*100</f>
        <v>24.109451851851851</v>
      </c>
      <c r="AE747" s="216">
        <v>42212</v>
      </c>
      <c r="AF747" s="235">
        <v>27.034595034595032</v>
      </c>
      <c r="AG747" s="216">
        <v>42212</v>
      </c>
      <c r="AH747" s="212">
        <v>3.9</v>
      </c>
      <c r="AI747" s="216" t="s">
        <v>8299</v>
      </c>
      <c r="AJ747" s="212">
        <v>160</v>
      </c>
      <c r="AK747" s="216">
        <v>42145</v>
      </c>
      <c r="AL747" s="215" t="s">
        <v>8294</v>
      </c>
      <c r="AM747" s="215"/>
      <c r="AN747" s="212">
        <v>104</v>
      </c>
      <c r="AO747" s="212"/>
      <c r="AP747" s="215" t="s">
        <v>8294</v>
      </c>
      <c r="AQ747" s="215"/>
      <c r="AR747" s="215" t="s">
        <v>8294</v>
      </c>
      <c r="AS747" s="215"/>
      <c r="AT747" s="215" t="s">
        <v>8294</v>
      </c>
      <c r="AU747" s="215" t="s">
        <v>8294</v>
      </c>
      <c r="AV747" s="215"/>
      <c r="AW747" s="215" t="s">
        <v>8294</v>
      </c>
      <c r="AX747" s="215"/>
      <c r="AY747" s="215" t="s">
        <v>8294</v>
      </c>
      <c r="AZ747" s="215"/>
      <c r="BA747" s="215" t="s">
        <v>8294</v>
      </c>
      <c r="BB747" s="215"/>
      <c r="BC747" s="215" t="s">
        <v>8294</v>
      </c>
      <c r="BD747" s="215"/>
      <c r="BE747" s="212">
        <v>3</v>
      </c>
      <c r="BF747" s="217">
        <v>42279</v>
      </c>
      <c r="BG747" s="212">
        <v>0.3</v>
      </c>
      <c r="BH747" s="212" t="s">
        <v>8299</v>
      </c>
      <c r="BI747" s="211" t="s">
        <v>8294</v>
      </c>
      <c r="BJ747" s="211"/>
      <c r="BK747" s="211" t="s">
        <v>8294</v>
      </c>
      <c r="BL747" s="211"/>
      <c r="BM747" s="212">
        <v>61.2</v>
      </c>
      <c r="BN747" s="212" t="s">
        <v>8299</v>
      </c>
      <c r="BO747" s="211" t="s">
        <v>8294</v>
      </c>
      <c r="BP747" s="211"/>
      <c r="BQ747" s="212">
        <v>8.8000000000000007</v>
      </c>
      <c r="BR747" s="212" t="s">
        <v>8299</v>
      </c>
      <c r="BS747" s="212">
        <v>47</v>
      </c>
      <c r="BT747" s="212" t="s">
        <v>8299</v>
      </c>
      <c r="BU747" s="212">
        <v>13.9</v>
      </c>
      <c r="BV747" s="212" t="s">
        <v>8299</v>
      </c>
      <c r="BW747" s="212">
        <v>25.6</v>
      </c>
      <c r="BX747" s="212" t="s">
        <v>8299</v>
      </c>
      <c r="BY747" s="234">
        <v>7.161074161529541</v>
      </c>
      <c r="BZ747" s="214">
        <v>42215</v>
      </c>
      <c r="CA747" s="212">
        <v>31.5</v>
      </c>
      <c r="CB747" s="208" t="s">
        <v>8299</v>
      </c>
      <c r="CC747" s="212">
        <v>8</v>
      </c>
      <c r="CD747" s="214">
        <v>42215</v>
      </c>
      <c r="CE747" s="208">
        <v>0</v>
      </c>
      <c r="CG747" s="215" t="s">
        <v>8294</v>
      </c>
      <c r="CH747" s="215" t="s">
        <v>8294</v>
      </c>
      <c r="CI747" s="215" t="s">
        <v>8294</v>
      </c>
      <c r="CJ747" s="215" t="s">
        <v>8294</v>
      </c>
    </row>
    <row r="748" spans="1:92">
      <c r="A748" s="210" t="s">
        <v>7624</v>
      </c>
      <c r="B748" s="211" t="s">
        <v>7871</v>
      </c>
      <c r="C748" s="212" t="s">
        <v>7653</v>
      </c>
      <c r="D748" s="211" t="s">
        <v>8276</v>
      </c>
      <c r="E748" s="212">
        <v>23</v>
      </c>
      <c r="F748" s="212">
        <v>2</v>
      </c>
      <c r="G748" s="213">
        <v>323</v>
      </c>
      <c r="H748" s="213">
        <v>13</v>
      </c>
      <c r="I748" s="213"/>
      <c r="J748" s="213"/>
      <c r="K748" s="211" t="s">
        <v>8294</v>
      </c>
      <c r="M748" s="212">
        <v>7</v>
      </c>
      <c r="N748" s="214">
        <v>41915</v>
      </c>
      <c r="O748" s="212">
        <v>3.13</v>
      </c>
      <c r="P748" s="214">
        <v>42215</v>
      </c>
      <c r="Q748" s="215" t="s">
        <v>8294</v>
      </c>
      <c r="R748" s="215" t="s">
        <v>8294</v>
      </c>
      <c r="S748" s="215" t="s">
        <v>8294</v>
      </c>
      <c r="T748" s="215" t="s">
        <v>8294</v>
      </c>
      <c r="U748" s="209">
        <f>AD748*BS748</f>
        <v>1049.5552168888889</v>
      </c>
      <c r="V748" s="216">
        <v>42215</v>
      </c>
      <c r="W748" s="215">
        <v>13.5</v>
      </c>
      <c r="X748" s="215" t="s">
        <v>8294</v>
      </c>
      <c r="Y748" s="215" t="s">
        <v>8294</v>
      </c>
      <c r="Z748" s="209">
        <f>AD748*BU748</f>
        <v>297.47872414814816</v>
      </c>
      <c r="AA748" s="216">
        <v>42215</v>
      </c>
      <c r="AB748" s="208">
        <f>(AD748/AH748)*10000</f>
        <v>46553.790946502057</v>
      </c>
      <c r="AC748" s="216">
        <v>42215</v>
      </c>
      <c r="AD748" s="485">
        <f>(O748/W748)*(((100-CC748)/100)*((100-2)/100))*100</f>
        <v>20.949205925925927</v>
      </c>
      <c r="AE748" s="216">
        <v>42212</v>
      </c>
      <c r="AF748" s="235">
        <v>23.490923890923888</v>
      </c>
      <c r="AG748" s="216">
        <v>42212</v>
      </c>
      <c r="AH748" s="212">
        <v>4.5</v>
      </c>
      <c r="AI748" s="216" t="s">
        <v>8299</v>
      </c>
      <c r="AJ748" s="212">
        <v>165</v>
      </c>
      <c r="AK748" s="216">
        <v>42145</v>
      </c>
      <c r="AL748" s="215" t="s">
        <v>8294</v>
      </c>
      <c r="AM748" s="215"/>
      <c r="AN748" s="212">
        <v>107</v>
      </c>
      <c r="AO748" s="212"/>
      <c r="AP748" s="215" t="s">
        <v>8294</v>
      </c>
      <c r="AQ748" s="215"/>
      <c r="AR748" s="215" t="s">
        <v>8294</v>
      </c>
      <c r="AS748" s="215"/>
      <c r="AT748" s="215" t="s">
        <v>8294</v>
      </c>
      <c r="AU748" s="215" t="s">
        <v>8294</v>
      </c>
      <c r="AV748" s="215"/>
      <c r="AW748" s="215" t="s">
        <v>8294</v>
      </c>
      <c r="AX748" s="215"/>
      <c r="AY748" s="215" t="s">
        <v>8294</v>
      </c>
      <c r="AZ748" s="215"/>
      <c r="BA748" s="215" t="s">
        <v>8294</v>
      </c>
      <c r="BB748" s="215"/>
      <c r="BC748" s="215" t="s">
        <v>8294</v>
      </c>
      <c r="BD748" s="215"/>
      <c r="BE748" s="212">
        <v>3</v>
      </c>
      <c r="BF748" s="217">
        <v>42279</v>
      </c>
      <c r="BG748" s="212">
        <v>8.6999999999999993</v>
      </c>
      <c r="BH748" s="212" t="s">
        <v>8299</v>
      </c>
      <c r="BI748" s="211" t="s">
        <v>8294</v>
      </c>
      <c r="BJ748" s="211"/>
      <c r="BK748" s="211" t="s">
        <v>8294</v>
      </c>
      <c r="BL748" s="211"/>
      <c r="BM748" s="212">
        <v>66</v>
      </c>
      <c r="BN748" s="212" t="s">
        <v>8299</v>
      </c>
      <c r="BO748" s="211" t="s">
        <v>8294</v>
      </c>
      <c r="BP748" s="211"/>
      <c r="BQ748" s="212">
        <v>6.4</v>
      </c>
      <c r="BR748" s="212" t="s">
        <v>8299</v>
      </c>
      <c r="BS748" s="212">
        <v>50.1</v>
      </c>
      <c r="BT748" s="212" t="s">
        <v>8299</v>
      </c>
      <c r="BU748" s="212">
        <v>14.2</v>
      </c>
      <c r="BV748" s="212" t="s">
        <v>8299</v>
      </c>
      <c r="BW748" s="212">
        <v>32</v>
      </c>
      <c r="BX748" s="212" t="s">
        <v>8299</v>
      </c>
      <c r="BY748" s="234">
        <v>7.4557151794433594</v>
      </c>
      <c r="BZ748" s="214">
        <v>42215</v>
      </c>
      <c r="CA748" s="212">
        <v>34.700000000000003</v>
      </c>
      <c r="CB748" s="208" t="s">
        <v>8299</v>
      </c>
      <c r="CC748" s="212">
        <v>7.8</v>
      </c>
      <c r="CD748" s="214">
        <v>42215</v>
      </c>
      <c r="CE748" s="208">
        <v>0</v>
      </c>
      <c r="CG748" s="215" t="s">
        <v>8294</v>
      </c>
      <c r="CH748" s="215" t="s">
        <v>8294</v>
      </c>
      <c r="CI748" s="215" t="s">
        <v>8294</v>
      </c>
      <c r="CJ748" s="215" t="s">
        <v>8294</v>
      </c>
    </row>
    <row r="749" spans="1:92">
      <c r="A749" s="210" t="s">
        <v>7624</v>
      </c>
      <c r="B749" s="211" t="s">
        <v>8196</v>
      </c>
      <c r="C749" s="212" t="s">
        <v>7394</v>
      </c>
      <c r="D749" s="211" t="s">
        <v>8276</v>
      </c>
      <c r="E749" s="212">
        <v>185</v>
      </c>
      <c r="F749" s="212">
        <v>2</v>
      </c>
      <c r="G749" s="213">
        <v>323</v>
      </c>
      <c r="H749" s="213">
        <v>14</v>
      </c>
      <c r="I749" s="213"/>
      <c r="J749" s="213"/>
      <c r="K749" s="212">
        <v>25</v>
      </c>
      <c r="L749" s="223">
        <v>42278</v>
      </c>
      <c r="M749" s="212">
        <v>7</v>
      </c>
      <c r="N749" s="214">
        <v>41915</v>
      </c>
      <c r="O749" s="212">
        <v>4.6399999999999997</v>
      </c>
      <c r="P749" s="214">
        <v>42215</v>
      </c>
      <c r="Q749" s="215" t="s">
        <v>8294</v>
      </c>
      <c r="R749" s="215" t="s">
        <v>8294</v>
      </c>
      <c r="S749" s="215" t="s">
        <v>8294</v>
      </c>
      <c r="T749" s="215" t="s">
        <v>8294</v>
      </c>
      <c r="U749" s="209">
        <f>AD749*BS749</f>
        <v>1462.5614079999993</v>
      </c>
      <c r="V749" s="216">
        <v>42215</v>
      </c>
      <c r="W749" s="215">
        <v>13.5</v>
      </c>
      <c r="X749" s="215" t="s">
        <v>8294</v>
      </c>
      <c r="Y749" s="215" t="s">
        <v>8294</v>
      </c>
      <c r="Z749" s="209">
        <f>AD749*BU749</f>
        <v>442.16972799999991</v>
      </c>
      <c r="AA749" s="216">
        <v>42215</v>
      </c>
      <c r="AB749" s="208">
        <f>(AD749/AH749)*10000</f>
        <v>75416.975609756089</v>
      </c>
      <c r="AC749" s="216">
        <v>42215</v>
      </c>
      <c r="AD749" s="485">
        <f>(O749/W749)*(((100-CC749)/100)*((100-2)/100))*100</f>
        <v>30.92095999999999</v>
      </c>
      <c r="AE749" s="216">
        <v>42212</v>
      </c>
      <c r="AF749" s="235">
        <v>34.67252747252747</v>
      </c>
      <c r="AG749" s="216">
        <v>42212</v>
      </c>
      <c r="AH749" s="212">
        <v>4.0999999999999996</v>
      </c>
      <c r="AI749" s="216" t="s">
        <v>8299</v>
      </c>
      <c r="AJ749" s="212">
        <v>150</v>
      </c>
      <c r="AK749" s="216">
        <v>42145</v>
      </c>
      <c r="AL749" s="215" t="s">
        <v>8294</v>
      </c>
      <c r="AM749" s="215"/>
      <c r="AN749" s="212">
        <v>103</v>
      </c>
      <c r="AO749" s="212"/>
      <c r="AP749" s="215" t="s">
        <v>8294</v>
      </c>
      <c r="AQ749" s="215"/>
      <c r="AR749" s="215" t="s">
        <v>8294</v>
      </c>
      <c r="AS749" s="215"/>
      <c r="AT749" s="215" t="s">
        <v>8294</v>
      </c>
      <c r="AU749" s="215" t="s">
        <v>8294</v>
      </c>
      <c r="AV749" s="215"/>
      <c r="AW749" s="215" t="s">
        <v>8294</v>
      </c>
      <c r="AX749" s="215"/>
      <c r="AY749" s="215" t="s">
        <v>8294</v>
      </c>
      <c r="AZ749" s="215"/>
      <c r="BA749" s="215" t="s">
        <v>8294</v>
      </c>
      <c r="BB749" s="215"/>
      <c r="BC749" s="215" t="s">
        <v>8294</v>
      </c>
      <c r="BD749" s="215"/>
      <c r="BE749" s="212">
        <v>3</v>
      </c>
      <c r="BF749" s="217">
        <v>42279</v>
      </c>
      <c r="BG749" s="212">
        <v>-14.4</v>
      </c>
      <c r="BH749" s="212" t="s">
        <v>8299</v>
      </c>
      <c r="BI749" s="211" t="s">
        <v>8294</v>
      </c>
      <c r="BJ749" s="211"/>
      <c r="BK749" s="211" t="s">
        <v>8294</v>
      </c>
      <c r="BL749" s="211"/>
      <c r="BM749" s="212">
        <v>61.1</v>
      </c>
      <c r="BN749" s="212" t="s">
        <v>8299</v>
      </c>
      <c r="BO749" s="211" t="s">
        <v>8294</v>
      </c>
      <c r="BP749" s="211"/>
      <c r="BQ749" s="212">
        <v>10</v>
      </c>
      <c r="BR749" s="212" t="s">
        <v>8299</v>
      </c>
      <c r="BS749" s="212">
        <v>47.3</v>
      </c>
      <c r="BT749" s="212" t="s">
        <v>8299</v>
      </c>
      <c r="BU749" s="212">
        <v>14.3</v>
      </c>
      <c r="BV749" s="212" t="s">
        <v>8299</v>
      </c>
      <c r="BW749" s="212">
        <v>9.1</v>
      </c>
      <c r="BX749" s="212" t="s">
        <v>8299</v>
      </c>
      <c r="BY749" s="234">
        <v>7.6623849868774414</v>
      </c>
      <c r="BZ749" s="214">
        <v>42215</v>
      </c>
      <c r="CA749" s="212">
        <v>32.799999999999997</v>
      </c>
      <c r="CB749" s="208" t="s">
        <v>8299</v>
      </c>
      <c r="CC749" s="212">
        <v>8.1999999999999993</v>
      </c>
      <c r="CD749" s="214">
        <v>42215</v>
      </c>
      <c r="CE749" s="208">
        <v>0</v>
      </c>
      <c r="CG749" s="215" t="s">
        <v>8294</v>
      </c>
      <c r="CH749" s="215" t="s">
        <v>8294</v>
      </c>
      <c r="CI749" s="215" t="s">
        <v>8294</v>
      </c>
      <c r="CJ749" s="215" t="s">
        <v>8294</v>
      </c>
    </row>
    <row r="750" spans="1:92">
      <c r="A750" s="210" t="s">
        <v>7624</v>
      </c>
      <c r="B750" s="211" t="s">
        <v>8149</v>
      </c>
      <c r="C750" s="212" t="s">
        <v>7780</v>
      </c>
      <c r="D750" s="211" t="s">
        <v>8276</v>
      </c>
      <c r="E750" s="212">
        <v>157</v>
      </c>
      <c r="F750" s="212">
        <v>2</v>
      </c>
      <c r="G750" s="213">
        <v>323</v>
      </c>
      <c r="H750" s="213">
        <v>15</v>
      </c>
      <c r="I750" s="213"/>
      <c r="J750" s="213"/>
      <c r="K750" s="211" t="s">
        <v>8294</v>
      </c>
      <c r="M750" s="212">
        <v>7</v>
      </c>
      <c r="N750" s="214">
        <v>41915</v>
      </c>
      <c r="O750" s="212">
        <v>4.78</v>
      </c>
      <c r="P750" s="214">
        <v>42215</v>
      </c>
      <c r="Q750" s="215" t="s">
        <v>8294</v>
      </c>
      <c r="R750" s="215" t="s">
        <v>8294</v>
      </c>
      <c r="S750" s="215" t="s">
        <v>8294</v>
      </c>
      <c r="T750" s="215" t="s">
        <v>8294</v>
      </c>
      <c r="U750" s="209">
        <f>AD750*BS750</f>
        <v>1541.8962844444445</v>
      </c>
      <c r="V750" s="216">
        <v>42215</v>
      </c>
      <c r="W750" s="215">
        <v>13.5</v>
      </c>
      <c r="X750" s="215" t="s">
        <v>8294</v>
      </c>
      <c r="Y750" s="215" t="s">
        <v>8294</v>
      </c>
      <c r="Z750" s="209">
        <f>AD750*BU750</f>
        <v>466.08045037037044</v>
      </c>
      <c r="AA750" s="216">
        <v>42215</v>
      </c>
      <c r="AB750" s="208">
        <f>(AD750/AH750)*10000</f>
        <v>69398.51851851854</v>
      </c>
      <c r="AC750" s="216">
        <v>42215</v>
      </c>
      <c r="AD750" s="485">
        <f>(O750/W750)*(((100-CC750)/100)*((100-2)/100))*100</f>
        <v>31.923318518518524</v>
      </c>
      <c r="AE750" s="216">
        <v>42212</v>
      </c>
      <c r="AF750" s="235">
        <v>35.796499796499795</v>
      </c>
      <c r="AG750" s="216">
        <v>42212</v>
      </c>
      <c r="AH750" s="212">
        <v>4.5999999999999996</v>
      </c>
      <c r="AI750" s="216" t="s">
        <v>8299</v>
      </c>
      <c r="AJ750" s="212">
        <v>165</v>
      </c>
      <c r="AK750" s="216">
        <v>42145</v>
      </c>
      <c r="AL750" s="215" t="s">
        <v>8294</v>
      </c>
      <c r="AM750" s="215"/>
      <c r="AN750" s="212">
        <v>106</v>
      </c>
      <c r="AO750" s="212"/>
      <c r="AP750" s="215" t="s">
        <v>8294</v>
      </c>
      <c r="AQ750" s="215"/>
      <c r="AR750" s="215" t="s">
        <v>8294</v>
      </c>
      <c r="AS750" s="215"/>
      <c r="AT750" s="215" t="s">
        <v>8294</v>
      </c>
      <c r="AU750" s="215" t="s">
        <v>8294</v>
      </c>
      <c r="AV750" s="215"/>
      <c r="AW750" s="215" t="s">
        <v>8294</v>
      </c>
      <c r="AX750" s="215"/>
      <c r="AY750" s="215" t="s">
        <v>8294</v>
      </c>
      <c r="AZ750" s="215"/>
      <c r="BA750" s="215" t="s">
        <v>8294</v>
      </c>
      <c r="BB750" s="215"/>
      <c r="BC750" s="215" t="s">
        <v>8294</v>
      </c>
      <c r="BD750" s="215"/>
      <c r="BE750" s="212">
        <v>3</v>
      </c>
      <c r="BF750" s="217">
        <v>42279</v>
      </c>
      <c r="BG750" s="212">
        <v>-5.9</v>
      </c>
      <c r="BH750" s="212" t="s">
        <v>8299</v>
      </c>
      <c r="BI750" s="211" t="s">
        <v>8294</v>
      </c>
      <c r="BJ750" s="211"/>
      <c r="BK750" s="211" t="s">
        <v>8294</v>
      </c>
      <c r="BL750" s="211"/>
      <c r="BM750" s="212">
        <v>63.1</v>
      </c>
      <c r="BN750" s="212" t="s">
        <v>8299</v>
      </c>
      <c r="BO750" s="211" t="s">
        <v>8294</v>
      </c>
      <c r="BP750" s="211"/>
      <c r="BQ750" s="212">
        <v>8.4</v>
      </c>
      <c r="BR750" s="212" t="s">
        <v>8299</v>
      </c>
      <c r="BS750" s="212">
        <v>48.3</v>
      </c>
      <c r="BT750" s="212" t="s">
        <v>8299</v>
      </c>
      <c r="BU750" s="212">
        <v>14.6</v>
      </c>
      <c r="BV750" s="212" t="s">
        <v>8299</v>
      </c>
      <c r="BW750" s="212">
        <v>22.5</v>
      </c>
      <c r="BX750" s="212" t="s">
        <v>8299</v>
      </c>
      <c r="BY750" s="234">
        <v>7.4329462051391602</v>
      </c>
      <c r="BZ750" s="214">
        <v>42215</v>
      </c>
      <c r="CA750" s="212">
        <v>34.299999999999997</v>
      </c>
      <c r="CB750" s="208" t="s">
        <v>8299</v>
      </c>
      <c r="CC750" s="212">
        <v>8</v>
      </c>
      <c r="CD750" s="214">
        <v>42215</v>
      </c>
      <c r="CE750" s="208">
        <v>0</v>
      </c>
      <c r="CG750" s="215" t="s">
        <v>8294</v>
      </c>
      <c r="CH750" s="215" t="s">
        <v>8294</v>
      </c>
      <c r="CI750" s="215" t="s">
        <v>8294</v>
      </c>
      <c r="CJ750" s="215" t="s">
        <v>8294</v>
      </c>
    </row>
    <row r="751" spans="1:92">
      <c r="A751" s="210" t="s">
        <v>7624</v>
      </c>
      <c r="B751" s="211" t="s">
        <v>7847</v>
      </c>
      <c r="C751" s="212" t="s">
        <v>7846</v>
      </c>
      <c r="D751" s="211" t="s">
        <v>8276</v>
      </c>
      <c r="E751" s="212">
        <v>14</v>
      </c>
      <c r="F751" s="212">
        <v>2</v>
      </c>
      <c r="G751" s="213">
        <v>323</v>
      </c>
      <c r="H751" s="213">
        <v>16</v>
      </c>
      <c r="I751" s="213"/>
      <c r="J751" s="213"/>
      <c r="K751" s="211" t="s">
        <v>8294</v>
      </c>
      <c r="M751" s="212">
        <v>7</v>
      </c>
      <c r="N751" s="214">
        <v>41915</v>
      </c>
      <c r="O751" s="212">
        <v>2.5</v>
      </c>
      <c r="P751" s="214">
        <v>42215</v>
      </c>
      <c r="Q751" s="215" t="s">
        <v>8294</v>
      </c>
      <c r="R751" s="215" t="s">
        <v>8294</v>
      </c>
      <c r="S751" s="215" t="s">
        <v>8294</v>
      </c>
      <c r="T751" s="215" t="s">
        <v>8294</v>
      </c>
      <c r="U751" s="209">
        <f>AD751*BS751</f>
        <v>803.09185185185186</v>
      </c>
      <c r="V751" s="216">
        <v>42215</v>
      </c>
      <c r="W751" s="215">
        <v>13.5</v>
      </c>
      <c r="X751" s="215" t="s">
        <v>8294</v>
      </c>
      <c r="Y751" s="215" t="s">
        <v>8294</v>
      </c>
      <c r="Z751" s="209">
        <f>AD751*BU751</f>
        <v>235.41777777777776</v>
      </c>
      <c r="AA751" s="216">
        <v>42215</v>
      </c>
      <c r="AB751" s="208">
        <f>(AD751/AH751)*10000</f>
        <v>37946.127946127941</v>
      </c>
      <c r="AC751" s="216">
        <v>42215</v>
      </c>
      <c r="AD751" s="485">
        <f>(O751/W751)*(((100-CC751)/100)*((100-2)/100))*100</f>
        <v>16.696296296296296</v>
      </c>
      <c r="AE751" s="216">
        <v>42212</v>
      </c>
      <c r="AF751" s="235">
        <v>18.722018722018721</v>
      </c>
      <c r="AG751" s="216">
        <v>42212</v>
      </c>
      <c r="AH751" s="212">
        <v>4.4000000000000004</v>
      </c>
      <c r="AI751" s="216" t="s">
        <v>8299</v>
      </c>
      <c r="AJ751" s="212">
        <v>145</v>
      </c>
      <c r="AK751" s="216">
        <v>42145</v>
      </c>
      <c r="AL751" s="215" t="s">
        <v>8294</v>
      </c>
      <c r="AM751" s="215"/>
      <c r="AN751" s="212">
        <v>105</v>
      </c>
      <c r="AO751" s="212"/>
      <c r="AP751" s="215" t="s">
        <v>8294</v>
      </c>
      <c r="AQ751" s="215"/>
      <c r="AR751" s="215" t="s">
        <v>8294</v>
      </c>
      <c r="AS751" s="215"/>
      <c r="AT751" s="215" t="s">
        <v>8294</v>
      </c>
      <c r="AU751" s="215" t="s">
        <v>8294</v>
      </c>
      <c r="AV751" s="215"/>
      <c r="AW751" s="215" t="s">
        <v>8294</v>
      </c>
      <c r="AX751" s="215"/>
      <c r="AY751" s="215" t="s">
        <v>8294</v>
      </c>
      <c r="AZ751" s="215"/>
      <c r="BA751" s="215" t="s">
        <v>8294</v>
      </c>
      <c r="BB751" s="215"/>
      <c r="BC751" s="215" t="s">
        <v>8294</v>
      </c>
      <c r="BD751" s="215"/>
      <c r="BE751" s="212">
        <v>3</v>
      </c>
      <c r="BF751" s="217">
        <v>42279</v>
      </c>
      <c r="BG751" s="212">
        <v>4.9000000000000004</v>
      </c>
      <c r="BH751" s="212" t="s">
        <v>8299</v>
      </c>
      <c r="BI751" s="211" t="s">
        <v>8294</v>
      </c>
      <c r="BJ751" s="211"/>
      <c r="BK751" s="211" t="s">
        <v>8294</v>
      </c>
      <c r="BL751" s="211"/>
      <c r="BM751" s="212">
        <v>64.099999999999994</v>
      </c>
      <c r="BN751" s="212" t="s">
        <v>8299</v>
      </c>
      <c r="BO751" s="211" t="s">
        <v>8294</v>
      </c>
      <c r="BP751" s="211"/>
      <c r="BQ751" s="212">
        <v>7.8</v>
      </c>
      <c r="BR751" s="212" t="s">
        <v>8299</v>
      </c>
      <c r="BS751" s="212">
        <v>48.1</v>
      </c>
      <c r="BT751" s="212" t="s">
        <v>8299</v>
      </c>
      <c r="BU751" s="212">
        <v>14.1</v>
      </c>
      <c r="BV751" s="212" t="s">
        <v>8299</v>
      </c>
      <c r="BW751" s="212">
        <v>32.200000000000003</v>
      </c>
      <c r="BX751" s="212" t="s">
        <v>8299</v>
      </c>
      <c r="BY751" s="234">
        <v>7.5107660293579102</v>
      </c>
      <c r="BZ751" s="214">
        <v>42215</v>
      </c>
      <c r="CA751" s="212">
        <v>32.799999999999997</v>
      </c>
      <c r="CB751" s="208" t="s">
        <v>8299</v>
      </c>
      <c r="CC751" s="212">
        <v>8</v>
      </c>
      <c r="CD751" s="214">
        <v>42215</v>
      </c>
      <c r="CE751" s="208">
        <v>0</v>
      </c>
      <c r="CG751" s="215" t="s">
        <v>8294</v>
      </c>
      <c r="CH751" s="215" t="s">
        <v>8294</v>
      </c>
      <c r="CI751" s="215" t="s">
        <v>8294</v>
      </c>
      <c r="CJ751" s="215" t="s">
        <v>8294</v>
      </c>
    </row>
    <row r="752" spans="1:92">
      <c r="A752" s="210" t="s">
        <v>7624</v>
      </c>
      <c r="B752" s="211" t="s">
        <v>8013</v>
      </c>
      <c r="C752" s="212" t="s">
        <v>7720</v>
      </c>
      <c r="D752" s="211" t="s">
        <v>8274</v>
      </c>
      <c r="E752" s="212">
        <v>94</v>
      </c>
      <c r="F752" s="212">
        <v>2</v>
      </c>
      <c r="G752" s="213">
        <v>323</v>
      </c>
      <c r="H752" s="213">
        <v>17</v>
      </c>
      <c r="I752" s="213"/>
      <c r="J752" s="213"/>
      <c r="K752" s="211" t="s">
        <v>8294</v>
      </c>
      <c r="M752" s="212">
        <v>7</v>
      </c>
      <c r="N752" s="214">
        <v>41915</v>
      </c>
      <c r="O752" s="212">
        <v>3.61</v>
      </c>
      <c r="P752" s="214">
        <v>42215</v>
      </c>
      <c r="Q752" s="215" t="s">
        <v>8294</v>
      </c>
      <c r="R752" s="215" t="s">
        <v>8294</v>
      </c>
      <c r="S752" s="215" t="s">
        <v>8294</v>
      </c>
      <c r="T752" s="215" t="s">
        <v>8294</v>
      </c>
      <c r="U752" s="209">
        <f>AD752*BS752</f>
        <v>1175.4065337777777</v>
      </c>
      <c r="V752" s="216">
        <v>42215</v>
      </c>
      <c r="W752" s="215">
        <v>13.5</v>
      </c>
      <c r="X752" s="215" t="s">
        <v>8294</v>
      </c>
      <c r="Y752" s="215" t="s">
        <v>8294</v>
      </c>
      <c r="Z752" s="209">
        <f>AD752*BU752</f>
        <v>279.97363022222214</v>
      </c>
      <c r="AA752" s="216">
        <v>42215</v>
      </c>
      <c r="AB752" s="208">
        <f>(AD752/AH752)*10000</f>
        <v>57465.851851851839</v>
      </c>
      <c r="AC752" s="216">
        <v>42215</v>
      </c>
      <c r="AD752" s="485">
        <f>(O752/W752)*(((100-CC752)/100)*((100-2)/100))*100</f>
        <v>24.135657777777773</v>
      </c>
      <c r="AE752" s="216">
        <v>42212</v>
      </c>
      <c r="AF752" s="235">
        <v>27.063980463980457</v>
      </c>
      <c r="AG752" s="216">
        <v>42212</v>
      </c>
      <c r="AH752" s="212">
        <v>4.2</v>
      </c>
      <c r="AI752" s="216" t="s">
        <v>8299</v>
      </c>
      <c r="AJ752" s="212">
        <v>145</v>
      </c>
      <c r="AK752" s="216">
        <v>42145</v>
      </c>
      <c r="AL752" s="215" t="s">
        <v>8294</v>
      </c>
      <c r="AM752" s="215"/>
      <c r="AN752" s="212">
        <v>99</v>
      </c>
      <c r="AO752" s="212"/>
      <c r="AP752" s="215" t="s">
        <v>8294</v>
      </c>
      <c r="AQ752" s="215"/>
      <c r="AR752" s="215" t="s">
        <v>8294</v>
      </c>
      <c r="AS752" s="215"/>
      <c r="AT752" s="215" t="s">
        <v>8294</v>
      </c>
      <c r="AU752" s="215" t="s">
        <v>8294</v>
      </c>
      <c r="AV752" s="215"/>
      <c r="AW752" s="215" t="s">
        <v>8294</v>
      </c>
      <c r="AX752" s="215"/>
      <c r="AY752" s="215" t="s">
        <v>8294</v>
      </c>
      <c r="AZ752" s="215"/>
      <c r="BA752" s="215" t="s">
        <v>8294</v>
      </c>
      <c r="BB752" s="215"/>
      <c r="BC752" s="215" t="s">
        <v>8294</v>
      </c>
      <c r="BD752" s="215"/>
      <c r="BE752" s="212">
        <v>3</v>
      </c>
      <c r="BF752" s="217">
        <v>42279</v>
      </c>
      <c r="BG752" s="212">
        <v>-15.3</v>
      </c>
      <c r="BH752" s="212" t="s">
        <v>8299</v>
      </c>
      <c r="BI752" s="211" t="s">
        <v>8294</v>
      </c>
      <c r="BJ752" s="211"/>
      <c r="BK752" s="211" t="s">
        <v>8294</v>
      </c>
      <c r="BL752" s="211"/>
      <c r="BM752" s="212">
        <v>61.3</v>
      </c>
      <c r="BN752" s="212" t="s">
        <v>8299</v>
      </c>
      <c r="BO752" s="211" t="s">
        <v>8294</v>
      </c>
      <c r="BP752" s="211"/>
      <c r="BQ752" s="212">
        <v>9.6</v>
      </c>
      <c r="BR752" s="212" t="s">
        <v>8299</v>
      </c>
      <c r="BS752" s="212">
        <v>48.7</v>
      </c>
      <c r="BT752" s="212" t="s">
        <v>8299</v>
      </c>
      <c r="BU752" s="212">
        <v>11.6</v>
      </c>
      <c r="BV752" s="212" t="s">
        <v>8299</v>
      </c>
      <c r="BW752" s="212">
        <v>9</v>
      </c>
      <c r="BX752" s="212" t="s">
        <v>8299</v>
      </c>
      <c r="BY752" s="234">
        <v>7.3065028190612793</v>
      </c>
      <c r="BZ752" s="214">
        <v>42215</v>
      </c>
      <c r="CA752" s="212">
        <v>27.3</v>
      </c>
      <c r="CB752" s="208" t="s">
        <v>8299</v>
      </c>
      <c r="CC752" s="212">
        <v>7.9</v>
      </c>
      <c r="CD752" s="214">
        <v>42215</v>
      </c>
      <c r="CE752" s="208">
        <v>0</v>
      </c>
      <c r="CG752" s="215" t="s">
        <v>8294</v>
      </c>
      <c r="CH752" s="215" t="s">
        <v>8294</v>
      </c>
      <c r="CI752" s="215" t="s">
        <v>8294</v>
      </c>
      <c r="CJ752" s="215" t="s">
        <v>8294</v>
      </c>
    </row>
    <row r="753" spans="1:88">
      <c r="A753" s="210" t="s">
        <v>7624</v>
      </c>
      <c r="B753" s="211" t="s">
        <v>8181</v>
      </c>
      <c r="C753" s="212" t="s">
        <v>7797</v>
      </c>
      <c r="D753" s="211" t="s">
        <v>8274</v>
      </c>
      <c r="E753" s="212">
        <v>174</v>
      </c>
      <c r="F753" s="212">
        <v>2</v>
      </c>
      <c r="G753" s="213">
        <v>323</v>
      </c>
      <c r="H753" s="213">
        <v>18</v>
      </c>
      <c r="I753" s="213"/>
      <c r="J753" s="213"/>
      <c r="K753" s="211" t="s">
        <v>8294</v>
      </c>
      <c r="M753" s="212">
        <v>7</v>
      </c>
      <c r="N753" s="214">
        <v>41915</v>
      </c>
      <c r="O753" s="212">
        <v>4.82</v>
      </c>
      <c r="P753" s="214">
        <v>42215</v>
      </c>
      <c r="Q753" s="215" t="s">
        <v>8294</v>
      </c>
      <c r="R753" s="215" t="s">
        <v>8294</v>
      </c>
      <c r="S753" s="215" t="s">
        <v>8294</v>
      </c>
      <c r="T753" s="215" t="s">
        <v>8294</v>
      </c>
      <c r="U753" s="209">
        <f>AD753*BS753</f>
        <v>1564.4563200000002</v>
      </c>
      <c r="V753" s="216">
        <v>42215</v>
      </c>
      <c r="W753" s="215">
        <v>13.5</v>
      </c>
      <c r="X753" s="215" t="s">
        <v>8294</v>
      </c>
      <c r="Y753" s="215" t="s">
        <v>8294</v>
      </c>
      <c r="Z753" s="209">
        <f>AD753*BU753</f>
        <v>370.19028148148152</v>
      </c>
      <c r="AA753" s="216">
        <v>42215</v>
      </c>
      <c r="AB753" s="208">
        <f>(AD753/AH753)*10000</f>
        <v>76643.950617283961</v>
      </c>
      <c r="AC753" s="216">
        <v>42215</v>
      </c>
      <c r="AD753" s="485">
        <f>(O753/W753)*(((100-CC753)/100)*((100-2)/100))*100</f>
        <v>32.190459259259264</v>
      </c>
      <c r="AE753" s="216">
        <v>42212</v>
      </c>
      <c r="AF753" s="235">
        <v>36.096052096052098</v>
      </c>
      <c r="AG753" s="216">
        <v>42212</v>
      </c>
      <c r="AH753" s="212">
        <v>4.2</v>
      </c>
      <c r="AI753" s="216" t="s">
        <v>8299</v>
      </c>
      <c r="AJ753" s="212">
        <v>155</v>
      </c>
      <c r="AK753" s="216">
        <v>42145</v>
      </c>
      <c r="AL753" s="215" t="s">
        <v>8294</v>
      </c>
      <c r="AM753" s="215"/>
      <c r="AN753" s="212">
        <v>102</v>
      </c>
      <c r="AO753" s="212"/>
      <c r="AP753" s="215" t="s">
        <v>8294</v>
      </c>
      <c r="AQ753" s="215"/>
      <c r="AR753" s="215" t="s">
        <v>8294</v>
      </c>
      <c r="AS753" s="215"/>
      <c r="AT753" s="215" t="s">
        <v>8294</v>
      </c>
      <c r="AU753" s="215" t="s">
        <v>8294</v>
      </c>
      <c r="AV753" s="215"/>
      <c r="AW753" s="215" t="s">
        <v>8294</v>
      </c>
      <c r="AX753" s="215"/>
      <c r="AY753" s="215" t="s">
        <v>8294</v>
      </c>
      <c r="AZ753" s="215"/>
      <c r="BA753" s="215" t="s">
        <v>8294</v>
      </c>
      <c r="BB753" s="215"/>
      <c r="BC753" s="215" t="s">
        <v>8294</v>
      </c>
      <c r="BD753" s="215"/>
      <c r="BE753" s="212">
        <v>3</v>
      </c>
      <c r="BF753" s="217">
        <v>42279</v>
      </c>
      <c r="BG753" s="212">
        <v>-12.6</v>
      </c>
      <c r="BH753" s="212" t="s">
        <v>8299</v>
      </c>
      <c r="BI753" s="211" t="s">
        <v>8294</v>
      </c>
      <c r="BJ753" s="211"/>
      <c r="BK753" s="211" t="s">
        <v>8294</v>
      </c>
      <c r="BL753" s="211"/>
      <c r="BM753" s="212">
        <v>63</v>
      </c>
      <c r="BN753" s="212" t="s">
        <v>8299</v>
      </c>
      <c r="BO753" s="211" t="s">
        <v>8294</v>
      </c>
      <c r="BP753" s="211"/>
      <c r="BQ753" s="212">
        <v>8.6999999999999993</v>
      </c>
      <c r="BR753" s="212" t="s">
        <v>8299</v>
      </c>
      <c r="BS753" s="212">
        <v>48.6</v>
      </c>
      <c r="BT753" s="212" t="s">
        <v>8299</v>
      </c>
      <c r="BU753" s="212">
        <v>11.5</v>
      </c>
      <c r="BV753" s="212" t="s">
        <v>8299</v>
      </c>
      <c r="BW753" s="212">
        <v>12.2</v>
      </c>
      <c r="BX753" s="212" t="s">
        <v>8299</v>
      </c>
      <c r="BY753" s="234">
        <v>7.6881589889526367</v>
      </c>
      <c r="BZ753" s="214">
        <v>42215</v>
      </c>
      <c r="CA753" s="212">
        <v>27.1</v>
      </c>
      <c r="CB753" s="208" t="s">
        <v>8299</v>
      </c>
      <c r="CC753" s="212">
        <v>8</v>
      </c>
      <c r="CD753" s="214">
        <v>42215</v>
      </c>
      <c r="CE753" s="208">
        <v>0</v>
      </c>
      <c r="CG753" s="215" t="s">
        <v>8294</v>
      </c>
      <c r="CH753" s="215" t="s">
        <v>8294</v>
      </c>
      <c r="CI753" s="215" t="s">
        <v>8294</v>
      </c>
      <c r="CJ753" s="215" t="s">
        <v>8294</v>
      </c>
    </row>
    <row r="754" spans="1:88">
      <c r="A754" s="210" t="s">
        <v>7624</v>
      </c>
      <c r="B754" s="211" t="s">
        <v>8061</v>
      </c>
      <c r="C754" s="212" t="s">
        <v>7742</v>
      </c>
      <c r="D754" s="211" t="s">
        <v>8274</v>
      </c>
      <c r="E754" s="212">
        <v>117</v>
      </c>
      <c r="F754" s="212">
        <v>2</v>
      </c>
      <c r="G754" s="213">
        <v>323</v>
      </c>
      <c r="H754" s="213">
        <v>19</v>
      </c>
      <c r="I754" s="213"/>
      <c r="J754" s="213"/>
      <c r="K754" s="211" t="s">
        <v>8294</v>
      </c>
      <c r="M754" s="212">
        <v>7</v>
      </c>
      <c r="N754" s="214">
        <v>41915</v>
      </c>
      <c r="O754" s="211" t="s">
        <v>8294</v>
      </c>
      <c r="P754" s="214">
        <v>42215</v>
      </c>
      <c r="Q754" s="215" t="s">
        <v>8294</v>
      </c>
      <c r="R754" s="215" t="s">
        <v>8294</v>
      </c>
      <c r="S754" s="215" t="s">
        <v>8294</v>
      </c>
      <c r="T754" s="215" t="s">
        <v>8294</v>
      </c>
      <c r="U754" s="209" t="e">
        <f>AD754*BS754</f>
        <v>#VALUE!</v>
      </c>
      <c r="V754" s="216">
        <v>42215</v>
      </c>
      <c r="W754" s="215">
        <v>13.5</v>
      </c>
      <c r="X754" s="215" t="s">
        <v>8294</v>
      </c>
      <c r="Y754" s="215" t="s">
        <v>8294</v>
      </c>
      <c r="Z754" s="209" t="e">
        <f>AD754*BU754</f>
        <v>#VALUE!</v>
      </c>
      <c r="AA754" s="216">
        <v>42215</v>
      </c>
      <c r="AB754" s="208" t="e">
        <f>(AD754/AH754)*10000</f>
        <v>#VALUE!</v>
      </c>
      <c r="AC754" s="216">
        <v>42215</v>
      </c>
      <c r="AD754" s="485" t="e">
        <f>(O754/W754)*(((100-CC754)/100)*((100-2)/100))*100</f>
        <v>#VALUE!</v>
      </c>
      <c r="AE754" s="216">
        <v>42212</v>
      </c>
      <c r="AF754" s="235" t="s">
        <v>8294</v>
      </c>
      <c r="AG754" s="216">
        <v>42212</v>
      </c>
      <c r="AH754" s="212">
        <v>4.5999999999999996</v>
      </c>
      <c r="AI754" s="216" t="s">
        <v>8299</v>
      </c>
      <c r="AJ754" s="212">
        <v>180</v>
      </c>
      <c r="AK754" s="216">
        <v>42145</v>
      </c>
      <c r="AL754" s="215" t="s">
        <v>8294</v>
      </c>
      <c r="AM754" s="215"/>
      <c r="AN754" s="212">
        <v>112</v>
      </c>
      <c r="AO754" s="212"/>
      <c r="AP754" s="215" t="s">
        <v>8294</v>
      </c>
      <c r="AQ754" s="215"/>
      <c r="AR754" s="215" t="s">
        <v>8294</v>
      </c>
      <c r="AS754" s="215"/>
      <c r="AT754" s="215" t="s">
        <v>8294</v>
      </c>
      <c r="AU754" s="215" t="s">
        <v>8294</v>
      </c>
      <c r="AV754" s="215"/>
      <c r="AW754" s="215" t="s">
        <v>8294</v>
      </c>
      <c r="AX754" s="215"/>
      <c r="AY754" s="215" t="s">
        <v>8294</v>
      </c>
      <c r="AZ754" s="215"/>
      <c r="BA754" s="215" t="s">
        <v>8294</v>
      </c>
      <c r="BB754" s="215"/>
      <c r="BC754" s="215" t="s">
        <v>8294</v>
      </c>
      <c r="BD754" s="215"/>
      <c r="BE754" s="212">
        <v>3</v>
      </c>
      <c r="BF754" s="217">
        <v>42279</v>
      </c>
      <c r="BG754" s="212">
        <v>24.6</v>
      </c>
      <c r="BH754" s="212" t="s">
        <v>8299</v>
      </c>
      <c r="BI754" s="211" t="s">
        <v>8294</v>
      </c>
      <c r="BJ754" s="211"/>
      <c r="BK754" s="211" t="s">
        <v>8294</v>
      </c>
      <c r="BL754" s="211"/>
      <c r="BM754" s="212">
        <v>66.5</v>
      </c>
      <c r="BN754" s="212" t="s">
        <v>8299</v>
      </c>
      <c r="BO754" s="211" t="s">
        <v>8294</v>
      </c>
      <c r="BP754" s="211"/>
      <c r="BQ754" s="212">
        <v>4</v>
      </c>
      <c r="BR754" s="212" t="s">
        <v>8299</v>
      </c>
      <c r="BS754" s="212">
        <v>48.8</v>
      </c>
      <c r="BT754" s="212" t="s">
        <v>8299</v>
      </c>
      <c r="BU754" s="212">
        <v>15.4</v>
      </c>
      <c r="BV754" s="212" t="s">
        <v>8299</v>
      </c>
      <c r="BW754" s="212">
        <v>69.099999999999994</v>
      </c>
      <c r="BX754" s="212" t="s">
        <v>8299</v>
      </c>
      <c r="BY754" s="234">
        <v>7.4162211418151855</v>
      </c>
      <c r="BZ754" s="214">
        <v>42215</v>
      </c>
      <c r="CA754" s="212">
        <v>36.5</v>
      </c>
      <c r="CB754" s="208" t="s">
        <v>8299</v>
      </c>
      <c r="CC754" s="215" t="s">
        <v>8294</v>
      </c>
      <c r="CD754" s="214">
        <v>42215</v>
      </c>
      <c r="CE754" s="208">
        <v>0</v>
      </c>
      <c r="CG754" s="215" t="s">
        <v>8294</v>
      </c>
      <c r="CH754" s="215" t="s">
        <v>8294</v>
      </c>
      <c r="CI754" s="215" t="s">
        <v>8294</v>
      </c>
      <c r="CJ754" s="215" t="s">
        <v>8294</v>
      </c>
    </row>
    <row r="755" spans="1:88">
      <c r="A755" s="210" t="s">
        <v>7624</v>
      </c>
      <c r="B755" s="211" t="s">
        <v>8073</v>
      </c>
      <c r="C755" s="212" t="s">
        <v>7746</v>
      </c>
      <c r="D755" s="211" t="s">
        <v>8274</v>
      </c>
      <c r="E755" s="212">
        <v>121</v>
      </c>
      <c r="F755" s="212">
        <v>2</v>
      </c>
      <c r="G755" s="213">
        <v>323</v>
      </c>
      <c r="H755" s="213">
        <v>20</v>
      </c>
      <c r="I755" s="213"/>
      <c r="J755" s="213"/>
      <c r="K755" s="211" t="s">
        <v>8294</v>
      </c>
      <c r="M755" s="212">
        <v>7</v>
      </c>
      <c r="N755" s="214">
        <v>41915</v>
      </c>
      <c r="O755" s="212">
        <v>1.57</v>
      </c>
      <c r="P755" s="214">
        <v>42215</v>
      </c>
      <c r="Q755" s="215" t="s">
        <v>8294</v>
      </c>
      <c r="R755" s="215" t="s">
        <v>8294</v>
      </c>
      <c r="S755" s="215" t="s">
        <v>8294</v>
      </c>
      <c r="T755" s="215" t="s">
        <v>8294</v>
      </c>
      <c r="U755" s="209">
        <f>AD755*BS755</f>
        <v>518.60963362962946</v>
      </c>
      <c r="V755" s="216">
        <v>42215</v>
      </c>
      <c r="W755" s="215">
        <v>13.5</v>
      </c>
      <c r="X755" s="215" t="s">
        <v>8294</v>
      </c>
      <c r="Y755" s="215" t="s">
        <v>8294</v>
      </c>
      <c r="Z755" s="209">
        <f>AD755*BU755</f>
        <v>149.3764056296296</v>
      </c>
      <c r="AA755" s="216">
        <v>42215</v>
      </c>
      <c r="AB755" s="208">
        <f>(AD755/AH755)*10000</f>
        <v>22381.84081954294</v>
      </c>
      <c r="AC755" s="216">
        <v>42215</v>
      </c>
      <c r="AD755" s="485">
        <f>(O755/W755)*(((100-CC755)/100)*((100-2)/100))*100</f>
        <v>10.519465185185183</v>
      </c>
      <c r="AE755" s="216">
        <v>42212</v>
      </c>
      <c r="AF755" s="235">
        <v>11.795767195767196</v>
      </c>
      <c r="AG755" s="216">
        <v>42212</v>
      </c>
      <c r="AH755" s="212">
        <v>4.7</v>
      </c>
      <c r="AI755" s="216" t="s">
        <v>8299</v>
      </c>
      <c r="AJ755" s="212">
        <v>165</v>
      </c>
      <c r="AK755" s="216">
        <v>42145</v>
      </c>
      <c r="AL755" s="215" t="s">
        <v>8294</v>
      </c>
      <c r="AM755" s="215"/>
      <c r="AN755" s="212">
        <v>108</v>
      </c>
      <c r="AO755" s="212"/>
      <c r="AP755" s="215" t="s">
        <v>8294</v>
      </c>
      <c r="AQ755" s="215"/>
      <c r="AR755" s="215" t="s">
        <v>8294</v>
      </c>
      <c r="AS755" s="215"/>
      <c r="AT755" s="215" t="s">
        <v>8294</v>
      </c>
      <c r="AU755" s="215" t="s">
        <v>8294</v>
      </c>
      <c r="AV755" s="215"/>
      <c r="AW755" s="215" t="s">
        <v>8294</v>
      </c>
      <c r="AX755" s="215"/>
      <c r="AY755" s="215" t="s">
        <v>8294</v>
      </c>
      <c r="AZ755" s="215"/>
      <c r="BA755" s="215" t="s">
        <v>8294</v>
      </c>
      <c r="BB755" s="215"/>
      <c r="BC755" s="215" t="s">
        <v>8294</v>
      </c>
      <c r="BD755" s="215"/>
      <c r="BE755" s="212">
        <v>3</v>
      </c>
      <c r="BF755" s="217">
        <v>42279</v>
      </c>
      <c r="BG755" s="212">
        <v>16.600000000000001</v>
      </c>
      <c r="BH755" s="212" t="s">
        <v>8299</v>
      </c>
      <c r="BI755" s="211" t="s">
        <v>8294</v>
      </c>
      <c r="BJ755" s="211"/>
      <c r="BK755" s="211" t="s">
        <v>8294</v>
      </c>
      <c r="BL755" s="211"/>
      <c r="BM755" s="212">
        <v>66.7</v>
      </c>
      <c r="BN755" s="212" t="s">
        <v>8299</v>
      </c>
      <c r="BO755" s="211" t="s">
        <v>8294</v>
      </c>
      <c r="BP755" s="211"/>
      <c r="BQ755" s="212">
        <v>5.2</v>
      </c>
      <c r="BR755" s="212" t="s">
        <v>8299</v>
      </c>
      <c r="BS755" s="212">
        <v>49.3</v>
      </c>
      <c r="BT755" s="212" t="s">
        <v>8299</v>
      </c>
      <c r="BU755" s="212">
        <v>14.2</v>
      </c>
      <c r="BV755" s="212" t="s">
        <v>8299</v>
      </c>
      <c r="BW755" s="212">
        <v>52.4</v>
      </c>
      <c r="BX755" s="212" t="s">
        <v>8299</v>
      </c>
      <c r="BY755" s="234">
        <v>7.2735419273376465</v>
      </c>
      <c r="BZ755" s="214">
        <v>42215</v>
      </c>
      <c r="CA755" s="212">
        <v>34</v>
      </c>
      <c r="CB755" s="208" t="s">
        <v>8299</v>
      </c>
      <c r="CC755" s="212">
        <v>7.7</v>
      </c>
      <c r="CD755" s="214">
        <v>42215</v>
      </c>
      <c r="CE755" s="208">
        <v>0</v>
      </c>
      <c r="CG755" s="215" t="s">
        <v>8294</v>
      </c>
      <c r="CH755" s="215" t="s">
        <v>8294</v>
      </c>
      <c r="CI755" s="215" t="s">
        <v>8294</v>
      </c>
      <c r="CJ755" s="215" t="s">
        <v>8294</v>
      </c>
    </row>
    <row r="756" spans="1:88">
      <c r="A756" s="210" t="s">
        <v>7624</v>
      </c>
      <c r="B756" s="211" t="s">
        <v>7935</v>
      </c>
      <c r="C756" s="212" t="s">
        <v>7685</v>
      </c>
      <c r="D756" s="211" t="s">
        <v>8274</v>
      </c>
      <c r="E756" s="212">
        <v>55</v>
      </c>
      <c r="F756" s="212">
        <v>2</v>
      </c>
      <c r="G756" s="213">
        <v>323</v>
      </c>
      <c r="H756" s="213">
        <v>21</v>
      </c>
      <c r="I756" s="213"/>
      <c r="J756" s="213"/>
      <c r="K756" s="211" t="s">
        <v>8294</v>
      </c>
      <c r="M756" s="212">
        <v>7</v>
      </c>
      <c r="N756" s="214">
        <v>41915</v>
      </c>
      <c r="O756" s="212">
        <v>2.91</v>
      </c>
      <c r="P756" s="214">
        <v>42215</v>
      </c>
      <c r="Q756" s="215" t="s">
        <v>8294</v>
      </c>
      <c r="R756" s="215" t="s">
        <v>8294</v>
      </c>
      <c r="S756" s="215" t="s">
        <v>8294</v>
      </c>
      <c r="T756" s="215" t="s">
        <v>8294</v>
      </c>
      <c r="U756" s="209">
        <f>AD756*BS756</f>
        <v>911.51132799999993</v>
      </c>
      <c r="V756" s="216">
        <v>42215</v>
      </c>
      <c r="W756" s="215">
        <v>13.5</v>
      </c>
      <c r="X756" s="215" t="s">
        <v>8294</v>
      </c>
      <c r="Y756" s="215" t="s">
        <v>8294</v>
      </c>
      <c r="Z756" s="209">
        <f>AD756*BU756</f>
        <v>288.25571911111115</v>
      </c>
      <c r="AA756" s="216">
        <v>42215</v>
      </c>
      <c r="AB756" s="208">
        <f>(AD756/AH756)*10000</f>
        <v>38953.475555555553</v>
      </c>
      <c r="AC756" s="216">
        <v>42215</v>
      </c>
      <c r="AD756" s="485">
        <f>(O756/W756)*(((100-CC756)/100)*((100-2)/100))*100</f>
        <v>19.476737777777778</v>
      </c>
      <c r="AE756" s="216">
        <v>42212</v>
      </c>
      <c r="AF756" s="235">
        <v>21.83980463980464</v>
      </c>
      <c r="AG756" s="216">
        <v>42212</v>
      </c>
      <c r="AH756" s="212">
        <v>5</v>
      </c>
      <c r="AI756" s="216" t="s">
        <v>8299</v>
      </c>
      <c r="AJ756" s="212">
        <v>145</v>
      </c>
      <c r="AK756" s="216">
        <v>42145</v>
      </c>
      <c r="AL756" s="215" t="s">
        <v>8294</v>
      </c>
      <c r="AM756" s="215"/>
      <c r="AN756" s="212">
        <v>107</v>
      </c>
      <c r="AO756" s="212"/>
      <c r="AP756" s="215" t="s">
        <v>8294</v>
      </c>
      <c r="AQ756" s="215"/>
      <c r="AR756" s="215" t="s">
        <v>8294</v>
      </c>
      <c r="AS756" s="215"/>
      <c r="AT756" s="215" t="s">
        <v>8294</v>
      </c>
      <c r="AU756" s="215" t="s">
        <v>8294</v>
      </c>
      <c r="AV756" s="215"/>
      <c r="AW756" s="215" t="s">
        <v>8294</v>
      </c>
      <c r="AX756" s="215"/>
      <c r="AY756" s="215" t="s">
        <v>8294</v>
      </c>
      <c r="AZ756" s="215"/>
      <c r="BA756" s="215" t="s">
        <v>8294</v>
      </c>
      <c r="BB756" s="215"/>
      <c r="BC756" s="215" t="s">
        <v>8294</v>
      </c>
      <c r="BD756" s="215"/>
      <c r="BE756" s="212">
        <v>3</v>
      </c>
      <c r="BF756" s="217">
        <v>42279</v>
      </c>
      <c r="BG756" s="212">
        <v>-1.5</v>
      </c>
      <c r="BH756" s="212" t="s">
        <v>8299</v>
      </c>
      <c r="BI756" s="211" t="s">
        <v>8294</v>
      </c>
      <c r="BJ756" s="211"/>
      <c r="BK756" s="211" t="s">
        <v>8294</v>
      </c>
      <c r="BL756" s="211"/>
      <c r="BM756" s="212">
        <v>63</v>
      </c>
      <c r="BN756" s="212" t="s">
        <v>8299</v>
      </c>
      <c r="BO756" s="211" t="s">
        <v>8294</v>
      </c>
      <c r="BP756" s="211"/>
      <c r="BQ756" s="212">
        <v>9.1999999999999993</v>
      </c>
      <c r="BR756" s="212" t="s">
        <v>8299</v>
      </c>
      <c r="BS756" s="212">
        <v>46.8</v>
      </c>
      <c r="BT756" s="212" t="s">
        <v>8299</v>
      </c>
      <c r="BU756" s="212">
        <v>14.8</v>
      </c>
      <c r="BV756" s="212" t="s">
        <v>8299</v>
      </c>
      <c r="BW756" s="212">
        <v>31.3</v>
      </c>
      <c r="BX756" s="212" t="s">
        <v>8299</v>
      </c>
      <c r="BY756" s="234">
        <v>8.7624683380126953</v>
      </c>
      <c r="BZ756" s="214">
        <v>42215</v>
      </c>
      <c r="CA756" s="212">
        <v>33.4</v>
      </c>
      <c r="CB756" s="208" t="s">
        <v>8299</v>
      </c>
      <c r="CC756" s="212">
        <v>7.8</v>
      </c>
      <c r="CD756" s="214">
        <v>42215</v>
      </c>
      <c r="CE756" s="208">
        <v>0</v>
      </c>
      <c r="CG756" s="215" t="s">
        <v>8294</v>
      </c>
      <c r="CH756" s="215" t="s">
        <v>8294</v>
      </c>
      <c r="CI756" s="215" t="s">
        <v>8294</v>
      </c>
      <c r="CJ756" s="215" t="s">
        <v>8294</v>
      </c>
    </row>
    <row r="757" spans="1:88">
      <c r="A757" s="210" t="s">
        <v>7624</v>
      </c>
      <c r="B757" s="211" t="s">
        <v>7957</v>
      </c>
      <c r="C757" s="212" t="s">
        <v>7696</v>
      </c>
      <c r="D757" s="211" t="s">
        <v>8274</v>
      </c>
      <c r="E757" s="212">
        <v>66</v>
      </c>
      <c r="F757" s="212">
        <v>2</v>
      </c>
      <c r="G757" s="213">
        <v>323</v>
      </c>
      <c r="H757" s="213">
        <v>22</v>
      </c>
      <c r="I757" s="213"/>
      <c r="J757" s="213"/>
      <c r="K757" s="211" t="s">
        <v>8294</v>
      </c>
      <c r="M757" s="212">
        <v>7</v>
      </c>
      <c r="N757" s="214">
        <v>41915</v>
      </c>
      <c r="O757" s="212">
        <v>3.82</v>
      </c>
      <c r="P757" s="214">
        <v>42215</v>
      </c>
      <c r="Q757" s="215" t="s">
        <v>8294</v>
      </c>
      <c r="R757" s="215" t="s">
        <v>8294</v>
      </c>
      <c r="S757" s="215" t="s">
        <v>8294</v>
      </c>
      <c r="T757" s="215" t="s">
        <v>8294</v>
      </c>
      <c r="U757" s="209">
        <f>AD757*BS757</f>
        <v>1195.2566079999999</v>
      </c>
      <c r="V757" s="216">
        <v>42215</v>
      </c>
      <c r="W757" s="215">
        <v>13.5</v>
      </c>
      <c r="X757" s="215" t="s">
        <v>8294</v>
      </c>
      <c r="Y757" s="215" t="s">
        <v>8294</v>
      </c>
      <c r="Z757" s="209">
        <f>AD757*BU757</f>
        <v>324.35382311111113</v>
      </c>
      <c r="AA757" s="216">
        <v>42215</v>
      </c>
      <c r="AB757" s="208">
        <f>(AD757/AH757)*10000</f>
        <v>51079.342222222222</v>
      </c>
      <c r="AC757" s="216">
        <v>42215</v>
      </c>
      <c r="AD757" s="485">
        <f>(O757/W757)*(((100-CC757)/100)*((100-2)/100))*100</f>
        <v>25.539671111111112</v>
      </c>
      <c r="AE757" s="216">
        <v>42212</v>
      </c>
      <c r="AF757" s="235">
        <v>28.63833943833944</v>
      </c>
      <c r="AG757" s="216">
        <v>42212</v>
      </c>
      <c r="AH757" s="212">
        <v>5</v>
      </c>
      <c r="AI757" s="216" t="s">
        <v>8299</v>
      </c>
      <c r="AJ757" s="212">
        <v>155</v>
      </c>
      <c r="AK757" s="216">
        <v>42145</v>
      </c>
      <c r="AL757" s="215" t="s">
        <v>8294</v>
      </c>
      <c r="AM757" s="215"/>
      <c r="AN757" s="212">
        <v>104</v>
      </c>
      <c r="AO757" s="212"/>
      <c r="AP757" s="215" t="s">
        <v>8294</v>
      </c>
      <c r="AQ757" s="215"/>
      <c r="AR757" s="215" t="s">
        <v>8294</v>
      </c>
      <c r="AS757" s="215"/>
      <c r="AT757" s="215" t="s">
        <v>8294</v>
      </c>
      <c r="AU757" s="215" t="s">
        <v>8294</v>
      </c>
      <c r="AV757" s="215"/>
      <c r="AW757" s="215" t="s">
        <v>8294</v>
      </c>
      <c r="AX757" s="215"/>
      <c r="AY757" s="215" t="s">
        <v>8294</v>
      </c>
      <c r="AZ757" s="215"/>
      <c r="BA757" s="215" t="s">
        <v>8294</v>
      </c>
      <c r="BB757" s="215"/>
      <c r="BC757" s="215" t="s">
        <v>8294</v>
      </c>
      <c r="BD757" s="215"/>
      <c r="BE757" s="212">
        <v>3</v>
      </c>
      <c r="BF757" s="217">
        <v>42279</v>
      </c>
      <c r="BG757" s="212">
        <v>-15.1</v>
      </c>
      <c r="BH757" s="212" t="s">
        <v>8299</v>
      </c>
      <c r="BI757" s="211" t="s">
        <v>8294</v>
      </c>
      <c r="BJ757" s="211"/>
      <c r="BK757" s="211" t="s">
        <v>8294</v>
      </c>
      <c r="BL757" s="211"/>
      <c r="BM757" s="212">
        <v>58.7</v>
      </c>
      <c r="BN757" s="212" t="s">
        <v>8299</v>
      </c>
      <c r="BO757" s="211" t="s">
        <v>8294</v>
      </c>
      <c r="BP757" s="211"/>
      <c r="BQ757" s="212">
        <v>10.6</v>
      </c>
      <c r="BR757" s="212" t="s">
        <v>8299</v>
      </c>
      <c r="BS757" s="212">
        <v>46.8</v>
      </c>
      <c r="BT757" s="212" t="s">
        <v>8299</v>
      </c>
      <c r="BU757" s="212">
        <v>12.7</v>
      </c>
      <c r="BV757" s="212" t="s">
        <v>8299</v>
      </c>
      <c r="BW757" s="212">
        <v>9.1999999999999993</v>
      </c>
      <c r="BX757" s="212" t="s">
        <v>8299</v>
      </c>
      <c r="BY757" s="234">
        <v>7.8087959289550781</v>
      </c>
      <c r="BZ757" s="214">
        <v>42215</v>
      </c>
      <c r="CA757" s="212">
        <v>28.8</v>
      </c>
      <c r="CB757" s="208" t="s">
        <v>8299</v>
      </c>
      <c r="CC757" s="212">
        <v>7.9</v>
      </c>
      <c r="CD757" s="214">
        <v>42215</v>
      </c>
      <c r="CE757" s="208">
        <v>0</v>
      </c>
      <c r="CG757" s="215" t="s">
        <v>8294</v>
      </c>
      <c r="CH757" s="215" t="s">
        <v>8294</v>
      </c>
      <c r="CI757" s="215" t="s">
        <v>8294</v>
      </c>
      <c r="CJ757" s="215" t="s">
        <v>8294</v>
      </c>
    </row>
    <row r="758" spans="1:88">
      <c r="A758" s="210" t="s">
        <v>7624</v>
      </c>
      <c r="B758" s="211" t="s">
        <v>7961</v>
      </c>
      <c r="C758" s="212" t="s">
        <v>219</v>
      </c>
      <c r="D758" s="211" t="s">
        <v>8276</v>
      </c>
      <c r="E758" s="212">
        <v>68</v>
      </c>
      <c r="F758" s="212">
        <v>2</v>
      </c>
      <c r="G758" s="213">
        <v>324</v>
      </c>
      <c r="H758" s="213">
        <v>11</v>
      </c>
      <c r="I758" s="213"/>
      <c r="J758" s="213"/>
      <c r="K758" s="211" t="s">
        <v>8294</v>
      </c>
      <c r="M758" s="212">
        <v>7</v>
      </c>
      <c r="N758" s="214">
        <v>41915</v>
      </c>
      <c r="O758" s="212">
        <v>3.5</v>
      </c>
      <c r="P758" s="214">
        <v>42215</v>
      </c>
      <c r="Q758" s="215" t="s">
        <v>8294</v>
      </c>
      <c r="R758" s="215" t="s">
        <v>8294</v>
      </c>
      <c r="S758" s="215" t="s">
        <v>8294</v>
      </c>
      <c r="T758" s="215" t="s">
        <v>8294</v>
      </c>
      <c r="U758" s="209">
        <f>AD758*BS758</f>
        <v>1090.417325925926</v>
      </c>
      <c r="V758" s="216">
        <v>42215</v>
      </c>
      <c r="W758" s="215">
        <v>13.5</v>
      </c>
      <c r="X758" s="215" t="s">
        <v>8294</v>
      </c>
      <c r="Y758" s="215" t="s">
        <v>8294</v>
      </c>
      <c r="Z758" s="209">
        <f>AD758*BU758</f>
        <v>336.23146666666662</v>
      </c>
      <c r="AA758" s="216">
        <v>42215</v>
      </c>
      <c r="AB758" s="208">
        <f>(AD758/AH758)*10000</f>
        <v>55593.82716049382</v>
      </c>
      <c r="AC758" s="216">
        <v>42215</v>
      </c>
      <c r="AD758" s="485">
        <f>(O758/W758)*(((100-CC758)/100)*((100-2)/100))*100</f>
        <v>23.349407407407405</v>
      </c>
      <c r="AE758" s="216">
        <v>42212</v>
      </c>
      <c r="AF758" s="235">
        <v>26.182336182336179</v>
      </c>
      <c r="AG758" s="216">
        <v>42212</v>
      </c>
      <c r="AH758" s="212">
        <v>4.2</v>
      </c>
      <c r="AI758" s="216" t="s">
        <v>8299</v>
      </c>
      <c r="AJ758" s="212">
        <v>160</v>
      </c>
      <c r="AK758" s="216">
        <v>42145</v>
      </c>
      <c r="AL758" s="215" t="s">
        <v>8294</v>
      </c>
      <c r="AM758" s="215"/>
      <c r="AN758" s="212">
        <v>103</v>
      </c>
      <c r="AO758" s="212"/>
      <c r="AP758" s="215" t="s">
        <v>8294</v>
      </c>
      <c r="AQ758" s="215"/>
      <c r="AR758" s="215" t="s">
        <v>8294</v>
      </c>
      <c r="AS758" s="215"/>
      <c r="AT758" s="215" t="s">
        <v>8294</v>
      </c>
      <c r="AU758" s="215" t="s">
        <v>8294</v>
      </c>
      <c r="AV758" s="215"/>
      <c r="AW758" s="215" t="s">
        <v>8294</v>
      </c>
      <c r="AX758" s="215"/>
      <c r="AY758" s="215" t="s">
        <v>8294</v>
      </c>
      <c r="AZ758" s="215"/>
      <c r="BA758" s="215" t="s">
        <v>8294</v>
      </c>
      <c r="BB758" s="215"/>
      <c r="BC758" s="215" t="s">
        <v>8294</v>
      </c>
      <c r="BD758" s="215"/>
      <c r="BE758" s="212">
        <v>3</v>
      </c>
      <c r="BF758" s="217">
        <v>42279</v>
      </c>
      <c r="BG758" s="212">
        <v>-11.2</v>
      </c>
      <c r="BH758" s="212" t="s">
        <v>8299</v>
      </c>
      <c r="BI758" s="211" t="s">
        <v>8294</v>
      </c>
      <c r="BJ758" s="211"/>
      <c r="BK758" s="211" t="s">
        <v>8294</v>
      </c>
      <c r="BL758" s="211"/>
      <c r="BM758" s="212">
        <v>63</v>
      </c>
      <c r="BN758" s="212" t="s">
        <v>8299</v>
      </c>
      <c r="BO758" s="211" t="s">
        <v>8294</v>
      </c>
      <c r="BP758" s="211"/>
      <c r="BQ758" s="212">
        <v>9.3000000000000007</v>
      </c>
      <c r="BR758" s="212" t="s">
        <v>8299</v>
      </c>
      <c r="BS758" s="212">
        <v>46.7</v>
      </c>
      <c r="BT758" s="212" t="s">
        <v>8299</v>
      </c>
      <c r="BU758" s="212">
        <v>14.4</v>
      </c>
      <c r="BV758" s="212" t="s">
        <v>8299</v>
      </c>
      <c r="BW758" s="212">
        <v>15.2</v>
      </c>
      <c r="BX758" s="212" t="s">
        <v>8299</v>
      </c>
      <c r="BY758" s="234">
        <v>8.312952995300293</v>
      </c>
      <c r="BZ758" s="214">
        <v>42215</v>
      </c>
      <c r="CA758" s="212">
        <v>32.5</v>
      </c>
      <c r="CB758" s="208" t="s">
        <v>8299</v>
      </c>
      <c r="CC758" s="212">
        <v>8.1</v>
      </c>
      <c r="CD758" s="214">
        <v>42215</v>
      </c>
      <c r="CE758" s="208">
        <v>0</v>
      </c>
      <c r="CG758" s="215" t="s">
        <v>8294</v>
      </c>
      <c r="CH758" s="215" t="s">
        <v>8294</v>
      </c>
      <c r="CI758" s="215" t="s">
        <v>8294</v>
      </c>
      <c r="CJ758" s="215" t="s">
        <v>8294</v>
      </c>
    </row>
    <row r="759" spans="1:88">
      <c r="A759" s="210" t="s">
        <v>7624</v>
      </c>
      <c r="B759" s="211" t="s">
        <v>8017</v>
      </c>
      <c r="C759" s="212" t="s">
        <v>7722</v>
      </c>
      <c r="D759" s="211" t="s">
        <v>8276</v>
      </c>
      <c r="E759" s="212">
        <v>96</v>
      </c>
      <c r="F759" s="212">
        <v>2</v>
      </c>
      <c r="G759" s="213">
        <v>324</v>
      </c>
      <c r="H759" s="213">
        <v>12</v>
      </c>
      <c r="I759" s="213"/>
      <c r="J759" s="213"/>
      <c r="K759" s="211" t="s">
        <v>8294</v>
      </c>
      <c r="M759" s="212">
        <v>7</v>
      </c>
      <c r="N759" s="214">
        <v>41915</v>
      </c>
      <c r="O759" s="212">
        <v>4.0199999999999996</v>
      </c>
      <c r="P759" s="214">
        <v>42215</v>
      </c>
      <c r="Q759" s="215" t="s">
        <v>8294</v>
      </c>
      <c r="R759" s="215" t="s">
        <v>8294</v>
      </c>
      <c r="S759" s="215" t="s">
        <v>8294</v>
      </c>
      <c r="T759" s="215" t="s">
        <v>8294</v>
      </c>
      <c r="U759" s="209">
        <f>AD759*BS759</f>
        <v>1243.0459377777777</v>
      </c>
      <c r="V759" s="216">
        <v>42215</v>
      </c>
      <c r="W759" s="215">
        <v>13.5</v>
      </c>
      <c r="X759" s="215" t="s">
        <v>8294</v>
      </c>
      <c r="Y759" s="215" t="s">
        <v>8294</v>
      </c>
      <c r="Z759" s="209">
        <f>AD759*BU759</f>
        <v>370.49749333333335</v>
      </c>
      <c r="AA759" s="216">
        <v>42215</v>
      </c>
      <c r="AB759" s="208">
        <f>(AD759/AH759)*10000</f>
        <v>59661.432098765436</v>
      </c>
      <c r="AC759" s="216">
        <v>42215</v>
      </c>
      <c r="AD759" s="485">
        <f>(O759/W759)*(((100-CC759)/100)*((100-2)/100))*100</f>
        <v>26.847644444444445</v>
      </c>
      <c r="AE759" s="216">
        <v>42212</v>
      </c>
      <c r="AF759" s="235">
        <v>30.105006105006098</v>
      </c>
      <c r="AG759" s="216">
        <v>42212</v>
      </c>
      <c r="AH759" s="212">
        <v>4.5</v>
      </c>
      <c r="AI759" s="216" t="s">
        <v>8299</v>
      </c>
      <c r="AJ759" s="212">
        <v>160</v>
      </c>
      <c r="AK759" s="216">
        <v>42145</v>
      </c>
      <c r="AL759" s="215" t="s">
        <v>8294</v>
      </c>
      <c r="AM759" s="215"/>
      <c r="AN759" s="212">
        <v>104</v>
      </c>
      <c r="AO759" s="212"/>
      <c r="AP759" s="215" t="s">
        <v>8294</v>
      </c>
      <c r="AQ759" s="215"/>
      <c r="AR759" s="215" t="s">
        <v>8294</v>
      </c>
      <c r="AS759" s="215"/>
      <c r="AT759" s="215" t="s">
        <v>8294</v>
      </c>
      <c r="AU759" s="215" t="s">
        <v>8294</v>
      </c>
      <c r="AV759" s="215"/>
      <c r="AW759" s="215" t="s">
        <v>8294</v>
      </c>
      <c r="AX759" s="215"/>
      <c r="AY759" s="215" t="s">
        <v>8294</v>
      </c>
      <c r="AZ759" s="215"/>
      <c r="BA759" s="215" t="s">
        <v>8294</v>
      </c>
      <c r="BB759" s="215"/>
      <c r="BC759" s="215" t="s">
        <v>8294</v>
      </c>
      <c r="BD759" s="215"/>
      <c r="BE759" s="212">
        <v>3</v>
      </c>
      <c r="BF759" s="217">
        <v>42279</v>
      </c>
      <c r="BG759" s="212">
        <v>-12</v>
      </c>
      <c r="BH759" s="212" t="s">
        <v>8299</v>
      </c>
      <c r="BI759" s="211" t="s">
        <v>8294</v>
      </c>
      <c r="BJ759" s="211"/>
      <c r="BK759" s="211" t="s">
        <v>8294</v>
      </c>
      <c r="BL759" s="211"/>
      <c r="BM759" s="212">
        <v>64</v>
      </c>
      <c r="BN759" s="212" t="s">
        <v>8299</v>
      </c>
      <c r="BO759" s="211" t="s">
        <v>8294</v>
      </c>
      <c r="BP759" s="211"/>
      <c r="BQ759" s="212">
        <v>8.9</v>
      </c>
      <c r="BR759" s="212" t="s">
        <v>8299</v>
      </c>
      <c r="BS759" s="212">
        <v>46.3</v>
      </c>
      <c r="BT759" s="212" t="s">
        <v>8299</v>
      </c>
      <c r="BU759" s="212">
        <v>13.8</v>
      </c>
      <c r="BV759" s="212" t="s">
        <v>8299</v>
      </c>
      <c r="BW759" s="212">
        <v>14.3</v>
      </c>
      <c r="BX759" s="212" t="s">
        <v>8299</v>
      </c>
      <c r="BY759" s="234">
        <v>7.7871980667114258</v>
      </c>
      <c r="BZ759" s="214">
        <v>42215</v>
      </c>
      <c r="CA759" s="212">
        <v>30.8</v>
      </c>
      <c r="CB759" s="208" t="s">
        <v>8299</v>
      </c>
      <c r="CC759" s="212">
        <v>8</v>
      </c>
      <c r="CD759" s="214">
        <v>42215</v>
      </c>
      <c r="CE759" s="208">
        <v>0</v>
      </c>
      <c r="CG759" s="215" t="s">
        <v>8294</v>
      </c>
      <c r="CH759" s="215" t="s">
        <v>8294</v>
      </c>
      <c r="CI759" s="215" t="s">
        <v>8294</v>
      </c>
      <c r="CJ759" s="215" t="s">
        <v>8294</v>
      </c>
    </row>
    <row r="760" spans="1:88">
      <c r="A760" s="210" t="s">
        <v>7624</v>
      </c>
      <c r="B760" s="211" t="s">
        <v>7991</v>
      </c>
      <c r="C760" s="212" t="s">
        <v>7711</v>
      </c>
      <c r="D760" s="211" t="s">
        <v>8276</v>
      </c>
      <c r="E760" s="212">
        <v>83</v>
      </c>
      <c r="F760" s="212">
        <v>2</v>
      </c>
      <c r="G760" s="213">
        <v>324</v>
      </c>
      <c r="H760" s="213">
        <v>13</v>
      </c>
      <c r="I760" s="213"/>
      <c r="J760" s="213"/>
      <c r="K760" s="211" t="s">
        <v>8294</v>
      </c>
      <c r="M760" s="212">
        <v>7</v>
      </c>
      <c r="N760" s="214">
        <v>41915</v>
      </c>
      <c r="O760" s="212">
        <v>3.77</v>
      </c>
      <c r="P760" s="214">
        <v>42215</v>
      </c>
      <c r="Q760" s="215" t="s">
        <v>8294</v>
      </c>
      <c r="R760" s="215" t="s">
        <v>8294</v>
      </c>
      <c r="S760" s="215" t="s">
        <v>8294</v>
      </c>
      <c r="T760" s="215" t="s">
        <v>8294</v>
      </c>
      <c r="U760" s="209">
        <f>AD760*BS760</f>
        <v>1178.3310933333335</v>
      </c>
      <c r="V760" s="216">
        <v>42215</v>
      </c>
      <c r="W760" s="215">
        <v>13.5</v>
      </c>
      <c r="X760" s="215" t="s">
        <v>8294</v>
      </c>
      <c r="Y760" s="215" t="s">
        <v>8294</v>
      </c>
      <c r="Z760" s="209">
        <f>AD760*BU760</f>
        <v>349.97440592592602</v>
      </c>
      <c r="AA760" s="216">
        <v>42215</v>
      </c>
      <c r="AB760" s="208">
        <f>(AD760/AH760)*10000</f>
        <v>57222.760942760942</v>
      </c>
      <c r="AC760" s="216">
        <v>42215</v>
      </c>
      <c r="AD760" s="485">
        <f>(O760/W760)*(((100-CC760)/100)*((100-2)/100))*100</f>
        <v>25.178014814814819</v>
      </c>
      <c r="AE760" s="216">
        <v>42212</v>
      </c>
      <c r="AF760" s="235">
        <v>28.232804232804231</v>
      </c>
      <c r="AG760" s="216">
        <v>42212</v>
      </c>
      <c r="AH760" s="212">
        <v>4.4000000000000004</v>
      </c>
      <c r="AI760" s="216" t="s">
        <v>8299</v>
      </c>
      <c r="AJ760" s="212">
        <v>165</v>
      </c>
      <c r="AK760" s="216">
        <v>42145</v>
      </c>
      <c r="AL760" s="215" t="s">
        <v>8294</v>
      </c>
      <c r="AM760" s="215"/>
      <c r="AN760" s="212">
        <v>107</v>
      </c>
      <c r="AO760" s="212"/>
      <c r="AP760" s="215" t="s">
        <v>8294</v>
      </c>
      <c r="AQ760" s="215"/>
      <c r="AR760" s="215" t="s">
        <v>8294</v>
      </c>
      <c r="AS760" s="215"/>
      <c r="AT760" s="215" t="s">
        <v>8294</v>
      </c>
      <c r="AU760" s="215" t="s">
        <v>8294</v>
      </c>
      <c r="AV760" s="215"/>
      <c r="AW760" s="215" t="s">
        <v>8294</v>
      </c>
      <c r="AX760" s="215"/>
      <c r="AY760" s="215" t="s">
        <v>8294</v>
      </c>
      <c r="AZ760" s="215"/>
      <c r="BA760" s="215" t="s">
        <v>8294</v>
      </c>
      <c r="BB760" s="215"/>
      <c r="BC760" s="215" t="s">
        <v>8294</v>
      </c>
      <c r="BD760" s="215"/>
      <c r="BE760" s="212">
        <v>3</v>
      </c>
      <c r="BF760" s="217">
        <v>42279</v>
      </c>
      <c r="BG760" s="212">
        <v>-10.9</v>
      </c>
      <c r="BH760" s="212" t="s">
        <v>8299</v>
      </c>
      <c r="BI760" s="211" t="s">
        <v>8294</v>
      </c>
      <c r="BJ760" s="211"/>
      <c r="BK760" s="211" t="s">
        <v>8294</v>
      </c>
      <c r="BL760" s="211"/>
      <c r="BM760" s="212">
        <v>63</v>
      </c>
      <c r="BN760" s="212" t="s">
        <v>8299</v>
      </c>
      <c r="BO760" s="211" t="s">
        <v>8294</v>
      </c>
      <c r="BP760" s="211"/>
      <c r="BQ760" s="212">
        <v>9.3000000000000007</v>
      </c>
      <c r="BR760" s="212" t="s">
        <v>8299</v>
      </c>
      <c r="BS760" s="212">
        <v>46.8</v>
      </c>
      <c r="BT760" s="212" t="s">
        <v>8299</v>
      </c>
      <c r="BU760" s="212">
        <v>13.9</v>
      </c>
      <c r="BV760" s="212" t="s">
        <v>8299</v>
      </c>
      <c r="BW760" s="212">
        <v>15.6</v>
      </c>
      <c r="BX760" s="212" t="s">
        <v>8299</v>
      </c>
      <c r="BY760" s="234">
        <v>7.6700730323791504</v>
      </c>
      <c r="BZ760" s="214">
        <v>42215</v>
      </c>
      <c r="CA760" s="212">
        <v>31.3</v>
      </c>
      <c r="CB760" s="208" t="s">
        <v>8299</v>
      </c>
      <c r="CC760" s="212">
        <v>8</v>
      </c>
      <c r="CD760" s="214">
        <v>42215</v>
      </c>
      <c r="CE760" s="208">
        <v>0</v>
      </c>
      <c r="CG760" s="215" t="s">
        <v>8294</v>
      </c>
      <c r="CH760" s="215" t="s">
        <v>8294</v>
      </c>
      <c r="CI760" s="215" t="s">
        <v>8294</v>
      </c>
      <c r="CJ760" s="215" t="s">
        <v>8294</v>
      </c>
    </row>
    <row r="761" spans="1:88">
      <c r="A761" s="210" t="s">
        <v>7624</v>
      </c>
      <c r="B761" s="211" t="s">
        <v>7939</v>
      </c>
      <c r="C761" s="212" t="s">
        <v>7687</v>
      </c>
      <c r="D761" s="211" t="s">
        <v>8276</v>
      </c>
      <c r="E761" s="212">
        <v>57</v>
      </c>
      <c r="F761" s="212">
        <v>2</v>
      </c>
      <c r="G761" s="213">
        <v>324</v>
      </c>
      <c r="H761" s="213">
        <v>14</v>
      </c>
      <c r="I761" s="213"/>
      <c r="J761" s="213"/>
      <c r="K761" s="211" t="s">
        <v>8294</v>
      </c>
      <c r="M761" s="212">
        <v>7</v>
      </c>
      <c r="N761" s="214">
        <v>41915</v>
      </c>
      <c r="O761" s="212">
        <v>4.59</v>
      </c>
      <c r="P761" s="214">
        <v>42215</v>
      </c>
      <c r="Q761" s="215" t="s">
        <v>8294</v>
      </c>
      <c r="R761" s="215" t="s">
        <v>8294</v>
      </c>
      <c r="S761" s="215" t="s">
        <v>8294</v>
      </c>
      <c r="T761" s="215" t="s">
        <v>8294</v>
      </c>
      <c r="U761" s="209">
        <f>AD761*BS761</f>
        <v>1436.1852959999997</v>
      </c>
      <c r="V761" s="216">
        <v>42215</v>
      </c>
      <c r="W761" s="215">
        <v>13.5</v>
      </c>
      <c r="X761" s="215" t="s">
        <v>8294</v>
      </c>
      <c r="Y761" s="215" t="s">
        <v>8294</v>
      </c>
      <c r="Z761" s="209">
        <f>AD761*BU761</f>
        <v>438.83439599999997</v>
      </c>
      <c r="AA761" s="216">
        <v>42215</v>
      </c>
      <c r="AB761" s="208">
        <f>(AD761/AH761)*10000</f>
        <v>71366.790697674413</v>
      </c>
      <c r="AC761" s="216">
        <v>42215</v>
      </c>
      <c r="AD761" s="485">
        <f>(O761/W761)*(((100-CC761)/100)*((100-2)/100))*100</f>
        <v>30.687719999999995</v>
      </c>
      <c r="AE761" s="216">
        <v>42212</v>
      </c>
      <c r="AF761" s="235">
        <v>34.410989010989006</v>
      </c>
      <c r="AG761" s="216">
        <v>42212</v>
      </c>
      <c r="AH761" s="212">
        <v>4.3</v>
      </c>
      <c r="AI761" s="216" t="s">
        <v>8299</v>
      </c>
      <c r="AJ761" s="212">
        <v>170</v>
      </c>
      <c r="AK761" s="216">
        <v>42145</v>
      </c>
      <c r="AL761" s="215" t="s">
        <v>8294</v>
      </c>
      <c r="AM761" s="215"/>
      <c r="AN761" s="212">
        <v>108</v>
      </c>
      <c r="AO761" s="212"/>
      <c r="AP761" s="215" t="s">
        <v>8294</v>
      </c>
      <c r="AQ761" s="215"/>
      <c r="AR761" s="215" t="s">
        <v>8294</v>
      </c>
      <c r="AS761" s="215"/>
      <c r="AT761" s="215" t="s">
        <v>8294</v>
      </c>
      <c r="AU761" s="215" t="s">
        <v>8294</v>
      </c>
      <c r="AV761" s="215"/>
      <c r="AW761" s="215" t="s">
        <v>8294</v>
      </c>
      <c r="AX761" s="215"/>
      <c r="AY761" s="215" t="s">
        <v>8294</v>
      </c>
      <c r="AZ761" s="215"/>
      <c r="BA761" s="215" t="s">
        <v>8294</v>
      </c>
      <c r="BB761" s="215"/>
      <c r="BC761" s="215" t="s">
        <v>8294</v>
      </c>
      <c r="BD761" s="215"/>
      <c r="BE761" s="212">
        <v>3</v>
      </c>
      <c r="BF761" s="217">
        <v>42279</v>
      </c>
      <c r="BG761" s="212">
        <v>-9.3000000000000007</v>
      </c>
      <c r="BH761" s="212" t="s">
        <v>8299</v>
      </c>
      <c r="BI761" s="211" t="s">
        <v>8294</v>
      </c>
      <c r="BJ761" s="211"/>
      <c r="BK761" s="211" t="s">
        <v>8294</v>
      </c>
      <c r="BL761" s="211"/>
      <c r="BM761" s="212">
        <v>62.3</v>
      </c>
      <c r="BN761" s="212" t="s">
        <v>8299</v>
      </c>
      <c r="BO761" s="211" t="s">
        <v>8294</v>
      </c>
      <c r="BP761" s="211"/>
      <c r="BQ761" s="212">
        <v>10.1</v>
      </c>
      <c r="BR761" s="212" t="s">
        <v>8299</v>
      </c>
      <c r="BS761" s="212">
        <v>46.8</v>
      </c>
      <c r="BT761" s="212" t="s">
        <v>8299</v>
      </c>
      <c r="BU761" s="212">
        <v>14.3</v>
      </c>
      <c r="BV761" s="212" t="s">
        <v>8299</v>
      </c>
      <c r="BW761" s="212">
        <v>15.1</v>
      </c>
      <c r="BX761" s="212" t="s">
        <v>8299</v>
      </c>
      <c r="BY761" s="234">
        <v>7.7951297760009766</v>
      </c>
      <c r="BZ761" s="214">
        <v>42215</v>
      </c>
      <c r="CA761" s="212">
        <v>32.299999999999997</v>
      </c>
      <c r="CB761" s="208" t="s">
        <v>8299</v>
      </c>
      <c r="CC761" s="212">
        <v>7.9</v>
      </c>
      <c r="CD761" s="214">
        <v>42215</v>
      </c>
      <c r="CE761" s="208">
        <v>0</v>
      </c>
      <c r="CG761" s="215" t="s">
        <v>8294</v>
      </c>
      <c r="CH761" s="215" t="s">
        <v>8294</v>
      </c>
      <c r="CI761" s="215" t="s">
        <v>8294</v>
      </c>
      <c r="CJ761" s="215" t="s">
        <v>8294</v>
      </c>
    </row>
    <row r="762" spans="1:88">
      <c r="A762" s="210" t="s">
        <v>7624</v>
      </c>
      <c r="B762" s="211" t="s">
        <v>7905</v>
      </c>
      <c r="C762" s="212" t="s">
        <v>7670</v>
      </c>
      <c r="D762" s="211" t="s">
        <v>8276</v>
      </c>
      <c r="E762" s="212">
        <v>40</v>
      </c>
      <c r="F762" s="212">
        <v>2</v>
      </c>
      <c r="G762" s="213">
        <v>324</v>
      </c>
      <c r="H762" s="213">
        <v>15</v>
      </c>
      <c r="I762" s="213"/>
      <c r="J762" s="213"/>
      <c r="K762" s="211" t="s">
        <v>8294</v>
      </c>
      <c r="M762" s="212">
        <v>7</v>
      </c>
      <c r="N762" s="214">
        <v>41915</v>
      </c>
      <c r="O762" s="212">
        <v>3.78</v>
      </c>
      <c r="P762" s="214">
        <v>42215</v>
      </c>
      <c r="Q762" s="215" t="s">
        <v>8294</v>
      </c>
      <c r="R762" s="215" t="s">
        <v>8294</v>
      </c>
      <c r="S762" s="215" t="s">
        <v>8294</v>
      </c>
      <c r="T762" s="215" t="s">
        <v>8294</v>
      </c>
      <c r="U762" s="209">
        <f>AD762*BS762</f>
        <v>1139.824672</v>
      </c>
      <c r="V762" s="216">
        <v>42215</v>
      </c>
      <c r="W762" s="215">
        <v>13.5</v>
      </c>
      <c r="X762" s="215" t="s">
        <v>8294</v>
      </c>
      <c r="Y762" s="215" t="s">
        <v>8294</v>
      </c>
      <c r="Z762" s="209">
        <f>AD762*BU762</f>
        <v>390.86907999999994</v>
      </c>
      <c r="AA762" s="216">
        <v>42215</v>
      </c>
      <c r="AB762" s="208">
        <f>(AD762/AH762)*10000</f>
        <v>61505.756097560974</v>
      </c>
      <c r="AC762" s="216">
        <v>42215</v>
      </c>
      <c r="AD762" s="485">
        <f>(O762/W762)*(((100-CC762)/100)*((100-2)/100))*100</f>
        <v>25.217359999999996</v>
      </c>
      <c r="AE762" s="216">
        <v>42212</v>
      </c>
      <c r="AF762" s="235">
        <v>28.276923076923072</v>
      </c>
      <c r="AG762" s="216">
        <v>42212</v>
      </c>
      <c r="AH762" s="212">
        <v>4.0999999999999996</v>
      </c>
      <c r="AI762" s="216" t="s">
        <v>8299</v>
      </c>
      <c r="AJ762" s="212">
        <v>160</v>
      </c>
      <c r="AK762" s="216">
        <v>42145</v>
      </c>
      <c r="AL762" s="215" t="s">
        <v>8294</v>
      </c>
      <c r="AM762" s="215"/>
      <c r="AN762" s="212">
        <v>105</v>
      </c>
      <c r="AO762" s="212"/>
      <c r="AP762" s="215" t="s">
        <v>8294</v>
      </c>
      <c r="AQ762" s="215"/>
      <c r="AR762" s="215" t="s">
        <v>8294</v>
      </c>
      <c r="AS762" s="215"/>
      <c r="AT762" s="215" t="s">
        <v>8294</v>
      </c>
      <c r="AU762" s="215" t="s">
        <v>8294</v>
      </c>
      <c r="AV762" s="215"/>
      <c r="AW762" s="215" t="s">
        <v>8294</v>
      </c>
      <c r="AX762" s="215"/>
      <c r="AY762" s="215" t="s">
        <v>8294</v>
      </c>
      <c r="AZ762" s="215"/>
      <c r="BA762" s="215" t="s">
        <v>8294</v>
      </c>
      <c r="BB762" s="215"/>
      <c r="BC762" s="215" t="s">
        <v>8294</v>
      </c>
      <c r="BD762" s="215"/>
      <c r="BE762" s="212">
        <v>3</v>
      </c>
      <c r="BF762" s="217">
        <v>42279</v>
      </c>
      <c r="BG762" s="212">
        <v>-10</v>
      </c>
      <c r="BH762" s="212" t="s">
        <v>8299</v>
      </c>
      <c r="BI762" s="211" t="s">
        <v>8294</v>
      </c>
      <c r="BJ762" s="211"/>
      <c r="BK762" s="211" t="s">
        <v>8294</v>
      </c>
      <c r="BL762" s="211"/>
      <c r="BM762" s="212">
        <v>59.2</v>
      </c>
      <c r="BN762" s="212" t="s">
        <v>8299</v>
      </c>
      <c r="BO762" s="211" t="s">
        <v>8294</v>
      </c>
      <c r="BP762" s="211"/>
      <c r="BQ762" s="212">
        <v>10.8</v>
      </c>
      <c r="BR762" s="212" t="s">
        <v>8299</v>
      </c>
      <c r="BS762" s="212">
        <v>45.2</v>
      </c>
      <c r="BT762" s="212" t="s">
        <v>8299</v>
      </c>
      <c r="BU762" s="212">
        <v>15.5</v>
      </c>
      <c r="BV762" s="212" t="s">
        <v>8299</v>
      </c>
      <c r="BW762" s="212">
        <v>29.3</v>
      </c>
      <c r="BX762" s="212" t="s">
        <v>8299</v>
      </c>
      <c r="BY762" s="234">
        <v>7.8487520217895508</v>
      </c>
      <c r="BZ762" s="214">
        <v>42215</v>
      </c>
      <c r="CA762" s="212">
        <v>33.799999999999997</v>
      </c>
      <c r="CB762" s="208" t="s">
        <v>8299</v>
      </c>
      <c r="CC762" s="212">
        <v>8.1</v>
      </c>
      <c r="CD762" s="214">
        <v>42215</v>
      </c>
      <c r="CE762" s="208">
        <v>0</v>
      </c>
      <c r="CG762" s="215" t="s">
        <v>8294</v>
      </c>
      <c r="CH762" s="215" t="s">
        <v>8294</v>
      </c>
      <c r="CI762" s="215" t="s">
        <v>8294</v>
      </c>
      <c r="CJ762" s="215" t="s">
        <v>8294</v>
      </c>
    </row>
    <row r="763" spans="1:88">
      <c r="A763" s="210" t="s">
        <v>7624</v>
      </c>
      <c r="B763" s="211" t="s">
        <v>7895</v>
      </c>
      <c r="C763" s="212" t="s">
        <v>7665</v>
      </c>
      <c r="D763" s="211" t="s">
        <v>8276</v>
      </c>
      <c r="E763" s="212">
        <v>35</v>
      </c>
      <c r="F763" s="212">
        <v>2</v>
      </c>
      <c r="G763" s="213">
        <v>324</v>
      </c>
      <c r="H763" s="213">
        <v>16</v>
      </c>
      <c r="I763" s="213"/>
      <c r="J763" s="213"/>
      <c r="K763" s="211" t="s">
        <v>8294</v>
      </c>
      <c r="M763" s="212">
        <v>7</v>
      </c>
      <c r="N763" s="214">
        <v>41915</v>
      </c>
      <c r="O763" s="212">
        <v>3.71</v>
      </c>
      <c r="P763" s="214">
        <v>42215</v>
      </c>
      <c r="Q763" s="215" t="s">
        <v>8294</v>
      </c>
      <c r="R763" s="215" t="s">
        <v>8294</v>
      </c>
      <c r="S763" s="215" t="s">
        <v>8294</v>
      </c>
      <c r="T763" s="215" t="s">
        <v>8294</v>
      </c>
      <c r="U763" s="209">
        <f>AD763*BS763</f>
        <v>1164.5817514074074</v>
      </c>
      <c r="V763" s="216">
        <v>42215</v>
      </c>
      <c r="W763" s="215">
        <v>13.5</v>
      </c>
      <c r="X763" s="215" t="s">
        <v>8294</v>
      </c>
      <c r="Y763" s="215" t="s">
        <v>8294</v>
      </c>
      <c r="Z763" s="209">
        <f>AD763*BU763</f>
        <v>367.50127762962961</v>
      </c>
      <c r="AA763" s="216">
        <v>42215</v>
      </c>
      <c r="AB763" s="208">
        <f>(AD763/AH763)*10000</f>
        <v>65345.177387914227</v>
      </c>
      <c r="AC763" s="216">
        <v>42215</v>
      </c>
      <c r="AD763" s="485">
        <f>(O763/W763)*(((100-CC763)/100)*((100-2)/100))*100</f>
        <v>24.831167407407406</v>
      </c>
      <c r="AE763" s="216">
        <v>42212</v>
      </c>
      <c r="AF763" s="235">
        <v>27.843874643874639</v>
      </c>
      <c r="AG763" s="216">
        <v>42212</v>
      </c>
      <c r="AH763" s="212">
        <v>3.8</v>
      </c>
      <c r="AI763" s="216" t="s">
        <v>8299</v>
      </c>
      <c r="AJ763" s="212">
        <v>145</v>
      </c>
      <c r="AK763" s="216">
        <v>42145</v>
      </c>
      <c r="AL763" s="215" t="s">
        <v>8294</v>
      </c>
      <c r="AM763" s="215"/>
      <c r="AN763" s="212">
        <v>104</v>
      </c>
      <c r="AO763" s="212"/>
      <c r="AP763" s="215" t="s">
        <v>8294</v>
      </c>
      <c r="AQ763" s="215"/>
      <c r="AR763" s="215" t="s">
        <v>8294</v>
      </c>
      <c r="AS763" s="215"/>
      <c r="AT763" s="215" t="s">
        <v>8294</v>
      </c>
      <c r="AU763" s="215" t="s">
        <v>8294</v>
      </c>
      <c r="AV763" s="215"/>
      <c r="AW763" s="215" t="s">
        <v>8294</v>
      </c>
      <c r="AX763" s="215"/>
      <c r="AY763" s="215" t="s">
        <v>8294</v>
      </c>
      <c r="AZ763" s="215"/>
      <c r="BA763" s="215" t="s">
        <v>8294</v>
      </c>
      <c r="BB763" s="215"/>
      <c r="BC763" s="215" t="s">
        <v>8294</v>
      </c>
      <c r="BD763" s="215"/>
      <c r="BE763" s="212">
        <v>3</v>
      </c>
      <c r="BF763" s="217">
        <v>42279</v>
      </c>
      <c r="BG763" s="212">
        <v>-12.7</v>
      </c>
      <c r="BH763" s="212" t="s">
        <v>8299</v>
      </c>
      <c r="BI763" s="211" t="s">
        <v>8294</v>
      </c>
      <c r="BJ763" s="211"/>
      <c r="BK763" s="211" t="s">
        <v>8294</v>
      </c>
      <c r="BL763" s="211"/>
      <c r="BM763" s="212">
        <v>59.8</v>
      </c>
      <c r="BN763" s="212" t="s">
        <v>8299</v>
      </c>
      <c r="BO763" s="211" t="s">
        <v>8294</v>
      </c>
      <c r="BP763" s="211"/>
      <c r="BQ763" s="212">
        <v>10.5</v>
      </c>
      <c r="BR763" s="212" t="s">
        <v>8299</v>
      </c>
      <c r="BS763" s="212">
        <v>46.9</v>
      </c>
      <c r="BT763" s="212" t="s">
        <v>8299</v>
      </c>
      <c r="BU763" s="212">
        <v>14.8</v>
      </c>
      <c r="BV763" s="212" t="s">
        <v>8299</v>
      </c>
      <c r="BW763" s="212">
        <v>52</v>
      </c>
      <c r="BX763" s="212" t="s">
        <v>8299</v>
      </c>
      <c r="BY763" s="234">
        <v>7.9842410087585449</v>
      </c>
      <c r="BZ763" s="214">
        <v>42215</v>
      </c>
      <c r="CA763" s="212">
        <v>33.700000000000003</v>
      </c>
      <c r="CB763" s="208" t="s">
        <v>8299</v>
      </c>
      <c r="CC763" s="212">
        <v>7.8</v>
      </c>
      <c r="CD763" s="214">
        <v>42215</v>
      </c>
      <c r="CE763" s="208">
        <v>0</v>
      </c>
      <c r="CG763" s="215" t="s">
        <v>8294</v>
      </c>
      <c r="CH763" s="215" t="s">
        <v>8294</v>
      </c>
      <c r="CI763" s="215" t="s">
        <v>8294</v>
      </c>
      <c r="CJ763" s="215" t="s">
        <v>8294</v>
      </c>
    </row>
    <row r="764" spans="1:88">
      <c r="A764" s="210" t="s">
        <v>7624</v>
      </c>
      <c r="B764" s="211" t="s">
        <v>7893</v>
      </c>
      <c r="C764" s="212" t="s">
        <v>7664</v>
      </c>
      <c r="D764" s="211" t="s">
        <v>8274</v>
      </c>
      <c r="E764" s="212">
        <v>34</v>
      </c>
      <c r="F764" s="212">
        <v>2</v>
      </c>
      <c r="G764" s="213">
        <v>324</v>
      </c>
      <c r="H764" s="213">
        <v>17</v>
      </c>
      <c r="I764" s="213"/>
      <c r="J764" s="213"/>
      <c r="K764" s="211" t="s">
        <v>8294</v>
      </c>
      <c r="M764" s="212">
        <v>7</v>
      </c>
      <c r="N764" s="214">
        <v>41915</v>
      </c>
      <c r="O764" s="212">
        <v>1.97</v>
      </c>
      <c r="P764" s="214">
        <v>42215</v>
      </c>
      <c r="Q764" s="215" t="s">
        <v>8294</v>
      </c>
      <c r="R764" s="215" t="s">
        <v>8294</v>
      </c>
      <c r="S764" s="215" t="s">
        <v>8294</v>
      </c>
      <c r="T764" s="215" t="s">
        <v>8294</v>
      </c>
      <c r="U764" s="209">
        <f>AD764*BS764</f>
        <v>582.20746681481478</v>
      </c>
      <c r="V764" s="216">
        <v>42215</v>
      </c>
      <c r="W764" s="215">
        <v>13.5</v>
      </c>
      <c r="X764" s="215" t="s">
        <v>8294</v>
      </c>
      <c r="Y764" s="215" t="s">
        <v>8294</v>
      </c>
      <c r="Z764" s="209">
        <f>AD764*BU764</f>
        <v>198.44994918518518</v>
      </c>
      <c r="AA764" s="216">
        <v>42215</v>
      </c>
      <c r="AB764" s="208">
        <f>(AD764/AH764)*10000</f>
        <v>30563.676141257536</v>
      </c>
      <c r="AC764" s="216">
        <v>42215</v>
      </c>
      <c r="AD764" s="485">
        <f>(O764/W764)*(((100-CC764)/100)*((100-2)/100))*100</f>
        <v>13.142380740740741</v>
      </c>
      <c r="AE764" s="216">
        <v>42212</v>
      </c>
      <c r="AF764" s="235">
        <v>14.736914936914939</v>
      </c>
      <c r="AG764" s="216">
        <v>42212</v>
      </c>
      <c r="AH764" s="212">
        <v>4.3</v>
      </c>
      <c r="AI764" s="216" t="s">
        <v>8299</v>
      </c>
      <c r="AJ764" s="212">
        <v>160</v>
      </c>
      <c r="AK764" s="216">
        <v>42145</v>
      </c>
      <c r="AL764" s="215" t="s">
        <v>8294</v>
      </c>
      <c r="AM764" s="215"/>
      <c r="AN764" s="212">
        <v>105</v>
      </c>
      <c r="AO764" s="212"/>
      <c r="AP764" s="215" t="s">
        <v>8294</v>
      </c>
      <c r="AQ764" s="215"/>
      <c r="AR764" s="215" t="s">
        <v>8294</v>
      </c>
      <c r="AS764" s="215"/>
      <c r="AT764" s="215" t="s">
        <v>8294</v>
      </c>
      <c r="AU764" s="215" t="s">
        <v>8294</v>
      </c>
      <c r="AV764" s="215"/>
      <c r="AW764" s="215" t="s">
        <v>8294</v>
      </c>
      <c r="AX764" s="215"/>
      <c r="AY764" s="215" t="s">
        <v>8294</v>
      </c>
      <c r="AZ764" s="215"/>
      <c r="BA764" s="215" t="s">
        <v>8294</v>
      </c>
      <c r="BB764" s="215"/>
      <c r="BC764" s="215" t="s">
        <v>8294</v>
      </c>
      <c r="BD764" s="215"/>
      <c r="BE764" s="212">
        <v>3</v>
      </c>
      <c r="BF764" s="217">
        <v>42279</v>
      </c>
      <c r="BG764" s="212">
        <v>-10.199999999999999</v>
      </c>
      <c r="BH764" s="212" t="s">
        <v>8299</v>
      </c>
      <c r="BI764" s="211" t="s">
        <v>8294</v>
      </c>
      <c r="BJ764" s="211"/>
      <c r="BK764" s="211" t="s">
        <v>8294</v>
      </c>
      <c r="BL764" s="211"/>
      <c r="BM764" s="212">
        <v>59.8</v>
      </c>
      <c r="BN764" s="212" t="s">
        <v>8299</v>
      </c>
      <c r="BO764" s="211" t="s">
        <v>8294</v>
      </c>
      <c r="BP764" s="211"/>
      <c r="BQ764" s="212">
        <v>10.1</v>
      </c>
      <c r="BR764" s="212" t="s">
        <v>8299</v>
      </c>
      <c r="BS764" s="212">
        <v>44.3</v>
      </c>
      <c r="BT764" s="212" t="s">
        <v>8299</v>
      </c>
      <c r="BU764" s="212">
        <v>15.1</v>
      </c>
      <c r="BV764" s="212" t="s">
        <v>8299</v>
      </c>
      <c r="BW764" s="212">
        <v>48.7</v>
      </c>
      <c r="BX764" s="212" t="s">
        <v>8299</v>
      </c>
      <c r="BY764" s="234">
        <v>8.0157718658447266</v>
      </c>
      <c r="BZ764" s="214">
        <v>42215</v>
      </c>
      <c r="CA764" s="212">
        <v>32.299999999999997</v>
      </c>
      <c r="CB764" s="208" t="s">
        <v>8299</v>
      </c>
      <c r="CC764" s="212">
        <v>8.1</v>
      </c>
      <c r="CD764" s="214">
        <v>42215</v>
      </c>
      <c r="CE764" s="208">
        <v>0</v>
      </c>
      <c r="CG764" s="215" t="s">
        <v>8294</v>
      </c>
      <c r="CH764" s="215" t="s">
        <v>8294</v>
      </c>
      <c r="CI764" s="215" t="s">
        <v>8294</v>
      </c>
      <c r="CJ764" s="215" t="s">
        <v>8294</v>
      </c>
    </row>
    <row r="765" spans="1:88">
      <c r="A765" s="210" t="s">
        <v>7624</v>
      </c>
      <c r="B765" s="211" t="s">
        <v>7959</v>
      </c>
      <c r="C765" s="212" t="s">
        <v>7697</v>
      </c>
      <c r="D765" s="211" t="s">
        <v>8274</v>
      </c>
      <c r="E765" s="212">
        <v>67</v>
      </c>
      <c r="F765" s="212">
        <v>2</v>
      </c>
      <c r="G765" s="213">
        <v>324</v>
      </c>
      <c r="H765" s="213">
        <v>18</v>
      </c>
      <c r="I765" s="213"/>
      <c r="J765" s="213"/>
      <c r="K765" s="211" t="s">
        <v>8294</v>
      </c>
      <c r="M765" s="212">
        <v>7</v>
      </c>
      <c r="N765" s="214">
        <v>41915</v>
      </c>
      <c r="O765" s="212">
        <v>3.22</v>
      </c>
      <c r="P765" s="214">
        <v>42215</v>
      </c>
      <c r="Q765" s="215" t="s">
        <v>8294</v>
      </c>
      <c r="R765" s="215" t="s">
        <v>8294</v>
      </c>
      <c r="S765" s="215" t="s">
        <v>8294</v>
      </c>
      <c r="T765" s="215" t="s">
        <v>8294</v>
      </c>
      <c r="U765" s="209">
        <f>AD765*BS765</f>
        <v>1026.895352</v>
      </c>
      <c r="V765" s="216">
        <v>42215</v>
      </c>
      <c r="W765" s="215">
        <v>13.5</v>
      </c>
      <c r="X765" s="215" t="s">
        <v>8294</v>
      </c>
      <c r="Y765" s="215" t="s">
        <v>8294</v>
      </c>
      <c r="Z765" s="209">
        <f>AD765*BU765</f>
        <v>290.63076000000001</v>
      </c>
      <c r="AA765" s="216">
        <v>42215</v>
      </c>
      <c r="AB765" s="208">
        <f>(AD765/AH765)*10000</f>
        <v>47840.454320987657</v>
      </c>
      <c r="AC765" s="216">
        <v>42215</v>
      </c>
      <c r="AD765" s="485">
        <f>(O765/W765)*(((100-CC765)/100)*((100-2)/100))*100</f>
        <v>21.528204444444444</v>
      </c>
      <c r="AE765" s="216">
        <v>42212</v>
      </c>
      <c r="AF765" s="235">
        <v>24.14017094017094</v>
      </c>
      <c r="AG765" s="216">
        <v>42212</v>
      </c>
      <c r="AH765" s="212">
        <v>4.5</v>
      </c>
      <c r="AI765" s="216" t="s">
        <v>8299</v>
      </c>
      <c r="AJ765" s="212">
        <v>155</v>
      </c>
      <c r="AK765" s="216">
        <v>42145</v>
      </c>
      <c r="AL765" s="215" t="s">
        <v>8294</v>
      </c>
      <c r="AM765" s="215"/>
      <c r="AN765" s="212">
        <v>101</v>
      </c>
      <c r="AO765" s="212"/>
      <c r="AP765" s="215" t="s">
        <v>8294</v>
      </c>
      <c r="AQ765" s="215"/>
      <c r="AR765" s="215" t="s">
        <v>8294</v>
      </c>
      <c r="AS765" s="215"/>
      <c r="AT765" s="215" t="s">
        <v>8294</v>
      </c>
      <c r="AU765" s="215" t="s">
        <v>8294</v>
      </c>
      <c r="AV765" s="215"/>
      <c r="AW765" s="215" t="s">
        <v>8294</v>
      </c>
      <c r="AX765" s="215"/>
      <c r="AY765" s="215" t="s">
        <v>8294</v>
      </c>
      <c r="AZ765" s="215"/>
      <c r="BA765" s="215" t="s">
        <v>8294</v>
      </c>
      <c r="BB765" s="215"/>
      <c r="BC765" s="215" t="s">
        <v>8294</v>
      </c>
      <c r="BD765" s="215"/>
      <c r="BE765" s="212">
        <v>3</v>
      </c>
      <c r="BF765" s="217">
        <v>42279</v>
      </c>
      <c r="BG765" s="212">
        <v>-9.3000000000000007</v>
      </c>
      <c r="BH765" s="212" t="s">
        <v>8299</v>
      </c>
      <c r="BI765" s="211" t="s">
        <v>8294</v>
      </c>
      <c r="BJ765" s="211"/>
      <c r="BK765" s="211" t="s">
        <v>8294</v>
      </c>
      <c r="BL765" s="211"/>
      <c r="BM765" s="212">
        <v>64</v>
      </c>
      <c r="BN765" s="212" t="s">
        <v>8299</v>
      </c>
      <c r="BO765" s="211" t="s">
        <v>8294</v>
      </c>
      <c r="BP765" s="211"/>
      <c r="BQ765" s="212">
        <v>9.8000000000000007</v>
      </c>
      <c r="BR765" s="212" t="s">
        <v>8299</v>
      </c>
      <c r="BS765" s="212">
        <v>47.7</v>
      </c>
      <c r="BT765" s="212" t="s">
        <v>8299</v>
      </c>
      <c r="BU765" s="212">
        <v>13.5</v>
      </c>
      <c r="BV765" s="212" t="s">
        <v>8299</v>
      </c>
      <c r="BW765" s="212">
        <v>17.600000000000001</v>
      </c>
      <c r="BX765" s="212" t="s">
        <v>8299</v>
      </c>
      <c r="BY765" s="234">
        <v>8.4199180603027344</v>
      </c>
      <c r="BZ765" s="214">
        <v>42215</v>
      </c>
      <c r="CA765" s="212">
        <v>31.2</v>
      </c>
      <c r="CB765" s="208" t="s">
        <v>8299</v>
      </c>
      <c r="CC765" s="212">
        <v>7.9</v>
      </c>
      <c r="CD765" s="214">
        <v>42215</v>
      </c>
      <c r="CE765" s="208">
        <v>0</v>
      </c>
      <c r="CG765" s="215" t="s">
        <v>8294</v>
      </c>
      <c r="CH765" s="215" t="s">
        <v>8294</v>
      </c>
      <c r="CI765" s="215" t="s">
        <v>8294</v>
      </c>
      <c r="CJ765" s="215" t="s">
        <v>8294</v>
      </c>
    </row>
    <row r="766" spans="1:88">
      <c r="A766" s="210" t="s">
        <v>7624</v>
      </c>
      <c r="B766" s="211" t="s">
        <v>8196</v>
      </c>
      <c r="C766" s="212" t="s">
        <v>7394</v>
      </c>
      <c r="D766" s="211" t="s">
        <v>8274</v>
      </c>
      <c r="E766" s="212">
        <v>186</v>
      </c>
      <c r="F766" s="212">
        <v>2</v>
      </c>
      <c r="G766" s="213">
        <v>324</v>
      </c>
      <c r="H766" s="213">
        <v>19</v>
      </c>
      <c r="I766" s="213"/>
      <c r="J766" s="213"/>
      <c r="K766" s="212">
        <v>24</v>
      </c>
      <c r="L766" s="223">
        <v>42278</v>
      </c>
      <c r="M766" s="212">
        <v>7</v>
      </c>
      <c r="N766" s="214">
        <v>41915</v>
      </c>
      <c r="O766" s="212">
        <v>3.96</v>
      </c>
      <c r="P766" s="214">
        <v>42215</v>
      </c>
      <c r="Q766" s="215" t="s">
        <v>8294</v>
      </c>
      <c r="R766" s="215" t="s">
        <v>8294</v>
      </c>
      <c r="S766" s="215" t="s">
        <v>8294</v>
      </c>
      <c r="T766" s="215" t="s">
        <v>8294</v>
      </c>
      <c r="U766" s="209">
        <f>AD766*BS766</f>
        <v>1242.9426239999998</v>
      </c>
      <c r="V766" s="216">
        <v>42215</v>
      </c>
      <c r="W766" s="215">
        <v>13.5</v>
      </c>
      <c r="X766" s="215" t="s">
        <v>8294</v>
      </c>
      <c r="Y766" s="215" t="s">
        <v>8294</v>
      </c>
      <c r="Z766" s="209">
        <f>AD766*BU766</f>
        <v>366.81321599999995</v>
      </c>
      <c r="AA766" s="216">
        <v>42215</v>
      </c>
      <c r="AB766" s="208">
        <f>(AD766/AH766)*10000</f>
        <v>62831.999999999993</v>
      </c>
      <c r="AC766" s="216">
        <v>42215</v>
      </c>
      <c r="AD766" s="485">
        <f>(O766/W766)*(((100-CC766)/100)*((100-2)/100))*100</f>
        <v>26.389439999999997</v>
      </c>
      <c r="AE766" s="216">
        <v>42212</v>
      </c>
      <c r="AF766" s="235">
        <v>29.591208791208789</v>
      </c>
      <c r="AG766" s="216">
        <v>42212</v>
      </c>
      <c r="AH766" s="212">
        <v>4.2</v>
      </c>
      <c r="AI766" s="216" t="s">
        <v>8299</v>
      </c>
      <c r="AJ766" s="212">
        <v>140</v>
      </c>
      <c r="AK766" s="216">
        <v>42145</v>
      </c>
      <c r="AL766" s="215" t="s">
        <v>8294</v>
      </c>
      <c r="AM766" s="215"/>
      <c r="AN766" s="212">
        <v>101</v>
      </c>
      <c r="AO766" s="212"/>
      <c r="AP766" s="215" t="s">
        <v>8294</v>
      </c>
      <c r="AQ766" s="215"/>
      <c r="AR766" s="215" t="s">
        <v>8294</v>
      </c>
      <c r="AS766" s="215"/>
      <c r="AT766" s="215" t="s">
        <v>8294</v>
      </c>
      <c r="AU766" s="215" t="s">
        <v>8294</v>
      </c>
      <c r="AV766" s="215"/>
      <c r="AW766" s="215" t="s">
        <v>8294</v>
      </c>
      <c r="AX766" s="215"/>
      <c r="AY766" s="215" t="s">
        <v>8294</v>
      </c>
      <c r="AZ766" s="215"/>
      <c r="BA766" s="215" t="s">
        <v>8294</v>
      </c>
      <c r="BB766" s="215"/>
      <c r="BC766" s="215" t="s">
        <v>8294</v>
      </c>
      <c r="BD766" s="215"/>
      <c r="BE766" s="212">
        <v>3</v>
      </c>
      <c r="BF766" s="217">
        <v>42279</v>
      </c>
      <c r="BG766" s="212">
        <v>-11.5</v>
      </c>
      <c r="BH766" s="212" t="s">
        <v>8299</v>
      </c>
      <c r="BI766" s="211" t="s">
        <v>8294</v>
      </c>
      <c r="BJ766" s="211"/>
      <c r="BK766" s="211" t="s">
        <v>8294</v>
      </c>
      <c r="BL766" s="211"/>
      <c r="BM766" s="212">
        <v>62.7</v>
      </c>
      <c r="BN766" s="212" t="s">
        <v>8299</v>
      </c>
      <c r="BO766" s="211" t="s">
        <v>8294</v>
      </c>
      <c r="BP766" s="211"/>
      <c r="BQ766" s="212">
        <v>10</v>
      </c>
      <c r="BR766" s="212" t="s">
        <v>8299</v>
      </c>
      <c r="BS766" s="212">
        <v>47.1</v>
      </c>
      <c r="BT766" s="212" t="s">
        <v>8299</v>
      </c>
      <c r="BU766" s="212">
        <v>13.9</v>
      </c>
      <c r="BV766" s="212" t="s">
        <v>8299</v>
      </c>
      <c r="BW766" s="212">
        <v>30.7</v>
      </c>
      <c r="BX766" s="212" t="s">
        <v>8299</v>
      </c>
      <c r="BY766" s="234">
        <v>7.7464208602905273</v>
      </c>
      <c r="BZ766" s="214">
        <v>42215</v>
      </c>
      <c r="CA766" s="212">
        <v>31.7</v>
      </c>
      <c r="CB766" s="208" t="s">
        <v>8299</v>
      </c>
      <c r="CC766" s="212">
        <v>8.1999999999999993</v>
      </c>
      <c r="CD766" s="214">
        <v>42215</v>
      </c>
      <c r="CE766" s="208">
        <v>0</v>
      </c>
      <c r="CG766" s="215" t="s">
        <v>8294</v>
      </c>
      <c r="CH766" s="215" t="s">
        <v>8294</v>
      </c>
      <c r="CI766" s="215" t="s">
        <v>8294</v>
      </c>
      <c r="CJ766" s="215" t="s">
        <v>8294</v>
      </c>
    </row>
    <row r="767" spans="1:88">
      <c r="A767" s="210" t="s">
        <v>7624</v>
      </c>
      <c r="B767" s="211" t="s">
        <v>7881</v>
      </c>
      <c r="C767" s="212" t="s">
        <v>7658</v>
      </c>
      <c r="D767" s="211" t="s">
        <v>8274</v>
      </c>
      <c r="E767" s="212">
        <v>28</v>
      </c>
      <c r="F767" s="212">
        <v>2</v>
      </c>
      <c r="G767" s="213">
        <v>324</v>
      </c>
      <c r="H767" s="213">
        <v>20</v>
      </c>
      <c r="I767" s="213"/>
      <c r="J767" s="213"/>
      <c r="K767" s="211" t="s">
        <v>8294</v>
      </c>
      <c r="M767" s="212">
        <v>7</v>
      </c>
      <c r="N767" s="214">
        <v>41915</v>
      </c>
      <c r="O767" s="212">
        <v>1.59</v>
      </c>
      <c r="P767" s="214">
        <v>42215</v>
      </c>
      <c r="Q767" s="215" t="s">
        <v>8294</v>
      </c>
      <c r="R767" s="215" t="s">
        <v>8294</v>
      </c>
      <c r="S767" s="215" t="s">
        <v>8294</v>
      </c>
      <c r="T767" s="215" t="s">
        <v>8294</v>
      </c>
      <c r="U767" s="209">
        <f>AD767*BS767</f>
        <v>486.86362977777782</v>
      </c>
      <c r="V767" s="216">
        <v>42215</v>
      </c>
      <c r="W767" s="215">
        <v>13.5</v>
      </c>
      <c r="X767" s="215" t="s">
        <v>8294</v>
      </c>
      <c r="Y767" s="215" t="s">
        <v>8294</v>
      </c>
      <c r="Z767" s="209">
        <f>AD767*BU767</f>
        <v>151.27928977777776</v>
      </c>
      <c r="AA767" s="216">
        <v>42215</v>
      </c>
      <c r="AB767" s="208">
        <f>(AD767/AH767)*10000</f>
        <v>22666.959810874701</v>
      </c>
      <c r="AC767" s="216">
        <v>42215</v>
      </c>
      <c r="AD767" s="485">
        <f>(O767/W767)*(((100-CC767)/100)*((100-2)/100))*100</f>
        <v>10.653471111111111</v>
      </c>
      <c r="AE767" s="216">
        <v>42212</v>
      </c>
      <c r="AF767" s="235">
        <v>11.946031746031746</v>
      </c>
      <c r="AG767" s="216">
        <v>42212</v>
      </c>
      <c r="AH767" s="212">
        <v>4.7</v>
      </c>
      <c r="AI767" s="216" t="s">
        <v>8299</v>
      </c>
      <c r="AJ767" s="212">
        <v>130</v>
      </c>
      <c r="AK767" s="216">
        <v>42145</v>
      </c>
      <c r="AL767" s="215" t="s">
        <v>8294</v>
      </c>
      <c r="AM767" s="215"/>
      <c r="AN767" s="212">
        <v>102</v>
      </c>
      <c r="AO767" s="212"/>
      <c r="AP767" s="215" t="s">
        <v>8294</v>
      </c>
      <c r="AQ767" s="215"/>
      <c r="AR767" s="215" t="s">
        <v>8294</v>
      </c>
      <c r="AS767" s="215"/>
      <c r="AT767" s="215" t="s">
        <v>8294</v>
      </c>
      <c r="AU767" s="215" t="s">
        <v>8294</v>
      </c>
      <c r="AV767" s="215"/>
      <c r="AW767" s="215" t="s">
        <v>8294</v>
      </c>
      <c r="AX767" s="215"/>
      <c r="AY767" s="215" t="s">
        <v>8294</v>
      </c>
      <c r="AZ767" s="215"/>
      <c r="BA767" s="215" t="s">
        <v>8294</v>
      </c>
      <c r="BB767" s="215"/>
      <c r="BC767" s="215" t="s">
        <v>8294</v>
      </c>
      <c r="BD767" s="215"/>
      <c r="BE767" s="212">
        <v>3</v>
      </c>
      <c r="BF767" s="217">
        <v>42279</v>
      </c>
      <c r="BG767" s="212">
        <v>-6.8</v>
      </c>
      <c r="BH767" s="212" t="s">
        <v>8299</v>
      </c>
      <c r="BI767" s="211" t="s">
        <v>8294</v>
      </c>
      <c r="BJ767" s="211"/>
      <c r="BK767" s="211" t="s">
        <v>8294</v>
      </c>
      <c r="BL767" s="211"/>
      <c r="BM767" s="212">
        <v>62.2</v>
      </c>
      <c r="BN767" s="212" t="s">
        <v>8299</v>
      </c>
      <c r="BO767" s="211" t="s">
        <v>8294</v>
      </c>
      <c r="BP767" s="211"/>
      <c r="BQ767" s="212">
        <v>9.4</v>
      </c>
      <c r="BR767" s="212" t="s">
        <v>8299</v>
      </c>
      <c r="BS767" s="212">
        <v>45.7</v>
      </c>
      <c r="BT767" s="212" t="s">
        <v>8299</v>
      </c>
      <c r="BU767" s="212">
        <v>14.2</v>
      </c>
      <c r="BV767" s="212" t="s">
        <v>8299</v>
      </c>
      <c r="BW767" s="212">
        <v>65.3</v>
      </c>
      <c r="BX767" s="212" t="s">
        <v>8299</v>
      </c>
      <c r="BY767" s="234">
        <v>7.8313159942626953</v>
      </c>
      <c r="BZ767" s="214">
        <v>42215</v>
      </c>
      <c r="CA767" s="212">
        <v>31.5</v>
      </c>
      <c r="CB767" s="208" t="s">
        <v>8299</v>
      </c>
      <c r="CC767" s="212">
        <v>7.7</v>
      </c>
      <c r="CD767" s="214">
        <v>42215</v>
      </c>
      <c r="CE767" s="208">
        <v>0</v>
      </c>
      <c r="CG767" s="215" t="s">
        <v>8294</v>
      </c>
      <c r="CH767" s="215" t="s">
        <v>8294</v>
      </c>
      <c r="CI767" s="215" t="s">
        <v>8294</v>
      </c>
      <c r="CJ767" s="215" t="s">
        <v>8294</v>
      </c>
    </row>
    <row r="768" spans="1:88">
      <c r="A768" s="210" t="s">
        <v>7624</v>
      </c>
      <c r="B768" s="211" t="s">
        <v>7844</v>
      </c>
      <c r="C768" s="212" t="s">
        <v>7843</v>
      </c>
      <c r="D768" s="211" t="s">
        <v>8274</v>
      </c>
      <c r="E768" s="212">
        <v>13</v>
      </c>
      <c r="F768" s="212">
        <v>2</v>
      </c>
      <c r="G768" s="213">
        <v>324</v>
      </c>
      <c r="H768" s="213">
        <v>21</v>
      </c>
      <c r="I768" s="213"/>
      <c r="J768" s="213"/>
      <c r="K768" s="211" t="s">
        <v>8294</v>
      </c>
      <c r="M768" s="212">
        <v>7</v>
      </c>
      <c r="N768" s="214">
        <v>41915</v>
      </c>
      <c r="O768" s="212">
        <v>1.92</v>
      </c>
      <c r="P768" s="214">
        <v>42215</v>
      </c>
      <c r="Q768" s="215" t="s">
        <v>8294</v>
      </c>
      <c r="R768" s="215" t="s">
        <v>8294</v>
      </c>
      <c r="S768" s="215" t="s">
        <v>8294</v>
      </c>
      <c r="T768" s="215" t="s">
        <v>8294</v>
      </c>
      <c r="U768" s="209">
        <f>AD768*BS768</f>
        <v>607.79861333333338</v>
      </c>
      <c r="V768" s="216">
        <v>42215</v>
      </c>
      <c r="W768" s="215">
        <v>13.5</v>
      </c>
      <c r="X768" s="215" t="s">
        <v>8294</v>
      </c>
      <c r="Y768" s="215" t="s">
        <v>8294</v>
      </c>
      <c r="Z768" s="209">
        <f>AD768*BU768</f>
        <v>176.95402666666669</v>
      </c>
      <c r="AA768" s="216">
        <v>42215</v>
      </c>
      <c r="AB768" s="208">
        <f>(AD768/AH768)*10000</f>
        <v>27282.458628841607</v>
      </c>
      <c r="AC768" s="216">
        <v>42215</v>
      </c>
      <c r="AD768" s="485">
        <f>(O768/W768)*(((100-CC768)/100)*((100-2)/100))*100</f>
        <v>12.822755555555556</v>
      </c>
      <c r="AE768" s="216">
        <v>42212</v>
      </c>
      <c r="AF768" s="235">
        <v>14.378510378510379</v>
      </c>
      <c r="AG768" s="216">
        <v>42212</v>
      </c>
      <c r="AH768" s="212">
        <v>4.7</v>
      </c>
      <c r="AI768" s="216" t="s">
        <v>8299</v>
      </c>
      <c r="AJ768" s="212">
        <v>160</v>
      </c>
      <c r="AK768" s="216">
        <v>42145</v>
      </c>
      <c r="AL768" s="215" t="s">
        <v>8294</v>
      </c>
      <c r="AM768" s="215"/>
      <c r="AN768" s="212">
        <v>105</v>
      </c>
      <c r="AO768" s="212"/>
      <c r="AP768" s="215" t="s">
        <v>8294</v>
      </c>
      <c r="AQ768" s="215"/>
      <c r="AR768" s="215" t="s">
        <v>8294</v>
      </c>
      <c r="AS768" s="215"/>
      <c r="AT768" s="215" t="s">
        <v>8294</v>
      </c>
      <c r="AU768" s="215" t="s">
        <v>8294</v>
      </c>
      <c r="AV768" s="215"/>
      <c r="AW768" s="215" t="s">
        <v>8294</v>
      </c>
      <c r="AX768" s="215"/>
      <c r="AY768" s="215" t="s">
        <v>8294</v>
      </c>
      <c r="AZ768" s="215"/>
      <c r="BA768" s="215" t="s">
        <v>8294</v>
      </c>
      <c r="BB768" s="215"/>
      <c r="BC768" s="215" t="s">
        <v>8294</v>
      </c>
      <c r="BD768" s="215"/>
      <c r="BE768" s="212">
        <v>3</v>
      </c>
      <c r="BF768" s="217">
        <v>42279</v>
      </c>
      <c r="BG768" s="212">
        <v>0.9</v>
      </c>
      <c r="BH768" s="212" t="s">
        <v>8299</v>
      </c>
      <c r="BI768" s="211" t="s">
        <v>8294</v>
      </c>
      <c r="BJ768" s="211"/>
      <c r="BK768" s="211" t="s">
        <v>8294</v>
      </c>
      <c r="BL768" s="211"/>
      <c r="BM768" s="212">
        <v>64.3</v>
      </c>
      <c r="BN768" s="212" t="s">
        <v>8299</v>
      </c>
      <c r="BO768" s="211" t="s">
        <v>8294</v>
      </c>
      <c r="BP768" s="211"/>
      <c r="BQ768" s="212">
        <v>8.4</v>
      </c>
      <c r="BR768" s="212" t="s">
        <v>8299</v>
      </c>
      <c r="BS768" s="212">
        <v>47.4</v>
      </c>
      <c r="BT768" s="212" t="s">
        <v>8299</v>
      </c>
      <c r="BU768" s="212">
        <v>13.8</v>
      </c>
      <c r="BV768" s="212" t="s">
        <v>8299</v>
      </c>
      <c r="BW768" s="212">
        <v>28.4</v>
      </c>
      <c r="BX768" s="212" t="s">
        <v>8299</v>
      </c>
      <c r="BY768" s="234">
        <v>7.7858982086181641</v>
      </c>
      <c r="BZ768" s="214">
        <v>42215</v>
      </c>
      <c r="CA768" s="212">
        <v>31.6</v>
      </c>
      <c r="CB768" s="208" t="s">
        <v>8299</v>
      </c>
      <c r="CC768" s="212">
        <v>8</v>
      </c>
      <c r="CD768" s="214">
        <v>42215</v>
      </c>
      <c r="CE768" s="208">
        <v>0</v>
      </c>
      <c r="CG768" s="215" t="s">
        <v>8294</v>
      </c>
      <c r="CH768" s="215" t="s">
        <v>8294</v>
      </c>
      <c r="CI768" s="215" t="s">
        <v>8294</v>
      </c>
      <c r="CJ768" s="215" t="s">
        <v>8294</v>
      </c>
    </row>
    <row r="769" spans="1:88">
      <c r="A769" s="210" t="s">
        <v>7624</v>
      </c>
      <c r="B769" s="211" t="s">
        <v>8005</v>
      </c>
      <c r="C769" s="212" t="s">
        <v>7717</v>
      </c>
      <c r="D769" s="211" t="s">
        <v>8274</v>
      </c>
      <c r="E769" s="212">
        <v>90</v>
      </c>
      <c r="F769" s="212">
        <v>2</v>
      </c>
      <c r="G769" s="213">
        <v>324</v>
      </c>
      <c r="H769" s="213">
        <v>22</v>
      </c>
      <c r="I769" s="219"/>
      <c r="J769" s="219"/>
      <c r="K769" s="211" t="s">
        <v>8294</v>
      </c>
      <c r="M769" s="212">
        <v>7</v>
      </c>
      <c r="N769" s="214">
        <v>41915</v>
      </c>
      <c r="O769" s="212">
        <v>3.41</v>
      </c>
      <c r="P769" s="214">
        <v>42215</v>
      </c>
      <c r="Q769" s="215" t="s">
        <v>8294</v>
      </c>
      <c r="R769" s="215" t="s">
        <v>8294</v>
      </c>
      <c r="S769" s="215" t="s">
        <v>8294</v>
      </c>
      <c r="T769" s="215" t="s">
        <v>8294</v>
      </c>
      <c r="U769" s="209">
        <f>AD769*BS769</f>
        <v>1099.9720355555555</v>
      </c>
      <c r="V769" s="216">
        <v>42215</v>
      </c>
      <c r="W769" s="215">
        <v>13.5</v>
      </c>
      <c r="X769" s="215" t="s">
        <v>8294</v>
      </c>
      <c r="Y769" s="215" t="s">
        <v>8294</v>
      </c>
      <c r="Z769" s="209">
        <f>AD769*BU769</f>
        <v>284.67185185185184</v>
      </c>
      <c r="AA769" s="216">
        <v>42215</v>
      </c>
      <c r="AB769" s="208">
        <f>(AD769/AH769)*10000</f>
        <v>50608.329218106992</v>
      </c>
      <c r="AC769" s="216">
        <v>42215</v>
      </c>
      <c r="AD769" s="485">
        <f>(O769/W769)*(((100-CC769)/100)*((100-2)/100))*100</f>
        <v>22.773748148148147</v>
      </c>
      <c r="AE769" s="216">
        <v>42212</v>
      </c>
      <c r="AF769" s="235">
        <v>25.536833536833537</v>
      </c>
      <c r="AG769" s="216">
        <v>42212</v>
      </c>
      <c r="AH769" s="212">
        <v>4.5</v>
      </c>
      <c r="AI769" s="216" t="s">
        <v>8299</v>
      </c>
      <c r="AJ769" s="212">
        <v>160</v>
      </c>
      <c r="AK769" s="216">
        <v>42145</v>
      </c>
      <c r="AL769" s="215" t="s">
        <v>8294</v>
      </c>
      <c r="AM769" s="215"/>
      <c r="AN769" s="212">
        <v>104</v>
      </c>
      <c r="AO769" s="212"/>
      <c r="AP769" s="215" t="s">
        <v>8294</v>
      </c>
      <c r="AQ769" s="215"/>
      <c r="AR769" s="215" t="s">
        <v>8294</v>
      </c>
      <c r="AS769" s="215"/>
      <c r="AT769" s="215" t="s">
        <v>8294</v>
      </c>
      <c r="AU769" s="215" t="s">
        <v>8294</v>
      </c>
      <c r="AV769" s="215"/>
      <c r="AW769" s="215" t="s">
        <v>8294</v>
      </c>
      <c r="AX769" s="215"/>
      <c r="AY769" s="215" t="s">
        <v>8294</v>
      </c>
      <c r="AZ769" s="215"/>
      <c r="BA769" s="215" t="s">
        <v>8294</v>
      </c>
      <c r="BB769" s="215"/>
      <c r="BC769" s="215" t="s">
        <v>8294</v>
      </c>
      <c r="BD769" s="215"/>
      <c r="BE769" s="212">
        <v>3</v>
      </c>
      <c r="BF769" s="217">
        <v>42279</v>
      </c>
      <c r="BG769" s="212">
        <v>-7.3</v>
      </c>
      <c r="BH769" s="212" t="s">
        <v>8299</v>
      </c>
      <c r="BI769" s="211" t="s">
        <v>8294</v>
      </c>
      <c r="BJ769" s="211"/>
      <c r="BK769" s="211" t="s">
        <v>8294</v>
      </c>
      <c r="BL769" s="211"/>
      <c r="BM769" s="212">
        <v>64.7</v>
      </c>
      <c r="BN769" s="212" t="s">
        <v>8299</v>
      </c>
      <c r="BO769" s="211" t="s">
        <v>8294</v>
      </c>
      <c r="BP769" s="211"/>
      <c r="BQ769" s="212">
        <v>8.6</v>
      </c>
      <c r="BR769" s="212" t="s">
        <v>8299</v>
      </c>
      <c r="BS769" s="212">
        <v>48.3</v>
      </c>
      <c r="BT769" s="212" t="s">
        <v>8299</v>
      </c>
      <c r="BU769" s="212">
        <v>12.5</v>
      </c>
      <c r="BV769" s="212" t="s">
        <v>8299</v>
      </c>
      <c r="BW769" s="212">
        <v>16.399999999999999</v>
      </c>
      <c r="BX769" s="212" t="s">
        <v>8299</v>
      </c>
      <c r="BY769" s="234">
        <v>7.9238529205322266</v>
      </c>
      <c r="BZ769" s="214">
        <v>42215</v>
      </c>
      <c r="CA769" s="212">
        <v>29.3</v>
      </c>
      <c r="CB769" s="208" t="s">
        <v>8299</v>
      </c>
      <c r="CC769" s="212">
        <v>8</v>
      </c>
      <c r="CD769" s="214">
        <v>42215</v>
      </c>
      <c r="CE769" s="208">
        <v>0</v>
      </c>
      <c r="CG769" s="215" t="s">
        <v>8294</v>
      </c>
      <c r="CH769" s="215" t="s">
        <v>8294</v>
      </c>
      <c r="CI769" s="215" t="s">
        <v>8294</v>
      </c>
      <c r="CJ769" s="215" t="s">
        <v>8294</v>
      </c>
    </row>
    <row r="770" spans="1:88">
      <c r="A770" s="210" t="s">
        <v>7624</v>
      </c>
      <c r="B770" s="211" t="s">
        <v>7859</v>
      </c>
      <c r="C770" s="212" t="s">
        <v>7858</v>
      </c>
      <c r="D770" s="211" t="s">
        <v>8276</v>
      </c>
      <c r="E770" s="212">
        <v>18</v>
      </c>
      <c r="F770" s="212">
        <v>2</v>
      </c>
      <c r="G770" s="213">
        <v>325</v>
      </c>
      <c r="H770" s="213">
        <v>11</v>
      </c>
      <c r="I770" s="213"/>
      <c r="J770" s="213"/>
      <c r="K770" s="211" t="s">
        <v>8294</v>
      </c>
      <c r="M770" s="212">
        <v>7</v>
      </c>
      <c r="N770" s="214">
        <v>41915</v>
      </c>
      <c r="O770" s="212">
        <v>3.64</v>
      </c>
      <c r="P770" s="214">
        <v>42215</v>
      </c>
      <c r="Q770" s="215" t="s">
        <v>8294</v>
      </c>
      <c r="R770" s="215" t="s">
        <v>8294</v>
      </c>
      <c r="S770" s="215" t="s">
        <v>8294</v>
      </c>
      <c r="T770" s="215" t="s">
        <v>8294</v>
      </c>
      <c r="U770" s="209">
        <f>AD770*BS770</f>
        <v>1137.6989866666668</v>
      </c>
      <c r="V770" s="216">
        <v>42215</v>
      </c>
      <c r="W770" s="215">
        <v>13.5</v>
      </c>
      <c r="X770" s="215" t="s">
        <v>8294</v>
      </c>
      <c r="Y770" s="215" t="s">
        <v>8294</v>
      </c>
      <c r="Z770" s="209">
        <f>AD770*BU770</f>
        <v>352.49220740740748</v>
      </c>
      <c r="AA770" s="216">
        <v>42215</v>
      </c>
      <c r="AB770" s="208">
        <f>(AD770/AH770)*10000</f>
        <v>50645.432098765443</v>
      </c>
      <c r="AC770" s="216">
        <v>42215</v>
      </c>
      <c r="AD770" s="485">
        <f>(O770/W770)*(((100-CC770)/100)*((100-2)/100))*100</f>
        <v>24.309807407407412</v>
      </c>
      <c r="AE770" s="216">
        <v>42212</v>
      </c>
      <c r="AF770" s="235">
        <v>27.25925925925926</v>
      </c>
      <c r="AG770" s="216">
        <v>42212</v>
      </c>
      <c r="AH770" s="212">
        <v>4.8</v>
      </c>
      <c r="AI770" s="216" t="s">
        <v>8299</v>
      </c>
      <c r="AJ770" s="212">
        <v>155</v>
      </c>
      <c r="AK770" s="216">
        <v>42145</v>
      </c>
      <c r="AL770" s="215" t="s">
        <v>8294</v>
      </c>
      <c r="AM770" s="215"/>
      <c r="AN770" s="212">
        <v>105</v>
      </c>
      <c r="AO770" s="212"/>
      <c r="AP770" s="215" t="s">
        <v>8294</v>
      </c>
      <c r="AQ770" s="215"/>
      <c r="AR770" s="215" t="s">
        <v>8294</v>
      </c>
      <c r="AS770" s="215"/>
      <c r="AT770" s="215" t="s">
        <v>8294</v>
      </c>
      <c r="AU770" s="215" t="s">
        <v>8294</v>
      </c>
      <c r="AV770" s="215"/>
      <c r="AW770" s="215" t="s">
        <v>8294</v>
      </c>
      <c r="AX770" s="215"/>
      <c r="AY770" s="215" t="s">
        <v>8294</v>
      </c>
      <c r="AZ770" s="215"/>
      <c r="BA770" s="215" t="s">
        <v>8294</v>
      </c>
      <c r="BB770" s="215"/>
      <c r="BC770" s="215" t="s">
        <v>8294</v>
      </c>
      <c r="BD770" s="215"/>
      <c r="BE770" s="212">
        <v>3</v>
      </c>
      <c r="BF770" s="217">
        <v>42279</v>
      </c>
      <c r="BG770" s="212">
        <v>-9.4</v>
      </c>
      <c r="BH770" s="212" t="s">
        <v>8299</v>
      </c>
      <c r="BI770" s="211" t="s">
        <v>8294</v>
      </c>
      <c r="BJ770" s="211"/>
      <c r="BK770" s="211" t="s">
        <v>8294</v>
      </c>
      <c r="BL770" s="211"/>
      <c r="BM770" s="212">
        <v>63.5</v>
      </c>
      <c r="BN770" s="212" t="s">
        <v>8299</v>
      </c>
      <c r="BO770" s="211" t="s">
        <v>8294</v>
      </c>
      <c r="BP770" s="211"/>
      <c r="BQ770" s="212">
        <v>9.3000000000000007</v>
      </c>
      <c r="BR770" s="212" t="s">
        <v>8299</v>
      </c>
      <c r="BS770" s="212">
        <v>46.8</v>
      </c>
      <c r="BT770" s="212" t="s">
        <v>8299</v>
      </c>
      <c r="BU770" s="212">
        <v>14.5</v>
      </c>
      <c r="BV770" s="212" t="s">
        <v>8299</v>
      </c>
      <c r="BW770" s="212">
        <v>33.5</v>
      </c>
      <c r="BX770" s="212" t="s">
        <v>8299</v>
      </c>
      <c r="BY770" s="234">
        <v>7.4756021499633789</v>
      </c>
      <c r="BZ770" s="214">
        <v>42215</v>
      </c>
      <c r="CA770" s="212">
        <v>32.799999999999997</v>
      </c>
      <c r="CB770" s="208" t="s">
        <v>8299</v>
      </c>
      <c r="CC770" s="212">
        <v>8</v>
      </c>
      <c r="CD770" s="214">
        <v>42215</v>
      </c>
      <c r="CE770" s="208">
        <v>0</v>
      </c>
      <c r="CG770" s="215" t="s">
        <v>8294</v>
      </c>
      <c r="CH770" s="215" t="s">
        <v>8294</v>
      </c>
      <c r="CI770" s="215" t="s">
        <v>8294</v>
      </c>
      <c r="CJ770" s="215" t="s">
        <v>8294</v>
      </c>
    </row>
    <row r="771" spans="1:88">
      <c r="A771" s="210" t="s">
        <v>7624</v>
      </c>
      <c r="B771" s="211" t="s">
        <v>8115</v>
      </c>
      <c r="C771" s="212" t="s">
        <v>7765</v>
      </c>
      <c r="D771" s="211" t="s">
        <v>8276</v>
      </c>
      <c r="E771" s="212">
        <v>142</v>
      </c>
      <c r="F771" s="212">
        <v>2</v>
      </c>
      <c r="G771" s="213">
        <v>325</v>
      </c>
      <c r="H771" s="213">
        <v>12</v>
      </c>
      <c r="I771" s="213"/>
      <c r="J771" s="213"/>
      <c r="K771" s="211" t="s">
        <v>8294</v>
      </c>
      <c r="M771" s="212">
        <v>7</v>
      </c>
      <c r="N771" s="214">
        <v>41915</v>
      </c>
      <c r="O771" s="212">
        <v>5.12</v>
      </c>
      <c r="P771" s="214">
        <v>42215</v>
      </c>
      <c r="Q771" s="215" t="s">
        <v>8294</v>
      </c>
      <c r="R771" s="215" t="s">
        <v>8294</v>
      </c>
      <c r="S771" s="215" t="s">
        <v>8294</v>
      </c>
      <c r="T771" s="215" t="s">
        <v>8294</v>
      </c>
      <c r="U771" s="209">
        <f>AD771*BS771</f>
        <v>1699.7101416296298</v>
      </c>
      <c r="V771" s="216">
        <v>42215</v>
      </c>
      <c r="W771" s="215">
        <v>13.5</v>
      </c>
      <c r="X771" s="215" t="s">
        <v>8294</v>
      </c>
      <c r="Y771" s="215" t="s">
        <v>8294</v>
      </c>
      <c r="Z771" s="209">
        <f>AD771*BU771</f>
        <v>424.92753540740745</v>
      </c>
      <c r="AA771" s="216">
        <v>42215</v>
      </c>
      <c r="AB771" s="208">
        <f>(AD771/AH771)*10000</f>
        <v>85670.874074074076</v>
      </c>
      <c r="AC771" s="216">
        <v>42215</v>
      </c>
      <c r="AD771" s="485">
        <f>(O771/W771)*(((100-CC771)/100)*((100-2)/100))*100</f>
        <v>34.268349629629633</v>
      </c>
      <c r="AE771" s="216">
        <v>42212</v>
      </c>
      <c r="AF771" s="235">
        <v>38.426048026048022</v>
      </c>
      <c r="AG771" s="216">
        <v>42212</v>
      </c>
      <c r="AH771" s="212">
        <v>4</v>
      </c>
      <c r="AI771" s="216" t="s">
        <v>8299</v>
      </c>
      <c r="AJ771" s="212">
        <v>160</v>
      </c>
      <c r="AK771" s="216">
        <v>42145</v>
      </c>
      <c r="AL771" s="215" t="s">
        <v>8294</v>
      </c>
      <c r="AM771" s="215"/>
      <c r="AN771" s="212">
        <v>100</v>
      </c>
      <c r="AO771" s="212"/>
      <c r="AP771" s="215" t="s">
        <v>8294</v>
      </c>
      <c r="AQ771" s="215"/>
      <c r="AR771" s="215" t="s">
        <v>8294</v>
      </c>
      <c r="AS771" s="215"/>
      <c r="AT771" s="215" t="s">
        <v>8294</v>
      </c>
      <c r="AU771" s="215" t="s">
        <v>8294</v>
      </c>
      <c r="AV771" s="215"/>
      <c r="AW771" s="215" t="s">
        <v>8294</v>
      </c>
      <c r="AX771" s="215"/>
      <c r="AY771" s="215" t="s">
        <v>8294</v>
      </c>
      <c r="AZ771" s="215"/>
      <c r="BA771" s="215" t="s">
        <v>8294</v>
      </c>
      <c r="BB771" s="215"/>
      <c r="BC771" s="215" t="s">
        <v>8294</v>
      </c>
      <c r="BD771" s="215"/>
      <c r="BE771" s="212">
        <v>3</v>
      </c>
      <c r="BF771" s="217">
        <v>42279</v>
      </c>
      <c r="BG771" s="212">
        <v>-6.8</v>
      </c>
      <c r="BH771" s="212" t="s">
        <v>8299</v>
      </c>
      <c r="BI771" s="211" t="s">
        <v>8294</v>
      </c>
      <c r="BJ771" s="211"/>
      <c r="BK771" s="211" t="s">
        <v>8294</v>
      </c>
      <c r="BL771" s="211"/>
      <c r="BM771" s="212">
        <v>62.8</v>
      </c>
      <c r="BN771" s="212" t="s">
        <v>8299</v>
      </c>
      <c r="BO771" s="211" t="s">
        <v>8294</v>
      </c>
      <c r="BP771" s="211"/>
      <c r="BQ771" s="212">
        <v>8.3000000000000007</v>
      </c>
      <c r="BR771" s="212" t="s">
        <v>8299</v>
      </c>
      <c r="BS771" s="212">
        <v>49.6</v>
      </c>
      <c r="BT771" s="212" t="s">
        <v>8299</v>
      </c>
      <c r="BU771" s="212">
        <v>12.4</v>
      </c>
      <c r="BV771" s="212" t="s">
        <v>8299</v>
      </c>
      <c r="BW771" s="212">
        <v>17.399999999999999</v>
      </c>
      <c r="BX771" s="212" t="s">
        <v>8299</v>
      </c>
      <c r="BY771" s="234">
        <v>7.4808230400085449</v>
      </c>
      <c r="BZ771" s="214">
        <v>42215</v>
      </c>
      <c r="CA771" s="212">
        <v>30</v>
      </c>
      <c r="CB771" s="208" t="s">
        <v>8299</v>
      </c>
      <c r="CC771" s="212">
        <v>7.8</v>
      </c>
      <c r="CD771" s="214">
        <v>42215</v>
      </c>
      <c r="CE771" s="208">
        <v>0</v>
      </c>
      <c r="CG771" s="215" t="s">
        <v>8294</v>
      </c>
      <c r="CH771" s="215" t="s">
        <v>8294</v>
      </c>
      <c r="CI771" s="215" t="s">
        <v>8294</v>
      </c>
      <c r="CJ771" s="215" t="s">
        <v>8294</v>
      </c>
    </row>
    <row r="772" spans="1:88">
      <c r="A772" s="210" t="s">
        <v>7624</v>
      </c>
      <c r="B772" s="211" t="s">
        <v>7835</v>
      </c>
      <c r="C772" s="212" t="s">
        <v>7834</v>
      </c>
      <c r="D772" s="211" t="s">
        <v>8276</v>
      </c>
      <c r="E772" s="212">
        <v>10</v>
      </c>
      <c r="F772" s="212">
        <v>2</v>
      </c>
      <c r="G772" s="213">
        <v>325</v>
      </c>
      <c r="H772" s="213">
        <v>13</v>
      </c>
      <c r="I772" s="213"/>
      <c r="J772" s="213"/>
      <c r="K772" s="211" t="s">
        <v>8294</v>
      </c>
      <c r="M772" s="212">
        <v>7</v>
      </c>
      <c r="N772" s="214">
        <v>41915</v>
      </c>
      <c r="O772" s="212">
        <v>3.54</v>
      </c>
      <c r="P772" s="214">
        <v>42215</v>
      </c>
      <c r="Q772" s="215" t="s">
        <v>8294</v>
      </c>
      <c r="R772" s="215" t="s">
        <v>8294</v>
      </c>
      <c r="S772" s="215" t="s">
        <v>8294</v>
      </c>
      <c r="T772" s="215" t="s">
        <v>8294</v>
      </c>
      <c r="U772" s="209">
        <f>AD772*BS772</f>
        <v>1158.6048693333335</v>
      </c>
      <c r="V772" s="216">
        <v>42215</v>
      </c>
      <c r="W772" s="215">
        <v>13.5</v>
      </c>
      <c r="X772" s="215" t="s">
        <v>8294</v>
      </c>
      <c r="Y772" s="215" t="s">
        <v>8294</v>
      </c>
      <c r="Z772" s="209">
        <f>AD772*BU772</f>
        <v>329.33758044444448</v>
      </c>
      <c r="AA772" s="216">
        <v>42215</v>
      </c>
      <c r="AB772" s="208">
        <f>(AD772/AH772)*10000</f>
        <v>59233.37777777778</v>
      </c>
      <c r="AC772" s="216">
        <v>42215</v>
      </c>
      <c r="AD772" s="485">
        <f>(O772/W772)*(((100-CC772)/100)*((100-2)/100))*100</f>
        <v>23.693351111111113</v>
      </c>
      <c r="AE772" s="216">
        <v>42212</v>
      </c>
      <c r="AF772" s="235">
        <v>26.56800976800977</v>
      </c>
      <c r="AG772" s="216">
        <v>42212</v>
      </c>
      <c r="AH772" s="212">
        <v>4</v>
      </c>
      <c r="AI772" s="216" t="s">
        <v>8299</v>
      </c>
      <c r="AJ772" s="212">
        <v>130</v>
      </c>
      <c r="AK772" s="216">
        <v>42145</v>
      </c>
      <c r="AL772" s="215" t="s">
        <v>8294</v>
      </c>
      <c r="AM772" s="215"/>
      <c r="AN772" s="212">
        <v>102</v>
      </c>
      <c r="AO772" s="212"/>
      <c r="AP772" s="215" t="s">
        <v>8294</v>
      </c>
      <c r="AQ772" s="215"/>
      <c r="AR772" s="215" t="s">
        <v>8294</v>
      </c>
      <c r="AS772" s="215"/>
      <c r="AT772" s="215" t="s">
        <v>8294</v>
      </c>
      <c r="AU772" s="215" t="s">
        <v>8294</v>
      </c>
      <c r="AV772" s="215"/>
      <c r="AW772" s="215" t="s">
        <v>8294</v>
      </c>
      <c r="AX772" s="215"/>
      <c r="AY772" s="215" t="s">
        <v>8294</v>
      </c>
      <c r="AZ772" s="215"/>
      <c r="BA772" s="215" t="s">
        <v>8294</v>
      </c>
      <c r="BB772" s="215"/>
      <c r="BC772" s="215" t="s">
        <v>8294</v>
      </c>
      <c r="BD772" s="215"/>
      <c r="BE772" s="212">
        <v>3</v>
      </c>
      <c r="BF772" s="217">
        <v>42279</v>
      </c>
      <c r="BG772" s="212">
        <v>21</v>
      </c>
      <c r="BH772" s="212" t="s">
        <v>8299</v>
      </c>
      <c r="BI772" s="211" t="s">
        <v>8294</v>
      </c>
      <c r="BJ772" s="211"/>
      <c r="BK772" s="211" t="s">
        <v>8294</v>
      </c>
      <c r="BL772" s="211"/>
      <c r="BM772" s="212">
        <v>66.2</v>
      </c>
      <c r="BN772" s="212" t="s">
        <v>8299</v>
      </c>
      <c r="BO772" s="211" t="s">
        <v>8294</v>
      </c>
      <c r="BP772" s="211"/>
      <c r="BQ772" s="212">
        <v>5.2</v>
      </c>
      <c r="BR772" s="212" t="s">
        <v>8299</v>
      </c>
      <c r="BS772" s="212">
        <v>48.9</v>
      </c>
      <c r="BT772" s="212" t="s">
        <v>8299</v>
      </c>
      <c r="BU772" s="212">
        <v>13.9</v>
      </c>
      <c r="BV772" s="212" t="s">
        <v>8299</v>
      </c>
      <c r="BW772" s="212">
        <v>41.4</v>
      </c>
      <c r="BX772" s="212" t="s">
        <v>8299</v>
      </c>
      <c r="BY772" s="234">
        <v>7.4587550163269043</v>
      </c>
      <c r="BZ772" s="214">
        <v>42215</v>
      </c>
      <c r="CA772" s="212">
        <v>33</v>
      </c>
      <c r="CB772" s="208" t="s">
        <v>8299</v>
      </c>
      <c r="CC772" s="212">
        <v>7.8</v>
      </c>
      <c r="CD772" s="214">
        <v>42215</v>
      </c>
      <c r="CE772" s="208">
        <v>0</v>
      </c>
      <c r="CG772" s="215" t="s">
        <v>8294</v>
      </c>
      <c r="CH772" s="215" t="s">
        <v>8294</v>
      </c>
      <c r="CI772" s="215" t="s">
        <v>8294</v>
      </c>
      <c r="CJ772" s="215" t="s">
        <v>8294</v>
      </c>
    </row>
    <row r="773" spans="1:88">
      <c r="A773" s="210" t="s">
        <v>7624</v>
      </c>
      <c r="B773" s="211" t="s">
        <v>8185</v>
      </c>
      <c r="C773" s="212" t="s">
        <v>7799</v>
      </c>
      <c r="D773" s="211" t="s">
        <v>8276</v>
      </c>
      <c r="E773" s="212">
        <v>176</v>
      </c>
      <c r="F773" s="212">
        <v>2</v>
      </c>
      <c r="G773" s="213">
        <v>325</v>
      </c>
      <c r="H773" s="213">
        <v>14</v>
      </c>
      <c r="I773" s="213"/>
      <c r="J773" s="213"/>
      <c r="K773" s="211" t="s">
        <v>8294</v>
      </c>
      <c r="M773" s="212">
        <v>7</v>
      </c>
      <c r="N773" s="214">
        <v>41915</v>
      </c>
      <c r="O773" s="212">
        <v>5.23</v>
      </c>
      <c r="P773" s="214">
        <v>42215</v>
      </c>
      <c r="Q773" s="215" t="s">
        <v>8294</v>
      </c>
      <c r="R773" s="215" t="s">
        <v>8294</v>
      </c>
      <c r="S773" s="215" t="s">
        <v>8294</v>
      </c>
      <c r="T773" s="215" t="s">
        <v>8294</v>
      </c>
      <c r="U773" s="209">
        <f>AD773*BS773</f>
        <v>1617.120648888889</v>
      </c>
      <c r="V773" s="216">
        <v>42215</v>
      </c>
      <c r="W773" s="215">
        <v>13.5</v>
      </c>
      <c r="X773" s="215" t="s">
        <v>8294</v>
      </c>
      <c r="Y773" s="215" t="s">
        <v>8294</v>
      </c>
      <c r="Z773" s="209">
        <f>AD773*BU773</f>
        <v>472.96431881481482</v>
      </c>
      <c r="AA773" s="216">
        <v>42215</v>
      </c>
      <c r="AB773" s="208">
        <f>(AD773/AH773)*10000</f>
        <v>79038.154882154879</v>
      </c>
      <c r="AC773" s="216">
        <v>42215</v>
      </c>
      <c r="AD773" s="485">
        <f>(O773/W773)*(((100-CC773)/100)*((100-2)/100))*100</f>
        <v>34.77678814814815</v>
      </c>
      <c r="AE773" s="216">
        <v>42212</v>
      </c>
      <c r="AF773" s="235">
        <v>38.996174196174202</v>
      </c>
      <c r="AG773" s="216">
        <v>42212</v>
      </c>
      <c r="AH773" s="212">
        <v>4.4000000000000004</v>
      </c>
      <c r="AI773" s="216" t="s">
        <v>8299</v>
      </c>
      <c r="AJ773" s="212">
        <v>150</v>
      </c>
      <c r="AK773" s="216">
        <v>42145</v>
      </c>
      <c r="AL773" s="215" t="s">
        <v>8294</v>
      </c>
      <c r="AM773" s="215"/>
      <c r="AN773" s="212">
        <v>103</v>
      </c>
      <c r="AO773" s="212"/>
      <c r="AP773" s="215" t="s">
        <v>8294</v>
      </c>
      <c r="AQ773" s="215"/>
      <c r="AR773" s="215" t="s">
        <v>8294</v>
      </c>
      <c r="AS773" s="215"/>
      <c r="AT773" s="215" t="s">
        <v>8294</v>
      </c>
      <c r="AU773" s="215" t="s">
        <v>8294</v>
      </c>
      <c r="AV773" s="215"/>
      <c r="AW773" s="215" t="s">
        <v>8294</v>
      </c>
      <c r="AX773" s="215"/>
      <c r="AY773" s="215" t="s">
        <v>8294</v>
      </c>
      <c r="AZ773" s="215"/>
      <c r="BA773" s="215" t="s">
        <v>8294</v>
      </c>
      <c r="BB773" s="215"/>
      <c r="BC773" s="215" t="s">
        <v>8294</v>
      </c>
      <c r="BD773" s="215"/>
      <c r="BE773" s="212">
        <v>3</v>
      </c>
      <c r="BF773" s="217">
        <v>42279</v>
      </c>
      <c r="BG773" s="212">
        <v>-6</v>
      </c>
      <c r="BH773" s="212" t="s">
        <v>8299</v>
      </c>
      <c r="BI773" s="211" t="s">
        <v>8294</v>
      </c>
      <c r="BJ773" s="211"/>
      <c r="BK773" s="211" t="s">
        <v>8294</v>
      </c>
      <c r="BL773" s="211"/>
      <c r="BM773" s="212">
        <v>62.9</v>
      </c>
      <c r="BN773" s="212" t="s">
        <v>8299</v>
      </c>
      <c r="BO773" s="211" t="s">
        <v>8294</v>
      </c>
      <c r="BP773" s="211"/>
      <c r="BQ773" s="212">
        <v>8.6999999999999993</v>
      </c>
      <c r="BR773" s="212" t="s">
        <v>8299</v>
      </c>
      <c r="BS773" s="212">
        <v>46.5</v>
      </c>
      <c r="BT773" s="212" t="s">
        <v>8299</v>
      </c>
      <c r="BU773" s="212">
        <v>13.6</v>
      </c>
      <c r="BV773" s="212" t="s">
        <v>8299</v>
      </c>
      <c r="BW773" s="212">
        <v>16</v>
      </c>
      <c r="BX773" s="212" t="s">
        <v>8299</v>
      </c>
      <c r="BY773" s="234">
        <v>7.860741138458252</v>
      </c>
      <c r="BZ773" s="214">
        <v>42215</v>
      </c>
      <c r="CA773" s="212">
        <v>30.6</v>
      </c>
      <c r="CB773" s="208" t="s">
        <v>8299</v>
      </c>
      <c r="CC773" s="212">
        <v>8.4</v>
      </c>
      <c r="CD773" s="214">
        <v>42215</v>
      </c>
      <c r="CE773" s="208">
        <v>0</v>
      </c>
      <c r="CG773" s="215" t="s">
        <v>8294</v>
      </c>
      <c r="CH773" s="215" t="s">
        <v>8294</v>
      </c>
      <c r="CI773" s="215" t="s">
        <v>8294</v>
      </c>
      <c r="CJ773" s="215" t="s">
        <v>8294</v>
      </c>
    </row>
    <row r="774" spans="1:88">
      <c r="A774" s="210" t="s">
        <v>7624</v>
      </c>
      <c r="B774" s="211" t="s">
        <v>7850</v>
      </c>
      <c r="C774" s="212" t="s">
        <v>7849</v>
      </c>
      <c r="D774" s="211" t="s">
        <v>8276</v>
      </c>
      <c r="E774" s="212">
        <v>15</v>
      </c>
      <c r="F774" s="212">
        <v>2</v>
      </c>
      <c r="G774" s="213">
        <v>325</v>
      </c>
      <c r="H774" s="213">
        <v>15</v>
      </c>
      <c r="I774" s="213"/>
      <c r="J774" s="213"/>
      <c r="K774" s="211" t="s">
        <v>8294</v>
      </c>
      <c r="M774" s="212">
        <v>7</v>
      </c>
      <c r="N774" s="214">
        <v>41915</v>
      </c>
      <c r="O774" s="212">
        <v>1.99</v>
      </c>
      <c r="P774" s="214">
        <v>42215</v>
      </c>
      <c r="Q774" s="215" t="s">
        <v>8294</v>
      </c>
      <c r="R774" s="215" t="s">
        <v>8294</v>
      </c>
      <c r="S774" s="215" t="s">
        <v>8294</v>
      </c>
      <c r="T774" s="215" t="s">
        <v>8294</v>
      </c>
      <c r="U774" s="209">
        <f>AD774*BS774</f>
        <v>606.70866459259253</v>
      </c>
      <c r="V774" s="216">
        <v>42215</v>
      </c>
      <c r="W774" s="215">
        <v>13.5</v>
      </c>
      <c r="X774" s="215" t="s">
        <v>8294</v>
      </c>
      <c r="Y774" s="215" t="s">
        <v>8294</v>
      </c>
      <c r="Z774" s="209">
        <f>AD774*BU774</f>
        <v>229.17161348148147</v>
      </c>
      <c r="AA774" s="216">
        <v>42215</v>
      </c>
      <c r="AB774" s="208">
        <f>(AD774/AH774)*10000</f>
        <v>25474.834757834753</v>
      </c>
      <c r="AC774" s="216">
        <v>42215</v>
      </c>
      <c r="AD774" s="485">
        <f>(O774/W774)*(((100-CC774)/100)*((100-2)/100))*100</f>
        <v>13.246914074074073</v>
      </c>
      <c r="AE774" s="216">
        <v>42212</v>
      </c>
      <c r="AF774" s="235">
        <v>14.854131054131054</v>
      </c>
      <c r="AG774" s="216">
        <v>42212</v>
      </c>
      <c r="AH774" s="212">
        <v>5.2</v>
      </c>
      <c r="AI774" s="216" t="s">
        <v>8299</v>
      </c>
      <c r="AJ774" s="212">
        <v>180</v>
      </c>
      <c r="AK774" s="216">
        <v>42145</v>
      </c>
      <c r="AL774" s="215" t="s">
        <v>8294</v>
      </c>
      <c r="AM774" s="215"/>
      <c r="AN774" s="212">
        <v>109</v>
      </c>
      <c r="AO774" s="212"/>
      <c r="AP774" s="215" t="s">
        <v>8294</v>
      </c>
      <c r="AQ774" s="215"/>
      <c r="AR774" s="215" t="s">
        <v>8294</v>
      </c>
      <c r="AS774" s="215"/>
      <c r="AT774" s="215" t="s">
        <v>8294</v>
      </c>
      <c r="AU774" s="215" t="s">
        <v>8294</v>
      </c>
      <c r="AV774" s="215"/>
      <c r="AW774" s="215" t="s">
        <v>8294</v>
      </c>
      <c r="AX774" s="215"/>
      <c r="AY774" s="215" t="s">
        <v>8294</v>
      </c>
      <c r="AZ774" s="215"/>
      <c r="BA774" s="215" t="s">
        <v>8294</v>
      </c>
      <c r="BB774" s="215"/>
      <c r="BC774" s="215" t="s">
        <v>8294</v>
      </c>
      <c r="BD774" s="215"/>
      <c r="BE774" s="212">
        <v>3</v>
      </c>
      <c r="BF774" s="217">
        <v>42279</v>
      </c>
      <c r="BG774" s="212">
        <v>26.4</v>
      </c>
      <c r="BH774" s="212" t="s">
        <v>8299</v>
      </c>
      <c r="BI774" s="211" t="s">
        <v>8294</v>
      </c>
      <c r="BJ774" s="211"/>
      <c r="BK774" s="211" t="s">
        <v>8294</v>
      </c>
      <c r="BL774" s="211"/>
      <c r="BM774" s="212">
        <v>69.5</v>
      </c>
      <c r="BN774" s="212" t="s">
        <v>8299</v>
      </c>
      <c r="BO774" s="211" t="s">
        <v>8294</v>
      </c>
      <c r="BP774" s="211"/>
      <c r="BQ774" s="212">
        <v>4.8</v>
      </c>
      <c r="BR774" s="212" t="s">
        <v>8299</v>
      </c>
      <c r="BS774" s="212">
        <v>45.8</v>
      </c>
      <c r="BT774" s="212" t="s">
        <v>8299</v>
      </c>
      <c r="BU774" s="212">
        <v>17.3</v>
      </c>
      <c r="BV774" s="212" t="s">
        <v>8299</v>
      </c>
      <c r="BW774" s="212">
        <v>71.900000000000006</v>
      </c>
      <c r="BX774" s="212" t="s">
        <v>8299</v>
      </c>
      <c r="BY774" s="234">
        <v>7.9212088584899902</v>
      </c>
      <c r="BZ774" s="214">
        <v>42215</v>
      </c>
      <c r="CA774" s="212">
        <v>38.4</v>
      </c>
      <c r="CB774" s="208" t="s">
        <v>8299</v>
      </c>
      <c r="CC774" s="212">
        <v>8.3000000000000007</v>
      </c>
      <c r="CD774" s="214">
        <v>42215</v>
      </c>
      <c r="CE774" s="208">
        <v>0</v>
      </c>
      <c r="CG774" s="215" t="s">
        <v>8294</v>
      </c>
      <c r="CH774" s="215" t="s">
        <v>8294</v>
      </c>
      <c r="CI774" s="215" t="s">
        <v>8294</v>
      </c>
      <c r="CJ774" s="215" t="s">
        <v>8294</v>
      </c>
    </row>
    <row r="775" spans="1:88">
      <c r="A775" s="210" t="s">
        <v>7624</v>
      </c>
      <c r="B775" s="211" t="s">
        <v>7832</v>
      </c>
      <c r="C775" s="212" t="s">
        <v>7831</v>
      </c>
      <c r="D775" s="211" t="s">
        <v>8276</v>
      </c>
      <c r="E775" s="212">
        <v>9</v>
      </c>
      <c r="F775" s="212">
        <v>2</v>
      </c>
      <c r="G775" s="213">
        <v>325</v>
      </c>
      <c r="H775" s="213">
        <v>16</v>
      </c>
      <c r="I775" s="213"/>
      <c r="J775" s="213"/>
      <c r="K775" s="211" t="s">
        <v>8294</v>
      </c>
      <c r="M775" s="212">
        <v>7</v>
      </c>
      <c r="N775" s="214">
        <v>41915</v>
      </c>
      <c r="O775" s="212">
        <v>3.24</v>
      </c>
      <c r="P775" s="214">
        <v>42215</v>
      </c>
      <c r="Q775" s="215" t="s">
        <v>8294</v>
      </c>
      <c r="R775" s="215" t="s">
        <v>8294</v>
      </c>
      <c r="S775" s="215" t="s">
        <v>8294</v>
      </c>
      <c r="T775" s="215" t="s">
        <v>8294</v>
      </c>
      <c r="U775" s="209">
        <f>AD775*BS775</f>
        <v>1025.6601599999999</v>
      </c>
      <c r="V775" s="216">
        <v>42215</v>
      </c>
      <c r="W775" s="215">
        <v>13.5</v>
      </c>
      <c r="X775" s="215" t="s">
        <v>8294</v>
      </c>
      <c r="Y775" s="215" t="s">
        <v>8294</v>
      </c>
      <c r="Z775" s="209">
        <f>AD775*BU775</f>
        <v>344.05056000000002</v>
      </c>
      <c r="AA775" s="216">
        <v>42215</v>
      </c>
      <c r="AB775" s="208">
        <f>(AD775/AH775)*10000</f>
        <v>49178.181818181816</v>
      </c>
      <c r="AC775" s="216">
        <v>42215</v>
      </c>
      <c r="AD775" s="485">
        <f>(O775/W775)*(((100-CC775)/100)*((100-2)/100))*100</f>
        <v>21.638400000000001</v>
      </c>
      <c r="AE775" s="216">
        <v>42212</v>
      </c>
      <c r="AF775" s="235">
        <v>24.263736263736266</v>
      </c>
      <c r="AG775" s="216">
        <v>42212</v>
      </c>
      <c r="AH775" s="212">
        <v>4.4000000000000004</v>
      </c>
      <c r="AI775" s="216" t="s">
        <v>8299</v>
      </c>
      <c r="AJ775" s="212">
        <v>150</v>
      </c>
      <c r="AK775" s="216">
        <v>42145</v>
      </c>
      <c r="AL775" s="215" t="s">
        <v>8294</v>
      </c>
      <c r="AM775" s="215"/>
      <c r="AN775" s="212">
        <v>106</v>
      </c>
      <c r="AO775" s="212"/>
      <c r="AP775" s="215" t="s">
        <v>8294</v>
      </c>
      <c r="AQ775" s="215"/>
      <c r="AR775" s="215" t="s">
        <v>8294</v>
      </c>
      <c r="AS775" s="215"/>
      <c r="AT775" s="215" t="s">
        <v>8294</v>
      </c>
      <c r="AU775" s="215" t="s">
        <v>8294</v>
      </c>
      <c r="AV775" s="215"/>
      <c r="AW775" s="215" t="s">
        <v>8294</v>
      </c>
      <c r="AX775" s="215"/>
      <c r="AY775" s="215" t="s">
        <v>8294</v>
      </c>
      <c r="AZ775" s="215"/>
      <c r="BA775" s="215" t="s">
        <v>8294</v>
      </c>
      <c r="BB775" s="215"/>
      <c r="BC775" s="215" t="s">
        <v>8294</v>
      </c>
      <c r="BD775" s="215"/>
      <c r="BE775" s="212">
        <v>3</v>
      </c>
      <c r="BF775" s="217">
        <v>42279</v>
      </c>
      <c r="BG775" s="212">
        <v>21.4</v>
      </c>
      <c r="BH775" s="212" t="s">
        <v>8299</v>
      </c>
      <c r="BI775" s="211" t="s">
        <v>8294</v>
      </c>
      <c r="BJ775" s="211"/>
      <c r="BK775" s="211" t="s">
        <v>8294</v>
      </c>
      <c r="BL775" s="211"/>
      <c r="BM775" s="212">
        <v>68.5</v>
      </c>
      <c r="BN775" s="212" t="s">
        <v>8299</v>
      </c>
      <c r="BO775" s="211" t="s">
        <v>8294</v>
      </c>
      <c r="BP775" s="211"/>
      <c r="BQ775" s="212">
        <v>5.0999999999999996</v>
      </c>
      <c r="BR775" s="212" t="s">
        <v>8299</v>
      </c>
      <c r="BS775" s="212">
        <v>47.4</v>
      </c>
      <c r="BT775" s="212" t="s">
        <v>8299</v>
      </c>
      <c r="BU775" s="212">
        <v>15.9</v>
      </c>
      <c r="BV775" s="212" t="s">
        <v>8299</v>
      </c>
      <c r="BW775" s="212">
        <v>49.7</v>
      </c>
      <c r="BX775" s="212" t="s">
        <v>8299</v>
      </c>
      <c r="BY775" s="234">
        <v>7.4585518836975098</v>
      </c>
      <c r="BZ775" s="214">
        <v>42215</v>
      </c>
      <c r="CA775" s="212">
        <v>36.4</v>
      </c>
      <c r="CB775" s="208" t="s">
        <v>8299</v>
      </c>
      <c r="CC775" s="212">
        <v>8</v>
      </c>
      <c r="CD775" s="214">
        <v>42215</v>
      </c>
      <c r="CE775" s="208">
        <v>0</v>
      </c>
      <c r="CG775" s="215" t="s">
        <v>8294</v>
      </c>
      <c r="CH775" s="215" t="s">
        <v>8294</v>
      </c>
      <c r="CI775" s="215" t="s">
        <v>8294</v>
      </c>
      <c r="CJ775" s="215" t="s">
        <v>8294</v>
      </c>
    </row>
    <row r="776" spans="1:88">
      <c r="A776" s="210" t="s">
        <v>7624</v>
      </c>
      <c r="B776" s="211" t="s">
        <v>8165</v>
      </c>
      <c r="C776" s="212" t="s">
        <v>7789</v>
      </c>
      <c r="D776" s="211" t="s">
        <v>8274</v>
      </c>
      <c r="E776" s="212">
        <v>166</v>
      </c>
      <c r="F776" s="212">
        <v>2</v>
      </c>
      <c r="G776" s="213">
        <v>325</v>
      </c>
      <c r="H776" s="213">
        <v>17</v>
      </c>
      <c r="I776" s="213"/>
      <c r="J776" s="213"/>
      <c r="K776" s="211" t="s">
        <v>8294</v>
      </c>
      <c r="M776" s="212">
        <v>7</v>
      </c>
      <c r="N776" s="214">
        <v>41915</v>
      </c>
      <c r="O776" s="212">
        <v>4.1100000000000003</v>
      </c>
      <c r="P776" s="214">
        <v>42215</v>
      </c>
      <c r="Q776" s="215" t="s">
        <v>8294</v>
      </c>
      <c r="R776" s="215" t="s">
        <v>8294</v>
      </c>
      <c r="S776" s="215" t="s">
        <v>8294</v>
      </c>
      <c r="T776" s="215" t="s">
        <v>8294</v>
      </c>
      <c r="U776" s="209">
        <f>AD776*BS776</f>
        <v>1285.9452635555556</v>
      </c>
      <c r="V776" s="216">
        <v>42215</v>
      </c>
      <c r="W776" s="215">
        <v>13.5</v>
      </c>
      <c r="X776" s="215" t="s">
        <v>8294</v>
      </c>
      <c r="Y776" s="215" t="s">
        <v>8294</v>
      </c>
      <c r="Z776" s="209">
        <f>AD776*BU776</f>
        <v>375.6385951111111</v>
      </c>
      <c r="AA776" s="216">
        <v>42215</v>
      </c>
      <c r="AB776" s="208">
        <f>(AD776/AH776)*10000</f>
        <v>63764.82687338502</v>
      </c>
      <c r="AC776" s="216">
        <v>42215</v>
      </c>
      <c r="AD776" s="485">
        <f>(O776/W776)*(((100-CC776)/100)*((100-2)/100))*100</f>
        <v>27.418875555555555</v>
      </c>
      <c r="AE776" s="216">
        <v>42212</v>
      </c>
      <c r="AF776" s="235">
        <v>30.745543345543346</v>
      </c>
      <c r="AG776" s="216">
        <v>42212</v>
      </c>
      <c r="AH776" s="212">
        <v>4.3</v>
      </c>
      <c r="AI776" s="216" t="s">
        <v>8299</v>
      </c>
      <c r="AJ776" s="212">
        <v>140</v>
      </c>
      <c r="AK776" s="216">
        <v>42145</v>
      </c>
      <c r="AL776" s="215" t="s">
        <v>8294</v>
      </c>
      <c r="AM776" s="215"/>
      <c r="AN776" s="212">
        <v>100</v>
      </c>
      <c r="AO776" s="212"/>
      <c r="AP776" s="215" t="s">
        <v>8294</v>
      </c>
      <c r="AQ776" s="215"/>
      <c r="AR776" s="215" t="s">
        <v>8294</v>
      </c>
      <c r="AS776" s="215"/>
      <c r="AT776" s="215" t="s">
        <v>8294</v>
      </c>
      <c r="AU776" s="215" t="s">
        <v>8294</v>
      </c>
      <c r="AV776" s="215"/>
      <c r="AW776" s="215" t="s">
        <v>8294</v>
      </c>
      <c r="AX776" s="215"/>
      <c r="AY776" s="215" t="s">
        <v>8294</v>
      </c>
      <c r="AZ776" s="215"/>
      <c r="BA776" s="215" t="s">
        <v>8294</v>
      </c>
      <c r="BB776" s="215"/>
      <c r="BC776" s="215" t="s">
        <v>8294</v>
      </c>
      <c r="BD776" s="215"/>
      <c r="BE776" s="212">
        <v>3</v>
      </c>
      <c r="BF776" s="217">
        <v>42279</v>
      </c>
      <c r="BG776" s="212">
        <v>-14.2</v>
      </c>
      <c r="BH776" s="212" t="s">
        <v>8299</v>
      </c>
      <c r="BI776" s="211" t="s">
        <v>8294</v>
      </c>
      <c r="BJ776" s="211"/>
      <c r="BK776" s="211" t="s">
        <v>8294</v>
      </c>
      <c r="BL776" s="211"/>
      <c r="BM776" s="212">
        <v>63.4</v>
      </c>
      <c r="BN776" s="212" t="s">
        <v>8299</v>
      </c>
      <c r="BO776" s="211" t="s">
        <v>8294</v>
      </c>
      <c r="BP776" s="211"/>
      <c r="BQ776" s="212">
        <v>9.6999999999999993</v>
      </c>
      <c r="BR776" s="212" t="s">
        <v>8299</v>
      </c>
      <c r="BS776" s="212">
        <v>46.9</v>
      </c>
      <c r="BT776" s="212" t="s">
        <v>8299</v>
      </c>
      <c r="BU776" s="212">
        <v>13.7</v>
      </c>
      <c r="BV776" s="212" t="s">
        <v>8299</v>
      </c>
      <c r="BW776" s="212">
        <v>7</v>
      </c>
      <c r="BX776" s="212" t="s">
        <v>8299</v>
      </c>
      <c r="BY776" s="234">
        <v>8.0466022491455078</v>
      </c>
      <c r="BZ776" s="214">
        <v>42215</v>
      </c>
      <c r="CA776" s="212">
        <v>31</v>
      </c>
      <c r="CB776" s="208" t="s">
        <v>8299</v>
      </c>
      <c r="CC776" s="212">
        <v>8.1</v>
      </c>
      <c r="CD776" s="214">
        <v>42215</v>
      </c>
      <c r="CE776" s="208">
        <v>0</v>
      </c>
      <c r="CG776" s="215" t="s">
        <v>8294</v>
      </c>
      <c r="CH776" s="215" t="s">
        <v>8294</v>
      </c>
      <c r="CI776" s="215" t="s">
        <v>8294</v>
      </c>
      <c r="CJ776" s="215" t="s">
        <v>8294</v>
      </c>
    </row>
    <row r="777" spans="1:88">
      <c r="A777" s="210" t="s">
        <v>7624</v>
      </c>
      <c r="B777" s="211" t="s">
        <v>7987</v>
      </c>
      <c r="C777" s="212" t="s">
        <v>7709</v>
      </c>
      <c r="D777" s="211" t="s">
        <v>8274</v>
      </c>
      <c r="E777" s="212">
        <v>81</v>
      </c>
      <c r="F777" s="212">
        <v>2</v>
      </c>
      <c r="G777" s="213">
        <v>325</v>
      </c>
      <c r="H777" s="213">
        <v>18</v>
      </c>
      <c r="I777" s="213"/>
      <c r="J777" s="213"/>
      <c r="K777" s="211" t="s">
        <v>8294</v>
      </c>
      <c r="M777" s="212">
        <v>7</v>
      </c>
      <c r="N777" s="214">
        <v>41915</v>
      </c>
      <c r="O777" s="212">
        <v>3.53</v>
      </c>
      <c r="P777" s="214">
        <v>42215</v>
      </c>
      <c r="Q777" s="215" t="s">
        <v>8294</v>
      </c>
      <c r="R777" s="215" t="s">
        <v>8294</v>
      </c>
      <c r="S777" s="215" t="s">
        <v>8294</v>
      </c>
      <c r="T777" s="215" t="s">
        <v>8294</v>
      </c>
      <c r="U777" s="209">
        <f>AD777*BS777</f>
        <v>1154.219841185185</v>
      </c>
      <c r="V777" s="216">
        <v>42215</v>
      </c>
      <c r="W777" s="215">
        <v>13.5</v>
      </c>
      <c r="X777" s="215" t="s">
        <v>8294</v>
      </c>
      <c r="Y777" s="215" t="s">
        <v>8294</v>
      </c>
      <c r="Z777" s="209">
        <f>AD777*BU777</f>
        <v>319.30261999999999</v>
      </c>
      <c r="AA777" s="216">
        <v>42215</v>
      </c>
      <c r="AB777" s="208">
        <f>(AD777/AH777)*10000</f>
        <v>57687.91689250226</v>
      </c>
      <c r="AC777" s="216">
        <v>42215</v>
      </c>
      <c r="AD777" s="485">
        <f>(O777/W777)*(((100-CC777)/100)*((100-2)/100))*100</f>
        <v>23.652045925925925</v>
      </c>
      <c r="AE777" s="216">
        <v>42212</v>
      </c>
      <c r="AF777" s="235">
        <v>26.521693121693119</v>
      </c>
      <c r="AG777" s="216">
        <v>42212</v>
      </c>
      <c r="AH777" s="212">
        <v>4.0999999999999996</v>
      </c>
      <c r="AI777" s="216" t="s">
        <v>8299</v>
      </c>
      <c r="AJ777" s="212">
        <v>155</v>
      </c>
      <c r="AK777" s="216">
        <v>42145</v>
      </c>
      <c r="AL777" s="215" t="s">
        <v>8294</v>
      </c>
      <c r="AM777" s="215"/>
      <c r="AN777" s="212">
        <v>101</v>
      </c>
      <c r="AO777" s="212"/>
      <c r="AP777" s="215" t="s">
        <v>8294</v>
      </c>
      <c r="AQ777" s="215"/>
      <c r="AR777" s="215" t="s">
        <v>8294</v>
      </c>
      <c r="AS777" s="215"/>
      <c r="AT777" s="215" t="s">
        <v>8294</v>
      </c>
      <c r="AU777" s="215" t="s">
        <v>8294</v>
      </c>
      <c r="AV777" s="215"/>
      <c r="AW777" s="215" t="s">
        <v>8294</v>
      </c>
      <c r="AX777" s="215"/>
      <c r="AY777" s="215" t="s">
        <v>8294</v>
      </c>
      <c r="AZ777" s="215"/>
      <c r="BA777" s="215" t="s">
        <v>8294</v>
      </c>
      <c r="BB777" s="215"/>
      <c r="BC777" s="215" t="s">
        <v>8294</v>
      </c>
      <c r="BD777" s="215"/>
      <c r="BE777" s="212">
        <v>3</v>
      </c>
      <c r="BF777" s="217">
        <v>42279</v>
      </c>
      <c r="BG777" s="212">
        <v>-10.6</v>
      </c>
      <c r="BH777" s="212" t="s">
        <v>8299</v>
      </c>
      <c r="BI777" s="211" t="s">
        <v>8294</v>
      </c>
      <c r="BJ777" s="211"/>
      <c r="BK777" s="211" t="s">
        <v>8294</v>
      </c>
      <c r="BL777" s="211"/>
      <c r="BM777" s="212">
        <v>62.5</v>
      </c>
      <c r="BN777" s="212" t="s">
        <v>8299</v>
      </c>
      <c r="BO777" s="211" t="s">
        <v>8294</v>
      </c>
      <c r="BP777" s="211"/>
      <c r="BQ777" s="212">
        <v>10</v>
      </c>
      <c r="BR777" s="212" t="s">
        <v>8299</v>
      </c>
      <c r="BS777" s="212">
        <v>48.8</v>
      </c>
      <c r="BT777" s="212" t="s">
        <v>8299</v>
      </c>
      <c r="BU777" s="212">
        <v>13.5</v>
      </c>
      <c r="BV777" s="212" t="s">
        <v>8299</v>
      </c>
      <c r="BW777" s="212">
        <v>7.4</v>
      </c>
      <c r="BX777" s="212" t="s">
        <v>8299</v>
      </c>
      <c r="BY777" s="234">
        <v>7.4570250511169434</v>
      </c>
      <c r="BZ777" s="214">
        <v>42215</v>
      </c>
      <c r="CA777" s="212">
        <v>32.1</v>
      </c>
      <c r="CB777" s="208" t="s">
        <v>8299</v>
      </c>
      <c r="CC777" s="212">
        <v>7.7</v>
      </c>
      <c r="CD777" s="214">
        <v>42215</v>
      </c>
      <c r="CE777" s="208">
        <v>0</v>
      </c>
      <c r="CG777" s="215" t="s">
        <v>8294</v>
      </c>
      <c r="CH777" s="215" t="s">
        <v>8294</v>
      </c>
      <c r="CI777" s="215" t="s">
        <v>8294</v>
      </c>
      <c r="CJ777" s="215" t="s">
        <v>8294</v>
      </c>
    </row>
    <row r="778" spans="1:88">
      <c r="A778" s="210" t="s">
        <v>7624</v>
      </c>
      <c r="B778" s="211" t="s">
        <v>7969</v>
      </c>
      <c r="C778" s="212" t="s">
        <v>7700</v>
      </c>
      <c r="D778" s="211" t="s">
        <v>8274</v>
      </c>
      <c r="E778" s="212">
        <v>72</v>
      </c>
      <c r="F778" s="212">
        <v>2</v>
      </c>
      <c r="G778" s="213">
        <v>325</v>
      </c>
      <c r="H778" s="213">
        <v>19</v>
      </c>
      <c r="I778" s="213"/>
      <c r="J778" s="213"/>
      <c r="K778" s="211" t="s">
        <v>8294</v>
      </c>
      <c r="M778" s="212">
        <v>7</v>
      </c>
      <c r="N778" s="214">
        <v>41915</v>
      </c>
      <c r="O778" s="212">
        <v>3.14</v>
      </c>
      <c r="P778" s="214">
        <v>42215</v>
      </c>
      <c r="Q778" s="215" t="s">
        <v>8294</v>
      </c>
      <c r="R778" s="215" t="s">
        <v>8294</v>
      </c>
      <c r="S778" s="215" t="s">
        <v>8294</v>
      </c>
      <c r="T778" s="215" t="s">
        <v>8294</v>
      </c>
      <c r="U778" s="209">
        <f>AD778*BS778</f>
        <v>1004.571314962963</v>
      </c>
      <c r="V778" s="216">
        <v>42215</v>
      </c>
      <c r="W778" s="215">
        <v>13.5</v>
      </c>
      <c r="X778" s="215" t="s">
        <v>8294</v>
      </c>
      <c r="Y778" s="215" t="s">
        <v>8294</v>
      </c>
      <c r="Z778" s="209">
        <f>AD778*BU778</f>
        <v>283.71784000000002</v>
      </c>
      <c r="AA778" s="216">
        <v>42215</v>
      </c>
      <c r="AB778" s="208">
        <f>(AD778/AH778)*10000</f>
        <v>48874.73557278209</v>
      </c>
      <c r="AC778" s="216">
        <v>42215</v>
      </c>
      <c r="AD778" s="485">
        <f>(O778/W778)*(((100-CC778)/100)*((100-2)/100))*100</f>
        <v>21.016136296296299</v>
      </c>
      <c r="AE778" s="216">
        <v>42212</v>
      </c>
      <c r="AF778" s="235">
        <v>23.565974765974765</v>
      </c>
      <c r="AG778" s="216">
        <v>42212</v>
      </c>
      <c r="AH778" s="212">
        <v>4.3</v>
      </c>
      <c r="AI778" s="216" t="s">
        <v>8299</v>
      </c>
      <c r="AJ778" s="212">
        <v>145</v>
      </c>
      <c r="AK778" s="216">
        <v>42145</v>
      </c>
      <c r="AL778" s="215" t="s">
        <v>8294</v>
      </c>
      <c r="AM778" s="215"/>
      <c r="AN778" s="212">
        <v>103</v>
      </c>
      <c r="AO778" s="212"/>
      <c r="AP778" s="215" t="s">
        <v>8294</v>
      </c>
      <c r="AQ778" s="215"/>
      <c r="AR778" s="215" t="s">
        <v>8294</v>
      </c>
      <c r="AS778" s="215"/>
      <c r="AT778" s="215" t="s">
        <v>8294</v>
      </c>
      <c r="AU778" s="215" t="s">
        <v>8294</v>
      </c>
      <c r="AV778" s="215"/>
      <c r="AW778" s="215" t="s">
        <v>8294</v>
      </c>
      <c r="AX778" s="215"/>
      <c r="AY778" s="215" t="s">
        <v>8294</v>
      </c>
      <c r="AZ778" s="215"/>
      <c r="BA778" s="215" t="s">
        <v>8294</v>
      </c>
      <c r="BB778" s="215"/>
      <c r="BC778" s="215" t="s">
        <v>8294</v>
      </c>
      <c r="BD778" s="215"/>
      <c r="BE778" s="212">
        <v>3</v>
      </c>
      <c r="BF778" s="217">
        <v>42279</v>
      </c>
      <c r="BG778" s="212">
        <v>-14.8</v>
      </c>
      <c r="BH778" s="212" t="s">
        <v>8299</v>
      </c>
      <c r="BI778" s="211" t="s">
        <v>8294</v>
      </c>
      <c r="BJ778" s="211"/>
      <c r="BK778" s="211" t="s">
        <v>8294</v>
      </c>
      <c r="BL778" s="211"/>
      <c r="BM778" s="212">
        <v>60.5</v>
      </c>
      <c r="BN778" s="212" t="s">
        <v>8299</v>
      </c>
      <c r="BO778" s="211" t="s">
        <v>8294</v>
      </c>
      <c r="BP778" s="211"/>
      <c r="BQ778" s="212">
        <v>9.6</v>
      </c>
      <c r="BR778" s="212" t="s">
        <v>8299</v>
      </c>
      <c r="BS778" s="212">
        <v>47.8</v>
      </c>
      <c r="BT778" s="212" t="s">
        <v>8299</v>
      </c>
      <c r="BU778" s="212">
        <v>13.5</v>
      </c>
      <c r="BV778" s="212" t="s">
        <v>8299</v>
      </c>
      <c r="BW778" s="212">
        <v>18.399999999999999</v>
      </c>
      <c r="BX778" s="212" t="s">
        <v>8299</v>
      </c>
      <c r="BY778" s="234">
        <v>7.7020230293273926</v>
      </c>
      <c r="BZ778" s="214">
        <v>42215</v>
      </c>
      <c r="CA778" s="212">
        <v>31.2</v>
      </c>
      <c r="CB778" s="208" t="s">
        <v>8299</v>
      </c>
      <c r="CC778" s="212">
        <v>7.8</v>
      </c>
      <c r="CD778" s="214">
        <v>42215</v>
      </c>
      <c r="CE778" s="208">
        <v>0</v>
      </c>
      <c r="CG778" s="215" t="s">
        <v>8294</v>
      </c>
      <c r="CH778" s="215" t="s">
        <v>8294</v>
      </c>
      <c r="CI778" s="215" t="s">
        <v>8294</v>
      </c>
      <c r="CJ778" s="215" t="s">
        <v>8294</v>
      </c>
    </row>
    <row r="779" spans="1:88">
      <c r="A779" s="210" t="s">
        <v>7624</v>
      </c>
      <c r="B779" s="211" t="s">
        <v>7877</v>
      </c>
      <c r="C779" s="212" t="s">
        <v>7656</v>
      </c>
      <c r="D779" s="211" t="s">
        <v>8274</v>
      </c>
      <c r="E779" s="212">
        <v>26</v>
      </c>
      <c r="F779" s="212">
        <v>2</v>
      </c>
      <c r="G779" s="213">
        <v>325</v>
      </c>
      <c r="H779" s="213">
        <v>20</v>
      </c>
      <c r="I779" s="213"/>
      <c r="J779" s="213"/>
      <c r="K779" s="211" t="s">
        <v>8294</v>
      </c>
      <c r="M779" s="212">
        <v>7</v>
      </c>
      <c r="N779" s="214">
        <v>41915</v>
      </c>
      <c r="O779" s="212">
        <v>2.21</v>
      </c>
      <c r="P779" s="214">
        <v>42215</v>
      </c>
      <c r="Q779" s="215" t="s">
        <v>8294</v>
      </c>
      <c r="R779" s="215" t="s">
        <v>8294</v>
      </c>
      <c r="S779" s="215" t="s">
        <v>8294</v>
      </c>
      <c r="T779" s="215" t="s">
        <v>8294</v>
      </c>
      <c r="U779" s="209">
        <f>AD779*BS779</f>
        <v>681.15212148148146</v>
      </c>
      <c r="V779" s="216">
        <v>42215</v>
      </c>
      <c r="W779" s="215">
        <v>13.5</v>
      </c>
      <c r="X779" s="215" t="s">
        <v>8294</v>
      </c>
      <c r="Y779" s="215" t="s">
        <v>8294</v>
      </c>
      <c r="Z779" s="209">
        <f>AD779*BU779</f>
        <v>208.78793288888886</v>
      </c>
      <c r="AA779" s="216">
        <v>42215</v>
      </c>
      <c r="AB779" s="208">
        <f>(AD779/AH779)*10000</f>
        <v>27938.971348707197</v>
      </c>
      <c r="AC779" s="216">
        <v>42215</v>
      </c>
      <c r="AD779" s="485">
        <f>(O779/W779)*(((100-CC779)/100)*((100-2)/100))*100</f>
        <v>14.807654814814814</v>
      </c>
      <c r="AE779" s="216">
        <v>42212</v>
      </c>
      <c r="AF779" s="235">
        <v>16.604232804232804</v>
      </c>
      <c r="AG779" s="216">
        <v>42212</v>
      </c>
      <c r="AH779" s="212">
        <v>5.3</v>
      </c>
      <c r="AI779" s="216" t="s">
        <v>8299</v>
      </c>
      <c r="AJ779" s="212">
        <v>160</v>
      </c>
      <c r="AK779" s="216">
        <v>42145</v>
      </c>
      <c r="AL779" s="215" t="s">
        <v>8294</v>
      </c>
      <c r="AM779" s="215"/>
      <c r="AN779" s="212">
        <v>107</v>
      </c>
      <c r="AO779" s="212"/>
      <c r="AP779" s="215" t="s">
        <v>8294</v>
      </c>
      <c r="AQ779" s="215"/>
      <c r="AR779" s="215" t="s">
        <v>8294</v>
      </c>
      <c r="AS779" s="215"/>
      <c r="AT779" s="215" t="s">
        <v>8294</v>
      </c>
      <c r="AU779" s="215" t="s">
        <v>8294</v>
      </c>
      <c r="AV779" s="215"/>
      <c r="AW779" s="215" t="s">
        <v>8294</v>
      </c>
      <c r="AX779" s="215"/>
      <c r="AY779" s="215" t="s">
        <v>8294</v>
      </c>
      <c r="AZ779" s="215"/>
      <c r="BA779" s="215" t="s">
        <v>8294</v>
      </c>
      <c r="BB779" s="215"/>
      <c r="BC779" s="215" t="s">
        <v>8294</v>
      </c>
      <c r="BD779" s="215"/>
      <c r="BE779" s="212">
        <v>3</v>
      </c>
      <c r="BF779" s="217">
        <v>42279</v>
      </c>
      <c r="BG779" s="212">
        <v>-12.5</v>
      </c>
      <c r="BH779" s="212" t="s">
        <v>8299</v>
      </c>
      <c r="BI779" s="211" t="s">
        <v>8294</v>
      </c>
      <c r="BJ779" s="211"/>
      <c r="BK779" s="211" t="s">
        <v>8294</v>
      </c>
      <c r="BL779" s="211"/>
      <c r="BM779" s="212">
        <v>59.3</v>
      </c>
      <c r="BN779" s="212" t="s">
        <v>8299</v>
      </c>
      <c r="BO779" s="211" t="s">
        <v>8294</v>
      </c>
      <c r="BP779" s="211"/>
      <c r="BQ779" s="212">
        <v>10.8</v>
      </c>
      <c r="BR779" s="212" t="s">
        <v>8299</v>
      </c>
      <c r="BS779" s="212">
        <v>46</v>
      </c>
      <c r="BT779" s="212" t="s">
        <v>8299</v>
      </c>
      <c r="BU779" s="212">
        <v>14.1</v>
      </c>
      <c r="BV779" s="212" t="s">
        <v>8299</v>
      </c>
      <c r="BW779" s="212">
        <v>44.7</v>
      </c>
      <c r="BX779" s="212" t="s">
        <v>8299</v>
      </c>
      <c r="BY779" s="234">
        <v>7.6293940544128418</v>
      </c>
      <c r="BZ779" s="214">
        <v>42215</v>
      </c>
      <c r="CA779" s="212">
        <v>31.2</v>
      </c>
      <c r="CB779" s="208" t="s">
        <v>8299</v>
      </c>
      <c r="CC779" s="212">
        <v>7.7</v>
      </c>
      <c r="CD779" s="214">
        <v>42215</v>
      </c>
      <c r="CE779" s="208">
        <v>0</v>
      </c>
      <c r="CG779" s="215" t="s">
        <v>8294</v>
      </c>
      <c r="CH779" s="215" t="s">
        <v>8294</v>
      </c>
      <c r="CI779" s="215" t="s">
        <v>8294</v>
      </c>
      <c r="CJ779" s="215" t="s">
        <v>8294</v>
      </c>
    </row>
    <row r="780" spans="1:88">
      <c r="A780" s="210" t="s">
        <v>7624</v>
      </c>
      <c r="B780" s="211" t="s">
        <v>7983</v>
      </c>
      <c r="C780" s="212" t="s">
        <v>7707</v>
      </c>
      <c r="D780" s="211" t="s">
        <v>8274</v>
      </c>
      <c r="E780" s="212">
        <v>79</v>
      </c>
      <c r="F780" s="212">
        <v>2</v>
      </c>
      <c r="G780" s="213">
        <v>325</v>
      </c>
      <c r="H780" s="213">
        <v>21</v>
      </c>
      <c r="I780" s="213"/>
      <c r="J780" s="213"/>
      <c r="K780" s="211" t="s">
        <v>8294</v>
      </c>
      <c r="M780" s="212">
        <v>7</v>
      </c>
      <c r="N780" s="214">
        <v>41915</v>
      </c>
      <c r="O780" s="212">
        <v>2.62</v>
      </c>
      <c r="P780" s="214">
        <v>42215</v>
      </c>
      <c r="Q780" s="215" t="s">
        <v>8294</v>
      </c>
      <c r="R780" s="215" t="s">
        <v>8294</v>
      </c>
      <c r="S780" s="215" t="s">
        <v>8294</v>
      </c>
      <c r="T780" s="215" t="s">
        <v>8294</v>
      </c>
      <c r="U780" s="209">
        <f>AD780*BS780</f>
        <v>841.71633777777788</v>
      </c>
      <c r="V780" s="216">
        <v>42215</v>
      </c>
      <c r="W780" s="215">
        <v>13.5</v>
      </c>
      <c r="X780" s="215" t="s">
        <v>8294</v>
      </c>
      <c r="Y780" s="215" t="s">
        <v>8294</v>
      </c>
      <c r="Z780" s="209">
        <f>AD780*BU780</f>
        <v>219.196962962963</v>
      </c>
      <c r="AA780" s="216">
        <v>42215</v>
      </c>
      <c r="AB780" s="208">
        <f>(AD780/AH780)*10000</f>
        <v>40780.830318690794</v>
      </c>
      <c r="AC780" s="216">
        <v>42215</v>
      </c>
      <c r="AD780" s="485">
        <f>(O780/W780)*(((100-CC780)/100)*((100-2)/100))*100</f>
        <v>17.53575703703704</v>
      </c>
      <c r="AE780" s="216">
        <v>42212</v>
      </c>
      <c r="AF780" s="235">
        <v>19.663329263329267</v>
      </c>
      <c r="AG780" s="216">
        <v>42212</v>
      </c>
      <c r="AH780" s="212">
        <v>4.3</v>
      </c>
      <c r="AI780" s="216" t="s">
        <v>8299</v>
      </c>
      <c r="AJ780" s="212">
        <v>145</v>
      </c>
      <c r="AK780" s="216">
        <v>42145</v>
      </c>
      <c r="AL780" s="215" t="s">
        <v>8294</v>
      </c>
      <c r="AM780" s="215"/>
      <c r="AN780" s="212">
        <v>105</v>
      </c>
      <c r="AO780" s="212"/>
      <c r="AP780" s="215" t="s">
        <v>8294</v>
      </c>
      <c r="AQ780" s="215"/>
      <c r="AR780" s="215" t="s">
        <v>8294</v>
      </c>
      <c r="AS780" s="215"/>
      <c r="AT780" s="215" t="s">
        <v>8294</v>
      </c>
      <c r="AU780" s="215" t="s">
        <v>8294</v>
      </c>
      <c r="AV780" s="215"/>
      <c r="AW780" s="215" t="s">
        <v>8294</v>
      </c>
      <c r="AX780" s="215"/>
      <c r="AY780" s="215" t="s">
        <v>8294</v>
      </c>
      <c r="AZ780" s="215"/>
      <c r="BA780" s="215" t="s">
        <v>8294</v>
      </c>
      <c r="BB780" s="215"/>
      <c r="BC780" s="215" t="s">
        <v>8294</v>
      </c>
      <c r="BD780" s="215"/>
      <c r="BE780" s="212">
        <v>3</v>
      </c>
      <c r="BF780" s="217">
        <v>42279</v>
      </c>
      <c r="BG780" s="212">
        <v>-14.7</v>
      </c>
      <c r="BH780" s="212" t="s">
        <v>8299</v>
      </c>
      <c r="BI780" s="211" t="s">
        <v>8294</v>
      </c>
      <c r="BJ780" s="211"/>
      <c r="BK780" s="211" t="s">
        <v>8294</v>
      </c>
      <c r="BL780" s="211"/>
      <c r="BM780" s="212">
        <v>64</v>
      </c>
      <c r="BN780" s="212" t="s">
        <v>8299</v>
      </c>
      <c r="BO780" s="211" t="s">
        <v>8294</v>
      </c>
      <c r="BP780" s="211"/>
      <c r="BQ780" s="212">
        <v>8.6</v>
      </c>
      <c r="BR780" s="212" t="s">
        <v>8299</v>
      </c>
      <c r="BS780" s="212">
        <v>48</v>
      </c>
      <c r="BT780" s="212" t="s">
        <v>8299</v>
      </c>
      <c r="BU780" s="212">
        <v>12.5</v>
      </c>
      <c r="BV780" s="212" t="s">
        <v>8299</v>
      </c>
      <c r="BW780" s="212">
        <v>11.9</v>
      </c>
      <c r="BX780" s="212" t="s">
        <v>8299</v>
      </c>
      <c r="BY780" s="234">
        <v>7.7181301116943359</v>
      </c>
      <c r="BZ780" s="214">
        <v>42215</v>
      </c>
      <c r="CA780" s="212">
        <v>29</v>
      </c>
      <c r="CB780" s="208" t="s">
        <v>8299</v>
      </c>
      <c r="CC780" s="212">
        <v>7.8</v>
      </c>
      <c r="CD780" s="214">
        <v>42215</v>
      </c>
      <c r="CE780" s="208">
        <v>0</v>
      </c>
      <c r="CG780" s="215" t="s">
        <v>8294</v>
      </c>
      <c r="CH780" s="215" t="s">
        <v>8294</v>
      </c>
      <c r="CI780" s="215" t="s">
        <v>8294</v>
      </c>
      <c r="CJ780" s="215" t="s">
        <v>8294</v>
      </c>
    </row>
    <row r="781" spans="1:88">
      <c r="A781" s="210" t="s">
        <v>7624</v>
      </c>
      <c r="B781" s="211" t="s">
        <v>8157</v>
      </c>
      <c r="C781" s="212" t="s">
        <v>7785</v>
      </c>
      <c r="D781" s="211" t="s">
        <v>8274</v>
      </c>
      <c r="E781" s="212">
        <v>162</v>
      </c>
      <c r="F781" s="212">
        <v>2</v>
      </c>
      <c r="G781" s="213">
        <v>325</v>
      </c>
      <c r="H781" s="213">
        <v>22</v>
      </c>
      <c r="I781" s="213"/>
      <c r="J781" s="213"/>
      <c r="K781" s="211" t="s">
        <v>8294</v>
      </c>
      <c r="M781" s="212">
        <v>7</v>
      </c>
      <c r="N781" s="214">
        <v>41915</v>
      </c>
      <c r="O781" s="212">
        <v>3.92</v>
      </c>
      <c r="P781" s="214">
        <v>42215</v>
      </c>
      <c r="Q781" s="215" t="s">
        <v>8294</v>
      </c>
      <c r="R781" s="215" t="s">
        <v>8294</v>
      </c>
      <c r="S781" s="215" t="s">
        <v>8294</v>
      </c>
      <c r="T781" s="215" t="s">
        <v>8294</v>
      </c>
      <c r="U781" s="209">
        <f>AD781*BS781</f>
        <v>1294.6874951111113</v>
      </c>
      <c r="V781" s="216">
        <v>42215</v>
      </c>
      <c r="W781" s="215">
        <v>13.5</v>
      </c>
      <c r="X781" s="215" t="s">
        <v>8294</v>
      </c>
      <c r="Y781" s="215" t="s">
        <v>8294</v>
      </c>
      <c r="Z781" s="209">
        <f>AD781*BU781</f>
        <v>301.39486222222229</v>
      </c>
      <c r="AA781" s="216">
        <v>42215</v>
      </c>
      <c r="AB781" s="208">
        <f>(AD781/AH781)*10000</f>
        <v>62400.592592592599</v>
      </c>
      <c r="AC781" s="216">
        <v>42215</v>
      </c>
      <c r="AD781" s="485">
        <f>(O781/W781)*(((100-CC781)/100)*((100-2)/100))*100</f>
        <v>26.208248888888892</v>
      </c>
      <c r="AE781" s="216">
        <v>42212</v>
      </c>
      <c r="AF781" s="235">
        <v>29.38803418803419</v>
      </c>
      <c r="AG781" s="216">
        <v>42212</v>
      </c>
      <c r="AH781" s="212">
        <v>4.2</v>
      </c>
      <c r="AI781" s="216" t="s">
        <v>8299</v>
      </c>
      <c r="AJ781" s="212">
        <v>165</v>
      </c>
      <c r="AK781" s="216">
        <v>42145</v>
      </c>
      <c r="AL781" s="215" t="s">
        <v>8294</v>
      </c>
      <c r="AM781" s="215"/>
      <c r="AN781" s="212">
        <v>100</v>
      </c>
      <c r="AO781" s="212"/>
      <c r="AP781" s="215" t="s">
        <v>8294</v>
      </c>
      <c r="AQ781" s="215"/>
      <c r="AR781" s="215" t="s">
        <v>8294</v>
      </c>
      <c r="AS781" s="215"/>
      <c r="AT781" s="215" t="s">
        <v>8294</v>
      </c>
      <c r="AU781" s="215" t="s">
        <v>8294</v>
      </c>
      <c r="AV781" s="215"/>
      <c r="AW781" s="215" t="s">
        <v>8294</v>
      </c>
      <c r="AX781" s="215"/>
      <c r="AY781" s="215" t="s">
        <v>8294</v>
      </c>
      <c r="AZ781" s="215"/>
      <c r="BA781" s="215" t="s">
        <v>8294</v>
      </c>
      <c r="BB781" s="215"/>
      <c r="BC781" s="215" t="s">
        <v>8294</v>
      </c>
      <c r="BD781" s="215"/>
      <c r="BE781" s="212">
        <v>3</v>
      </c>
      <c r="BF781" s="217">
        <v>42279</v>
      </c>
      <c r="BG781" s="212">
        <v>-14.3</v>
      </c>
      <c r="BH781" s="212" t="s">
        <v>8299</v>
      </c>
      <c r="BI781" s="211" t="s">
        <v>8294</v>
      </c>
      <c r="BJ781" s="211"/>
      <c r="BK781" s="211" t="s">
        <v>8294</v>
      </c>
      <c r="BL781" s="211"/>
      <c r="BM781" s="212">
        <v>65.2</v>
      </c>
      <c r="BN781" s="212" t="s">
        <v>8299</v>
      </c>
      <c r="BO781" s="211" t="s">
        <v>8294</v>
      </c>
      <c r="BP781" s="211"/>
      <c r="BQ781" s="212">
        <v>7.9</v>
      </c>
      <c r="BR781" s="212" t="s">
        <v>8299</v>
      </c>
      <c r="BS781" s="212">
        <v>49.4</v>
      </c>
      <c r="BT781" s="212" t="s">
        <v>8299</v>
      </c>
      <c r="BU781" s="212">
        <v>11.5</v>
      </c>
      <c r="BV781" s="212" t="s">
        <v>8299</v>
      </c>
      <c r="BW781" s="212">
        <v>10.7</v>
      </c>
      <c r="BX781" s="212" t="s">
        <v>8299</v>
      </c>
      <c r="BY781" s="234">
        <v>7.4100217819213867</v>
      </c>
      <c r="BZ781" s="214">
        <v>42215</v>
      </c>
      <c r="CA781" s="212">
        <v>27.6</v>
      </c>
      <c r="CB781" s="208" t="s">
        <v>8299</v>
      </c>
      <c r="CC781" s="212">
        <v>7.9</v>
      </c>
      <c r="CD781" s="214">
        <v>42215</v>
      </c>
      <c r="CE781" s="208">
        <v>0</v>
      </c>
      <c r="CG781" s="215" t="s">
        <v>8294</v>
      </c>
      <c r="CH781" s="215" t="s">
        <v>8294</v>
      </c>
      <c r="CI781" s="215" t="s">
        <v>8294</v>
      </c>
      <c r="CJ781" s="215" t="s">
        <v>8294</v>
      </c>
    </row>
    <row r="782" spans="1:88">
      <c r="A782" s="210" t="s">
        <v>7624</v>
      </c>
      <c r="B782" s="211" t="s">
        <v>8175</v>
      </c>
      <c r="C782" s="212" t="s">
        <v>7794</v>
      </c>
      <c r="D782" s="211" t="s">
        <v>8276</v>
      </c>
      <c r="E782" s="212">
        <v>171</v>
      </c>
      <c r="F782" s="212">
        <v>2</v>
      </c>
      <c r="G782" s="213">
        <v>326</v>
      </c>
      <c r="H782" s="213">
        <v>11</v>
      </c>
      <c r="I782" s="213"/>
      <c r="J782" s="213"/>
      <c r="K782" s="211" t="s">
        <v>8294</v>
      </c>
      <c r="M782" s="212">
        <v>7</v>
      </c>
      <c r="N782" s="214">
        <v>41915</v>
      </c>
      <c r="O782" s="212">
        <v>4.74</v>
      </c>
      <c r="P782" s="214">
        <v>42215</v>
      </c>
      <c r="Q782" s="215" t="s">
        <v>8294</v>
      </c>
      <c r="R782" s="215" t="s">
        <v>8294</v>
      </c>
      <c r="S782" s="215" t="s">
        <v>8294</v>
      </c>
      <c r="T782" s="215" t="s">
        <v>8294</v>
      </c>
      <c r="U782" s="209">
        <f>AD782*BS782</f>
        <v>1491.0059733333337</v>
      </c>
      <c r="V782" s="216">
        <v>42215</v>
      </c>
      <c r="W782" s="215">
        <v>13.5</v>
      </c>
      <c r="X782" s="215" t="s">
        <v>8294</v>
      </c>
      <c r="Y782" s="215" t="s">
        <v>8294</v>
      </c>
      <c r="Z782" s="209">
        <f>AD782*BU782</f>
        <v>455.84896000000009</v>
      </c>
      <c r="AA782" s="216">
        <v>42215</v>
      </c>
      <c r="AB782" s="208">
        <f>(AD782/AH782)*10000</f>
        <v>65950.370370370394</v>
      </c>
      <c r="AC782" s="216">
        <v>42215</v>
      </c>
      <c r="AD782" s="485">
        <f>(O782/W782)*(((100-CC782)/100)*((100-2)/100))*100</f>
        <v>31.656177777777785</v>
      </c>
      <c r="AE782" s="216">
        <v>42212</v>
      </c>
      <c r="AF782" s="235">
        <v>35.496947496947499</v>
      </c>
      <c r="AG782" s="216">
        <v>42212</v>
      </c>
      <c r="AH782" s="212">
        <v>4.8</v>
      </c>
      <c r="AI782" s="216" t="s">
        <v>8299</v>
      </c>
      <c r="AJ782" s="212">
        <v>165</v>
      </c>
      <c r="AK782" s="216">
        <v>42145</v>
      </c>
      <c r="AL782" s="215" t="s">
        <v>8294</v>
      </c>
      <c r="AM782" s="215"/>
      <c r="AN782" s="212">
        <v>105</v>
      </c>
      <c r="AO782" s="212"/>
      <c r="AP782" s="215" t="s">
        <v>8294</v>
      </c>
      <c r="AQ782" s="215"/>
      <c r="AR782" s="215" t="s">
        <v>8294</v>
      </c>
      <c r="AS782" s="215"/>
      <c r="AT782" s="215" t="s">
        <v>8294</v>
      </c>
      <c r="AU782" s="215" t="s">
        <v>8294</v>
      </c>
      <c r="AV782" s="215"/>
      <c r="AW782" s="215" t="s">
        <v>8294</v>
      </c>
      <c r="AX782" s="215"/>
      <c r="AY782" s="215" t="s">
        <v>8294</v>
      </c>
      <c r="AZ782" s="215"/>
      <c r="BA782" s="215" t="s">
        <v>8294</v>
      </c>
      <c r="BB782" s="215"/>
      <c r="BC782" s="215" t="s">
        <v>8294</v>
      </c>
      <c r="BD782" s="215"/>
      <c r="BE782" s="212">
        <v>3</v>
      </c>
      <c r="BF782" s="217">
        <v>42279</v>
      </c>
      <c r="BG782" s="212">
        <v>0.6</v>
      </c>
      <c r="BH782" s="212" t="s">
        <v>8299</v>
      </c>
      <c r="BI782" s="211" t="s">
        <v>8294</v>
      </c>
      <c r="BJ782" s="211"/>
      <c r="BK782" s="211" t="s">
        <v>8294</v>
      </c>
      <c r="BL782" s="211"/>
      <c r="BM782" s="212">
        <v>62</v>
      </c>
      <c r="BN782" s="212" t="s">
        <v>8299</v>
      </c>
      <c r="BO782" s="211" t="s">
        <v>8294</v>
      </c>
      <c r="BP782" s="211"/>
      <c r="BQ782" s="212">
        <v>9.6</v>
      </c>
      <c r="BR782" s="212" t="s">
        <v>8299</v>
      </c>
      <c r="BS782" s="212">
        <v>47.1</v>
      </c>
      <c r="BT782" s="212" t="s">
        <v>8299</v>
      </c>
      <c r="BU782" s="212">
        <v>14.4</v>
      </c>
      <c r="BV782" s="212" t="s">
        <v>8299</v>
      </c>
      <c r="BW782" s="212">
        <v>24.6</v>
      </c>
      <c r="BX782" s="212" t="s">
        <v>8299</v>
      </c>
      <c r="BY782" s="234">
        <v>7.6147918701171875</v>
      </c>
      <c r="BZ782" s="214">
        <v>42215</v>
      </c>
      <c r="CA782" s="212">
        <v>32.700000000000003</v>
      </c>
      <c r="CB782" s="208" t="s">
        <v>8299</v>
      </c>
      <c r="CC782" s="212">
        <v>8</v>
      </c>
      <c r="CD782" s="214">
        <v>42215</v>
      </c>
      <c r="CE782" s="208">
        <v>0</v>
      </c>
      <c r="CG782" s="215" t="s">
        <v>8294</v>
      </c>
      <c r="CH782" s="215" t="s">
        <v>8294</v>
      </c>
      <c r="CI782" s="215" t="s">
        <v>8294</v>
      </c>
      <c r="CJ782" s="215" t="s">
        <v>8294</v>
      </c>
    </row>
    <row r="783" spans="1:88">
      <c r="A783" s="210" t="s">
        <v>7624</v>
      </c>
      <c r="B783" s="211" t="s">
        <v>7841</v>
      </c>
      <c r="C783" s="212" t="s">
        <v>7840</v>
      </c>
      <c r="D783" s="211" t="s">
        <v>8276</v>
      </c>
      <c r="E783" s="212">
        <v>12</v>
      </c>
      <c r="F783" s="212">
        <v>2</v>
      </c>
      <c r="G783" s="213">
        <v>326</v>
      </c>
      <c r="H783" s="213">
        <v>12</v>
      </c>
      <c r="I783" s="213"/>
      <c r="J783" s="213"/>
      <c r="K783" s="211" t="s">
        <v>8294</v>
      </c>
      <c r="M783" s="212">
        <v>7</v>
      </c>
      <c r="N783" s="214">
        <v>41915</v>
      </c>
      <c r="O783" s="212">
        <v>3.23</v>
      </c>
      <c r="P783" s="214">
        <v>42215</v>
      </c>
      <c r="Q783" s="215" t="s">
        <v>8294</v>
      </c>
      <c r="R783" s="215" t="s">
        <v>8294</v>
      </c>
      <c r="S783" s="215" t="s">
        <v>8294</v>
      </c>
      <c r="T783" s="215" t="s">
        <v>8294</v>
      </c>
      <c r="U783" s="209">
        <f>AD783*BS783</f>
        <v>1008.4542346666665</v>
      </c>
      <c r="V783" s="216">
        <v>42215</v>
      </c>
      <c r="W783" s="215">
        <v>13.5</v>
      </c>
      <c r="X783" s="215" t="s">
        <v>8294</v>
      </c>
      <c r="Y783" s="215" t="s">
        <v>8294</v>
      </c>
      <c r="Z783" s="209">
        <f>AD783*BU783</f>
        <v>336.15141155555551</v>
      </c>
      <c r="AA783" s="216">
        <v>42215</v>
      </c>
      <c r="AB783" s="208">
        <f>(AD783/AH783)*10000</f>
        <v>47884.816460905349</v>
      </c>
      <c r="AC783" s="216">
        <v>42215</v>
      </c>
      <c r="AD783" s="485">
        <f>(O783/W783)*(((100-CC783)/100)*((100-2)/100))*100</f>
        <v>21.548167407407405</v>
      </c>
      <c r="AE783" s="216">
        <v>42212</v>
      </c>
      <c r="AF783" s="235">
        <v>24.162555962555963</v>
      </c>
      <c r="AG783" s="216">
        <v>42212</v>
      </c>
      <c r="AH783" s="212">
        <v>4.5</v>
      </c>
      <c r="AI783" s="216" t="s">
        <v>8299</v>
      </c>
      <c r="AJ783" s="212">
        <v>145</v>
      </c>
      <c r="AK783" s="216">
        <v>42145</v>
      </c>
      <c r="AL783" s="215" t="s">
        <v>8294</v>
      </c>
      <c r="AM783" s="215"/>
      <c r="AN783" s="212">
        <v>103</v>
      </c>
      <c r="AO783" s="212"/>
      <c r="AP783" s="215" t="s">
        <v>8294</v>
      </c>
      <c r="AQ783" s="215"/>
      <c r="AR783" s="215" t="s">
        <v>8294</v>
      </c>
      <c r="AS783" s="215"/>
      <c r="AT783" s="215" t="s">
        <v>8294</v>
      </c>
      <c r="AU783" s="215" t="s">
        <v>8294</v>
      </c>
      <c r="AV783" s="215"/>
      <c r="AW783" s="215" t="s">
        <v>8294</v>
      </c>
      <c r="AX783" s="215"/>
      <c r="AY783" s="215" t="s">
        <v>8294</v>
      </c>
      <c r="AZ783" s="215"/>
      <c r="BA783" s="215" t="s">
        <v>8294</v>
      </c>
      <c r="BB783" s="215"/>
      <c r="BC783" s="215" t="s">
        <v>8294</v>
      </c>
      <c r="BD783" s="215"/>
      <c r="BE783" s="212">
        <v>3</v>
      </c>
      <c r="BF783" s="217">
        <v>42279</v>
      </c>
      <c r="BG783" s="212">
        <v>18.7</v>
      </c>
      <c r="BH783" s="212" t="s">
        <v>8299</v>
      </c>
      <c r="BI783" s="211" t="s">
        <v>8294</v>
      </c>
      <c r="BJ783" s="211"/>
      <c r="BK783" s="211" t="s">
        <v>8294</v>
      </c>
      <c r="BL783" s="211"/>
      <c r="BM783" s="212">
        <v>64.2</v>
      </c>
      <c r="BN783" s="212" t="s">
        <v>8299</v>
      </c>
      <c r="BO783" s="211" t="s">
        <v>8294</v>
      </c>
      <c r="BP783" s="211"/>
      <c r="BQ783" s="212">
        <v>7.2</v>
      </c>
      <c r="BR783" s="212" t="s">
        <v>8299</v>
      </c>
      <c r="BS783" s="212">
        <v>46.8</v>
      </c>
      <c r="BT783" s="212" t="s">
        <v>8299</v>
      </c>
      <c r="BU783" s="212">
        <v>15.6</v>
      </c>
      <c r="BV783" s="212" t="s">
        <v>8299</v>
      </c>
      <c r="BW783" s="212">
        <v>44.9</v>
      </c>
      <c r="BX783" s="212" t="s">
        <v>8299</v>
      </c>
      <c r="BY783" s="234">
        <v>7.742103099822998</v>
      </c>
      <c r="BZ783" s="214">
        <v>42215</v>
      </c>
      <c r="CA783" s="212">
        <v>35.200000000000003</v>
      </c>
      <c r="CB783" s="208" t="s">
        <v>8299</v>
      </c>
      <c r="CC783" s="212">
        <v>8.1</v>
      </c>
      <c r="CD783" s="214">
        <v>42215</v>
      </c>
      <c r="CE783" s="208">
        <v>0</v>
      </c>
      <c r="CG783" s="215" t="s">
        <v>8294</v>
      </c>
      <c r="CH783" s="215" t="s">
        <v>8294</v>
      </c>
      <c r="CI783" s="215" t="s">
        <v>8294</v>
      </c>
      <c r="CJ783" s="215" t="s">
        <v>8294</v>
      </c>
    </row>
    <row r="784" spans="1:88">
      <c r="A784" s="210" t="s">
        <v>7624</v>
      </c>
      <c r="B784" s="211" t="s">
        <v>8009</v>
      </c>
      <c r="C784" s="212" t="s">
        <v>7649</v>
      </c>
      <c r="D784" s="211" t="s">
        <v>8276</v>
      </c>
      <c r="E784" s="212">
        <v>92</v>
      </c>
      <c r="F784" s="212">
        <v>2</v>
      </c>
      <c r="G784" s="213">
        <v>326</v>
      </c>
      <c r="H784" s="213">
        <v>13</v>
      </c>
      <c r="I784" s="213"/>
      <c r="J784" s="213"/>
      <c r="K784" s="211" t="s">
        <v>8294</v>
      </c>
      <c r="M784" s="212">
        <v>7</v>
      </c>
      <c r="N784" s="214">
        <v>41915</v>
      </c>
      <c r="O784" s="212">
        <v>4</v>
      </c>
      <c r="P784" s="214">
        <v>42215</v>
      </c>
      <c r="Q784" s="215" t="s">
        <v>8294</v>
      </c>
      <c r="R784" s="215" t="s">
        <v>8294</v>
      </c>
      <c r="S784" s="215" t="s">
        <v>8294</v>
      </c>
      <c r="T784" s="215" t="s">
        <v>8294</v>
      </c>
      <c r="U784" s="209">
        <f>AD784*BS784</f>
        <v>1293.0947555555554</v>
      </c>
      <c r="V784" s="216">
        <v>42215</v>
      </c>
      <c r="W784" s="215">
        <v>13.5</v>
      </c>
      <c r="X784" s="215" t="s">
        <v>8294</v>
      </c>
      <c r="Y784" s="215" t="s">
        <v>8294</v>
      </c>
      <c r="Z784" s="209">
        <f>AD784*BU784</f>
        <v>364.10121481481474</v>
      </c>
      <c r="AA784" s="216">
        <v>42215</v>
      </c>
      <c r="AB784" s="208">
        <f>(AD784/AH784)*10000</f>
        <v>56962.017336485413</v>
      </c>
      <c r="AC784" s="216">
        <v>42215</v>
      </c>
      <c r="AD784" s="485">
        <f>(O784/W784)*(((100-CC784)/100)*((100-2)/100))*100</f>
        <v>26.772148148148144</v>
      </c>
      <c r="AE784" s="216">
        <v>42212</v>
      </c>
      <c r="AF784" s="235">
        <v>30.020350020350016</v>
      </c>
      <c r="AG784" s="216">
        <v>42212</v>
      </c>
      <c r="AH784" s="212">
        <v>4.7</v>
      </c>
      <c r="AI784" s="216" t="s">
        <v>8299</v>
      </c>
      <c r="AJ784" s="212">
        <v>155</v>
      </c>
      <c r="AK784" s="216">
        <v>42145</v>
      </c>
      <c r="AL784" s="215" t="s">
        <v>8294</v>
      </c>
      <c r="AM784" s="215"/>
      <c r="AN784" s="212">
        <v>103</v>
      </c>
      <c r="AO784" s="212"/>
      <c r="AP784" s="215" t="s">
        <v>8294</v>
      </c>
      <c r="AQ784" s="215"/>
      <c r="AR784" s="215" t="s">
        <v>8294</v>
      </c>
      <c r="AS784" s="215"/>
      <c r="AT784" s="215" t="s">
        <v>8294</v>
      </c>
      <c r="AU784" s="215" t="s">
        <v>8294</v>
      </c>
      <c r="AV784" s="215"/>
      <c r="AW784" s="215" t="s">
        <v>8294</v>
      </c>
      <c r="AX784" s="215"/>
      <c r="AY784" s="215" t="s">
        <v>8294</v>
      </c>
      <c r="AZ784" s="215"/>
      <c r="BA784" s="215" t="s">
        <v>8294</v>
      </c>
      <c r="BB784" s="215"/>
      <c r="BC784" s="215" t="s">
        <v>8294</v>
      </c>
      <c r="BD784" s="215"/>
      <c r="BE784" s="212">
        <v>3</v>
      </c>
      <c r="BF784" s="217">
        <v>42279</v>
      </c>
      <c r="BG784" s="212">
        <v>-10.6</v>
      </c>
      <c r="BH784" s="212" t="s">
        <v>8299</v>
      </c>
      <c r="BI784" s="211" t="s">
        <v>8294</v>
      </c>
      <c r="BJ784" s="211"/>
      <c r="BK784" s="211" t="s">
        <v>8294</v>
      </c>
      <c r="BL784" s="211"/>
      <c r="BM784" s="212">
        <v>63.2</v>
      </c>
      <c r="BN784" s="212" t="s">
        <v>8299</v>
      </c>
      <c r="BO784" s="211" t="s">
        <v>8294</v>
      </c>
      <c r="BP784" s="211"/>
      <c r="BQ784" s="212">
        <v>8.6999999999999993</v>
      </c>
      <c r="BR784" s="212" t="s">
        <v>8299</v>
      </c>
      <c r="BS784" s="212">
        <v>48.3</v>
      </c>
      <c r="BT784" s="212" t="s">
        <v>8299</v>
      </c>
      <c r="BU784" s="212">
        <v>13.6</v>
      </c>
      <c r="BV784" s="212" t="s">
        <v>8299</v>
      </c>
      <c r="BW784" s="212">
        <v>10.1</v>
      </c>
      <c r="BX784" s="212" t="s">
        <v>8299</v>
      </c>
      <c r="BY784" s="234">
        <v>7.6648049354553223</v>
      </c>
      <c r="BZ784" s="214">
        <v>42215</v>
      </c>
      <c r="CA784" s="212">
        <v>31.8</v>
      </c>
      <c r="CB784" s="208" t="s">
        <v>8299</v>
      </c>
      <c r="CC784" s="212">
        <v>7.8</v>
      </c>
      <c r="CD784" s="214">
        <v>42215</v>
      </c>
      <c r="CE784" s="208">
        <v>0</v>
      </c>
      <c r="CG784" s="215" t="s">
        <v>8294</v>
      </c>
      <c r="CH784" s="215" t="s">
        <v>8294</v>
      </c>
      <c r="CI784" s="215" t="s">
        <v>8294</v>
      </c>
      <c r="CJ784" s="215" t="s">
        <v>8294</v>
      </c>
    </row>
    <row r="785" spans="1:92">
      <c r="A785" s="210" t="s">
        <v>7624</v>
      </c>
      <c r="B785" s="211" t="s">
        <v>8133</v>
      </c>
      <c r="C785" s="212" t="s">
        <v>7772</v>
      </c>
      <c r="D785" s="211" t="s">
        <v>8276</v>
      </c>
      <c r="E785" s="212">
        <v>149</v>
      </c>
      <c r="F785" s="212">
        <v>2</v>
      </c>
      <c r="G785" s="213">
        <v>326</v>
      </c>
      <c r="H785" s="213">
        <v>14</v>
      </c>
      <c r="I785" s="213"/>
      <c r="J785" s="213"/>
      <c r="K785" s="211" t="s">
        <v>8294</v>
      </c>
      <c r="L785" s="222"/>
      <c r="M785" s="212">
        <v>7</v>
      </c>
      <c r="N785" s="214">
        <v>41915</v>
      </c>
      <c r="O785" s="212">
        <v>4.6399999999999997</v>
      </c>
      <c r="P785" s="214">
        <v>42215</v>
      </c>
      <c r="Q785" s="215" t="s">
        <v>8294</v>
      </c>
      <c r="R785" s="215" t="s">
        <v>8294</v>
      </c>
      <c r="S785" s="215" t="s">
        <v>8294</v>
      </c>
      <c r="T785" s="215" t="s">
        <v>8294</v>
      </c>
      <c r="U785" s="209">
        <f>AD785*BS785</f>
        <v>1456.2896402962963</v>
      </c>
      <c r="V785" s="216">
        <v>42215</v>
      </c>
      <c r="W785" s="215">
        <v>13.5</v>
      </c>
      <c r="X785" s="215" t="s">
        <v>8294</v>
      </c>
      <c r="Y785" s="215" t="s">
        <v>8294</v>
      </c>
      <c r="Z785" s="209">
        <f>AD785*BU785</f>
        <v>410.35280118518517</v>
      </c>
      <c r="AA785" s="216">
        <v>42215</v>
      </c>
      <c r="AB785" s="208">
        <f>(AD785/AH785)*10000</f>
        <v>60497.243282498181</v>
      </c>
      <c r="AC785" s="216">
        <v>42215</v>
      </c>
      <c r="AD785" s="485">
        <f>(O785/W785)*(((100-CC785)/100)*((100-2)/100))*100</f>
        <v>30.853594074074071</v>
      </c>
      <c r="AE785" s="216">
        <v>42212</v>
      </c>
      <c r="AF785" s="235">
        <v>34.596988196988192</v>
      </c>
      <c r="AG785" s="216">
        <v>42212</v>
      </c>
      <c r="AH785" s="212">
        <v>5.0999999999999996</v>
      </c>
      <c r="AI785" s="216" t="s">
        <v>8299</v>
      </c>
      <c r="AJ785" s="212">
        <v>160</v>
      </c>
      <c r="AK785" s="216">
        <v>42145</v>
      </c>
      <c r="AL785" s="215" t="s">
        <v>8294</v>
      </c>
      <c r="AM785" s="215"/>
      <c r="AN785" s="212">
        <v>103</v>
      </c>
      <c r="AO785" s="212"/>
      <c r="AP785" s="215" t="s">
        <v>8294</v>
      </c>
      <c r="AQ785" s="215"/>
      <c r="AR785" s="215" t="s">
        <v>8294</v>
      </c>
      <c r="AS785" s="215"/>
      <c r="AT785" s="215" t="s">
        <v>8294</v>
      </c>
      <c r="AU785" s="215" t="s">
        <v>8294</v>
      </c>
      <c r="AV785" s="215"/>
      <c r="AW785" s="215" t="s">
        <v>8294</v>
      </c>
      <c r="AX785" s="215"/>
      <c r="AY785" s="215" t="s">
        <v>8294</v>
      </c>
      <c r="AZ785" s="215"/>
      <c r="BA785" s="215" t="s">
        <v>8294</v>
      </c>
      <c r="BB785" s="215"/>
      <c r="BC785" s="215" t="s">
        <v>8294</v>
      </c>
      <c r="BD785" s="215"/>
      <c r="BE785" s="212">
        <v>3</v>
      </c>
      <c r="BF785" s="217">
        <v>42279</v>
      </c>
      <c r="BG785" s="212">
        <v>-14</v>
      </c>
      <c r="BH785" s="212" t="s">
        <v>8299</v>
      </c>
      <c r="BI785" s="211" t="s">
        <v>8294</v>
      </c>
      <c r="BJ785" s="211"/>
      <c r="BK785" s="211" t="s">
        <v>8294</v>
      </c>
      <c r="BL785" s="211"/>
      <c r="BM785" s="212">
        <v>64.2</v>
      </c>
      <c r="BN785" s="212" t="s">
        <v>8299</v>
      </c>
      <c r="BO785" s="211" t="s">
        <v>8294</v>
      </c>
      <c r="BP785" s="211"/>
      <c r="BQ785" s="212">
        <v>8.6999999999999993</v>
      </c>
      <c r="BR785" s="212" t="s">
        <v>8299</v>
      </c>
      <c r="BS785" s="212">
        <v>47.2</v>
      </c>
      <c r="BT785" s="212" t="s">
        <v>8299</v>
      </c>
      <c r="BU785" s="212">
        <v>13.3</v>
      </c>
      <c r="BV785" s="212" t="s">
        <v>8299</v>
      </c>
      <c r="BW785" s="212">
        <v>11.9</v>
      </c>
      <c r="BX785" s="212" t="s">
        <v>8299</v>
      </c>
      <c r="BY785" s="234">
        <v>7.9305291175842285</v>
      </c>
      <c r="BZ785" s="214">
        <v>42215</v>
      </c>
      <c r="CA785" s="212">
        <v>30.4</v>
      </c>
      <c r="CB785" s="208" t="s">
        <v>8299</v>
      </c>
      <c r="CC785" s="212">
        <v>8.4</v>
      </c>
      <c r="CD785" s="214">
        <v>42215</v>
      </c>
      <c r="CE785" s="208">
        <v>0</v>
      </c>
      <c r="CG785" s="215" t="s">
        <v>8294</v>
      </c>
      <c r="CH785" s="215" t="s">
        <v>8294</v>
      </c>
      <c r="CI785" s="215" t="s">
        <v>8294</v>
      </c>
      <c r="CJ785" s="215" t="s">
        <v>8294</v>
      </c>
    </row>
    <row r="786" spans="1:92">
      <c r="A786" s="210" t="s">
        <v>7624</v>
      </c>
      <c r="B786" s="211" t="s">
        <v>8110</v>
      </c>
      <c r="C786" s="212" t="s">
        <v>7762</v>
      </c>
      <c r="D786" s="211" t="s">
        <v>8276</v>
      </c>
      <c r="E786" s="212">
        <v>139</v>
      </c>
      <c r="F786" s="212">
        <v>2</v>
      </c>
      <c r="G786" s="213">
        <v>326</v>
      </c>
      <c r="H786" s="213">
        <v>15</v>
      </c>
      <c r="I786" s="213"/>
      <c r="J786" s="213"/>
      <c r="K786" s="211" t="s">
        <v>8294</v>
      </c>
      <c r="M786" s="212">
        <v>7</v>
      </c>
      <c r="N786" s="214">
        <v>41915</v>
      </c>
      <c r="O786" s="212">
        <v>4.7300000000000004</v>
      </c>
      <c r="P786" s="214">
        <v>42215</v>
      </c>
      <c r="Q786" s="215" t="s">
        <v>8294</v>
      </c>
      <c r="R786" s="215" t="s">
        <v>8294</v>
      </c>
      <c r="S786" s="215" t="s">
        <v>8294</v>
      </c>
      <c r="T786" s="215" t="s">
        <v>8294</v>
      </c>
      <c r="U786" s="209">
        <f>AD786*BS786</f>
        <v>1505.1761853333335</v>
      </c>
      <c r="V786" s="216">
        <v>42215</v>
      </c>
      <c r="W786" s="215">
        <v>13.5</v>
      </c>
      <c r="X786" s="215" t="s">
        <v>8294</v>
      </c>
      <c r="Y786" s="215" t="s">
        <v>8294</v>
      </c>
      <c r="Z786" s="209">
        <f>AD786*BU786</f>
        <v>413.37123748148144</v>
      </c>
      <c r="AA786" s="216">
        <v>42215</v>
      </c>
      <c r="AB786" s="208">
        <f>(AD786/AH786)*10000</f>
        <v>65739.700617283946</v>
      </c>
      <c r="AC786" s="216">
        <v>42215</v>
      </c>
      <c r="AD786" s="485">
        <f>(O786/W786)*(((100-CC786)/100)*((100-2)/100))*100</f>
        <v>31.555056296296296</v>
      </c>
      <c r="AE786" s="216">
        <v>42212</v>
      </c>
      <c r="AF786" s="235">
        <v>35.383557183557187</v>
      </c>
      <c r="AG786" s="216">
        <v>42212</v>
      </c>
      <c r="AH786" s="212">
        <v>4.8</v>
      </c>
      <c r="AI786" s="216" t="s">
        <v>8299</v>
      </c>
      <c r="AJ786" s="212">
        <v>145</v>
      </c>
      <c r="AK786" s="216">
        <v>42145</v>
      </c>
      <c r="AL786" s="215" t="s">
        <v>8294</v>
      </c>
      <c r="AM786" s="215"/>
      <c r="AN786" s="212">
        <v>107</v>
      </c>
      <c r="AO786" s="212"/>
      <c r="AP786" s="215" t="s">
        <v>8294</v>
      </c>
      <c r="AQ786" s="215"/>
      <c r="AR786" s="215" t="s">
        <v>8294</v>
      </c>
      <c r="AS786" s="215"/>
      <c r="AT786" s="215" t="s">
        <v>8294</v>
      </c>
      <c r="AU786" s="215" t="s">
        <v>8294</v>
      </c>
      <c r="AV786" s="215"/>
      <c r="AW786" s="215" t="s">
        <v>8294</v>
      </c>
      <c r="AX786" s="215"/>
      <c r="AY786" s="215" t="s">
        <v>8294</v>
      </c>
      <c r="AZ786" s="215"/>
      <c r="BA786" s="215" t="s">
        <v>8294</v>
      </c>
      <c r="BB786" s="215"/>
      <c r="BC786" s="215" t="s">
        <v>8294</v>
      </c>
      <c r="BD786" s="215"/>
      <c r="BE786" s="212">
        <v>3</v>
      </c>
      <c r="BF786" s="217">
        <v>42279</v>
      </c>
      <c r="BG786" s="212">
        <v>-15</v>
      </c>
      <c r="BH786" s="212" t="s">
        <v>8299</v>
      </c>
      <c r="BI786" s="211" t="s">
        <v>8294</v>
      </c>
      <c r="BJ786" s="211"/>
      <c r="BK786" s="211" t="s">
        <v>8294</v>
      </c>
      <c r="BL786" s="211"/>
      <c r="BM786" s="212">
        <v>63.4</v>
      </c>
      <c r="BN786" s="212" t="s">
        <v>8299</v>
      </c>
      <c r="BO786" s="211" t="s">
        <v>8294</v>
      </c>
      <c r="BP786" s="211"/>
      <c r="BQ786" s="212">
        <v>8.9</v>
      </c>
      <c r="BR786" s="212" t="s">
        <v>8299</v>
      </c>
      <c r="BS786" s="212">
        <v>47.7</v>
      </c>
      <c r="BT786" s="212" t="s">
        <v>8299</v>
      </c>
      <c r="BU786" s="212">
        <v>13.1</v>
      </c>
      <c r="BV786" s="212" t="s">
        <v>8299</v>
      </c>
      <c r="BW786" s="212">
        <v>12.9</v>
      </c>
      <c r="BX786" s="212" t="s">
        <v>8299</v>
      </c>
      <c r="BY786" s="234">
        <v>7.6785569190979004</v>
      </c>
      <c r="BZ786" s="214">
        <v>42215</v>
      </c>
      <c r="CA786" s="212">
        <v>30.2</v>
      </c>
      <c r="CB786" s="208" t="s">
        <v>8299</v>
      </c>
      <c r="CC786" s="212">
        <v>8.1</v>
      </c>
      <c r="CD786" s="214">
        <v>42215</v>
      </c>
      <c r="CE786" s="208">
        <v>0</v>
      </c>
      <c r="CG786" s="215" t="s">
        <v>8294</v>
      </c>
      <c r="CH786" s="215" t="s">
        <v>8294</v>
      </c>
      <c r="CI786" s="215" t="s">
        <v>8294</v>
      </c>
      <c r="CJ786" s="215" t="s">
        <v>8294</v>
      </c>
    </row>
    <row r="787" spans="1:92">
      <c r="A787" s="210" t="s">
        <v>7624</v>
      </c>
      <c r="B787" s="211" t="s">
        <v>8104</v>
      </c>
      <c r="C787" s="212" t="s">
        <v>7759</v>
      </c>
      <c r="D787" s="211" t="s">
        <v>8276</v>
      </c>
      <c r="E787" s="212">
        <v>136</v>
      </c>
      <c r="F787" s="212">
        <v>2</v>
      </c>
      <c r="G787" s="213">
        <v>326</v>
      </c>
      <c r="H787" s="213">
        <v>16</v>
      </c>
      <c r="I787" s="213"/>
      <c r="J787" s="213"/>
      <c r="K787" s="211" t="s">
        <v>8294</v>
      </c>
      <c r="M787" s="212">
        <v>7</v>
      </c>
      <c r="N787" s="214">
        <v>41915</v>
      </c>
      <c r="O787" s="212">
        <v>5.01</v>
      </c>
      <c r="P787" s="214">
        <v>42215</v>
      </c>
      <c r="Q787" s="215" t="s">
        <v>8294</v>
      </c>
      <c r="R787" s="215" t="s">
        <v>8294</v>
      </c>
      <c r="S787" s="215" t="s">
        <v>8294</v>
      </c>
      <c r="T787" s="215" t="s">
        <v>8294</v>
      </c>
      <c r="U787" s="209">
        <f>AD787*BS787</f>
        <v>1584.2506213333331</v>
      </c>
      <c r="V787" s="216">
        <v>42215</v>
      </c>
      <c r="W787" s="215">
        <v>13.5</v>
      </c>
      <c r="X787" s="215" t="s">
        <v>8294</v>
      </c>
      <c r="Y787" s="215" t="s">
        <v>8294</v>
      </c>
      <c r="Z787" s="209">
        <f>AD787*BU787</f>
        <v>437.84141644444441</v>
      </c>
      <c r="AA787" s="216">
        <v>42215</v>
      </c>
      <c r="AB787" s="208">
        <f>(AD787/AH787)*10000</f>
        <v>72658.714975845418</v>
      </c>
      <c r="AC787" s="216">
        <v>42215</v>
      </c>
      <c r="AD787" s="485">
        <f>(O787/W787)*(((100-CC787)/100)*((100-2)/100))*100</f>
        <v>33.423008888888887</v>
      </c>
      <c r="AE787" s="216">
        <v>42212</v>
      </c>
      <c r="AF787" s="235">
        <v>37.478144078144076</v>
      </c>
      <c r="AG787" s="216">
        <v>42212</v>
      </c>
      <c r="AH787" s="212">
        <v>4.5999999999999996</v>
      </c>
      <c r="AI787" s="216" t="s">
        <v>8299</v>
      </c>
      <c r="AJ787" s="212">
        <v>150</v>
      </c>
      <c r="AK787" s="216">
        <v>42145</v>
      </c>
      <c r="AL787" s="215" t="s">
        <v>8294</v>
      </c>
      <c r="AM787" s="215"/>
      <c r="AN787" s="212">
        <v>107</v>
      </c>
      <c r="AO787" s="212"/>
      <c r="AP787" s="215" t="s">
        <v>8294</v>
      </c>
      <c r="AQ787" s="215"/>
      <c r="AR787" s="215" t="s">
        <v>8294</v>
      </c>
      <c r="AS787" s="215"/>
      <c r="AT787" s="215" t="s">
        <v>8294</v>
      </c>
      <c r="AU787" s="215" t="s">
        <v>8294</v>
      </c>
      <c r="AV787" s="215"/>
      <c r="AW787" s="215" t="s">
        <v>8294</v>
      </c>
      <c r="AX787" s="215"/>
      <c r="AY787" s="215" t="s">
        <v>8294</v>
      </c>
      <c r="AZ787" s="215"/>
      <c r="BA787" s="215" t="s">
        <v>8294</v>
      </c>
      <c r="BB787" s="215"/>
      <c r="BC787" s="215" t="s">
        <v>8294</v>
      </c>
      <c r="BD787" s="215"/>
      <c r="BE787" s="212">
        <v>3</v>
      </c>
      <c r="BF787" s="217">
        <v>42279</v>
      </c>
      <c r="BG787" s="212">
        <v>-12.8</v>
      </c>
      <c r="BH787" s="212" t="s">
        <v>8299</v>
      </c>
      <c r="BI787" s="211" t="s">
        <v>8294</v>
      </c>
      <c r="BJ787" s="211"/>
      <c r="BK787" s="211" t="s">
        <v>8294</v>
      </c>
      <c r="BL787" s="211"/>
      <c r="BM787" s="212">
        <v>63</v>
      </c>
      <c r="BN787" s="212" t="s">
        <v>8299</v>
      </c>
      <c r="BO787" s="211" t="s">
        <v>8294</v>
      </c>
      <c r="BP787" s="211"/>
      <c r="BQ787" s="212">
        <v>9.1999999999999993</v>
      </c>
      <c r="BR787" s="212" t="s">
        <v>8299</v>
      </c>
      <c r="BS787" s="212">
        <v>47.4</v>
      </c>
      <c r="BT787" s="212" t="s">
        <v>8299</v>
      </c>
      <c r="BU787" s="212">
        <v>13.1</v>
      </c>
      <c r="BV787" s="212" t="s">
        <v>8299</v>
      </c>
      <c r="BW787" s="212">
        <v>14.1</v>
      </c>
      <c r="BX787" s="212" t="s">
        <v>8299</v>
      </c>
      <c r="BY787" s="234">
        <v>7.5549659729003906</v>
      </c>
      <c r="BZ787" s="214">
        <v>42215</v>
      </c>
      <c r="CA787" s="212">
        <v>30</v>
      </c>
      <c r="CB787" s="208" t="s">
        <v>8299</v>
      </c>
      <c r="CC787" s="212">
        <v>8.1</v>
      </c>
      <c r="CD787" s="214">
        <v>42215</v>
      </c>
      <c r="CE787" s="208">
        <v>0</v>
      </c>
      <c r="CG787" s="215" t="s">
        <v>8294</v>
      </c>
      <c r="CH787" s="215" t="s">
        <v>8294</v>
      </c>
      <c r="CI787" s="215" t="s">
        <v>8294</v>
      </c>
      <c r="CJ787" s="215" t="s">
        <v>8294</v>
      </c>
    </row>
    <row r="788" spans="1:92">
      <c r="A788" s="210" t="s">
        <v>7624</v>
      </c>
      <c r="B788" s="211" t="s">
        <v>8053</v>
      </c>
      <c r="C788" s="212" t="s">
        <v>7739</v>
      </c>
      <c r="D788" s="211" t="s">
        <v>8274</v>
      </c>
      <c r="E788" s="212">
        <v>114</v>
      </c>
      <c r="F788" s="212">
        <v>2</v>
      </c>
      <c r="G788" s="213">
        <v>326</v>
      </c>
      <c r="H788" s="213">
        <v>17</v>
      </c>
      <c r="I788" s="213"/>
      <c r="J788" s="213"/>
      <c r="K788" s="211" t="s">
        <v>8294</v>
      </c>
      <c r="M788" s="212">
        <v>7</v>
      </c>
      <c r="N788" s="214">
        <v>41915</v>
      </c>
      <c r="O788" s="212">
        <v>3.63</v>
      </c>
      <c r="P788" s="214">
        <v>42215</v>
      </c>
      <c r="Q788" s="215" t="s">
        <v>8294</v>
      </c>
      <c r="R788" s="215" t="s">
        <v>8294</v>
      </c>
      <c r="S788" s="215" t="s">
        <v>8294</v>
      </c>
      <c r="T788" s="215" t="s">
        <v>8294</v>
      </c>
      <c r="U788" s="209">
        <f>AD788*BS788</f>
        <v>1115.1579413333334</v>
      </c>
      <c r="V788" s="216">
        <v>42215</v>
      </c>
      <c r="W788" s="215">
        <v>13.5</v>
      </c>
      <c r="X788" s="215" t="s">
        <v>8294</v>
      </c>
      <c r="Y788" s="215" t="s">
        <v>8294</v>
      </c>
      <c r="Z788" s="209">
        <f>AD788*BU788</f>
        <v>333.09912533333335</v>
      </c>
      <c r="AA788" s="216">
        <v>42215</v>
      </c>
      <c r="AB788" s="208">
        <f>(AD788/AH788)*10000</f>
        <v>48275.235555555555</v>
      </c>
      <c r="AC788" s="216">
        <v>42215</v>
      </c>
      <c r="AD788" s="485">
        <f>(O788/W788)*(((100-CC788)/100)*((100-2)/100))*100</f>
        <v>24.137617777777777</v>
      </c>
      <c r="AE788" s="216">
        <v>42212</v>
      </c>
      <c r="AF788" s="235">
        <v>27.066178266178266</v>
      </c>
      <c r="AG788" s="216">
        <v>42212</v>
      </c>
      <c r="AH788" s="212">
        <v>5</v>
      </c>
      <c r="AI788" s="216" t="s">
        <v>8299</v>
      </c>
      <c r="AJ788" s="212">
        <v>160</v>
      </c>
      <c r="AK788" s="216">
        <v>42145</v>
      </c>
      <c r="AL788" s="215" t="s">
        <v>8294</v>
      </c>
      <c r="AM788" s="215"/>
      <c r="AN788" s="212">
        <v>105</v>
      </c>
      <c r="AO788" s="212"/>
      <c r="AP788" s="215" t="s">
        <v>8294</v>
      </c>
      <c r="AQ788" s="215"/>
      <c r="AR788" s="215" t="s">
        <v>8294</v>
      </c>
      <c r="AS788" s="215"/>
      <c r="AT788" s="215" t="s">
        <v>8294</v>
      </c>
      <c r="AU788" s="215" t="s">
        <v>8294</v>
      </c>
      <c r="AV788" s="215"/>
      <c r="AW788" s="215" t="s">
        <v>8294</v>
      </c>
      <c r="AX788" s="215"/>
      <c r="AY788" s="215" t="s">
        <v>8294</v>
      </c>
      <c r="AZ788" s="215"/>
      <c r="BA788" s="215" t="s">
        <v>8294</v>
      </c>
      <c r="BB788" s="215"/>
      <c r="BC788" s="215" t="s">
        <v>8294</v>
      </c>
      <c r="BD788" s="215"/>
      <c r="BE788" s="212">
        <v>3</v>
      </c>
      <c r="BF788" s="217">
        <v>42279</v>
      </c>
      <c r="BG788" s="212">
        <v>-6</v>
      </c>
      <c r="BH788" s="212" t="s">
        <v>8299</v>
      </c>
      <c r="BI788" s="211" t="s">
        <v>8294</v>
      </c>
      <c r="BJ788" s="211"/>
      <c r="BK788" s="211" t="s">
        <v>8294</v>
      </c>
      <c r="BL788" s="211"/>
      <c r="BM788" s="212">
        <v>60.7</v>
      </c>
      <c r="BN788" s="212" t="s">
        <v>8299</v>
      </c>
      <c r="BO788" s="211" t="s">
        <v>8294</v>
      </c>
      <c r="BP788" s="211"/>
      <c r="BQ788" s="212">
        <v>10.199999999999999</v>
      </c>
      <c r="BR788" s="212" t="s">
        <v>8299</v>
      </c>
      <c r="BS788" s="212">
        <v>46.2</v>
      </c>
      <c r="BT788" s="212" t="s">
        <v>8299</v>
      </c>
      <c r="BU788" s="212">
        <v>13.8</v>
      </c>
      <c r="BV788" s="212" t="s">
        <v>8299</v>
      </c>
      <c r="BW788" s="212">
        <v>26.4</v>
      </c>
      <c r="BX788" s="212" t="s">
        <v>8299</v>
      </c>
      <c r="BY788" s="234">
        <v>7.8452692031860352</v>
      </c>
      <c r="BZ788" s="214">
        <v>42215</v>
      </c>
      <c r="CA788" s="212">
        <v>30.7</v>
      </c>
      <c r="CB788" s="208" t="s">
        <v>8299</v>
      </c>
      <c r="CC788" s="212">
        <v>8.4</v>
      </c>
      <c r="CD788" s="214">
        <v>42215</v>
      </c>
      <c r="CE788" s="208">
        <v>0</v>
      </c>
      <c r="CG788" s="215" t="s">
        <v>8294</v>
      </c>
      <c r="CH788" s="215" t="s">
        <v>8294</v>
      </c>
      <c r="CI788" s="215" t="s">
        <v>8294</v>
      </c>
      <c r="CJ788" s="215" t="s">
        <v>8294</v>
      </c>
    </row>
    <row r="789" spans="1:92">
      <c r="A789" s="210" t="s">
        <v>7624</v>
      </c>
      <c r="B789" s="211" t="s">
        <v>7853</v>
      </c>
      <c r="C789" s="212" t="s">
        <v>7852</v>
      </c>
      <c r="D789" s="211" t="s">
        <v>8274</v>
      </c>
      <c r="E789" s="212">
        <v>16</v>
      </c>
      <c r="F789" s="212">
        <v>2</v>
      </c>
      <c r="G789" s="213">
        <v>326</v>
      </c>
      <c r="H789" s="213">
        <v>18</v>
      </c>
      <c r="I789" s="213"/>
      <c r="J789" s="213"/>
      <c r="K789" s="211" t="s">
        <v>8294</v>
      </c>
      <c r="M789" s="212">
        <v>7</v>
      </c>
      <c r="N789" s="214">
        <v>41915</v>
      </c>
      <c r="O789" s="212">
        <v>3.01</v>
      </c>
      <c r="P789" s="214">
        <v>42215</v>
      </c>
      <c r="Q789" s="215" t="s">
        <v>8294</v>
      </c>
      <c r="R789" s="215" t="s">
        <v>8294</v>
      </c>
      <c r="S789" s="215" t="s">
        <v>8294</v>
      </c>
      <c r="T789" s="215" t="s">
        <v>8294</v>
      </c>
      <c r="U789" s="209">
        <f>AD789*BS789</f>
        <v>916.6842180740739</v>
      </c>
      <c r="V789" s="216">
        <v>42215</v>
      </c>
      <c r="W789" s="215">
        <v>13.5</v>
      </c>
      <c r="X789" s="215" t="s">
        <v>8294</v>
      </c>
      <c r="Y789" s="215" t="s">
        <v>8294</v>
      </c>
      <c r="Z789" s="209">
        <f>AD789*BU789</f>
        <v>314.23454637037031</v>
      </c>
      <c r="AA789" s="216">
        <v>42215</v>
      </c>
      <c r="AB789" s="208">
        <f>(AD789/AH789)*10000</f>
        <v>39244.978939724038</v>
      </c>
      <c r="AC789" s="216">
        <v>42215</v>
      </c>
      <c r="AD789" s="485">
        <f>(O789/W789)*(((100-CC789)/100)*((100-2)/100))*100</f>
        <v>20.014939259259258</v>
      </c>
      <c r="AE789" s="216">
        <v>42212</v>
      </c>
      <c r="AF789" s="235">
        <v>22.443304843304841</v>
      </c>
      <c r="AG789" s="216">
        <v>42212</v>
      </c>
      <c r="AH789" s="212">
        <v>5.0999999999999996</v>
      </c>
      <c r="AI789" s="216" t="s">
        <v>8299</v>
      </c>
      <c r="AJ789" s="212">
        <v>170</v>
      </c>
      <c r="AK789" s="216">
        <v>42145</v>
      </c>
      <c r="AL789" s="215" t="s">
        <v>8294</v>
      </c>
      <c r="AM789" s="215"/>
      <c r="AN789" s="212">
        <v>100</v>
      </c>
      <c r="AO789" s="212"/>
      <c r="AP789" s="215" t="s">
        <v>8294</v>
      </c>
      <c r="AQ789" s="215"/>
      <c r="AR789" s="215" t="s">
        <v>8294</v>
      </c>
      <c r="AS789" s="215"/>
      <c r="AT789" s="215" t="s">
        <v>8294</v>
      </c>
      <c r="AU789" s="215" t="s">
        <v>8294</v>
      </c>
      <c r="AV789" s="215"/>
      <c r="AW789" s="215" t="s">
        <v>8294</v>
      </c>
      <c r="AX789" s="215"/>
      <c r="AY789" s="215" t="s">
        <v>8294</v>
      </c>
      <c r="AZ789" s="215"/>
      <c r="BA789" s="215" t="s">
        <v>8294</v>
      </c>
      <c r="BB789" s="215"/>
      <c r="BC789" s="215" t="s">
        <v>8294</v>
      </c>
      <c r="BD789" s="215"/>
      <c r="BE789" s="212">
        <v>3</v>
      </c>
      <c r="BF789" s="217">
        <v>42279</v>
      </c>
      <c r="BG789" s="212">
        <v>6.2</v>
      </c>
      <c r="BH789" s="212" t="s">
        <v>8299</v>
      </c>
      <c r="BI789" s="211" t="s">
        <v>8294</v>
      </c>
      <c r="BJ789" s="211"/>
      <c r="BK789" s="211" t="s">
        <v>8294</v>
      </c>
      <c r="BL789" s="211"/>
      <c r="BM789" s="212">
        <v>64.7</v>
      </c>
      <c r="BN789" s="212" t="s">
        <v>8299</v>
      </c>
      <c r="BO789" s="211" t="s">
        <v>8294</v>
      </c>
      <c r="BP789" s="211"/>
      <c r="BQ789" s="212">
        <v>7.3</v>
      </c>
      <c r="BR789" s="212" t="s">
        <v>8299</v>
      </c>
      <c r="BS789" s="212">
        <v>45.8</v>
      </c>
      <c r="BT789" s="212" t="s">
        <v>8299</v>
      </c>
      <c r="BU789" s="212">
        <v>15.7</v>
      </c>
      <c r="BV789" s="212" t="s">
        <v>8299</v>
      </c>
      <c r="BW789" s="212">
        <v>66</v>
      </c>
      <c r="BX789" s="212" t="s">
        <v>8299</v>
      </c>
      <c r="BY789" s="234">
        <v>7.8265500068664551</v>
      </c>
      <c r="BZ789" s="214">
        <v>42215</v>
      </c>
      <c r="CA789" s="212">
        <v>34.799999999999997</v>
      </c>
      <c r="CB789" s="208" t="s">
        <v>8299</v>
      </c>
      <c r="CC789" s="212">
        <v>8.4</v>
      </c>
      <c r="CD789" s="214">
        <v>42215</v>
      </c>
      <c r="CE789" s="208">
        <v>0</v>
      </c>
      <c r="CG789" s="215" t="s">
        <v>8294</v>
      </c>
      <c r="CH789" s="215" t="s">
        <v>8294</v>
      </c>
      <c r="CI789" s="215" t="s">
        <v>8294</v>
      </c>
      <c r="CJ789" s="215" t="s">
        <v>8294</v>
      </c>
    </row>
    <row r="790" spans="1:92">
      <c r="A790" s="210" t="s">
        <v>7624</v>
      </c>
      <c r="B790" s="211" t="s">
        <v>7875</v>
      </c>
      <c r="C790" s="212" t="s">
        <v>7655</v>
      </c>
      <c r="D790" s="211" t="s">
        <v>8274</v>
      </c>
      <c r="E790" s="212">
        <v>25</v>
      </c>
      <c r="F790" s="212">
        <v>2</v>
      </c>
      <c r="G790" s="213">
        <v>326</v>
      </c>
      <c r="H790" s="213">
        <v>19</v>
      </c>
      <c r="I790" s="213"/>
      <c r="J790" s="213"/>
      <c r="K790" s="211" t="s">
        <v>8294</v>
      </c>
      <c r="M790" s="212">
        <v>7</v>
      </c>
      <c r="N790" s="214">
        <v>41915</v>
      </c>
      <c r="O790" s="212">
        <v>3.57</v>
      </c>
      <c r="P790" s="214">
        <v>42215</v>
      </c>
      <c r="Q790" s="215" t="s">
        <v>8294</v>
      </c>
      <c r="R790" s="215" t="s">
        <v>8294</v>
      </c>
      <c r="S790" s="215" t="s">
        <v>8294</v>
      </c>
      <c r="T790" s="215" t="s">
        <v>8294</v>
      </c>
      <c r="U790" s="209">
        <f>AD790*BS790</f>
        <v>1089.6039839999999</v>
      </c>
      <c r="V790" s="216">
        <v>42215</v>
      </c>
      <c r="W790" s="215">
        <v>13.5</v>
      </c>
      <c r="X790" s="215" t="s">
        <v>8294</v>
      </c>
      <c r="Y790" s="215" t="s">
        <v>8294</v>
      </c>
      <c r="Z790" s="209">
        <f>AD790*BU790</f>
        <v>370.32292266666661</v>
      </c>
      <c r="AA790" s="216">
        <v>42215</v>
      </c>
      <c r="AB790" s="208">
        <f>(AD790/AH790)*10000</f>
        <v>48446.222222222212</v>
      </c>
      <c r="AC790" s="216">
        <v>42215</v>
      </c>
      <c r="AD790" s="485">
        <f>(O790/W790)*(((100-CC790)/100)*((100-2)/100))*100</f>
        <v>23.738648888888886</v>
      </c>
      <c r="AE790" s="216">
        <v>42212</v>
      </c>
      <c r="AF790" s="235">
        <v>26.618803418803417</v>
      </c>
      <c r="AG790" s="216">
        <v>42212</v>
      </c>
      <c r="AH790" s="212">
        <v>4.9000000000000004</v>
      </c>
      <c r="AI790" s="216" t="s">
        <v>8299</v>
      </c>
      <c r="AJ790" s="212">
        <v>150</v>
      </c>
      <c r="AK790" s="216">
        <v>42145</v>
      </c>
      <c r="AL790" s="215" t="s">
        <v>8294</v>
      </c>
      <c r="AM790" s="215"/>
      <c r="AN790" s="212">
        <v>107</v>
      </c>
      <c r="AO790" s="212"/>
      <c r="AP790" s="215" t="s">
        <v>8294</v>
      </c>
      <c r="AQ790" s="215"/>
      <c r="AR790" s="215" t="s">
        <v>8294</v>
      </c>
      <c r="AS790" s="215"/>
      <c r="AT790" s="215" t="s">
        <v>8294</v>
      </c>
      <c r="AU790" s="215" t="s">
        <v>8294</v>
      </c>
      <c r="AV790" s="215"/>
      <c r="AW790" s="215" t="s">
        <v>8294</v>
      </c>
      <c r="AX790" s="215"/>
      <c r="AY790" s="215" t="s">
        <v>8294</v>
      </c>
      <c r="AZ790" s="215"/>
      <c r="BA790" s="215" t="s">
        <v>8294</v>
      </c>
      <c r="BB790" s="215"/>
      <c r="BC790" s="215" t="s">
        <v>8294</v>
      </c>
      <c r="BD790" s="215"/>
      <c r="BE790" s="212">
        <v>3</v>
      </c>
      <c r="BF790" s="217">
        <v>42279</v>
      </c>
      <c r="BG790" s="212">
        <v>2.2999999999999998</v>
      </c>
      <c r="BH790" s="212" t="s">
        <v>8299</v>
      </c>
      <c r="BI790" s="211" t="s">
        <v>8294</v>
      </c>
      <c r="BJ790" s="211"/>
      <c r="BK790" s="211" t="s">
        <v>8294</v>
      </c>
      <c r="BL790" s="211"/>
      <c r="BM790" s="212">
        <v>62.7</v>
      </c>
      <c r="BN790" s="212" t="s">
        <v>8299</v>
      </c>
      <c r="BO790" s="211" t="s">
        <v>8294</v>
      </c>
      <c r="BP790" s="211"/>
      <c r="BQ790" s="212">
        <v>7.8</v>
      </c>
      <c r="BR790" s="212" t="s">
        <v>8299</v>
      </c>
      <c r="BS790" s="212">
        <v>45.9</v>
      </c>
      <c r="BT790" s="212" t="s">
        <v>8299</v>
      </c>
      <c r="BU790" s="212">
        <v>15.6</v>
      </c>
      <c r="BV790" s="212" t="s">
        <v>8299</v>
      </c>
      <c r="BW790" s="212">
        <v>65.599999999999994</v>
      </c>
      <c r="BX790" s="212" t="s">
        <v>8299</v>
      </c>
      <c r="BY790" s="234">
        <v>7.6184391975402832</v>
      </c>
      <c r="BZ790" s="214">
        <v>42215</v>
      </c>
      <c r="CA790" s="212">
        <v>34.6</v>
      </c>
      <c r="CB790" s="208" t="s">
        <v>8299</v>
      </c>
      <c r="CC790" s="212">
        <v>8.4</v>
      </c>
      <c r="CD790" s="214">
        <v>42215</v>
      </c>
      <c r="CE790" s="208">
        <v>0</v>
      </c>
      <c r="CG790" s="215" t="s">
        <v>8294</v>
      </c>
      <c r="CH790" s="215" t="s">
        <v>8294</v>
      </c>
      <c r="CI790" s="215" t="s">
        <v>8294</v>
      </c>
      <c r="CJ790" s="215" t="s">
        <v>8294</v>
      </c>
    </row>
    <row r="791" spans="1:92">
      <c r="A791" s="210" t="s">
        <v>7624</v>
      </c>
      <c r="B791" s="211" t="s">
        <v>7818</v>
      </c>
      <c r="C791" s="212" t="s">
        <v>7817</v>
      </c>
      <c r="D791" s="211" t="s">
        <v>8274</v>
      </c>
      <c r="E791" s="212">
        <v>4</v>
      </c>
      <c r="F791" s="212">
        <v>2</v>
      </c>
      <c r="G791" s="213">
        <v>326</v>
      </c>
      <c r="H791" s="213">
        <v>20</v>
      </c>
      <c r="I791" s="213"/>
      <c r="J791" s="213"/>
      <c r="K791" s="211" t="s">
        <v>8294</v>
      </c>
      <c r="M791" s="212">
        <v>7</v>
      </c>
      <c r="N791" s="214">
        <v>41915</v>
      </c>
      <c r="O791" s="212">
        <v>1.24</v>
      </c>
      <c r="P791" s="214">
        <v>42215</v>
      </c>
      <c r="Q791" s="215" t="s">
        <v>8294</v>
      </c>
      <c r="R791" s="215" t="s">
        <v>8294</v>
      </c>
      <c r="S791" s="215" t="s">
        <v>8294</v>
      </c>
      <c r="T791" s="215" t="s">
        <v>8294</v>
      </c>
      <c r="U791" s="209">
        <f>AD791*BS791</f>
        <v>401.36435733333337</v>
      </c>
      <c r="V791" s="216">
        <v>42215</v>
      </c>
      <c r="W791" s="215">
        <v>13.5</v>
      </c>
      <c r="X791" s="215" t="s">
        <v>8294</v>
      </c>
      <c r="Y791" s="215" t="s">
        <v>8294</v>
      </c>
      <c r="Z791" s="209">
        <f>AD791*BU791</f>
        <v>126.00003733333334</v>
      </c>
      <c r="AA791" s="216">
        <v>42215</v>
      </c>
      <c r="AB791" s="208">
        <f>(AD791/AH791)*10000</f>
        <v>17029.333333333332</v>
      </c>
      <c r="AC791" s="216">
        <v>42215</v>
      </c>
      <c r="AD791" s="485">
        <f>(O791/W791)*(((100-CC791)/100)*((100-2)/100))*100</f>
        <v>8.3443733333333334</v>
      </c>
      <c r="AE791" s="216">
        <v>42212</v>
      </c>
      <c r="AF791" s="235">
        <v>9.3567765567765573</v>
      </c>
      <c r="AG791" s="216">
        <v>42212</v>
      </c>
      <c r="AH791" s="212">
        <v>4.9000000000000004</v>
      </c>
      <c r="AI791" s="216" t="s">
        <v>8299</v>
      </c>
      <c r="AJ791" s="212">
        <v>175</v>
      </c>
      <c r="AK791" s="216">
        <v>42145</v>
      </c>
      <c r="AL791" s="215" t="s">
        <v>8294</v>
      </c>
      <c r="AM791" s="215"/>
      <c r="AN791" s="212">
        <v>106</v>
      </c>
      <c r="AO791" s="212"/>
      <c r="AP791" s="215" t="s">
        <v>8294</v>
      </c>
      <c r="AQ791" s="215"/>
      <c r="AR791" s="215" t="s">
        <v>8294</v>
      </c>
      <c r="AS791" s="215"/>
      <c r="AT791" s="215" t="s">
        <v>8294</v>
      </c>
      <c r="AU791" s="215" t="s">
        <v>8294</v>
      </c>
      <c r="AV791" s="215"/>
      <c r="AW791" s="215" t="s">
        <v>8294</v>
      </c>
      <c r="AX791" s="215"/>
      <c r="AY791" s="215" t="s">
        <v>8294</v>
      </c>
      <c r="AZ791" s="215"/>
      <c r="BA791" s="215" t="s">
        <v>8294</v>
      </c>
      <c r="BB791" s="215"/>
      <c r="BC791" s="215" t="s">
        <v>8294</v>
      </c>
      <c r="BD791" s="215"/>
      <c r="BE791" s="212">
        <v>3</v>
      </c>
      <c r="BF791" s="217">
        <v>42279</v>
      </c>
      <c r="BG791" s="212">
        <v>10.4</v>
      </c>
      <c r="BH791" s="212" t="s">
        <v>8299</v>
      </c>
      <c r="BI791" s="211" t="s">
        <v>8294</v>
      </c>
      <c r="BJ791" s="211"/>
      <c r="BK791" s="211" t="s">
        <v>8294</v>
      </c>
      <c r="BL791" s="211"/>
      <c r="BM791" s="212">
        <v>64.3</v>
      </c>
      <c r="BN791" s="212" t="s">
        <v>8299</v>
      </c>
      <c r="BO791" s="211" t="s">
        <v>8294</v>
      </c>
      <c r="BP791" s="211"/>
      <c r="BQ791" s="212">
        <v>7.1</v>
      </c>
      <c r="BR791" s="212" t="s">
        <v>8299</v>
      </c>
      <c r="BS791" s="212">
        <v>48.1</v>
      </c>
      <c r="BT791" s="212" t="s">
        <v>8299</v>
      </c>
      <c r="BU791" s="212">
        <v>15.1</v>
      </c>
      <c r="BV791" s="212" t="s">
        <v>8299</v>
      </c>
      <c r="BW791" s="212">
        <v>43.7</v>
      </c>
      <c r="BX791" s="212" t="s">
        <v>8299</v>
      </c>
      <c r="BY791" s="234">
        <v>7.3233637809753418</v>
      </c>
      <c r="BZ791" s="214">
        <v>42215</v>
      </c>
      <c r="CA791" s="212">
        <v>35.1</v>
      </c>
      <c r="CB791" s="208" t="s">
        <v>8299</v>
      </c>
      <c r="CC791" s="212">
        <v>7.3</v>
      </c>
      <c r="CD791" s="214">
        <v>42215</v>
      </c>
      <c r="CE791" s="208">
        <v>0</v>
      </c>
      <c r="CG791" s="215" t="s">
        <v>8294</v>
      </c>
      <c r="CH791" s="215" t="s">
        <v>8294</v>
      </c>
      <c r="CI791" s="215" t="s">
        <v>8294</v>
      </c>
      <c r="CJ791" s="215" t="s">
        <v>8294</v>
      </c>
    </row>
    <row r="792" spans="1:92">
      <c r="A792" s="210" t="s">
        <v>7624</v>
      </c>
      <c r="B792" s="211" t="s">
        <v>7909</v>
      </c>
      <c r="C792" s="212" t="s">
        <v>7672</v>
      </c>
      <c r="D792" s="211" t="s">
        <v>8274</v>
      </c>
      <c r="E792" s="212">
        <v>42</v>
      </c>
      <c r="F792" s="212">
        <v>2</v>
      </c>
      <c r="G792" s="213">
        <v>326</v>
      </c>
      <c r="H792" s="213">
        <v>21</v>
      </c>
      <c r="I792" s="213"/>
      <c r="J792" s="213"/>
      <c r="K792" s="211" t="s">
        <v>8294</v>
      </c>
      <c r="M792" s="212">
        <v>7</v>
      </c>
      <c r="N792" s="214">
        <v>41915</v>
      </c>
      <c r="O792" s="212">
        <v>2.93</v>
      </c>
      <c r="P792" s="214">
        <v>42215</v>
      </c>
      <c r="Q792" s="215" t="s">
        <v>8294</v>
      </c>
      <c r="R792" s="215" t="s">
        <v>8294</v>
      </c>
      <c r="S792" s="215" t="s">
        <v>8294</v>
      </c>
      <c r="T792" s="215" t="s">
        <v>8294</v>
      </c>
      <c r="U792" s="209">
        <f>AD792*BS792</f>
        <v>923.557096</v>
      </c>
      <c r="V792" s="216">
        <v>42215</v>
      </c>
      <c r="W792" s="215">
        <v>13.5</v>
      </c>
      <c r="X792" s="215" t="s">
        <v>8294</v>
      </c>
      <c r="Y792" s="215" t="s">
        <v>8294</v>
      </c>
      <c r="Z792" s="209">
        <f>AD792*BU792</f>
        <v>255.784312</v>
      </c>
      <c r="AA792" s="216">
        <v>42215</v>
      </c>
      <c r="AB792" s="208">
        <f>(AD792/AH792)*10000</f>
        <v>42446.782608695656</v>
      </c>
      <c r="AC792" s="216">
        <v>42215</v>
      </c>
      <c r="AD792" s="485">
        <f>(O792/W792)*(((100-CC792)/100)*((100-2)/100))*100</f>
        <v>19.52552</v>
      </c>
      <c r="AE792" s="216">
        <v>42212</v>
      </c>
      <c r="AF792" s="235">
        <v>21.894505494505495</v>
      </c>
      <c r="AG792" s="216">
        <v>42212</v>
      </c>
      <c r="AH792" s="212">
        <v>4.5999999999999996</v>
      </c>
      <c r="AI792" s="216" t="s">
        <v>8299</v>
      </c>
      <c r="AJ792" s="212">
        <v>145</v>
      </c>
      <c r="AK792" s="216">
        <v>42145</v>
      </c>
      <c r="AL792" s="215" t="s">
        <v>8294</v>
      </c>
      <c r="AM792" s="215"/>
      <c r="AN792" s="212">
        <v>107</v>
      </c>
      <c r="AO792" s="212"/>
      <c r="AP792" s="215" t="s">
        <v>8294</v>
      </c>
      <c r="AQ792" s="215"/>
      <c r="AR792" s="215" t="s">
        <v>8294</v>
      </c>
      <c r="AS792" s="215"/>
      <c r="AT792" s="215" t="s">
        <v>8294</v>
      </c>
      <c r="AU792" s="215" t="s">
        <v>8294</v>
      </c>
      <c r="AV792" s="215"/>
      <c r="AW792" s="215" t="s">
        <v>8294</v>
      </c>
      <c r="AX792" s="215"/>
      <c r="AY792" s="215" t="s">
        <v>8294</v>
      </c>
      <c r="AZ792" s="215"/>
      <c r="BA792" s="215" t="s">
        <v>8294</v>
      </c>
      <c r="BB792" s="215"/>
      <c r="BC792" s="215" t="s">
        <v>8294</v>
      </c>
      <c r="BD792" s="215"/>
      <c r="BE792" s="212">
        <v>3</v>
      </c>
      <c r="BF792" s="217">
        <v>42279</v>
      </c>
      <c r="BG792" s="212">
        <v>-12.6</v>
      </c>
      <c r="BH792" s="212" t="s">
        <v>8299</v>
      </c>
      <c r="BI792" s="211" t="s">
        <v>8294</v>
      </c>
      <c r="BJ792" s="211"/>
      <c r="BK792" s="211" t="s">
        <v>8294</v>
      </c>
      <c r="BL792" s="211"/>
      <c r="BM792" s="212">
        <v>61.9</v>
      </c>
      <c r="BN792" s="212" t="s">
        <v>8299</v>
      </c>
      <c r="BO792" s="211" t="s">
        <v>8294</v>
      </c>
      <c r="BP792" s="211"/>
      <c r="BQ792" s="212">
        <v>9.6999999999999993</v>
      </c>
      <c r="BR792" s="212" t="s">
        <v>8299</v>
      </c>
      <c r="BS792" s="212">
        <v>47.3</v>
      </c>
      <c r="BT792" s="212" t="s">
        <v>8299</v>
      </c>
      <c r="BU792" s="212">
        <v>13.1</v>
      </c>
      <c r="BV792" s="212" t="s">
        <v>8299</v>
      </c>
      <c r="BW792" s="212">
        <v>24.7</v>
      </c>
      <c r="BX792" s="212" t="s">
        <v>8299</v>
      </c>
      <c r="BY792" s="234">
        <v>7.7588658332824707</v>
      </c>
      <c r="BZ792" s="214">
        <v>42215</v>
      </c>
      <c r="CA792" s="212">
        <v>29.9</v>
      </c>
      <c r="CB792" s="208" t="s">
        <v>8299</v>
      </c>
      <c r="CC792" s="212">
        <v>8.1999999999999993</v>
      </c>
      <c r="CD792" s="214">
        <v>42215</v>
      </c>
      <c r="CE792" s="208">
        <v>0</v>
      </c>
      <c r="CG792" s="215" t="s">
        <v>8294</v>
      </c>
      <c r="CH792" s="215" t="s">
        <v>8294</v>
      </c>
      <c r="CI792" s="215" t="s">
        <v>8294</v>
      </c>
      <c r="CJ792" s="215" t="s">
        <v>8294</v>
      </c>
    </row>
    <row r="793" spans="1:92">
      <c r="A793" s="210" t="s">
        <v>7624</v>
      </c>
      <c r="B793" s="211" t="s">
        <v>7873</v>
      </c>
      <c r="C793" s="212" t="s">
        <v>7654</v>
      </c>
      <c r="D793" s="211" t="s">
        <v>8274</v>
      </c>
      <c r="E793" s="212">
        <v>24</v>
      </c>
      <c r="F793" s="212">
        <v>2</v>
      </c>
      <c r="G793" s="213">
        <v>326</v>
      </c>
      <c r="H793" s="213">
        <v>22</v>
      </c>
      <c r="I793" s="213"/>
      <c r="J793" s="213"/>
      <c r="K793" s="211" t="s">
        <v>8294</v>
      </c>
      <c r="M793" s="212">
        <v>7</v>
      </c>
      <c r="N793" s="214">
        <v>41915</v>
      </c>
      <c r="O793" s="212">
        <v>2.86</v>
      </c>
      <c r="P793" s="214">
        <v>42215</v>
      </c>
      <c r="Q793" s="215" t="s">
        <v>8294</v>
      </c>
      <c r="R793" s="215" t="s">
        <v>8294</v>
      </c>
      <c r="S793" s="215" t="s">
        <v>8294</v>
      </c>
      <c r="T793" s="215" t="s">
        <v>8294</v>
      </c>
      <c r="U793" s="209">
        <f>AD793*BS793</f>
        <v>866.2229872592593</v>
      </c>
      <c r="V793" s="216">
        <v>42215</v>
      </c>
      <c r="W793" s="215">
        <v>13.5</v>
      </c>
      <c r="X793" s="215" t="s">
        <v>8294</v>
      </c>
      <c r="Y793" s="215" t="s">
        <v>8294</v>
      </c>
      <c r="Z793" s="209">
        <f>AD793*BU793</f>
        <v>282.38106192592596</v>
      </c>
      <c r="AA793" s="216">
        <v>42215</v>
      </c>
      <c r="AB793" s="208">
        <f>(AD793/AH793)*10000</f>
        <v>39749.58641975309</v>
      </c>
      <c r="AC793" s="216">
        <v>42215</v>
      </c>
      <c r="AD793" s="485">
        <f>(O793/W793)*(((100-CC793)/100)*((100-2)/100))*100</f>
        <v>19.079801481481482</v>
      </c>
      <c r="AE793" s="216">
        <v>42212</v>
      </c>
      <c r="AF793" s="235">
        <v>21.394708994708996</v>
      </c>
      <c r="AG793" s="216">
        <v>42212</v>
      </c>
      <c r="AH793" s="212">
        <v>4.8</v>
      </c>
      <c r="AI793" s="216" t="s">
        <v>8299</v>
      </c>
      <c r="AJ793" s="212">
        <v>155</v>
      </c>
      <c r="AK793" s="216">
        <v>42145</v>
      </c>
      <c r="AL793" s="215" t="s">
        <v>8294</v>
      </c>
      <c r="AM793" s="215"/>
      <c r="AN793" s="212">
        <v>105</v>
      </c>
      <c r="AO793" s="212"/>
      <c r="AP793" s="215" t="s">
        <v>8294</v>
      </c>
      <c r="AQ793" s="215"/>
      <c r="AR793" s="215" t="s">
        <v>8294</v>
      </c>
      <c r="AS793" s="215"/>
      <c r="AT793" s="215" t="s">
        <v>8294</v>
      </c>
      <c r="AU793" s="215" t="s">
        <v>8294</v>
      </c>
      <c r="AV793" s="215"/>
      <c r="AW793" s="215" t="s">
        <v>8294</v>
      </c>
      <c r="AX793" s="215"/>
      <c r="AY793" s="215" t="s">
        <v>8294</v>
      </c>
      <c r="AZ793" s="215"/>
      <c r="BA793" s="215" t="s">
        <v>8294</v>
      </c>
      <c r="BB793" s="215"/>
      <c r="BC793" s="215" t="s">
        <v>8294</v>
      </c>
      <c r="BD793" s="215"/>
      <c r="BE793" s="212">
        <v>3</v>
      </c>
      <c r="BF793" s="217">
        <v>42279</v>
      </c>
      <c r="BG793" s="212">
        <v>-9</v>
      </c>
      <c r="BH793" s="212" t="s">
        <v>8299</v>
      </c>
      <c r="BI793" s="211" t="s">
        <v>8294</v>
      </c>
      <c r="BJ793" s="211"/>
      <c r="BK793" s="211" t="s">
        <v>8294</v>
      </c>
      <c r="BL793" s="211"/>
      <c r="BM793" s="212">
        <v>63.4</v>
      </c>
      <c r="BN793" s="212" t="s">
        <v>8299</v>
      </c>
      <c r="BO793" s="211" t="s">
        <v>8294</v>
      </c>
      <c r="BP793" s="211"/>
      <c r="BQ793" s="212">
        <v>9</v>
      </c>
      <c r="BR793" s="212" t="s">
        <v>8299</v>
      </c>
      <c r="BS793" s="212">
        <v>45.4</v>
      </c>
      <c r="BT793" s="212" t="s">
        <v>8299</v>
      </c>
      <c r="BU793" s="212">
        <v>14.8</v>
      </c>
      <c r="BV793" s="212" t="s">
        <v>8299</v>
      </c>
      <c r="BW793" s="212">
        <v>62.7</v>
      </c>
      <c r="BX793" s="212" t="s">
        <v>8299</v>
      </c>
      <c r="BY793" s="234">
        <v>7.8433699607849121</v>
      </c>
      <c r="BZ793" s="214">
        <v>42215</v>
      </c>
      <c r="CA793" s="212">
        <v>32.4</v>
      </c>
      <c r="CB793" s="208" t="s">
        <v>8299</v>
      </c>
      <c r="CC793" s="212">
        <v>8.1</v>
      </c>
      <c r="CD793" s="214">
        <v>42215</v>
      </c>
      <c r="CE793" s="208">
        <v>0</v>
      </c>
      <c r="CG793" s="215" t="s">
        <v>8294</v>
      </c>
      <c r="CH793" s="215" t="s">
        <v>8294</v>
      </c>
      <c r="CI793" s="215" t="s">
        <v>8294</v>
      </c>
      <c r="CJ793" s="215" t="s">
        <v>8294</v>
      </c>
    </row>
    <row r="794" spans="1:92">
      <c r="A794" s="210" t="s">
        <v>7624</v>
      </c>
      <c r="B794" s="211" t="s">
        <v>7953</v>
      </c>
      <c r="C794" s="212" t="s">
        <v>7694</v>
      </c>
      <c r="D794" s="211" t="s">
        <v>8276</v>
      </c>
      <c r="E794" s="212">
        <v>64</v>
      </c>
      <c r="F794" s="212">
        <v>2</v>
      </c>
      <c r="G794" s="213">
        <v>327</v>
      </c>
      <c r="H794" s="213">
        <v>11</v>
      </c>
      <c r="I794" s="213"/>
      <c r="J794" s="213"/>
      <c r="K794" s="211" t="s">
        <v>8294</v>
      </c>
      <c r="M794" s="212">
        <v>7</v>
      </c>
      <c r="N794" s="214">
        <v>41915</v>
      </c>
      <c r="O794" s="212">
        <v>4.53</v>
      </c>
      <c r="P794" s="214">
        <v>42215</v>
      </c>
      <c r="Q794" s="215" t="s">
        <v>8294</v>
      </c>
      <c r="R794" s="215" t="s">
        <v>8294</v>
      </c>
      <c r="S794" s="215" t="s">
        <v>8294</v>
      </c>
      <c r="T794" s="215" t="s">
        <v>8294</v>
      </c>
      <c r="U794" s="209">
        <f>AD794*BS794</f>
        <v>1435.583576</v>
      </c>
      <c r="V794" s="216">
        <v>42215</v>
      </c>
      <c r="W794" s="215">
        <v>13.5</v>
      </c>
      <c r="X794" s="215" t="s">
        <v>8294</v>
      </c>
      <c r="Y794" s="215" t="s">
        <v>8294</v>
      </c>
      <c r="Z794" s="209">
        <f>AD794*BU794</f>
        <v>405.84008266666666</v>
      </c>
      <c r="AA794" s="216">
        <v>42215</v>
      </c>
      <c r="AB794" s="208">
        <f>(AD794/AH794)*10000</f>
        <v>70433.891472868228</v>
      </c>
      <c r="AC794" s="216">
        <v>42215</v>
      </c>
      <c r="AD794" s="485">
        <f>(O794/W794)*(((100-CC794)/100)*((100-2)/100))*100</f>
        <v>30.286573333333333</v>
      </c>
      <c r="AE794" s="216">
        <v>42212</v>
      </c>
      <c r="AF794" s="235">
        <v>33.961172161172158</v>
      </c>
      <c r="AG794" s="216">
        <v>42212</v>
      </c>
      <c r="AH794" s="212">
        <v>4.3</v>
      </c>
      <c r="AI794" s="216" t="s">
        <v>8299</v>
      </c>
      <c r="AJ794" s="212">
        <v>160</v>
      </c>
      <c r="AK794" s="216">
        <v>42145</v>
      </c>
      <c r="AL794" s="215" t="s">
        <v>8294</v>
      </c>
      <c r="AM794" s="215"/>
      <c r="AN794" s="212">
        <v>102</v>
      </c>
      <c r="AO794" s="212"/>
      <c r="AP794" s="215" t="s">
        <v>8294</v>
      </c>
      <c r="AQ794" s="215"/>
      <c r="AR794" s="215" t="s">
        <v>8294</v>
      </c>
      <c r="AS794" s="215"/>
      <c r="AT794" s="215" t="s">
        <v>8294</v>
      </c>
      <c r="AU794" s="215" t="s">
        <v>8294</v>
      </c>
      <c r="AV794" s="215"/>
      <c r="AW794" s="215" t="s">
        <v>8294</v>
      </c>
      <c r="AX794" s="215"/>
      <c r="AY794" s="215" t="s">
        <v>8294</v>
      </c>
      <c r="AZ794" s="215"/>
      <c r="BA794" s="215" t="s">
        <v>8294</v>
      </c>
      <c r="BB794" s="215"/>
      <c r="BC794" s="215" t="s">
        <v>8294</v>
      </c>
      <c r="BD794" s="215"/>
      <c r="BE794" s="212">
        <v>3</v>
      </c>
      <c r="BF794" s="217">
        <v>42279</v>
      </c>
      <c r="BG794" s="212">
        <v>-12.3</v>
      </c>
      <c r="BH794" s="212" t="s">
        <v>8299</v>
      </c>
      <c r="BI794" s="211" t="s">
        <v>8294</v>
      </c>
      <c r="BJ794" s="211"/>
      <c r="BK794" s="211" t="s">
        <v>8294</v>
      </c>
      <c r="BL794" s="211"/>
      <c r="BM794" s="212">
        <v>61.3</v>
      </c>
      <c r="BN794" s="212" t="s">
        <v>8299</v>
      </c>
      <c r="BO794" s="211" t="s">
        <v>8294</v>
      </c>
      <c r="BP794" s="211"/>
      <c r="BQ794" s="212">
        <v>9.1</v>
      </c>
      <c r="BR794" s="212" t="s">
        <v>8299</v>
      </c>
      <c r="BS794" s="212">
        <v>47.4</v>
      </c>
      <c r="BT794" s="212" t="s">
        <v>8299</v>
      </c>
      <c r="BU794" s="212">
        <v>13.4</v>
      </c>
      <c r="BV794" s="212" t="s">
        <v>8299</v>
      </c>
      <c r="BW794" s="212">
        <v>21.7</v>
      </c>
      <c r="BX794" s="212" t="s">
        <v>8299</v>
      </c>
      <c r="BY794" s="234">
        <v>7.5460629463195801</v>
      </c>
      <c r="BZ794" s="214">
        <v>42215</v>
      </c>
      <c r="CA794" s="212">
        <v>30.8</v>
      </c>
      <c r="CB794" s="208" t="s">
        <v>8299</v>
      </c>
      <c r="CC794" s="212">
        <v>7.9</v>
      </c>
      <c r="CD794" s="214">
        <v>42215</v>
      </c>
      <c r="CE794" s="208">
        <v>0</v>
      </c>
      <c r="CG794" s="215" t="s">
        <v>8294</v>
      </c>
      <c r="CH794" s="215" t="s">
        <v>8294</v>
      </c>
      <c r="CI794" s="215" t="s">
        <v>8294</v>
      </c>
      <c r="CJ794" s="215" t="s">
        <v>8294</v>
      </c>
    </row>
    <row r="795" spans="1:92">
      <c r="A795" s="210" t="s">
        <v>7624</v>
      </c>
      <c r="B795" s="211" t="s">
        <v>7901</v>
      </c>
      <c r="C795" s="212" t="s">
        <v>7668</v>
      </c>
      <c r="D795" s="211" t="s">
        <v>8276</v>
      </c>
      <c r="E795" s="212">
        <v>38</v>
      </c>
      <c r="F795" s="212">
        <v>2</v>
      </c>
      <c r="G795" s="213">
        <v>327</v>
      </c>
      <c r="H795" s="213">
        <v>12</v>
      </c>
      <c r="I795" s="213"/>
      <c r="J795" s="213"/>
      <c r="K795" s="211" t="s">
        <v>8294</v>
      </c>
      <c r="M795" s="212">
        <v>7</v>
      </c>
      <c r="N795" s="214">
        <v>41915</v>
      </c>
      <c r="O795" s="212">
        <v>3.26</v>
      </c>
      <c r="P795" s="214">
        <v>42215</v>
      </c>
      <c r="Q795" s="215" t="s">
        <v>8294</v>
      </c>
      <c r="R795" s="215" t="s">
        <v>8294</v>
      </c>
      <c r="S795" s="215" t="s">
        <v>8294</v>
      </c>
      <c r="T795" s="215" t="s">
        <v>8294</v>
      </c>
      <c r="U795" s="209">
        <f>AD795*BS795</f>
        <v>985.2242565925925</v>
      </c>
      <c r="V795" s="216">
        <v>42215</v>
      </c>
      <c r="W795" s="215">
        <v>13.5</v>
      </c>
      <c r="X795" s="215" t="s">
        <v>8294</v>
      </c>
      <c r="Y795" s="215" t="s">
        <v>8294</v>
      </c>
      <c r="Z795" s="209">
        <f>AD795*BU795</f>
        <v>312.49403733333332</v>
      </c>
      <c r="AA795" s="216">
        <v>42215</v>
      </c>
      <c r="AB795" s="208">
        <f>(AD795/AH795)*10000</f>
        <v>47176.032206119169</v>
      </c>
      <c r="AC795" s="216">
        <v>42215</v>
      </c>
      <c r="AD795" s="485">
        <f>(O795/W795)*(((100-CC795)/100)*((100-2)/100))*100</f>
        <v>21.700974814814813</v>
      </c>
      <c r="AE795" s="216">
        <v>42212</v>
      </c>
      <c r="AF795" s="235">
        <v>24.333903133903132</v>
      </c>
      <c r="AG795" s="216">
        <v>42212</v>
      </c>
      <c r="AH795" s="212">
        <v>4.5999999999999996</v>
      </c>
      <c r="AI795" s="216" t="s">
        <v>8299</v>
      </c>
      <c r="AJ795" s="212">
        <v>155</v>
      </c>
      <c r="AK795" s="216">
        <v>42145</v>
      </c>
      <c r="AL795" s="215" t="s">
        <v>8294</v>
      </c>
      <c r="AM795" s="215"/>
      <c r="AN795" s="212">
        <v>106</v>
      </c>
      <c r="AO795" s="212"/>
      <c r="AP795" s="215" t="s">
        <v>8294</v>
      </c>
      <c r="AQ795" s="215"/>
      <c r="AR795" s="215" t="s">
        <v>8294</v>
      </c>
      <c r="AS795" s="215"/>
      <c r="AT795" s="215" t="s">
        <v>8294</v>
      </c>
      <c r="AU795" s="215" t="s">
        <v>8294</v>
      </c>
      <c r="AV795" s="215"/>
      <c r="AW795" s="215" t="s">
        <v>8294</v>
      </c>
      <c r="AX795" s="215"/>
      <c r="AY795" s="215" t="s">
        <v>8294</v>
      </c>
      <c r="AZ795" s="215"/>
      <c r="BA795" s="215" t="s">
        <v>8294</v>
      </c>
      <c r="BB795" s="215"/>
      <c r="BC795" s="215" t="s">
        <v>8294</v>
      </c>
      <c r="BD795" s="215"/>
      <c r="BE795" s="212">
        <v>3</v>
      </c>
      <c r="BF795" s="217">
        <v>42279</v>
      </c>
      <c r="BG795" s="212">
        <v>-12.2</v>
      </c>
      <c r="BH795" s="212" t="s">
        <v>8299</v>
      </c>
      <c r="BI795" s="211" t="s">
        <v>8294</v>
      </c>
      <c r="BJ795" s="211"/>
      <c r="BK795" s="211" t="s">
        <v>8294</v>
      </c>
      <c r="BL795" s="211"/>
      <c r="BM795" s="212">
        <v>60.2</v>
      </c>
      <c r="BN795" s="212" t="s">
        <v>8299</v>
      </c>
      <c r="BO795" s="211" t="s">
        <v>8294</v>
      </c>
      <c r="BP795" s="211"/>
      <c r="BQ795" s="212">
        <v>9.1999999999999993</v>
      </c>
      <c r="BR795" s="212" t="s">
        <v>8299</v>
      </c>
      <c r="BS795" s="212">
        <v>45.4</v>
      </c>
      <c r="BT795" s="212" t="s">
        <v>8299</v>
      </c>
      <c r="BU795" s="212">
        <v>14.4</v>
      </c>
      <c r="BV795" s="212" t="s">
        <v>8299</v>
      </c>
      <c r="BW795" s="212">
        <v>52.4</v>
      </c>
      <c r="BX795" s="212" t="s">
        <v>8299</v>
      </c>
      <c r="BY795" s="234">
        <v>7.9231271743774414</v>
      </c>
      <c r="BZ795" s="214">
        <v>42215</v>
      </c>
      <c r="CA795" s="212">
        <v>31.6</v>
      </c>
      <c r="CB795" s="208" t="s">
        <v>8299</v>
      </c>
      <c r="CC795" s="212">
        <v>8.3000000000000007</v>
      </c>
      <c r="CD795" s="214">
        <v>42215</v>
      </c>
      <c r="CE795" s="208">
        <v>0</v>
      </c>
      <c r="CG795" s="215" t="s">
        <v>8294</v>
      </c>
      <c r="CH795" s="215" t="s">
        <v>8294</v>
      </c>
      <c r="CI795" s="215" t="s">
        <v>8294</v>
      </c>
      <c r="CJ795" s="215" t="s">
        <v>8294</v>
      </c>
    </row>
    <row r="796" spans="1:92">
      <c r="A796" s="210" t="s">
        <v>7624</v>
      </c>
      <c r="B796" s="211" t="s">
        <v>7891</v>
      </c>
      <c r="C796" s="212" t="s">
        <v>7663</v>
      </c>
      <c r="D796" s="211" t="s">
        <v>8276</v>
      </c>
      <c r="E796" s="212">
        <v>33</v>
      </c>
      <c r="F796" s="212">
        <v>2</v>
      </c>
      <c r="G796" s="213">
        <v>327</v>
      </c>
      <c r="H796" s="213">
        <v>13</v>
      </c>
      <c r="I796" s="213"/>
      <c r="J796" s="213"/>
      <c r="K796" s="211" t="s">
        <v>8294</v>
      </c>
      <c r="M796" s="212">
        <v>7</v>
      </c>
      <c r="N796" s="214">
        <v>41915</v>
      </c>
      <c r="O796" s="212">
        <v>1.49</v>
      </c>
      <c r="P796" s="214">
        <v>42215</v>
      </c>
      <c r="Q796" s="215" t="s">
        <v>8294</v>
      </c>
      <c r="R796" s="215" t="s">
        <v>8294</v>
      </c>
      <c r="S796" s="215" t="s">
        <v>8294</v>
      </c>
      <c r="T796" s="215" t="s">
        <v>8294</v>
      </c>
      <c r="U796" s="209">
        <f>AD796*BS796</f>
        <v>447.25817837037027</v>
      </c>
      <c r="V796" s="216">
        <v>42215</v>
      </c>
      <c r="W796" s="215">
        <v>13.5</v>
      </c>
      <c r="X796" s="215" t="s">
        <v>8294</v>
      </c>
      <c r="Y796" s="215" t="s">
        <v>8294</v>
      </c>
      <c r="Z796" s="209">
        <f>AD796*BU796</f>
        <v>149.75162222222218</v>
      </c>
      <c r="AA796" s="216">
        <v>42215</v>
      </c>
      <c r="AB796" s="208">
        <f>(AD796/AH796)*10000</f>
        <v>22689.639730639723</v>
      </c>
      <c r="AC796" s="216">
        <v>42215</v>
      </c>
      <c r="AD796" s="485">
        <f>(O796/W796)*(((100-CC796)/100)*((100-2)/100))*100</f>
        <v>9.9834414814814796</v>
      </c>
      <c r="AE796" s="216">
        <v>42212</v>
      </c>
      <c r="AF796" s="235">
        <v>11.194708994708993</v>
      </c>
      <c r="AG796" s="216">
        <v>42212</v>
      </c>
      <c r="AH796" s="212">
        <v>4.4000000000000004</v>
      </c>
      <c r="AI796" s="216" t="s">
        <v>8299</v>
      </c>
      <c r="AJ796" s="212">
        <v>175</v>
      </c>
      <c r="AK796" s="216">
        <v>42145</v>
      </c>
      <c r="AL796" s="215" t="s">
        <v>8294</v>
      </c>
      <c r="AM796" s="215"/>
      <c r="AN796" s="212">
        <v>107</v>
      </c>
      <c r="AO796" s="212"/>
      <c r="AP796" s="215" t="s">
        <v>8294</v>
      </c>
      <c r="AQ796" s="215"/>
      <c r="AR796" s="215" t="s">
        <v>8294</v>
      </c>
      <c r="AS796" s="215"/>
      <c r="AT796" s="215" t="s">
        <v>8294</v>
      </c>
      <c r="AU796" s="215" t="s">
        <v>8294</v>
      </c>
      <c r="AV796" s="215"/>
      <c r="AW796" s="215" t="s">
        <v>8294</v>
      </c>
      <c r="AX796" s="215"/>
      <c r="AY796" s="215" t="s">
        <v>8294</v>
      </c>
      <c r="AZ796" s="215"/>
      <c r="BA796" s="215" t="s">
        <v>8294</v>
      </c>
      <c r="BB796" s="215"/>
      <c r="BC796" s="215" t="s">
        <v>8294</v>
      </c>
      <c r="BD796" s="215"/>
      <c r="BE796" s="212">
        <v>3</v>
      </c>
      <c r="BF796" s="217">
        <v>42279</v>
      </c>
      <c r="BG796" s="212">
        <v>-13.4</v>
      </c>
      <c r="BH796" s="212" t="s">
        <v>8299</v>
      </c>
      <c r="BI796" s="211" t="s">
        <v>8294</v>
      </c>
      <c r="BJ796" s="211"/>
      <c r="BK796" s="211" t="s">
        <v>8294</v>
      </c>
      <c r="BL796" s="211"/>
      <c r="BM796" s="212">
        <v>61.2</v>
      </c>
      <c r="BN796" s="212" t="s">
        <v>8299</v>
      </c>
      <c r="BO796" s="211" t="s">
        <v>8294</v>
      </c>
      <c r="BP796" s="211"/>
      <c r="BQ796" s="212">
        <v>9.4</v>
      </c>
      <c r="BR796" s="212" t="s">
        <v>8299</v>
      </c>
      <c r="BS796" s="212">
        <v>44.8</v>
      </c>
      <c r="BT796" s="212" t="s">
        <v>8299</v>
      </c>
      <c r="BU796" s="212">
        <v>15</v>
      </c>
      <c r="BV796" s="212" t="s">
        <v>8299</v>
      </c>
      <c r="BW796" s="212">
        <v>37.6</v>
      </c>
      <c r="BX796" s="212" t="s">
        <v>8299</v>
      </c>
      <c r="BY796" s="234">
        <v>8.332951545715332</v>
      </c>
      <c r="BZ796" s="214">
        <v>42215</v>
      </c>
      <c r="CA796" s="212">
        <v>32.5</v>
      </c>
      <c r="CB796" s="208" t="s">
        <v>8299</v>
      </c>
      <c r="CC796" s="212">
        <v>7.7</v>
      </c>
      <c r="CD796" s="214">
        <v>42215</v>
      </c>
      <c r="CE796" s="208">
        <v>0</v>
      </c>
      <c r="CG796" s="215" t="s">
        <v>8294</v>
      </c>
      <c r="CH796" s="215" t="s">
        <v>8294</v>
      </c>
      <c r="CI796" s="215" t="s">
        <v>8294</v>
      </c>
      <c r="CJ796" s="215" t="s">
        <v>8294</v>
      </c>
    </row>
    <row r="797" spans="1:92">
      <c r="A797" s="210" t="s">
        <v>7624</v>
      </c>
      <c r="B797" s="211" t="s">
        <v>7947</v>
      </c>
      <c r="C797" s="212" t="s">
        <v>7691</v>
      </c>
      <c r="D797" s="211" t="s">
        <v>8276</v>
      </c>
      <c r="E797" s="212">
        <v>61</v>
      </c>
      <c r="F797" s="212">
        <v>2</v>
      </c>
      <c r="G797" s="213">
        <v>327</v>
      </c>
      <c r="H797" s="213">
        <v>14</v>
      </c>
      <c r="I797" s="213"/>
      <c r="J797" s="213"/>
      <c r="K797" s="211" t="s">
        <v>8294</v>
      </c>
      <c r="M797" s="212">
        <v>7</v>
      </c>
      <c r="N797" s="214">
        <v>41915</v>
      </c>
      <c r="O797" s="212">
        <v>4.6399999999999997</v>
      </c>
      <c r="P797" s="214">
        <v>42215</v>
      </c>
      <c r="Q797" s="215" t="s">
        <v>8294</v>
      </c>
      <c r="R797" s="215" t="s">
        <v>8294</v>
      </c>
      <c r="S797" s="215" t="s">
        <v>8294</v>
      </c>
      <c r="T797" s="215" t="s">
        <v>8294</v>
      </c>
      <c r="U797" s="209">
        <f>AD797*BS797</f>
        <v>1490.2285937777776</v>
      </c>
      <c r="V797" s="216">
        <v>42215</v>
      </c>
      <c r="W797" s="215">
        <v>13.5</v>
      </c>
      <c r="X797" s="215" t="s">
        <v>8294</v>
      </c>
      <c r="Y797" s="215" t="s">
        <v>8294</v>
      </c>
      <c r="Z797" s="209">
        <f>AD797*BU797</f>
        <v>404.18208237037032</v>
      </c>
      <c r="AA797" s="216">
        <v>42215</v>
      </c>
      <c r="AB797" s="208">
        <f>(AD797/AH797)*10000</f>
        <v>67073.030595813194</v>
      </c>
      <c r="AC797" s="216">
        <v>42215</v>
      </c>
      <c r="AD797" s="485">
        <f>(O797/W797)*(((100-CC797)/100)*((100-2)/100))*100</f>
        <v>30.853594074074071</v>
      </c>
      <c r="AE797" s="216">
        <v>42212</v>
      </c>
      <c r="AF797" s="235">
        <v>34.596988196988192</v>
      </c>
      <c r="AG797" s="216">
        <v>42212</v>
      </c>
      <c r="AH797" s="212">
        <v>4.5999999999999996</v>
      </c>
      <c r="AI797" s="216" t="s">
        <v>8299</v>
      </c>
      <c r="AJ797" s="212">
        <v>165</v>
      </c>
      <c r="AK797" s="216">
        <v>42145</v>
      </c>
      <c r="AL797" s="215" t="s">
        <v>8294</v>
      </c>
      <c r="AM797" s="215"/>
      <c r="AN797" s="212">
        <v>106</v>
      </c>
      <c r="AO797" s="212"/>
      <c r="AP797" s="215" t="s">
        <v>8294</v>
      </c>
      <c r="AQ797" s="215"/>
      <c r="AR797" s="215" t="s">
        <v>8294</v>
      </c>
      <c r="AS797" s="215"/>
      <c r="AT797" s="215" t="s">
        <v>8294</v>
      </c>
      <c r="AU797" s="215" t="s">
        <v>8294</v>
      </c>
      <c r="AV797" s="215"/>
      <c r="AW797" s="215" t="s">
        <v>8294</v>
      </c>
      <c r="AX797" s="215"/>
      <c r="AY797" s="215" t="s">
        <v>8294</v>
      </c>
      <c r="AZ797" s="215"/>
      <c r="BA797" s="215" t="s">
        <v>8294</v>
      </c>
      <c r="BB797" s="215"/>
      <c r="BC797" s="215" t="s">
        <v>8294</v>
      </c>
      <c r="BD797" s="215"/>
      <c r="BE797" s="212">
        <v>3</v>
      </c>
      <c r="BF797" s="217">
        <v>42279</v>
      </c>
      <c r="BG797" s="212">
        <v>-13.3</v>
      </c>
      <c r="BH797" s="212" t="s">
        <v>8299</v>
      </c>
      <c r="BI797" s="211" t="s">
        <v>8294</v>
      </c>
      <c r="BJ797" s="211"/>
      <c r="BK797" s="211" t="s">
        <v>8294</v>
      </c>
      <c r="BL797" s="211"/>
      <c r="BM797" s="212">
        <v>62.8</v>
      </c>
      <c r="BN797" s="212" t="s">
        <v>8299</v>
      </c>
      <c r="BO797" s="211" t="s">
        <v>8294</v>
      </c>
      <c r="BP797" s="211"/>
      <c r="BQ797" s="212">
        <v>9.1999999999999993</v>
      </c>
      <c r="BR797" s="212" t="s">
        <v>8299</v>
      </c>
      <c r="BS797" s="212">
        <v>48.3</v>
      </c>
      <c r="BT797" s="212" t="s">
        <v>8299</v>
      </c>
      <c r="BU797" s="212">
        <v>13.1</v>
      </c>
      <c r="BV797" s="212" t="s">
        <v>8299</v>
      </c>
      <c r="BW797" s="212">
        <v>9.3000000000000007</v>
      </c>
      <c r="BX797" s="212" t="s">
        <v>8299</v>
      </c>
      <c r="BY797" s="234">
        <v>7.7444558143615723</v>
      </c>
      <c r="BZ797" s="214">
        <v>42215</v>
      </c>
      <c r="CA797" s="212">
        <v>30.7</v>
      </c>
      <c r="CB797" s="208" t="s">
        <v>8299</v>
      </c>
      <c r="CC797" s="212">
        <v>8.4</v>
      </c>
      <c r="CD797" s="214">
        <v>42215</v>
      </c>
      <c r="CE797" s="208">
        <v>0</v>
      </c>
      <c r="CG797" s="215" t="s">
        <v>8294</v>
      </c>
      <c r="CH797" s="215" t="s">
        <v>8294</v>
      </c>
      <c r="CI797" s="215" t="s">
        <v>8294</v>
      </c>
      <c r="CJ797" s="215" t="s">
        <v>8294</v>
      </c>
    </row>
    <row r="798" spans="1:92">
      <c r="A798" s="210" t="s">
        <v>7624</v>
      </c>
      <c r="B798" s="211" t="s">
        <v>8047</v>
      </c>
      <c r="C798" s="212" t="s">
        <v>7736</v>
      </c>
      <c r="D798" s="211" t="s">
        <v>8276</v>
      </c>
      <c r="E798" s="212">
        <v>111</v>
      </c>
      <c r="F798" s="212">
        <v>2</v>
      </c>
      <c r="G798" s="213">
        <v>327</v>
      </c>
      <c r="H798" s="213">
        <v>15</v>
      </c>
      <c r="I798" s="213"/>
      <c r="J798" s="213"/>
      <c r="K798" s="211" t="s">
        <v>8294</v>
      </c>
      <c r="M798" s="212">
        <v>7</v>
      </c>
      <c r="N798" s="214">
        <v>41915</v>
      </c>
      <c r="O798" s="212">
        <v>3.26</v>
      </c>
      <c r="P798" s="214">
        <v>42215</v>
      </c>
      <c r="Q798" s="215" t="s">
        <v>8294</v>
      </c>
      <c r="R798" s="215" t="s">
        <v>8294</v>
      </c>
      <c r="S798" s="215" t="s">
        <v>8294</v>
      </c>
      <c r="T798" s="215" t="s">
        <v>8294</v>
      </c>
      <c r="U798" s="209">
        <f>AD798*BS798</f>
        <v>1027.5044764444442</v>
      </c>
      <c r="V798" s="216">
        <v>42215</v>
      </c>
      <c r="W798" s="215">
        <v>13.5</v>
      </c>
      <c r="X798" s="215" t="s">
        <v>8294</v>
      </c>
      <c r="Y798" s="215" t="s">
        <v>8294</v>
      </c>
      <c r="Z798" s="209">
        <f>AD798*BU798</f>
        <v>290.47594903703697</v>
      </c>
      <c r="AA798" s="216">
        <v>42215</v>
      </c>
      <c r="AB798" s="208">
        <f>(AD798/AH798)*10000</f>
        <v>40143.165980795602</v>
      </c>
      <c r="AC798" s="216">
        <v>42215</v>
      </c>
      <c r="AD798" s="485">
        <f>(O798/W798)*(((100-CC798)/100)*((100-2)/100))*100</f>
        <v>21.677309629629626</v>
      </c>
      <c r="AE798" s="216">
        <v>42212</v>
      </c>
      <c r="AF798" s="235">
        <v>24.307366707366704</v>
      </c>
      <c r="AG798" s="216">
        <v>42212</v>
      </c>
      <c r="AH798" s="212">
        <v>5.4</v>
      </c>
      <c r="AI798" s="216" t="s">
        <v>8299</v>
      </c>
      <c r="AJ798" s="212">
        <v>165</v>
      </c>
      <c r="AK798" s="216">
        <v>42145</v>
      </c>
      <c r="AL798" s="215" t="s">
        <v>8294</v>
      </c>
      <c r="AM798" s="215"/>
      <c r="AN798" s="212">
        <v>105</v>
      </c>
      <c r="AO798" s="212"/>
      <c r="AP798" s="215" t="s">
        <v>8294</v>
      </c>
      <c r="AQ798" s="215"/>
      <c r="AR798" s="215" t="s">
        <v>8294</v>
      </c>
      <c r="AS798" s="215"/>
      <c r="AT798" s="215" t="s">
        <v>8294</v>
      </c>
      <c r="AU798" s="215" t="s">
        <v>8294</v>
      </c>
      <c r="AV798" s="215"/>
      <c r="AW798" s="215" t="s">
        <v>8294</v>
      </c>
      <c r="AX798" s="215"/>
      <c r="AY798" s="215" t="s">
        <v>8294</v>
      </c>
      <c r="AZ798" s="215"/>
      <c r="BA798" s="215" t="s">
        <v>8294</v>
      </c>
      <c r="BB798" s="215"/>
      <c r="BC798" s="215" t="s">
        <v>8294</v>
      </c>
      <c r="BD798" s="215"/>
      <c r="BE798" s="212">
        <v>3</v>
      </c>
      <c r="BF798" s="217">
        <v>42279</v>
      </c>
      <c r="BG798" s="212">
        <v>-13.8</v>
      </c>
      <c r="BH798" s="212" t="s">
        <v>8299</v>
      </c>
      <c r="BI798" s="211" t="s">
        <v>8294</v>
      </c>
      <c r="BJ798" s="211"/>
      <c r="BK798" s="211" t="s">
        <v>8294</v>
      </c>
      <c r="BL798" s="211"/>
      <c r="BM798" s="212">
        <v>60</v>
      </c>
      <c r="BN798" s="212" t="s">
        <v>8299</v>
      </c>
      <c r="BO798" s="211" t="s">
        <v>8294</v>
      </c>
      <c r="BP798" s="211"/>
      <c r="BQ798" s="212">
        <v>10.4</v>
      </c>
      <c r="BR798" s="212" t="s">
        <v>8299</v>
      </c>
      <c r="BS798" s="212">
        <v>47.4</v>
      </c>
      <c r="BT798" s="212" t="s">
        <v>8299</v>
      </c>
      <c r="BU798" s="212">
        <v>13.4</v>
      </c>
      <c r="BV798" s="212" t="s">
        <v>8299</v>
      </c>
      <c r="BW798" s="212">
        <v>11.7</v>
      </c>
      <c r="BX798" s="212" t="s">
        <v>8299</v>
      </c>
      <c r="BY798" s="234">
        <v>7.572533130645752</v>
      </c>
      <c r="BZ798" s="214">
        <v>42215</v>
      </c>
      <c r="CA798" s="212">
        <v>30.6</v>
      </c>
      <c r="CB798" s="208" t="s">
        <v>8299</v>
      </c>
      <c r="CC798" s="212">
        <v>8.4</v>
      </c>
      <c r="CD798" s="214">
        <v>42215</v>
      </c>
      <c r="CE798" s="208">
        <v>0</v>
      </c>
      <c r="CG798" s="215" t="s">
        <v>8294</v>
      </c>
      <c r="CH798" s="215" t="s">
        <v>8294</v>
      </c>
      <c r="CI798" s="215" t="s">
        <v>8294</v>
      </c>
      <c r="CJ798" s="215" t="s">
        <v>8294</v>
      </c>
    </row>
    <row r="799" spans="1:92">
      <c r="A799" s="210" t="s">
        <v>7624</v>
      </c>
      <c r="B799" s="211" t="s">
        <v>8197</v>
      </c>
      <c r="C799" s="212" t="s">
        <v>7804</v>
      </c>
      <c r="D799" s="211" t="s">
        <v>8276</v>
      </c>
      <c r="E799" s="212">
        <v>191</v>
      </c>
      <c r="F799" s="212">
        <v>2</v>
      </c>
      <c r="G799" s="213">
        <v>327</v>
      </c>
      <c r="H799" s="213">
        <v>16</v>
      </c>
      <c r="I799" s="213"/>
      <c r="J799" s="213"/>
      <c r="K799" s="211" t="s">
        <v>8294</v>
      </c>
      <c r="M799" s="212">
        <v>7</v>
      </c>
      <c r="N799" s="214">
        <v>41915</v>
      </c>
      <c r="O799" s="212">
        <v>5.68</v>
      </c>
      <c r="P799" s="214">
        <v>42215</v>
      </c>
      <c r="Q799" s="215" t="s">
        <v>8294</v>
      </c>
      <c r="R799" s="215" t="s">
        <v>8294</v>
      </c>
      <c r="S799" s="215" t="s">
        <v>8294</v>
      </c>
      <c r="T799" s="215" t="s">
        <v>8294</v>
      </c>
      <c r="U799" s="209">
        <f>AD799*BS799</f>
        <v>1765.7404219259261</v>
      </c>
      <c r="V799" s="216">
        <v>42215</v>
      </c>
      <c r="W799" s="215">
        <v>13.5</v>
      </c>
      <c r="X799" s="215" t="s">
        <v>8294</v>
      </c>
      <c r="Y799" s="215" t="s">
        <v>8294</v>
      </c>
      <c r="Z799" s="209">
        <f>AD799*BU799</f>
        <v>570.93533985185184</v>
      </c>
      <c r="AA799" s="216">
        <v>42215</v>
      </c>
      <c r="AB799" s="208">
        <f>(AD799/AH799)*10000</f>
        <v>84022.860905349793</v>
      </c>
      <c r="AC799" s="216">
        <v>42215</v>
      </c>
      <c r="AD799" s="485">
        <f>(O799/W799)*(((100-CC799)/100)*((100-2)/100))*100</f>
        <v>37.810287407407408</v>
      </c>
      <c r="AE799" s="216">
        <v>42212</v>
      </c>
      <c r="AF799" s="235">
        <v>42.397720797720787</v>
      </c>
      <c r="AG799" s="216">
        <v>42212</v>
      </c>
      <c r="AH799" s="212">
        <v>4.5</v>
      </c>
      <c r="AI799" s="216" t="s">
        <v>8299</v>
      </c>
      <c r="AJ799" s="212">
        <v>165</v>
      </c>
      <c r="AK799" s="216">
        <v>42145</v>
      </c>
      <c r="AL799" s="215" t="s">
        <v>8294</v>
      </c>
      <c r="AM799" s="215"/>
      <c r="AN799" s="212">
        <v>103</v>
      </c>
      <c r="AO799" s="212"/>
      <c r="AP799" s="215" t="s">
        <v>8294</v>
      </c>
      <c r="AQ799" s="215"/>
      <c r="AR799" s="215" t="s">
        <v>8294</v>
      </c>
      <c r="AS799" s="215"/>
      <c r="AT799" s="215" t="s">
        <v>8294</v>
      </c>
      <c r="AU799" s="215" t="s">
        <v>8294</v>
      </c>
      <c r="AV799" s="215"/>
      <c r="AW799" s="215" t="s">
        <v>8294</v>
      </c>
      <c r="AX799" s="215"/>
      <c r="AY799" s="215" t="s">
        <v>8294</v>
      </c>
      <c r="AZ799" s="215"/>
      <c r="BA799" s="215" t="s">
        <v>8294</v>
      </c>
      <c r="BB799" s="215"/>
      <c r="BC799" s="215" t="s">
        <v>8294</v>
      </c>
      <c r="BD799" s="215"/>
      <c r="BE799" s="212">
        <v>3</v>
      </c>
      <c r="BF799" s="217">
        <v>42279</v>
      </c>
      <c r="BG799" s="212">
        <v>-0.9</v>
      </c>
      <c r="BH799" s="212" t="s">
        <v>8299</v>
      </c>
      <c r="BI799" s="211" t="s">
        <v>8294</v>
      </c>
      <c r="BJ799" s="211"/>
      <c r="BK799" s="211" t="s">
        <v>8294</v>
      </c>
      <c r="BL799" s="211"/>
      <c r="BM799" s="212">
        <v>63.4</v>
      </c>
      <c r="BN799" s="212" t="s">
        <v>8299</v>
      </c>
      <c r="BO799" s="211" t="s">
        <v>8294</v>
      </c>
      <c r="BP799" s="211"/>
      <c r="BQ799" s="212">
        <v>8.1999999999999993</v>
      </c>
      <c r="BR799" s="212" t="s">
        <v>8299</v>
      </c>
      <c r="BS799" s="212">
        <v>46.7</v>
      </c>
      <c r="BT799" s="212" t="s">
        <v>8299</v>
      </c>
      <c r="BU799" s="212">
        <v>15.1</v>
      </c>
      <c r="BV799" s="212" t="s">
        <v>8299</v>
      </c>
      <c r="BW799" s="212">
        <v>33.5</v>
      </c>
      <c r="BX799" s="212" t="s">
        <v>8299</v>
      </c>
      <c r="BY799" s="234">
        <v>7.4792628288269043</v>
      </c>
      <c r="BZ799" s="214">
        <v>42215</v>
      </c>
      <c r="CA799" s="212">
        <v>34.1</v>
      </c>
      <c r="CB799" s="208" t="s">
        <v>8299</v>
      </c>
      <c r="CC799" s="212">
        <v>8.3000000000000007</v>
      </c>
      <c r="CD799" s="214">
        <v>42215</v>
      </c>
      <c r="CE799" s="208">
        <v>0</v>
      </c>
      <c r="CG799" s="215" t="s">
        <v>8294</v>
      </c>
      <c r="CH799" s="215" t="s">
        <v>8294</v>
      </c>
      <c r="CI799" s="215" t="s">
        <v>8294</v>
      </c>
      <c r="CJ799" s="215" t="s">
        <v>8294</v>
      </c>
      <c r="CM799" s="210" t="s">
        <v>8863</v>
      </c>
      <c r="CN799" s="210" t="s">
        <v>8862</v>
      </c>
    </row>
    <row r="800" spans="1:92">
      <c r="A800" s="210" t="s">
        <v>7624</v>
      </c>
      <c r="B800" s="211" t="s">
        <v>7815</v>
      </c>
      <c r="C800" s="212" t="s">
        <v>7814</v>
      </c>
      <c r="D800" s="211" t="s">
        <v>8274</v>
      </c>
      <c r="E800" s="212">
        <v>3</v>
      </c>
      <c r="F800" s="212">
        <v>2</v>
      </c>
      <c r="G800" s="213">
        <v>327</v>
      </c>
      <c r="H800" s="213">
        <v>17</v>
      </c>
      <c r="I800" s="213"/>
      <c r="J800" s="213"/>
      <c r="K800" s="211" t="s">
        <v>8294</v>
      </c>
      <c r="M800" s="212">
        <v>7</v>
      </c>
      <c r="N800" s="214">
        <v>41915</v>
      </c>
      <c r="O800" s="212">
        <v>3.16</v>
      </c>
      <c r="P800" s="214">
        <v>42215</v>
      </c>
      <c r="Q800" s="215" t="s">
        <v>8294</v>
      </c>
      <c r="R800" s="215" t="s">
        <v>8294</v>
      </c>
      <c r="S800" s="215" t="s">
        <v>8294</v>
      </c>
      <c r="T800" s="215" t="s">
        <v>8294</v>
      </c>
      <c r="U800" s="209">
        <f>AD800*BS800</f>
        <v>1016.9982957037034</v>
      </c>
      <c r="V800" s="216">
        <v>42215</v>
      </c>
      <c r="W800" s="215">
        <v>13.5</v>
      </c>
      <c r="X800" s="215" t="s">
        <v>8294</v>
      </c>
      <c r="Y800" s="215" t="s">
        <v>8294</v>
      </c>
      <c r="Z800" s="209">
        <f>AD800*BU800</f>
        <v>308.88171377777769</v>
      </c>
      <c r="AA800" s="216">
        <v>42215</v>
      </c>
      <c r="AB800" s="208">
        <f>(AD800/AH800)*10000</f>
        <v>40408.387464387451</v>
      </c>
      <c r="AC800" s="216">
        <v>42215</v>
      </c>
      <c r="AD800" s="485">
        <f>(O800/W800)*(((100-CC800)/100)*((100-2)/100))*100</f>
        <v>21.012361481481477</v>
      </c>
      <c r="AE800" s="216">
        <v>42212</v>
      </c>
      <c r="AF800" s="235">
        <v>23.561741961741962</v>
      </c>
      <c r="AG800" s="216">
        <v>42212</v>
      </c>
      <c r="AH800" s="212">
        <v>5.2</v>
      </c>
      <c r="AI800" s="216" t="s">
        <v>8299</v>
      </c>
      <c r="AJ800" s="212">
        <v>155</v>
      </c>
      <c r="AK800" s="216">
        <v>42145</v>
      </c>
      <c r="AL800" s="215" t="s">
        <v>8294</v>
      </c>
      <c r="AM800" s="215"/>
      <c r="AN800" s="212">
        <v>107</v>
      </c>
      <c r="AO800" s="212"/>
      <c r="AP800" s="215" t="s">
        <v>8294</v>
      </c>
      <c r="AQ800" s="215"/>
      <c r="AR800" s="215" t="s">
        <v>8294</v>
      </c>
      <c r="AS800" s="215"/>
      <c r="AT800" s="215" t="s">
        <v>8294</v>
      </c>
      <c r="AU800" s="215" t="s">
        <v>8294</v>
      </c>
      <c r="AV800" s="215"/>
      <c r="AW800" s="215" t="s">
        <v>8294</v>
      </c>
      <c r="AX800" s="215"/>
      <c r="AY800" s="215" t="s">
        <v>8294</v>
      </c>
      <c r="AZ800" s="215"/>
      <c r="BA800" s="215" t="s">
        <v>8294</v>
      </c>
      <c r="BB800" s="215"/>
      <c r="BC800" s="215" t="s">
        <v>8294</v>
      </c>
      <c r="BD800" s="215"/>
      <c r="BE800" s="212">
        <v>3</v>
      </c>
      <c r="BF800" s="217">
        <v>42279</v>
      </c>
      <c r="BG800" s="212">
        <v>12.6</v>
      </c>
      <c r="BH800" s="212" t="s">
        <v>8299</v>
      </c>
      <c r="BI800" s="211" t="s">
        <v>8294</v>
      </c>
      <c r="BJ800" s="211"/>
      <c r="BK800" s="211" t="s">
        <v>8294</v>
      </c>
      <c r="BL800" s="211"/>
      <c r="BM800" s="212">
        <v>67.599999999999994</v>
      </c>
      <c r="BN800" s="212" t="s">
        <v>8299</v>
      </c>
      <c r="BO800" s="211" t="s">
        <v>8294</v>
      </c>
      <c r="BP800" s="211"/>
      <c r="BQ800" s="212">
        <v>5.7</v>
      </c>
      <c r="BR800" s="212" t="s">
        <v>8299</v>
      </c>
      <c r="BS800" s="212">
        <v>48.4</v>
      </c>
      <c r="BT800" s="212" t="s">
        <v>8299</v>
      </c>
      <c r="BU800" s="212">
        <v>14.7</v>
      </c>
      <c r="BV800" s="212" t="s">
        <v>8299</v>
      </c>
      <c r="BW800" s="212">
        <v>48.2</v>
      </c>
      <c r="BX800" s="212" t="s">
        <v>8299</v>
      </c>
      <c r="BY800" s="234">
        <v>7.3174858093261719</v>
      </c>
      <c r="BZ800" s="214">
        <v>42215</v>
      </c>
      <c r="CA800" s="212">
        <v>34.4</v>
      </c>
      <c r="CB800" s="208" t="s">
        <v>8299</v>
      </c>
      <c r="CC800" s="212">
        <v>8.4</v>
      </c>
      <c r="CD800" s="214">
        <v>42215</v>
      </c>
      <c r="CE800" s="208">
        <v>0</v>
      </c>
      <c r="CG800" s="215" t="s">
        <v>8294</v>
      </c>
      <c r="CH800" s="215" t="s">
        <v>8294</v>
      </c>
      <c r="CI800" s="215" t="s">
        <v>8294</v>
      </c>
      <c r="CJ800" s="215" t="s">
        <v>8294</v>
      </c>
    </row>
    <row r="801" spans="1:92">
      <c r="A801" s="210" t="s">
        <v>7624</v>
      </c>
      <c r="B801" s="211" t="s">
        <v>8031</v>
      </c>
      <c r="C801" s="212" t="s">
        <v>7729</v>
      </c>
      <c r="D801" s="211" t="s">
        <v>8274</v>
      </c>
      <c r="E801" s="212">
        <v>103</v>
      </c>
      <c r="F801" s="212">
        <v>2</v>
      </c>
      <c r="G801" s="213">
        <v>327</v>
      </c>
      <c r="H801" s="213">
        <v>18</v>
      </c>
      <c r="I801" s="213"/>
      <c r="J801" s="213"/>
      <c r="K801" s="211" t="s">
        <v>8294</v>
      </c>
      <c r="M801" s="212">
        <v>7</v>
      </c>
      <c r="N801" s="214">
        <v>41915</v>
      </c>
      <c r="O801" s="212">
        <v>4.26</v>
      </c>
      <c r="P801" s="214">
        <v>42215</v>
      </c>
      <c r="Q801" s="215" t="s">
        <v>8294</v>
      </c>
      <c r="R801" s="215" t="s">
        <v>8294</v>
      </c>
      <c r="S801" s="215" t="s">
        <v>8294</v>
      </c>
      <c r="T801" s="215" t="s">
        <v>8294</v>
      </c>
      <c r="U801" s="209">
        <f>AD801*BS801</f>
        <v>1386.6922906666664</v>
      </c>
      <c r="V801" s="216">
        <v>42215</v>
      </c>
      <c r="W801" s="215">
        <v>13.5</v>
      </c>
      <c r="X801" s="215" t="s">
        <v>8294</v>
      </c>
      <c r="Y801" s="215" t="s">
        <v>8294</v>
      </c>
      <c r="Z801" s="209">
        <f>AD801*BU801</f>
        <v>391.33647466666662</v>
      </c>
      <c r="AA801" s="216">
        <v>42215</v>
      </c>
      <c r="AB801" s="208">
        <f>(AD801/AH801)*10000</f>
        <v>54534.068376068368</v>
      </c>
      <c r="AC801" s="216">
        <v>42215</v>
      </c>
      <c r="AD801" s="485">
        <f>(O801/W801)*(((100-CC801)/100)*((100-2)/100))*100</f>
        <v>28.357715555555551</v>
      </c>
      <c r="AE801" s="216">
        <v>42212</v>
      </c>
      <c r="AF801" s="235">
        <v>31.798290598290595</v>
      </c>
      <c r="AG801" s="216">
        <v>42212</v>
      </c>
      <c r="AH801" s="212">
        <v>5.2</v>
      </c>
      <c r="AI801" s="216" t="s">
        <v>8299</v>
      </c>
      <c r="AJ801" s="212">
        <v>170</v>
      </c>
      <c r="AK801" s="216">
        <v>42145</v>
      </c>
      <c r="AL801" s="215" t="s">
        <v>8294</v>
      </c>
      <c r="AM801" s="215"/>
      <c r="AN801" s="212">
        <v>102</v>
      </c>
      <c r="AO801" s="212"/>
      <c r="AP801" s="215" t="s">
        <v>8294</v>
      </c>
      <c r="AQ801" s="215"/>
      <c r="AR801" s="215" t="s">
        <v>8294</v>
      </c>
      <c r="AS801" s="215"/>
      <c r="AT801" s="215" t="s">
        <v>8294</v>
      </c>
      <c r="AU801" s="215" t="s">
        <v>8294</v>
      </c>
      <c r="AV801" s="215"/>
      <c r="AW801" s="215" t="s">
        <v>8294</v>
      </c>
      <c r="AX801" s="215"/>
      <c r="AY801" s="215" t="s">
        <v>8294</v>
      </c>
      <c r="AZ801" s="215"/>
      <c r="BA801" s="215" t="s">
        <v>8294</v>
      </c>
      <c r="BB801" s="215"/>
      <c r="BC801" s="215" t="s">
        <v>8294</v>
      </c>
      <c r="BD801" s="215"/>
      <c r="BE801" s="212">
        <v>3</v>
      </c>
      <c r="BF801" s="217">
        <v>42279</v>
      </c>
      <c r="BG801" s="212">
        <v>2.9</v>
      </c>
      <c r="BH801" s="212" t="s">
        <v>8299</v>
      </c>
      <c r="BI801" s="211" t="s">
        <v>8294</v>
      </c>
      <c r="BJ801" s="211"/>
      <c r="BK801" s="211" t="s">
        <v>8294</v>
      </c>
      <c r="BL801" s="211"/>
      <c r="BM801" s="212">
        <v>66.099999999999994</v>
      </c>
      <c r="BN801" s="212" t="s">
        <v>8299</v>
      </c>
      <c r="BO801" s="211" t="s">
        <v>8294</v>
      </c>
      <c r="BP801" s="211"/>
      <c r="BQ801" s="212">
        <v>7.3</v>
      </c>
      <c r="BR801" s="212" t="s">
        <v>8299</v>
      </c>
      <c r="BS801" s="212">
        <v>48.9</v>
      </c>
      <c r="BT801" s="212" t="s">
        <v>8299</v>
      </c>
      <c r="BU801" s="212">
        <v>13.8</v>
      </c>
      <c r="BV801" s="212" t="s">
        <v>8299</v>
      </c>
      <c r="BW801" s="212">
        <v>23.9</v>
      </c>
      <c r="BX801" s="212" t="s">
        <v>8299</v>
      </c>
      <c r="BY801" s="234">
        <v>7.9266619682312012</v>
      </c>
      <c r="BZ801" s="214">
        <v>42215</v>
      </c>
      <c r="CA801" s="212">
        <v>32.799999999999997</v>
      </c>
      <c r="CB801" s="208" t="s">
        <v>8299</v>
      </c>
      <c r="CC801" s="212">
        <v>8.3000000000000007</v>
      </c>
      <c r="CD801" s="214">
        <v>42215</v>
      </c>
      <c r="CE801" s="208">
        <v>0</v>
      </c>
      <c r="CG801" s="215" t="s">
        <v>8294</v>
      </c>
      <c r="CH801" s="215" t="s">
        <v>8294</v>
      </c>
      <c r="CI801" s="215" t="s">
        <v>8294</v>
      </c>
      <c r="CJ801" s="215" t="s">
        <v>8294</v>
      </c>
    </row>
    <row r="802" spans="1:92">
      <c r="A802" s="210" t="s">
        <v>7624</v>
      </c>
      <c r="B802" s="211" t="s">
        <v>7829</v>
      </c>
      <c r="C802" s="212" t="s">
        <v>7828</v>
      </c>
      <c r="D802" s="211" t="s">
        <v>8274</v>
      </c>
      <c r="E802" s="212">
        <v>8</v>
      </c>
      <c r="F802" s="212">
        <v>2</v>
      </c>
      <c r="G802" s="213">
        <v>327</v>
      </c>
      <c r="H802" s="213">
        <v>19</v>
      </c>
      <c r="I802" s="213"/>
      <c r="J802" s="213"/>
      <c r="K802" s="211" t="s">
        <v>8294</v>
      </c>
      <c r="M802" s="212">
        <v>7</v>
      </c>
      <c r="N802" s="214">
        <v>41915</v>
      </c>
      <c r="O802" s="212">
        <v>2.29</v>
      </c>
      <c r="P802" s="214">
        <v>42215</v>
      </c>
      <c r="Q802" s="215" t="s">
        <v>8294</v>
      </c>
      <c r="R802" s="215" t="s">
        <v>8294</v>
      </c>
      <c r="S802" s="215" t="s">
        <v>8294</v>
      </c>
      <c r="T802" s="215" t="s">
        <v>8294</v>
      </c>
      <c r="U802" s="209">
        <f>AD802*BS802</f>
        <v>763.28732977777781</v>
      </c>
      <c r="V802" s="216">
        <v>42215</v>
      </c>
      <c r="W802" s="215">
        <v>13.5</v>
      </c>
      <c r="X802" s="215" t="s">
        <v>8294</v>
      </c>
      <c r="Y802" s="215" t="s">
        <v>8294</v>
      </c>
      <c r="Z802" s="209">
        <f>AD802*BU802</f>
        <v>222.24229481481484</v>
      </c>
      <c r="AA802" s="216">
        <v>42215</v>
      </c>
      <c r="AB802" s="208">
        <f>(AD802/AH802)*10000</f>
        <v>31931.364197530871</v>
      </c>
      <c r="AC802" s="216">
        <v>42215</v>
      </c>
      <c r="AD802" s="485">
        <f>(O802/W802)*(((100-CC802)/100)*((100-2)/100))*100</f>
        <v>15.327054814814817</v>
      </c>
      <c r="AE802" s="216">
        <v>42212</v>
      </c>
      <c r="AF802" s="235">
        <v>17.186650386650388</v>
      </c>
      <c r="AG802" s="216">
        <v>42212</v>
      </c>
      <c r="AH802" s="212">
        <v>4.8</v>
      </c>
      <c r="AI802" s="216" t="s">
        <v>8299</v>
      </c>
      <c r="AJ802" s="212">
        <v>165</v>
      </c>
      <c r="AK802" s="216">
        <v>42145</v>
      </c>
      <c r="AL802" s="215" t="s">
        <v>8294</v>
      </c>
      <c r="AM802" s="215"/>
      <c r="AN802" s="212">
        <v>110</v>
      </c>
      <c r="AO802" s="212"/>
      <c r="AP802" s="215" t="s">
        <v>8294</v>
      </c>
      <c r="AQ802" s="215"/>
      <c r="AR802" s="215" t="s">
        <v>8294</v>
      </c>
      <c r="AS802" s="215"/>
      <c r="AT802" s="215" t="s">
        <v>8294</v>
      </c>
      <c r="AU802" s="215" t="s">
        <v>8294</v>
      </c>
      <c r="AV802" s="215"/>
      <c r="AW802" s="215" t="s">
        <v>8294</v>
      </c>
      <c r="AX802" s="215"/>
      <c r="AY802" s="215" t="s">
        <v>8294</v>
      </c>
      <c r="AZ802" s="215"/>
      <c r="BA802" s="215" t="s">
        <v>8294</v>
      </c>
      <c r="BB802" s="215"/>
      <c r="BC802" s="215" t="s">
        <v>8294</v>
      </c>
      <c r="BD802" s="215"/>
      <c r="BE802" s="212">
        <v>3</v>
      </c>
      <c r="BF802" s="217">
        <v>42279</v>
      </c>
      <c r="BG802" s="212">
        <v>21.2</v>
      </c>
      <c r="BH802" s="212" t="s">
        <v>8299</v>
      </c>
      <c r="BI802" s="211" t="s">
        <v>8294</v>
      </c>
      <c r="BJ802" s="211"/>
      <c r="BK802" s="211" t="s">
        <v>8294</v>
      </c>
      <c r="BL802" s="211"/>
      <c r="BM802" s="212">
        <v>66.7</v>
      </c>
      <c r="BN802" s="212" t="s">
        <v>8299</v>
      </c>
      <c r="BO802" s="211" t="s">
        <v>8294</v>
      </c>
      <c r="BP802" s="211"/>
      <c r="BQ802" s="212">
        <v>4.3</v>
      </c>
      <c r="BR802" s="212" t="s">
        <v>8299</v>
      </c>
      <c r="BS802" s="212">
        <v>49.8</v>
      </c>
      <c r="BT802" s="212" t="s">
        <v>8299</v>
      </c>
      <c r="BU802" s="212">
        <v>14.5</v>
      </c>
      <c r="BV802" s="212" t="s">
        <v>8299</v>
      </c>
      <c r="BW802" s="212">
        <v>40.700000000000003</v>
      </c>
      <c r="BX802" s="212" t="s">
        <v>8299</v>
      </c>
      <c r="BY802" s="234">
        <v>7.6933112144470215</v>
      </c>
      <c r="BZ802" s="214">
        <v>42215</v>
      </c>
      <c r="CA802" s="212">
        <v>35</v>
      </c>
      <c r="CB802" s="208" t="s">
        <v>8299</v>
      </c>
      <c r="CC802" s="212">
        <v>7.8</v>
      </c>
      <c r="CD802" s="214">
        <v>42215</v>
      </c>
      <c r="CE802" s="208">
        <v>0</v>
      </c>
      <c r="CG802" s="215" t="s">
        <v>8294</v>
      </c>
      <c r="CH802" s="215" t="s">
        <v>8294</v>
      </c>
      <c r="CI802" s="215" t="s">
        <v>8294</v>
      </c>
      <c r="CJ802" s="215" t="s">
        <v>8294</v>
      </c>
    </row>
    <row r="803" spans="1:92">
      <c r="A803" s="210" t="s">
        <v>7624</v>
      </c>
      <c r="B803" s="211" t="s">
        <v>8179</v>
      </c>
      <c r="C803" s="212" t="s">
        <v>7796</v>
      </c>
      <c r="D803" s="211" t="s">
        <v>8274</v>
      </c>
      <c r="E803" s="212">
        <v>173</v>
      </c>
      <c r="F803" s="212">
        <v>2</v>
      </c>
      <c r="G803" s="213">
        <v>327</v>
      </c>
      <c r="H803" s="213">
        <v>20</v>
      </c>
      <c r="I803" s="213"/>
      <c r="J803" s="213"/>
      <c r="K803" s="211" t="s">
        <v>8294</v>
      </c>
      <c r="M803" s="212">
        <v>7</v>
      </c>
      <c r="N803" s="214">
        <v>41915</v>
      </c>
      <c r="O803" s="212">
        <v>3.71</v>
      </c>
      <c r="P803" s="214">
        <v>42215</v>
      </c>
      <c r="Q803" s="215" t="s">
        <v>8294</v>
      </c>
      <c r="R803" s="215" t="s">
        <v>8294</v>
      </c>
      <c r="S803" s="215" t="s">
        <v>8294</v>
      </c>
      <c r="T803" s="215" t="s">
        <v>8294</v>
      </c>
      <c r="U803" s="209">
        <f>AD803*BS803</f>
        <v>1184.2527759999996</v>
      </c>
      <c r="V803" s="216">
        <v>42215</v>
      </c>
      <c r="W803" s="215">
        <v>13.5</v>
      </c>
      <c r="X803" s="215" t="s">
        <v>8294</v>
      </c>
      <c r="Y803" s="215" t="s">
        <v>8294</v>
      </c>
      <c r="Z803" s="209">
        <f>AD803*BU803</f>
        <v>306.57065599999993</v>
      </c>
      <c r="AA803" s="216">
        <v>42215</v>
      </c>
      <c r="AB803" s="208">
        <f>(AD803/AH803)*10000</f>
        <v>51507.16666666665</v>
      </c>
      <c r="AC803" s="216">
        <v>42215</v>
      </c>
      <c r="AD803" s="485">
        <f>(O803/W803)*(((100-CC803)/100)*((100-2)/100))*100</f>
        <v>24.723439999999993</v>
      </c>
      <c r="AE803" s="216">
        <v>42212</v>
      </c>
      <c r="AF803" s="235">
        <v>27.723076923076917</v>
      </c>
      <c r="AG803" s="216">
        <v>42212</v>
      </c>
      <c r="AH803" s="212">
        <v>4.8</v>
      </c>
      <c r="AI803" s="216" t="s">
        <v>8299</v>
      </c>
      <c r="AJ803" s="212">
        <v>160</v>
      </c>
      <c r="AK803" s="216">
        <v>42145</v>
      </c>
      <c r="AL803" s="215" t="s">
        <v>8294</v>
      </c>
      <c r="AM803" s="215"/>
      <c r="AN803" s="212">
        <v>106</v>
      </c>
      <c r="AO803" s="212"/>
      <c r="AP803" s="215" t="s">
        <v>8294</v>
      </c>
      <c r="AQ803" s="215"/>
      <c r="AR803" s="215" t="s">
        <v>8294</v>
      </c>
      <c r="AS803" s="215"/>
      <c r="AT803" s="215" t="s">
        <v>8294</v>
      </c>
      <c r="AU803" s="215" t="s">
        <v>8294</v>
      </c>
      <c r="AV803" s="215"/>
      <c r="AW803" s="215" t="s">
        <v>8294</v>
      </c>
      <c r="AX803" s="215"/>
      <c r="AY803" s="215" t="s">
        <v>8294</v>
      </c>
      <c r="AZ803" s="215"/>
      <c r="BA803" s="215" t="s">
        <v>8294</v>
      </c>
      <c r="BB803" s="215"/>
      <c r="BC803" s="215" t="s">
        <v>8294</v>
      </c>
      <c r="BD803" s="215"/>
      <c r="BE803" s="212">
        <v>3</v>
      </c>
      <c r="BF803" s="217">
        <v>42279</v>
      </c>
      <c r="BG803" s="212">
        <v>-11.6</v>
      </c>
      <c r="BH803" s="212" t="s">
        <v>8299</v>
      </c>
      <c r="BI803" s="211" t="s">
        <v>8294</v>
      </c>
      <c r="BJ803" s="211"/>
      <c r="BK803" s="211" t="s">
        <v>8294</v>
      </c>
      <c r="BL803" s="211"/>
      <c r="BM803" s="212">
        <v>60.9</v>
      </c>
      <c r="BN803" s="212" t="s">
        <v>8299</v>
      </c>
      <c r="BO803" s="211" t="s">
        <v>8294</v>
      </c>
      <c r="BP803" s="211"/>
      <c r="BQ803" s="212">
        <v>9.6999999999999993</v>
      </c>
      <c r="BR803" s="212" t="s">
        <v>8299</v>
      </c>
      <c r="BS803" s="212">
        <v>47.9</v>
      </c>
      <c r="BT803" s="212" t="s">
        <v>8299</v>
      </c>
      <c r="BU803" s="212">
        <v>12.4</v>
      </c>
      <c r="BV803" s="212" t="s">
        <v>8299</v>
      </c>
      <c r="BW803" s="212">
        <v>11.4</v>
      </c>
      <c r="BX803" s="212" t="s">
        <v>8299</v>
      </c>
      <c r="BY803" s="234">
        <v>7.7504820823669434</v>
      </c>
      <c r="BZ803" s="214">
        <v>42215</v>
      </c>
      <c r="CA803" s="212">
        <v>28.8</v>
      </c>
      <c r="CB803" s="208" t="s">
        <v>8299</v>
      </c>
      <c r="CC803" s="212">
        <v>8.1999999999999993</v>
      </c>
      <c r="CD803" s="214">
        <v>42215</v>
      </c>
      <c r="CE803" s="208">
        <v>0</v>
      </c>
      <c r="CG803" s="215" t="s">
        <v>8294</v>
      </c>
      <c r="CH803" s="215" t="s">
        <v>8294</v>
      </c>
      <c r="CI803" s="215" t="s">
        <v>8294</v>
      </c>
      <c r="CJ803" s="215" t="s">
        <v>8294</v>
      </c>
    </row>
    <row r="804" spans="1:92">
      <c r="A804" s="210" t="s">
        <v>7624</v>
      </c>
      <c r="B804" s="211" t="s">
        <v>7911</v>
      </c>
      <c r="C804" s="212" t="s">
        <v>7673</v>
      </c>
      <c r="D804" s="211" t="s">
        <v>8274</v>
      </c>
      <c r="E804" s="212">
        <v>43</v>
      </c>
      <c r="F804" s="212">
        <v>2</v>
      </c>
      <c r="G804" s="213">
        <v>327</v>
      </c>
      <c r="H804" s="213">
        <v>21</v>
      </c>
      <c r="I804" s="213"/>
      <c r="J804" s="213"/>
      <c r="K804" s="211" t="s">
        <v>8294</v>
      </c>
      <c r="M804" s="212">
        <v>7</v>
      </c>
      <c r="N804" s="214">
        <v>41915</v>
      </c>
      <c r="O804" s="212">
        <v>2.91</v>
      </c>
      <c r="P804" s="214">
        <v>42215</v>
      </c>
      <c r="Q804" s="215" t="s">
        <v>8294</v>
      </c>
      <c r="R804" s="215" t="s">
        <v>8294</v>
      </c>
      <c r="S804" s="215" t="s">
        <v>8294</v>
      </c>
      <c r="T804" s="215" t="s">
        <v>8294</v>
      </c>
      <c r="U804" s="209">
        <f>AD804*BS804</f>
        <v>924.07614755555551</v>
      </c>
      <c r="V804" s="216">
        <v>42215</v>
      </c>
      <c r="W804" s="215">
        <v>13.5</v>
      </c>
      <c r="X804" s="215" t="s">
        <v>8294</v>
      </c>
      <c r="Y804" s="215" t="s">
        <v>8294</v>
      </c>
      <c r="Z804" s="209">
        <f>AD804*BU804</f>
        <v>252.37373777777776</v>
      </c>
      <c r="AA804" s="216">
        <v>42215</v>
      </c>
      <c r="AB804" s="208">
        <f>(AD804/AH804)*10000</f>
        <v>41305.030732860519</v>
      </c>
      <c r="AC804" s="216">
        <v>42215</v>
      </c>
      <c r="AD804" s="485">
        <f>(O804/W804)*(((100-CC804)/100)*((100-2)/100))*100</f>
        <v>19.413364444444444</v>
      </c>
      <c r="AE804" s="216">
        <v>42212</v>
      </c>
      <c r="AF804" s="235">
        <v>21.76874236874237</v>
      </c>
      <c r="AG804" s="216">
        <v>42212</v>
      </c>
      <c r="AH804" s="212">
        <v>4.7</v>
      </c>
      <c r="AI804" s="216" t="s">
        <v>8299</v>
      </c>
      <c r="AJ804" s="212">
        <v>145</v>
      </c>
      <c r="AK804" s="216">
        <v>42145</v>
      </c>
      <c r="AL804" s="215" t="s">
        <v>8294</v>
      </c>
      <c r="AM804" s="215"/>
      <c r="AN804" s="212">
        <v>106</v>
      </c>
      <c r="AO804" s="212"/>
      <c r="AP804" s="215" t="s">
        <v>8294</v>
      </c>
      <c r="AQ804" s="215"/>
      <c r="AR804" s="215" t="s">
        <v>8294</v>
      </c>
      <c r="AS804" s="215"/>
      <c r="AT804" s="215" t="s">
        <v>8294</v>
      </c>
      <c r="AU804" s="215" t="s">
        <v>8294</v>
      </c>
      <c r="AV804" s="215"/>
      <c r="AW804" s="215" t="s">
        <v>8294</v>
      </c>
      <c r="AX804" s="215"/>
      <c r="AY804" s="215" t="s">
        <v>8294</v>
      </c>
      <c r="AZ804" s="215"/>
      <c r="BA804" s="215" t="s">
        <v>8294</v>
      </c>
      <c r="BB804" s="215"/>
      <c r="BC804" s="215" t="s">
        <v>8294</v>
      </c>
      <c r="BD804" s="215"/>
      <c r="BE804" s="212">
        <v>3</v>
      </c>
      <c r="BF804" s="217">
        <v>42279</v>
      </c>
      <c r="BG804" s="212">
        <v>-14.1</v>
      </c>
      <c r="BH804" s="212" t="s">
        <v>8299</v>
      </c>
      <c r="BI804" s="211" t="s">
        <v>8294</v>
      </c>
      <c r="BJ804" s="211"/>
      <c r="BK804" s="211" t="s">
        <v>8294</v>
      </c>
      <c r="BL804" s="211"/>
      <c r="BM804" s="212">
        <v>59.9</v>
      </c>
      <c r="BN804" s="212" t="s">
        <v>8299</v>
      </c>
      <c r="BO804" s="211" t="s">
        <v>8294</v>
      </c>
      <c r="BP804" s="211"/>
      <c r="BQ804" s="212">
        <v>10.3</v>
      </c>
      <c r="BR804" s="212" t="s">
        <v>8299</v>
      </c>
      <c r="BS804" s="212">
        <v>47.6</v>
      </c>
      <c r="BT804" s="212" t="s">
        <v>8299</v>
      </c>
      <c r="BU804" s="212">
        <v>13</v>
      </c>
      <c r="BV804" s="212" t="s">
        <v>8299</v>
      </c>
      <c r="BW804" s="212">
        <v>9.6999999999999993</v>
      </c>
      <c r="BX804" s="212" t="s">
        <v>8299</v>
      </c>
      <c r="BY804" s="234">
        <v>7.7130222320556641</v>
      </c>
      <c r="BZ804" s="214">
        <v>42215</v>
      </c>
      <c r="CA804" s="212">
        <v>29.9</v>
      </c>
      <c r="CB804" s="208" t="s">
        <v>8299</v>
      </c>
      <c r="CC804" s="212">
        <v>8.1</v>
      </c>
      <c r="CD804" s="214">
        <v>42215</v>
      </c>
      <c r="CE804" s="208">
        <v>0</v>
      </c>
      <c r="CG804" s="215" t="s">
        <v>8294</v>
      </c>
      <c r="CH804" s="215" t="s">
        <v>8294</v>
      </c>
      <c r="CI804" s="215" t="s">
        <v>8294</v>
      </c>
      <c r="CJ804" s="215" t="s">
        <v>8294</v>
      </c>
    </row>
    <row r="805" spans="1:92">
      <c r="A805" s="210" t="s">
        <v>7624</v>
      </c>
      <c r="B805" s="211" t="s">
        <v>8177</v>
      </c>
      <c r="C805" s="212" t="s">
        <v>7795</v>
      </c>
      <c r="D805" s="211" t="s">
        <v>8274</v>
      </c>
      <c r="E805" s="212">
        <v>172</v>
      </c>
      <c r="F805" s="212">
        <v>2</v>
      </c>
      <c r="G805" s="213">
        <v>327</v>
      </c>
      <c r="H805" s="213">
        <v>22</v>
      </c>
      <c r="I805" s="213"/>
      <c r="J805" s="213"/>
      <c r="K805" s="211" t="s">
        <v>8294</v>
      </c>
      <c r="M805" s="212">
        <v>7</v>
      </c>
      <c r="N805" s="214">
        <v>41915</v>
      </c>
      <c r="O805" s="212">
        <v>4.22</v>
      </c>
      <c r="P805" s="214">
        <v>42215</v>
      </c>
      <c r="Q805" s="215" t="s">
        <v>8294</v>
      </c>
      <c r="R805" s="215" t="s">
        <v>8294</v>
      </c>
      <c r="S805" s="215" t="s">
        <v>8294</v>
      </c>
      <c r="T805" s="215" t="s">
        <v>8294</v>
      </c>
      <c r="U805" s="209">
        <f>AD805*BS805</f>
        <v>1382.4851288888888</v>
      </c>
      <c r="V805" s="216">
        <v>42215</v>
      </c>
      <c r="W805" s="215">
        <v>13.5</v>
      </c>
      <c r="X805" s="215" t="s">
        <v>8294</v>
      </c>
      <c r="Y805" s="215" t="s">
        <v>8294</v>
      </c>
      <c r="Z805" s="209">
        <f>AD805*BU805</f>
        <v>344.21058311111108</v>
      </c>
      <c r="AA805" s="216">
        <v>42215</v>
      </c>
      <c r="AB805" s="208">
        <f>(AD805/AH805)*10000</f>
        <v>58779.129629629628</v>
      </c>
      <c r="AC805" s="216">
        <v>42215</v>
      </c>
      <c r="AD805" s="485">
        <f>(O805/W805)*(((100-CC805)/100)*((100-2)/100))*100</f>
        <v>28.213982222222221</v>
      </c>
      <c r="AE805" s="216">
        <v>42212</v>
      </c>
      <c r="AF805" s="235">
        <v>31.637118437118435</v>
      </c>
      <c r="AG805" s="216">
        <v>42212</v>
      </c>
      <c r="AH805" s="212">
        <v>4.8</v>
      </c>
      <c r="AI805" s="216" t="s">
        <v>8299</v>
      </c>
      <c r="AJ805" s="212">
        <v>155</v>
      </c>
      <c r="AK805" s="216">
        <v>42145</v>
      </c>
      <c r="AL805" s="215" t="s">
        <v>8294</v>
      </c>
      <c r="AM805" s="215"/>
      <c r="AN805" s="212">
        <v>106</v>
      </c>
      <c r="AO805" s="212"/>
      <c r="AP805" s="215" t="s">
        <v>8294</v>
      </c>
      <c r="AQ805" s="215"/>
      <c r="AR805" s="215" t="s">
        <v>8294</v>
      </c>
      <c r="AS805" s="215"/>
      <c r="AT805" s="215" t="s">
        <v>8294</v>
      </c>
      <c r="AU805" s="215" t="s">
        <v>8294</v>
      </c>
      <c r="AV805" s="215"/>
      <c r="AW805" s="215" t="s">
        <v>8294</v>
      </c>
      <c r="AX805" s="215"/>
      <c r="AY805" s="215" t="s">
        <v>8294</v>
      </c>
      <c r="AZ805" s="215"/>
      <c r="BA805" s="215" t="s">
        <v>8294</v>
      </c>
      <c r="BB805" s="215"/>
      <c r="BC805" s="215" t="s">
        <v>8294</v>
      </c>
      <c r="BD805" s="215"/>
      <c r="BE805" s="212">
        <v>3</v>
      </c>
      <c r="BF805" s="217">
        <v>42279</v>
      </c>
      <c r="BG805" s="212">
        <v>-17</v>
      </c>
      <c r="BH805" s="212" t="s">
        <v>8299</v>
      </c>
      <c r="BI805" s="211" t="s">
        <v>8294</v>
      </c>
      <c r="BJ805" s="211"/>
      <c r="BK805" s="211" t="s">
        <v>8294</v>
      </c>
      <c r="BL805" s="211"/>
      <c r="BM805" s="212">
        <v>61.5</v>
      </c>
      <c r="BN805" s="212" t="s">
        <v>8299</v>
      </c>
      <c r="BO805" s="211" t="s">
        <v>8294</v>
      </c>
      <c r="BP805" s="211"/>
      <c r="BQ805" s="212">
        <v>10.1</v>
      </c>
      <c r="BR805" s="212" t="s">
        <v>8299</v>
      </c>
      <c r="BS805" s="212">
        <v>49</v>
      </c>
      <c r="BT805" s="212" t="s">
        <v>8299</v>
      </c>
      <c r="BU805" s="212">
        <v>12.2</v>
      </c>
      <c r="BV805" s="212" t="s">
        <v>8299</v>
      </c>
      <c r="BW805" s="212">
        <v>10.9</v>
      </c>
      <c r="BX805" s="212" t="s">
        <v>8299</v>
      </c>
      <c r="BY805" s="234">
        <v>6.8733959197998047</v>
      </c>
      <c r="BZ805" s="214">
        <v>42215</v>
      </c>
      <c r="CA805" s="212">
        <v>29.1</v>
      </c>
      <c r="CB805" s="208" t="s">
        <v>8299</v>
      </c>
      <c r="CC805" s="212">
        <v>7.9</v>
      </c>
      <c r="CD805" s="214">
        <v>42215</v>
      </c>
      <c r="CE805" s="208">
        <v>0</v>
      </c>
      <c r="CG805" s="215" t="s">
        <v>8294</v>
      </c>
      <c r="CH805" s="215" t="s">
        <v>8294</v>
      </c>
      <c r="CI805" s="215" t="s">
        <v>8294</v>
      </c>
      <c r="CJ805" s="215" t="s">
        <v>8294</v>
      </c>
    </row>
    <row r="806" spans="1:92">
      <c r="A806" s="210" t="s">
        <v>7624</v>
      </c>
      <c r="B806" s="211" t="s">
        <v>7979</v>
      </c>
      <c r="C806" s="212" t="s">
        <v>7705</v>
      </c>
      <c r="D806" s="211" t="s">
        <v>8276</v>
      </c>
      <c r="E806" s="212">
        <v>77</v>
      </c>
      <c r="F806" s="212">
        <v>2</v>
      </c>
      <c r="G806" s="213">
        <v>328</v>
      </c>
      <c r="H806" s="213">
        <v>11</v>
      </c>
      <c r="I806" s="213"/>
      <c r="J806" s="213"/>
      <c r="K806" s="211" t="s">
        <v>8294</v>
      </c>
      <c r="M806" s="212">
        <v>7</v>
      </c>
      <c r="N806" s="214">
        <v>41915</v>
      </c>
      <c r="O806" s="212">
        <v>4.13</v>
      </c>
      <c r="P806" s="214">
        <v>42215</v>
      </c>
      <c r="Q806" s="215" t="s">
        <v>8294</v>
      </c>
      <c r="R806" s="215" t="s">
        <v>8294</v>
      </c>
      <c r="S806" s="215" t="s">
        <v>8294</v>
      </c>
      <c r="T806" s="215" t="s">
        <v>8294</v>
      </c>
      <c r="U806" s="209">
        <f>AD806*BS806</f>
        <v>1304.6419140740741</v>
      </c>
      <c r="V806" s="216">
        <v>42215</v>
      </c>
      <c r="W806" s="215">
        <v>13.5</v>
      </c>
      <c r="X806" s="215" t="s">
        <v>8294</v>
      </c>
      <c r="Y806" s="215" t="s">
        <v>8294</v>
      </c>
      <c r="Z806" s="209">
        <f>AD806*BU806</f>
        <v>383.39371259259264</v>
      </c>
      <c r="AA806" s="216">
        <v>42215</v>
      </c>
      <c r="AB806" s="208">
        <f>(AD806/AH806)*10000</f>
        <v>61293.958847736627</v>
      </c>
      <c r="AC806" s="216">
        <v>42215</v>
      </c>
      <c r="AD806" s="485">
        <f>(O806/W806)*(((100-CC806)/100)*((100-2)/100))*100</f>
        <v>27.582281481481484</v>
      </c>
      <c r="AE806" s="216">
        <v>42212</v>
      </c>
      <c r="AF806" s="235">
        <v>30.928774928774928</v>
      </c>
      <c r="AG806" s="216">
        <v>42212</v>
      </c>
      <c r="AH806" s="212">
        <v>4.5</v>
      </c>
      <c r="AI806" s="216" t="s">
        <v>8299</v>
      </c>
      <c r="AJ806" s="212">
        <v>165</v>
      </c>
      <c r="AK806" s="216">
        <v>42145</v>
      </c>
      <c r="AL806" s="215" t="s">
        <v>8294</v>
      </c>
      <c r="AM806" s="215"/>
      <c r="AN806" s="212">
        <v>107</v>
      </c>
      <c r="AO806" s="212"/>
      <c r="AP806" s="215" t="s">
        <v>8294</v>
      </c>
      <c r="AQ806" s="215"/>
      <c r="AR806" s="215" t="s">
        <v>8294</v>
      </c>
      <c r="AS806" s="215"/>
      <c r="AT806" s="215" t="s">
        <v>8294</v>
      </c>
      <c r="AU806" s="215" t="s">
        <v>8294</v>
      </c>
      <c r="AV806" s="215"/>
      <c r="AW806" s="215" t="s">
        <v>8294</v>
      </c>
      <c r="AX806" s="215"/>
      <c r="AY806" s="215" t="s">
        <v>8294</v>
      </c>
      <c r="AZ806" s="215"/>
      <c r="BA806" s="215" t="s">
        <v>8294</v>
      </c>
      <c r="BB806" s="215"/>
      <c r="BC806" s="215" t="s">
        <v>8294</v>
      </c>
      <c r="BD806" s="215"/>
      <c r="BE806" s="212">
        <v>3</v>
      </c>
      <c r="BF806" s="217">
        <v>42279</v>
      </c>
      <c r="BG806" s="212">
        <v>-11.3</v>
      </c>
      <c r="BH806" s="212" t="s">
        <v>8299</v>
      </c>
      <c r="BI806" s="211" t="s">
        <v>8294</v>
      </c>
      <c r="BJ806" s="211"/>
      <c r="BK806" s="211" t="s">
        <v>8294</v>
      </c>
      <c r="BL806" s="211"/>
      <c r="BM806" s="212">
        <v>61.6</v>
      </c>
      <c r="BN806" s="212" t="s">
        <v>8299</v>
      </c>
      <c r="BO806" s="211" t="s">
        <v>8294</v>
      </c>
      <c r="BP806" s="211"/>
      <c r="BQ806" s="212">
        <v>9.1999999999999993</v>
      </c>
      <c r="BR806" s="212" t="s">
        <v>8299</v>
      </c>
      <c r="BS806" s="212">
        <v>47.3</v>
      </c>
      <c r="BT806" s="212" t="s">
        <v>8299</v>
      </c>
      <c r="BU806" s="212">
        <v>13.9</v>
      </c>
      <c r="BV806" s="212" t="s">
        <v>8299</v>
      </c>
      <c r="BW806" s="212">
        <v>11.3</v>
      </c>
      <c r="BX806" s="212" t="s">
        <v>8299</v>
      </c>
      <c r="BY806" s="234">
        <v>7.5226349830627441</v>
      </c>
      <c r="BZ806" s="214">
        <v>42215</v>
      </c>
      <c r="CA806" s="212">
        <v>31.8</v>
      </c>
      <c r="CB806" s="208" t="s">
        <v>8299</v>
      </c>
      <c r="CC806" s="212">
        <v>8</v>
      </c>
      <c r="CD806" s="214">
        <v>42215</v>
      </c>
      <c r="CE806" s="208">
        <v>0</v>
      </c>
      <c r="CG806" s="215" t="s">
        <v>8294</v>
      </c>
      <c r="CH806" s="215" t="s">
        <v>8294</v>
      </c>
      <c r="CI806" s="215" t="s">
        <v>8294</v>
      </c>
      <c r="CJ806" s="215" t="s">
        <v>8294</v>
      </c>
    </row>
    <row r="807" spans="1:92">
      <c r="A807" s="210" t="s">
        <v>7624</v>
      </c>
      <c r="B807" s="211" t="s">
        <v>8113</v>
      </c>
      <c r="C807" s="212" t="s">
        <v>7764</v>
      </c>
      <c r="D807" s="211" t="s">
        <v>8276</v>
      </c>
      <c r="E807" s="212">
        <v>141</v>
      </c>
      <c r="F807" s="212">
        <v>2</v>
      </c>
      <c r="G807" s="213">
        <v>328</v>
      </c>
      <c r="H807" s="213">
        <v>12</v>
      </c>
      <c r="I807" s="213"/>
      <c r="J807" s="213"/>
      <c r="K807" s="211" t="s">
        <v>8294</v>
      </c>
      <c r="M807" s="212">
        <v>7</v>
      </c>
      <c r="N807" s="214">
        <v>41915</v>
      </c>
      <c r="O807" s="212">
        <v>5.01</v>
      </c>
      <c r="P807" s="214">
        <v>42215</v>
      </c>
      <c r="Q807" s="215" t="s">
        <v>8294</v>
      </c>
      <c r="R807" s="215" t="s">
        <v>8294</v>
      </c>
      <c r="S807" s="215" t="s">
        <v>8294</v>
      </c>
      <c r="T807" s="215" t="s">
        <v>8294</v>
      </c>
      <c r="U807" s="209">
        <f>AD807*BS807</f>
        <v>1634.1632844444446</v>
      </c>
      <c r="V807" s="216">
        <v>42215</v>
      </c>
      <c r="W807" s="215">
        <v>13.5</v>
      </c>
      <c r="X807" s="215" t="s">
        <v>8294</v>
      </c>
      <c r="Y807" s="215" t="s">
        <v>8294</v>
      </c>
      <c r="Z807" s="209">
        <f>AD807*BU807</f>
        <v>436.88855155555558</v>
      </c>
      <c r="AA807" s="216">
        <v>42215</v>
      </c>
      <c r="AB807" s="208">
        <f>(AD807/AH807)*10000</f>
        <v>69479.731481481489</v>
      </c>
      <c r="AC807" s="216">
        <v>42215</v>
      </c>
      <c r="AD807" s="485">
        <f>(O807/W807)*(((100-CC807)/100)*((100-2)/100))*100</f>
        <v>33.350271111111113</v>
      </c>
      <c r="AE807" s="216">
        <v>42212</v>
      </c>
      <c r="AF807" s="235">
        <v>37.396581196581195</v>
      </c>
      <c r="AG807" s="216">
        <v>42212</v>
      </c>
      <c r="AH807" s="212">
        <v>4.8</v>
      </c>
      <c r="AI807" s="216" t="s">
        <v>8299</v>
      </c>
      <c r="AJ807" s="212">
        <v>155</v>
      </c>
      <c r="AK807" s="216">
        <v>42145</v>
      </c>
      <c r="AL807" s="215" t="s">
        <v>8294</v>
      </c>
      <c r="AM807" s="215"/>
      <c r="AN807" s="212">
        <v>103</v>
      </c>
      <c r="AO807" s="212"/>
      <c r="AP807" s="215" t="s">
        <v>8294</v>
      </c>
      <c r="AQ807" s="215"/>
      <c r="AR807" s="215" t="s">
        <v>8294</v>
      </c>
      <c r="AS807" s="215"/>
      <c r="AT807" s="215" t="s">
        <v>8294</v>
      </c>
      <c r="AU807" s="215" t="s">
        <v>8294</v>
      </c>
      <c r="AV807" s="215"/>
      <c r="AW807" s="215" t="s">
        <v>8294</v>
      </c>
      <c r="AX807" s="215"/>
      <c r="AY807" s="215" t="s">
        <v>8294</v>
      </c>
      <c r="AZ807" s="215"/>
      <c r="BA807" s="215" t="s">
        <v>8294</v>
      </c>
      <c r="BB807" s="215"/>
      <c r="BC807" s="215" t="s">
        <v>8294</v>
      </c>
      <c r="BD807" s="215"/>
      <c r="BE807" s="212">
        <v>3</v>
      </c>
      <c r="BF807" s="217">
        <v>42279</v>
      </c>
      <c r="BG807" s="212">
        <v>-5.2</v>
      </c>
      <c r="BH807" s="212" t="s">
        <v>8299</v>
      </c>
      <c r="BI807" s="211" t="s">
        <v>8294</v>
      </c>
      <c r="BJ807" s="211"/>
      <c r="BK807" s="211" t="s">
        <v>8294</v>
      </c>
      <c r="BL807" s="211"/>
      <c r="BM807" s="212">
        <v>65.8</v>
      </c>
      <c r="BN807" s="212" t="s">
        <v>8299</v>
      </c>
      <c r="BO807" s="211" t="s">
        <v>8294</v>
      </c>
      <c r="BP807" s="211"/>
      <c r="BQ807" s="212">
        <v>6.7</v>
      </c>
      <c r="BR807" s="212" t="s">
        <v>8299</v>
      </c>
      <c r="BS807" s="212">
        <v>49</v>
      </c>
      <c r="BT807" s="212" t="s">
        <v>8299</v>
      </c>
      <c r="BU807" s="212">
        <v>13.1</v>
      </c>
      <c r="BV807" s="212" t="s">
        <v>8299</v>
      </c>
      <c r="BW807" s="212">
        <v>21</v>
      </c>
      <c r="BX807" s="212" t="s">
        <v>8299</v>
      </c>
      <c r="BY807" s="234">
        <v>7.0001888275146484</v>
      </c>
      <c r="BZ807" s="214">
        <v>42215</v>
      </c>
      <c r="CA807" s="212">
        <v>31.1</v>
      </c>
      <c r="CB807" s="208" t="s">
        <v>8299</v>
      </c>
      <c r="CC807" s="212">
        <v>8.3000000000000007</v>
      </c>
      <c r="CD807" s="214">
        <v>42215</v>
      </c>
      <c r="CE807" s="208">
        <v>0</v>
      </c>
      <c r="CG807" s="215" t="s">
        <v>8294</v>
      </c>
      <c r="CH807" s="215" t="s">
        <v>8294</v>
      </c>
      <c r="CI807" s="215" t="s">
        <v>8294</v>
      </c>
      <c r="CJ807" s="215" t="s">
        <v>8294</v>
      </c>
    </row>
    <row r="808" spans="1:92">
      <c r="A808" s="210" t="s">
        <v>7624</v>
      </c>
      <c r="B808" s="211" t="s">
        <v>8067</v>
      </c>
      <c r="C808" s="212" t="s">
        <v>7744</v>
      </c>
      <c r="D808" s="211" t="s">
        <v>8276</v>
      </c>
      <c r="E808" s="212">
        <v>119</v>
      </c>
      <c r="F808" s="212">
        <v>2</v>
      </c>
      <c r="G808" s="213">
        <v>328</v>
      </c>
      <c r="H808" s="213">
        <v>13</v>
      </c>
      <c r="I808" s="213"/>
      <c r="J808" s="213"/>
      <c r="K808" s="211" t="s">
        <v>8294</v>
      </c>
      <c r="M808" s="212">
        <v>7</v>
      </c>
      <c r="N808" s="214">
        <v>41915</v>
      </c>
      <c r="O808" s="212">
        <v>1.86</v>
      </c>
      <c r="P808" s="214">
        <v>42215</v>
      </c>
      <c r="Q808" s="215" t="s">
        <v>8294</v>
      </c>
      <c r="R808" s="215" t="s">
        <v>8294</v>
      </c>
      <c r="S808" s="215" t="s">
        <v>8294</v>
      </c>
      <c r="T808" s="215" t="s">
        <v>8294</v>
      </c>
      <c r="U808" s="209">
        <f>AD808*BS808</f>
        <v>589.95529599999998</v>
      </c>
      <c r="V808" s="216">
        <v>42215</v>
      </c>
      <c r="W808" s="215">
        <v>13.5</v>
      </c>
      <c r="X808" s="215" t="s">
        <v>8294</v>
      </c>
      <c r="Y808" s="215" t="s">
        <v>8294</v>
      </c>
      <c r="Z808" s="209">
        <f>AD808*BU808</f>
        <v>197.88856888888887</v>
      </c>
      <c r="AA808" s="216">
        <v>42215</v>
      </c>
      <c r="AB808" s="208">
        <f>(AD808/AH808)*10000</f>
        <v>27484.523456790121</v>
      </c>
      <c r="AC808" s="216">
        <v>42215</v>
      </c>
      <c r="AD808" s="485">
        <f>(O808/W808)*(((100-CC808)/100)*((100-2)/100))*100</f>
        <v>12.368035555555554</v>
      </c>
      <c r="AE808" s="216">
        <v>42212</v>
      </c>
      <c r="AF808" s="235">
        <v>13.868620268620269</v>
      </c>
      <c r="AG808" s="216">
        <v>42212</v>
      </c>
      <c r="AH808" s="212">
        <v>4.5</v>
      </c>
      <c r="AI808" s="216" t="s">
        <v>8299</v>
      </c>
      <c r="AJ808" s="212">
        <v>175</v>
      </c>
      <c r="AK808" s="216">
        <v>42145</v>
      </c>
      <c r="AL808" s="215" t="s">
        <v>8294</v>
      </c>
      <c r="AM808" s="215"/>
      <c r="AN808" s="212">
        <v>110</v>
      </c>
      <c r="AO808" s="212"/>
      <c r="AP808" s="215" t="s">
        <v>8294</v>
      </c>
      <c r="AQ808" s="215"/>
      <c r="AR808" s="215" t="s">
        <v>8294</v>
      </c>
      <c r="AS808" s="215"/>
      <c r="AT808" s="215" t="s">
        <v>8294</v>
      </c>
      <c r="AU808" s="215" t="s">
        <v>8294</v>
      </c>
      <c r="AV808" s="215"/>
      <c r="AW808" s="215" t="s">
        <v>8294</v>
      </c>
      <c r="AX808" s="215"/>
      <c r="AY808" s="215" t="s">
        <v>8294</v>
      </c>
      <c r="AZ808" s="215"/>
      <c r="BA808" s="215" t="s">
        <v>8294</v>
      </c>
      <c r="BB808" s="215"/>
      <c r="BC808" s="215" t="s">
        <v>8294</v>
      </c>
      <c r="BD808" s="215"/>
      <c r="BE808" s="212">
        <v>3</v>
      </c>
      <c r="BF808" s="217">
        <v>42279</v>
      </c>
      <c r="BG808" s="212">
        <v>33.6</v>
      </c>
      <c r="BH808" s="212" t="s">
        <v>8299</v>
      </c>
      <c r="BI808" s="211" t="s">
        <v>8294</v>
      </c>
      <c r="BJ808" s="211"/>
      <c r="BK808" s="211" t="s">
        <v>8294</v>
      </c>
      <c r="BL808" s="211"/>
      <c r="BM808" s="212">
        <v>70.099999999999994</v>
      </c>
      <c r="BN808" s="212" t="s">
        <v>8299</v>
      </c>
      <c r="BO808" s="211" t="s">
        <v>8294</v>
      </c>
      <c r="BP808" s="211"/>
      <c r="BQ808" s="212">
        <v>3</v>
      </c>
      <c r="BR808" s="212" t="s">
        <v>8299</v>
      </c>
      <c r="BS808" s="212">
        <v>47.7</v>
      </c>
      <c r="BT808" s="212" t="s">
        <v>8299</v>
      </c>
      <c r="BU808" s="212">
        <v>16</v>
      </c>
      <c r="BV808" s="212" t="s">
        <v>8299</v>
      </c>
      <c r="BW808" s="212">
        <v>63.4</v>
      </c>
      <c r="BX808" s="212" t="s">
        <v>8299</v>
      </c>
      <c r="BY808" s="234">
        <v>7.763634204864502</v>
      </c>
      <c r="BZ808" s="214">
        <v>42215</v>
      </c>
      <c r="CA808" s="212">
        <v>36.9</v>
      </c>
      <c r="CB808" s="208" t="s">
        <v>8299</v>
      </c>
      <c r="CC808" s="212">
        <v>8.4</v>
      </c>
      <c r="CD808" s="214">
        <v>42215</v>
      </c>
      <c r="CE808" s="208">
        <v>0</v>
      </c>
      <c r="CG808" s="215" t="s">
        <v>8294</v>
      </c>
      <c r="CH808" s="215" t="s">
        <v>8294</v>
      </c>
      <c r="CI808" s="215" t="s">
        <v>8294</v>
      </c>
      <c r="CJ808" s="215" t="s">
        <v>8294</v>
      </c>
    </row>
    <row r="809" spans="1:92">
      <c r="A809" s="210" t="s">
        <v>7624</v>
      </c>
      <c r="B809" s="211" t="s">
        <v>7867</v>
      </c>
      <c r="C809" s="212" t="s">
        <v>7651</v>
      </c>
      <c r="D809" s="211" t="s">
        <v>8276</v>
      </c>
      <c r="E809" s="212">
        <v>21</v>
      </c>
      <c r="F809" s="212">
        <v>2</v>
      </c>
      <c r="G809" s="213">
        <v>328</v>
      </c>
      <c r="H809" s="213">
        <v>14</v>
      </c>
      <c r="I809" s="213"/>
      <c r="J809" s="213"/>
      <c r="K809" s="211" t="s">
        <v>8294</v>
      </c>
      <c r="M809" s="212">
        <v>7</v>
      </c>
      <c r="N809" s="214">
        <v>41915</v>
      </c>
      <c r="O809" s="212">
        <v>2.88</v>
      </c>
      <c r="P809" s="214">
        <v>42215</v>
      </c>
      <c r="Q809" s="215" t="s">
        <v>8294</v>
      </c>
      <c r="R809" s="215" t="s">
        <v>8294</v>
      </c>
      <c r="S809" s="215" t="s">
        <v>8294</v>
      </c>
      <c r="T809" s="215" t="s">
        <v>8294</v>
      </c>
      <c r="U809" s="209">
        <f>AD809*BS809</f>
        <v>894.236672</v>
      </c>
      <c r="V809" s="216">
        <v>42215</v>
      </c>
      <c r="W809" s="215">
        <v>13.5</v>
      </c>
      <c r="X809" s="215" t="s">
        <v>8294</v>
      </c>
      <c r="Y809" s="215" t="s">
        <v>8294</v>
      </c>
      <c r="Z809" s="209">
        <f>AD809*BU809</f>
        <v>297.44332800000001</v>
      </c>
      <c r="AA809" s="216">
        <v>42215</v>
      </c>
      <c r="AB809" s="208">
        <f>(AD809/AH809)*10000</f>
        <v>37386.03921568628</v>
      </c>
      <c r="AC809" s="216">
        <v>42215</v>
      </c>
      <c r="AD809" s="485">
        <f>(O809/W809)*(((100-CC809)/100)*((100-2)/100))*100</f>
        <v>19.066880000000001</v>
      </c>
      <c r="AE809" s="216">
        <v>42212</v>
      </c>
      <c r="AF809" s="235">
        <v>21.380219780219779</v>
      </c>
      <c r="AG809" s="216">
        <v>42212</v>
      </c>
      <c r="AH809" s="212">
        <v>5.0999999999999996</v>
      </c>
      <c r="AI809" s="216" t="s">
        <v>8299</v>
      </c>
      <c r="AJ809" s="212">
        <v>170</v>
      </c>
      <c r="AK809" s="216">
        <v>42145</v>
      </c>
      <c r="AL809" s="215" t="s">
        <v>8294</v>
      </c>
      <c r="AM809" s="215"/>
      <c r="AN809" s="212">
        <v>107</v>
      </c>
      <c r="AO809" s="212"/>
      <c r="AP809" s="215" t="s">
        <v>8294</v>
      </c>
      <c r="AQ809" s="215"/>
      <c r="AR809" s="215" t="s">
        <v>8294</v>
      </c>
      <c r="AS809" s="215"/>
      <c r="AT809" s="215" t="s">
        <v>8294</v>
      </c>
      <c r="AU809" s="215" t="s">
        <v>8294</v>
      </c>
      <c r="AV809" s="215"/>
      <c r="AW809" s="215" t="s">
        <v>8294</v>
      </c>
      <c r="AX809" s="215"/>
      <c r="AY809" s="215" t="s">
        <v>8294</v>
      </c>
      <c r="AZ809" s="215"/>
      <c r="BA809" s="215" t="s">
        <v>8294</v>
      </c>
      <c r="BB809" s="215"/>
      <c r="BC809" s="215" t="s">
        <v>8294</v>
      </c>
      <c r="BD809" s="215"/>
      <c r="BE809" s="212">
        <v>3</v>
      </c>
      <c r="BF809" s="217">
        <v>42279</v>
      </c>
      <c r="BG809" s="212">
        <v>18.100000000000001</v>
      </c>
      <c r="BH809" s="212" t="s">
        <v>8299</v>
      </c>
      <c r="BI809" s="211" t="s">
        <v>8294</v>
      </c>
      <c r="BJ809" s="211"/>
      <c r="BK809" s="211" t="s">
        <v>8294</v>
      </c>
      <c r="BL809" s="211"/>
      <c r="BM809" s="212">
        <v>68.599999999999994</v>
      </c>
      <c r="BN809" s="212" t="s">
        <v>8299</v>
      </c>
      <c r="BO809" s="211" t="s">
        <v>8294</v>
      </c>
      <c r="BP809" s="211"/>
      <c r="BQ809" s="212">
        <v>5.6</v>
      </c>
      <c r="BR809" s="212" t="s">
        <v>8299</v>
      </c>
      <c r="BS809" s="212">
        <v>46.9</v>
      </c>
      <c r="BT809" s="212" t="s">
        <v>8299</v>
      </c>
      <c r="BU809" s="212">
        <v>15.6</v>
      </c>
      <c r="BV809" s="212" t="s">
        <v>8299</v>
      </c>
      <c r="BW809" s="212">
        <v>51.9</v>
      </c>
      <c r="BX809" s="212" t="s">
        <v>8299</v>
      </c>
      <c r="BY809" s="234">
        <v>8.0630855560302734</v>
      </c>
      <c r="BZ809" s="214">
        <v>42215</v>
      </c>
      <c r="CA809" s="212">
        <v>35.299999999999997</v>
      </c>
      <c r="CB809" s="208" t="s">
        <v>8299</v>
      </c>
      <c r="CC809" s="212">
        <v>8.8000000000000007</v>
      </c>
      <c r="CD809" s="214">
        <v>42215</v>
      </c>
      <c r="CE809" s="208">
        <v>0</v>
      </c>
      <c r="CG809" s="215" t="s">
        <v>8294</v>
      </c>
      <c r="CH809" s="215" t="s">
        <v>8294</v>
      </c>
      <c r="CI809" s="215" t="s">
        <v>8294</v>
      </c>
      <c r="CJ809" s="215" t="s">
        <v>8294</v>
      </c>
    </row>
    <row r="810" spans="1:92">
      <c r="A810" s="210" t="s">
        <v>7624</v>
      </c>
      <c r="B810" s="211" t="s">
        <v>8153</v>
      </c>
      <c r="C810" s="212" t="s">
        <v>7782</v>
      </c>
      <c r="D810" s="211" t="s">
        <v>8276</v>
      </c>
      <c r="E810" s="212">
        <v>159</v>
      </c>
      <c r="F810" s="212">
        <v>2</v>
      </c>
      <c r="G810" s="213">
        <v>328</v>
      </c>
      <c r="H810" s="213">
        <v>15</v>
      </c>
      <c r="I810" s="213"/>
      <c r="J810" s="213"/>
      <c r="K810" s="211" t="s">
        <v>8294</v>
      </c>
      <c r="M810" s="212">
        <v>1</v>
      </c>
      <c r="N810" s="214">
        <v>41915</v>
      </c>
      <c r="O810" s="212">
        <v>3.42</v>
      </c>
      <c r="P810" s="214">
        <v>42215</v>
      </c>
      <c r="Q810" s="215" t="s">
        <v>8294</v>
      </c>
      <c r="R810" s="215" t="s">
        <v>8294</v>
      </c>
      <c r="S810" s="215" t="s">
        <v>8294</v>
      </c>
      <c r="T810" s="215" t="s">
        <v>8294</v>
      </c>
      <c r="U810" s="209">
        <f>AD810*BS810</f>
        <v>1020.0035999999999</v>
      </c>
      <c r="V810" s="216">
        <v>42215</v>
      </c>
      <c r="W810" s="215">
        <v>13.5</v>
      </c>
      <c r="X810" s="215" t="s">
        <v>8294</v>
      </c>
      <c r="Y810" s="215" t="s">
        <v>8294</v>
      </c>
      <c r="Z810" s="209">
        <f>AD810*BU810</f>
        <v>346.80122399999999</v>
      </c>
      <c r="AA810" s="216">
        <v>42215</v>
      </c>
      <c r="AB810" s="208">
        <f>(AD810/AH810)*10000</f>
        <v>48227.120567375881</v>
      </c>
      <c r="AC810" s="216">
        <v>42215</v>
      </c>
      <c r="AD810" s="485">
        <f>(O810/W810)*(((100-CC810)/100)*((100-2)/100))*100</f>
        <v>22.666746666666665</v>
      </c>
      <c r="AE810" s="216">
        <v>42212</v>
      </c>
      <c r="AF810" s="235">
        <v>25.416849816849819</v>
      </c>
      <c r="AG810" s="216">
        <v>42212</v>
      </c>
      <c r="AH810" s="212">
        <v>4.7</v>
      </c>
      <c r="AI810" s="216" t="s">
        <v>8299</v>
      </c>
      <c r="AJ810" s="212">
        <v>150</v>
      </c>
      <c r="AK810" s="216">
        <v>42145</v>
      </c>
      <c r="AL810" s="215" t="s">
        <v>8294</v>
      </c>
      <c r="AM810" s="215"/>
      <c r="AN810" s="212">
        <v>107</v>
      </c>
      <c r="AO810" s="212"/>
      <c r="AP810" s="215" t="s">
        <v>8294</v>
      </c>
      <c r="AQ810" s="215"/>
      <c r="AR810" s="215" t="s">
        <v>8294</v>
      </c>
      <c r="AS810" s="215"/>
      <c r="AT810" s="215" t="s">
        <v>8294</v>
      </c>
      <c r="AU810" s="215" t="s">
        <v>8294</v>
      </c>
      <c r="AV810" s="215"/>
      <c r="AW810" s="215" t="s">
        <v>8294</v>
      </c>
      <c r="AX810" s="215"/>
      <c r="AY810" s="215" t="s">
        <v>8294</v>
      </c>
      <c r="AZ810" s="215"/>
      <c r="BA810" s="215" t="s">
        <v>8294</v>
      </c>
      <c r="BB810" s="215"/>
      <c r="BC810" s="215" t="s">
        <v>8294</v>
      </c>
      <c r="BD810" s="215"/>
      <c r="BE810" s="212">
        <v>9</v>
      </c>
      <c r="BF810" s="217">
        <v>42279</v>
      </c>
      <c r="BG810" s="212">
        <v>-13.6</v>
      </c>
      <c r="BH810" s="212" t="s">
        <v>8299</v>
      </c>
      <c r="BI810" s="211" t="s">
        <v>8294</v>
      </c>
      <c r="BJ810" s="211"/>
      <c r="BK810" s="211" t="s">
        <v>8294</v>
      </c>
      <c r="BL810" s="211"/>
      <c r="BM810" s="212">
        <v>60.9</v>
      </c>
      <c r="BN810" s="212" t="s">
        <v>8299</v>
      </c>
      <c r="BO810" s="211" t="s">
        <v>8294</v>
      </c>
      <c r="BP810" s="211"/>
      <c r="BQ810" s="212">
        <v>10.5</v>
      </c>
      <c r="BR810" s="212" t="s">
        <v>8299</v>
      </c>
      <c r="BS810" s="212">
        <v>45</v>
      </c>
      <c r="BT810" s="212" t="s">
        <v>8299</v>
      </c>
      <c r="BU810" s="212">
        <v>15.3</v>
      </c>
      <c r="BV810" s="212" t="s">
        <v>8299</v>
      </c>
      <c r="BW810" s="212">
        <v>15.5</v>
      </c>
      <c r="BX810" s="212" t="s">
        <v>8299</v>
      </c>
      <c r="BY810" s="234">
        <v>7.6502161026000977</v>
      </c>
      <c r="BZ810" s="214">
        <v>42215</v>
      </c>
      <c r="CA810" s="212">
        <v>33.1</v>
      </c>
      <c r="CB810" s="208" t="s">
        <v>8299</v>
      </c>
      <c r="CC810" s="212">
        <v>8.6999999999999993</v>
      </c>
      <c r="CD810" s="214">
        <v>42215</v>
      </c>
      <c r="CE810" s="208">
        <v>0</v>
      </c>
      <c r="CG810" s="215" t="s">
        <v>8294</v>
      </c>
      <c r="CH810" s="215" t="s">
        <v>8294</v>
      </c>
      <c r="CI810" s="215" t="s">
        <v>8294</v>
      </c>
      <c r="CJ810" s="215" t="s">
        <v>8294</v>
      </c>
    </row>
    <row r="811" spans="1:92">
      <c r="A811" s="210" t="s">
        <v>7624</v>
      </c>
      <c r="B811" s="211" t="s">
        <v>8195</v>
      </c>
      <c r="C811" s="212" t="s">
        <v>7396</v>
      </c>
      <c r="D811" s="211" t="s">
        <v>8276</v>
      </c>
      <c r="E811" s="212">
        <v>181</v>
      </c>
      <c r="F811" s="212">
        <v>2</v>
      </c>
      <c r="G811" s="213">
        <v>328</v>
      </c>
      <c r="H811" s="213">
        <v>16</v>
      </c>
      <c r="I811" s="213"/>
      <c r="J811" s="213"/>
      <c r="K811" s="211" t="s">
        <v>8294</v>
      </c>
      <c r="M811" s="212">
        <v>1</v>
      </c>
      <c r="N811" s="214">
        <v>41915</v>
      </c>
      <c r="O811" s="212">
        <v>4</v>
      </c>
      <c r="P811" s="214">
        <v>42215</v>
      </c>
      <c r="Q811" s="215" t="s">
        <v>8294</v>
      </c>
      <c r="R811" s="215" t="s">
        <v>8294</v>
      </c>
      <c r="S811" s="215" t="s">
        <v>8294</v>
      </c>
      <c r="T811" s="215" t="s">
        <v>8294</v>
      </c>
      <c r="U811" s="209">
        <f>AD811*BS811</f>
        <v>1195.5506370370369</v>
      </c>
      <c r="V811" s="216">
        <v>42215</v>
      </c>
      <c r="W811" s="215">
        <v>13.5</v>
      </c>
      <c r="X811" s="215" t="s">
        <v>8294</v>
      </c>
      <c r="Y811" s="215" t="s">
        <v>8294</v>
      </c>
      <c r="Z811" s="209">
        <f>AD811*BU811</f>
        <v>426.03140740740741</v>
      </c>
      <c r="AA811" s="216">
        <v>42215</v>
      </c>
      <c r="AB811" s="208">
        <f>(AD811/AH811)*10000</f>
        <v>56653.112687155233</v>
      </c>
      <c r="AC811" s="216">
        <v>42215</v>
      </c>
      <c r="AD811" s="485">
        <f>(O811/W811)*(((100-CC811)/100)*((100-2)/100))*100</f>
        <v>26.626962962962963</v>
      </c>
      <c r="AE811" s="216">
        <v>42212</v>
      </c>
      <c r="AF811" s="235">
        <v>29.857549857549852</v>
      </c>
      <c r="AG811" s="216">
        <v>42212</v>
      </c>
      <c r="AH811" s="212">
        <v>4.7</v>
      </c>
      <c r="AI811" s="216" t="s">
        <v>8299</v>
      </c>
      <c r="AJ811" s="212">
        <v>165</v>
      </c>
      <c r="AK811" s="216">
        <v>42145</v>
      </c>
      <c r="AL811" s="215" t="s">
        <v>8294</v>
      </c>
      <c r="AM811" s="215"/>
      <c r="AN811" s="212">
        <v>104</v>
      </c>
      <c r="AO811" s="212"/>
      <c r="AP811" s="215" t="s">
        <v>8294</v>
      </c>
      <c r="AQ811" s="215"/>
      <c r="AR811" s="215" t="s">
        <v>8294</v>
      </c>
      <c r="AS811" s="215"/>
      <c r="AT811" s="215" t="s">
        <v>8294</v>
      </c>
      <c r="AU811" s="215" t="s">
        <v>8294</v>
      </c>
      <c r="AV811" s="215"/>
      <c r="AW811" s="215" t="s">
        <v>8294</v>
      </c>
      <c r="AX811" s="215"/>
      <c r="AY811" s="215" t="s">
        <v>8294</v>
      </c>
      <c r="AZ811" s="215"/>
      <c r="BA811" s="215" t="s">
        <v>8294</v>
      </c>
      <c r="BB811" s="215"/>
      <c r="BC811" s="215" t="s">
        <v>8294</v>
      </c>
      <c r="BD811" s="215"/>
      <c r="BE811" s="212">
        <v>9</v>
      </c>
      <c r="BF811" s="217">
        <v>42279</v>
      </c>
      <c r="BG811" s="212">
        <v>-8.3000000000000007</v>
      </c>
      <c r="BH811" s="212" t="s">
        <v>8299</v>
      </c>
      <c r="BI811" s="211" t="s">
        <v>8294</v>
      </c>
      <c r="BJ811" s="211"/>
      <c r="BK811" s="211" t="s">
        <v>8294</v>
      </c>
      <c r="BL811" s="211"/>
      <c r="BM811" s="212">
        <v>60.6</v>
      </c>
      <c r="BN811" s="212" t="s">
        <v>8299</v>
      </c>
      <c r="BO811" s="211" t="s">
        <v>8294</v>
      </c>
      <c r="BP811" s="211"/>
      <c r="BQ811" s="212">
        <v>10.9</v>
      </c>
      <c r="BR811" s="212" t="s">
        <v>8299</v>
      </c>
      <c r="BS811" s="212">
        <v>44.9</v>
      </c>
      <c r="BT811" s="212" t="s">
        <v>8299</v>
      </c>
      <c r="BU811" s="212">
        <v>16</v>
      </c>
      <c r="BV811" s="212" t="s">
        <v>8299</v>
      </c>
      <c r="BW811" s="212">
        <v>13.6</v>
      </c>
      <c r="BX811" s="212" t="s">
        <v>8299</v>
      </c>
      <c r="BY811" s="234">
        <v>7.8046321868896484</v>
      </c>
      <c r="BZ811" s="214">
        <v>42215</v>
      </c>
      <c r="CA811" s="212">
        <v>34.700000000000003</v>
      </c>
      <c r="CB811" s="208" t="s">
        <v>8299</v>
      </c>
      <c r="CC811" s="212">
        <v>8.3000000000000007</v>
      </c>
      <c r="CD811" s="214">
        <v>42215</v>
      </c>
      <c r="CE811" s="208">
        <v>0</v>
      </c>
      <c r="CG811" s="215" t="s">
        <v>8294</v>
      </c>
      <c r="CH811" s="215" t="s">
        <v>8294</v>
      </c>
      <c r="CI811" s="215" t="s">
        <v>8294</v>
      </c>
      <c r="CJ811" s="215" t="s">
        <v>8294</v>
      </c>
      <c r="CM811" s="210" t="s">
        <v>8863</v>
      </c>
      <c r="CN811" s="210" t="s">
        <v>8862</v>
      </c>
    </row>
    <row r="812" spans="1:92">
      <c r="A812" s="210" t="s">
        <v>7624</v>
      </c>
      <c r="B812" s="211" t="s">
        <v>7923</v>
      </c>
      <c r="C812" s="212" t="s">
        <v>7679</v>
      </c>
      <c r="D812" s="211" t="s">
        <v>8274</v>
      </c>
      <c r="E812" s="212">
        <v>49</v>
      </c>
      <c r="F812" s="212">
        <v>2</v>
      </c>
      <c r="G812" s="213">
        <v>328</v>
      </c>
      <c r="H812" s="213">
        <v>17</v>
      </c>
      <c r="I812" s="213"/>
      <c r="J812" s="213"/>
      <c r="K812" s="211" t="s">
        <v>8294</v>
      </c>
      <c r="M812" s="212">
        <v>7</v>
      </c>
      <c r="N812" s="214">
        <v>41915</v>
      </c>
      <c r="O812" s="212">
        <v>3.34</v>
      </c>
      <c r="P812" s="214">
        <v>42215</v>
      </c>
      <c r="Q812" s="215" t="s">
        <v>8294</v>
      </c>
      <c r="R812" s="215" t="s">
        <v>8294</v>
      </c>
      <c r="S812" s="215" t="s">
        <v>8294</v>
      </c>
      <c r="T812" s="215" t="s">
        <v>8294</v>
      </c>
      <c r="U812" s="209">
        <f>AD812*BS812</f>
        <v>1036.1132755555554</v>
      </c>
      <c r="V812" s="216">
        <v>42215</v>
      </c>
      <c r="W812" s="215">
        <v>13.5</v>
      </c>
      <c r="X812" s="215" t="s">
        <v>8294</v>
      </c>
      <c r="Y812" s="215" t="s">
        <v>8294</v>
      </c>
      <c r="Z812" s="209">
        <f>AD812*BU812</f>
        <v>318.63268474074079</v>
      </c>
      <c r="AA812" s="216">
        <v>42215</v>
      </c>
      <c r="AB812" s="208">
        <f>(AD812/AH812)*10000</f>
        <v>45473.481481481474</v>
      </c>
      <c r="AC812" s="216">
        <v>42215</v>
      </c>
      <c r="AD812" s="485">
        <f>(O812/W812)*(((100-CC812)/100)*((100-2)/100))*100</f>
        <v>22.282005925925926</v>
      </c>
      <c r="AE812" s="216">
        <v>42212</v>
      </c>
      <c r="AF812" s="235">
        <v>24.985429385429384</v>
      </c>
      <c r="AG812" s="216">
        <v>42212</v>
      </c>
      <c r="AH812" s="212">
        <v>4.9000000000000004</v>
      </c>
      <c r="AI812" s="216" t="s">
        <v>8299</v>
      </c>
      <c r="AJ812" s="212">
        <v>160</v>
      </c>
      <c r="AK812" s="216">
        <v>42145</v>
      </c>
      <c r="AL812" s="215" t="s">
        <v>8294</v>
      </c>
      <c r="AM812" s="215"/>
      <c r="AN812" s="212">
        <v>105</v>
      </c>
      <c r="AO812" s="212"/>
      <c r="AP812" s="215" t="s">
        <v>8294</v>
      </c>
      <c r="AQ812" s="215"/>
      <c r="AR812" s="215" t="s">
        <v>8294</v>
      </c>
      <c r="AS812" s="215"/>
      <c r="AT812" s="215" t="s">
        <v>8294</v>
      </c>
      <c r="AU812" s="215" t="s">
        <v>8294</v>
      </c>
      <c r="AV812" s="215"/>
      <c r="AW812" s="215" t="s">
        <v>8294</v>
      </c>
      <c r="AX812" s="215"/>
      <c r="AY812" s="215" t="s">
        <v>8294</v>
      </c>
      <c r="AZ812" s="215"/>
      <c r="BA812" s="215" t="s">
        <v>8294</v>
      </c>
      <c r="BB812" s="215"/>
      <c r="BC812" s="215" t="s">
        <v>8294</v>
      </c>
      <c r="BD812" s="215"/>
      <c r="BE812" s="212">
        <v>3</v>
      </c>
      <c r="BF812" s="217">
        <v>42279</v>
      </c>
      <c r="BG812" s="212">
        <v>-14.7</v>
      </c>
      <c r="BH812" s="212" t="s">
        <v>8299</v>
      </c>
      <c r="BI812" s="211" t="s">
        <v>8294</v>
      </c>
      <c r="BJ812" s="211"/>
      <c r="BK812" s="211" t="s">
        <v>8294</v>
      </c>
      <c r="BL812" s="211"/>
      <c r="BM812" s="212">
        <v>61.4</v>
      </c>
      <c r="BN812" s="212" t="s">
        <v>8299</v>
      </c>
      <c r="BO812" s="211" t="s">
        <v>8294</v>
      </c>
      <c r="BP812" s="211"/>
      <c r="BQ812" s="212">
        <v>10.199999999999999</v>
      </c>
      <c r="BR812" s="212" t="s">
        <v>8299</v>
      </c>
      <c r="BS812" s="212">
        <v>46.5</v>
      </c>
      <c r="BT812" s="212" t="s">
        <v>8299</v>
      </c>
      <c r="BU812" s="212">
        <v>14.3</v>
      </c>
      <c r="BV812" s="212" t="s">
        <v>8299</v>
      </c>
      <c r="BW812" s="212">
        <v>10.4</v>
      </c>
      <c r="BX812" s="212" t="s">
        <v>8299</v>
      </c>
      <c r="BY812" s="234">
        <v>8.5132522583007812</v>
      </c>
      <c r="BZ812" s="214">
        <v>42215</v>
      </c>
      <c r="CA812" s="212">
        <v>32.1</v>
      </c>
      <c r="CB812" s="208" t="s">
        <v>8299</v>
      </c>
      <c r="CC812" s="212">
        <v>8.1</v>
      </c>
      <c r="CD812" s="214">
        <v>42215</v>
      </c>
      <c r="CE812" s="208">
        <v>0</v>
      </c>
      <c r="CG812" s="215" t="s">
        <v>8294</v>
      </c>
      <c r="CH812" s="215" t="s">
        <v>8294</v>
      </c>
      <c r="CI812" s="215" t="s">
        <v>8294</v>
      </c>
      <c r="CJ812" s="215" t="s">
        <v>8294</v>
      </c>
    </row>
    <row r="813" spans="1:92">
      <c r="A813" s="210" t="s">
        <v>7624</v>
      </c>
      <c r="B813" s="211" t="s">
        <v>8064</v>
      </c>
      <c r="C813" s="212" t="s">
        <v>7743</v>
      </c>
      <c r="D813" s="211" t="s">
        <v>8274</v>
      </c>
      <c r="E813" s="212">
        <v>118</v>
      </c>
      <c r="F813" s="212">
        <v>2</v>
      </c>
      <c r="G813" s="213">
        <v>328</v>
      </c>
      <c r="H813" s="213">
        <v>18</v>
      </c>
      <c r="I813" s="213"/>
      <c r="J813" s="213"/>
      <c r="K813" s="211" t="s">
        <v>8294</v>
      </c>
      <c r="M813" s="212">
        <v>7</v>
      </c>
      <c r="N813" s="214">
        <v>41915</v>
      </c>
      <c r="O813" s="212">
        <v>1.96</v>
      </c>
      <c r="P813" s="214">
        <v>42215</v>
      </c>
      <c r="Q813" s="215" t="s">
        <v>8294</v>
      </c>
      <c r="R813" s="215" t="s">
        <v>8294</v>
      </c>
      <c r="S813" s="215" t="s">
        <v>8294</v>
      </c>
      <c r="T813" s="215" t="s">
        <v>8294</v>
      </c>
      <c r="U813" s="209">
        <f>AD813*BS813</f>
        <v>623.59839111111114</v>
      </c>
      <c r="V813" s="216">
        <v>42215</v>
      </c>
      <c r="W813" s="215">
        <v>13.5</v>
      </c>
      <c r="X813" s="215" t="s">
        <v>8294</v>
      </c>
      <c r="Y813" s="215" t="s">
        <v>8294</v>
      </c>
      <c r="Z813" s="209">
        <f>AD813*BU813</f>
        <v>196.58320888888892</v>
      </c>
      <c r="AA813" s="216">
        <v>42215</v>
      </c>
      <c r="AB813" s="208">
        <f>(AD813/AH813)*10000</f>
        <v>30997.03703703704</v>
      </c>
      <c r="AC813" s="216">
        <v>42215</v>
      </c>
      <c r="AD813" s="485">
        <f>(O813/W813)*(((100-CC813)/100)*((100-2)/100))*100</f>
        <v>13.018755555555558</v>
      </c>
      <c r="AE813" s="216">
        <v>42212</v>
      </c>
      <c r="AF813" s="235">
        <v>14.5982905982906</v>
      </c>
      <c r="AG813" s="216">
        <v>42212</v>
      </c>
      <c r="AH813" s="212">
        <v>4.2</v>
      </c>
      <c r="AI813" s="216" t="s">
        <v>8299</v>
      </c>
      <c r="AJ813" s="212">
        <v>170</v>
      </c>
      <c r="AK813" s="216">
        <v>42145</v>
      </c>
      <c r="AL813" s="215" t="s">
        <v>8294</v>
      </c>
      <c r="AM813" s="215"/>
      <c r="AN813" s="212">
        <v>106</v>
      </c>
      <c r="AO813" s="212"/>
      <c r="AP813" s="215" t="s">
        <v>8294</v>
      </c>
      <c r="AQ813" s="215"/>
      <c r="AR813" s="215" t="s">
        <v>8294</v>
      </c>
      <c r="AS813" s="215"/>
      <c r="AT813" s="215" t="s">
        <v>8294</v>
      </c>
      <c r="AU813" s="215" t="s">
        <v>8294</v>
      </c>
      <c r="AV813" s="215"/>
      <c r="AW813" s="215" t="s">
        <v>8294</v>
      </c>
      <c r="AX813" s="215"/>
      <c r="AY813" s="215" t="s">
        <v>8294</v>
      </c>
      <c r="AZ813" s="215"/>
      <c r="BA813" s="215" t="s">
        <v>8294</v>
      </c>
      <c r="BB813" s="215"/>
      <c r="BC813" s="215" t="s">
        <v>8294</v>
      </c>
      <c r="BD813" s="215"/>
      <c r="BE813" s="212">
        <v>3</v>
      </c>
      <c r="BF813" s="217">
        <v>42279</v>
      </c>
      <c r="BG813" s="212">
        <v>18.899999999999999</v>
      </c>
      <c r="BH813" s="212" t="s">
        <v>8299</v>
      </c>
      <c r="BI813" s="211" t="s">
        <v>8294</v>
      </c>
      <c r="BJ813" s="211"/>
      <c r="BK813" s="211" t="s">
        <v>8294</v>
      </c>
      <c r="BL813" s="211"/>
      <c r="BM813" s="212">
        <v>68</v>
      </c>
      <c r="BN813" s="212" t="s">
        <v>8299</v>
      </c>
      <c r="BO813" s="211" t="s">
        <v>8294</v>
      </c>
      <c r="BP813" s="211"/>
      <c r="BQ813" s="212">
        <v>5.3</v>
      </c>
      <c r="BR813" s="212" t="s">
        <v>8299</v>
      </c>
      <c r="BS813" s="212">
        <v>47.9</v>
      </c>
      <c r="BT813" s="212" t="s">
        <v>8299</v>
      </c>
      <c r="BU813" s="212">
        <v>15.1</v>
      </c>
      <c r="BV813" s="212" t="s">
        <v>8299</v>
      </c>
      <c r="BW813" s="212">
        <v>42.8</v>
      </c>
      <c r="BX813" s="212" t="s">
        <v>8299</v>
      </c>
      <c r="BY813" s="234">
        <v>8.010345458984375</v>
      </c>
      <c r="BZ813" s="214">
        <v>42215</v>
      </c>
      <c r="CA813" s="212">
        <v>35</v>
      </c>
      <c r="CB813" s="208" t="s">
        <v>8299</v>
      </c>
      <c r="CC813" s="212">
        <v>8.5</v>
      </c>
      <c r="CD813" s="214">
        <v>42215</v>
      </c>
      <c r="CE813" s="208">
        <v>0</v>
      </c>
      <c r="CG813" s="215" t="s">
        <v>8294</v>
      </c>
      <c r="CH813" s="215" t="s">
        <v>8294</v>
      </c>
      <c r="CI813" s="215" t="s">
        <v>8294</v>
      </c>
      <c r="CJ813" s="215" t="s">
        <v>8294</v>
      </c>
    </row>
    <row r="814" spans="1:92">
      <c r="A814" s="210" t="s">
        <v>7624</v>
      </c>
      <c r="B814" s="211" t="s">
        <v>7971</v>
      </c>
      <c r="C814" s="212" t="s">
        <v>7701</v>
      </c>
      <c r="D814" s="211" t="s">
        <v>8274</v>
      </c>
      <c r="E814" s="212">
        <v>73</v>
      </c>
      <c r="F814" s="212">
        <v>2</v>
      </c>
      <c r="G814" s="213">
        <v>328</v>
      </c>
      <c r="H814" s="213">
        <v>19</v>
      </c>
      <c r="I814" s="213"/>
      <c r="J814" s="213"/>
      <c r="K814" s="211" t="s">
        <v>8294</v>
      </c>
      <c r="M814" s="212">
        <v>7</v>
      </c>
      <c r="N814" s="214">
        <v>41915</v>
      </c>
      <c r="O814" s="212">
        <v>3.13</v>
      </c>
      <c r="P814" s="214">
        <v>42215</v>
      </c>
      <c r="Q814" s="215" t="s">
        <v>8294</v>
      </c>
      <c r="R814" s="215" t="s">
        <v>8294</v>
      </c>
      <c r="S814" s="215" t="s">
        <v>8294</v>
      </c>
      <c r="T814" s="215" t="s">
        <v>8294</v>
      </c>
      <c r="U814" s="209">
        <f>AD814*BS814</f>
        <v>1039.8758657777776</v>
      </c>
      <c r="V814" s="216">
        <v>42215</v>
      </c>
      <c r="W814" s="215">
        <v>13.5</v>
      </c>
      <c r="X814" s="215" t="s">
        <v>8294</v>
      </c>
      <c r="Y814" s="215" t="s">
        <v>8294</v>
      </c>
      <c r="Z814" s="209">
        <f>AD814*BU814</f>
        <v>273.54164340740738</v>
      </c>
      <c r="AA814" s="216">
        <v>42215</v>
      </c>
      <c r="AB814" s="208">
        <f>(AD814/AH814)*10000</f>
        <v>47456.912457912447</v>
      </c>
      <c r="AC814" s="216">
        <v>42215</v>
      </c>
      <c r="AD814" s="485">
        <f>(O814/W814)*(((100-CC814)/100)*((100-2)/100))*100</f>
        <v>20.881041481481478</v>
      </c>
      <c r="AE814" s="216">
        <v>42212</v>
      </c>
      <c r="AF814" s="235">
        <v>23.414489214489212</v>
      </c>
      <c r="AG814" s="216">
        <v>42212</v>
      </c>
      <c r="AH814" s="212">
        <v>4.4000000000000004</v>
      </c>
      <c r="AI814" s="216" t="s">
        <v>8299</v>
      </c>
      <c r="AJ814" s="212">
        <v>165</v>
      </c>
      <c r="AK814" s="216">
        <v>42145</v>
      </c>
      <c r="AL814" s="215" t="s">
        <v>8294</v>
      </c>
      <c r="AM814" s="215"/>
      <c r="AN814" s="212">
        <v>107</v>
      </c>
      <c r="AO814" s="212"/>
      <c r="AP814" s="215" t="s">
        <v>8294</v>
      </c>
      <c r="AQ814" s="215"/>
      <c r="AR814" s="215" t="s">
        <v>8294</v>
      </c>
      <c r="AS814" s="215"/>
      <c r="AT814" s="215" t="s">
        <v>8294</v>
      </c>
      <c r="AU814" s="215" t="s">
        <v>8294</v>
      </c>
      <c r="AV814" s="215"/>
      <c r="AW814" s="215" t="s">
        <v>8294</v>
      </c>
      <c r="AX814" s="215"/>
      <c r="AY814" s="215" t="s">
        <v>8294</v>
      </c>
      <c r="AZ814" s="215"/>
      <c r="BA814" s="215" t="s">
        <v>8294</v>
      </c>
      <c r="BB814" s="215"/>
      <c r="BC814" s="215" t="s">
        <v>8294</v>
      </c>
      <c r="BD814" s="215"/>
      <c r="BE814" s="212">
        <v>3</v>
      </c>
      <c r="BF814" s="217">
        <v>42279</v>
      </c>
      <c r="BG814" s="212">
        <v>1.5</v>
      </c>
      <c r="BH814" s="212" t="s">
        <v>8299</v>
      </c>
      <c r="BI814" s="211" t="s">
        <v>8294</v>
      </c>
      <c r="BJ814" s="211"/>
      <c r="BK814" s="211" t="s">
        <v>8294</v>
      </c>
      <c r="BL814" s="211"/>
      <c r="BM814" s="212">
        <v>66</v>
      </c>
      <c r="BN814" s="212" t="s">
        <v>8299</v>
      </c>
      <c r="BO814" s="211" t="s">
        <v>8294</v>
      </c>
      <c r="BP814" s="211"/>
      <c r="BQ814" s="212">
        <v>5.6</v>
      </c>
      <c r="BR814" s="212" t="s">
        <v>8299</v>
      </c>
      <c r="BS814" s="212">
        <v>49.8</v>
      </c>
      <c r="BT814" s="212" t="s">
        <v>8299</v>
      </c>
      <c r="BU814" s="212">
        <v>13.1</v>
      </c>
      <c r="BV814" s="212" t="s">
        <v>8299</v>
      </c>
      <c r="BW814" s="212">
        <v>8.6</v>
      </c>
      <c r="BX814" s="212" t="s">
        <v>8299</v>
      </c>
      <c r="BY814" s="234">
        <v>7.5501251220703125</v>
      </c>
      <c r="BZ814" s="214">
        <v>42215</v>
      </c>
      <c r="CA814" s="212">
        <v>31.8</v>
      </c>
      <c r="CB814" s="208" t="s">
        <v>8299</v>
      </c>
      <c r="CC814" s="212">
        <v>8.1</v>
      </c>
      <c r="CD814" s="214">
        <v>42215</v>
      </c>
      <c r="CE814" s="208">
        <v>0</v>
      </c>
      <c r="CG814" s="215" t="s">
        <v>8294</v>
      </c>
      <c r="CH814" s="215" t="s">
        <v>8294</v>
      </c>
      <c r="CI814" s="215" t="s">
        <v>8294</v>
      </c>
      <c r="CJ814" s="215" t="s">
        <v>8294</v>
      </c>
    </row>
    <row r="815" spans="1:92">
      <c r="A815" s="210" t="s">
        <v>7624</v>
      </c>
      <c r="B815" s="211" t="s">
        <v>8154</v>
      </c>
      <c r="C815" s="212" t="s">
        <v>7783</v>
      </c>
      <c r="D815" s="211" t="s">
        <v>8274</v>
      </c>
      <c r="E815" s="212">
        <v>160</v>
      </c>
      <c r="F815" s="212">
        <v>2</v>
      </c>
      <c r="G815" s="213">
        <v>328</v>
      </c>
      <c r="H815" s="213">
        <v>20</v>
      </c>
      <c r="I815" s="213"/>
      <c r="J815" s="213"/>
      <c r="K815" s="211" t="s">
        <v>8294</v>
      </c>
      <c r="M815" s="212">
        <v>5</v>
      </c>
      <c r="N815" s="214">
        <v>41915</v>
      </c>
      <c r="O815" s="212">
        <v>3.28</v>
      </c>
      <c r="P815" s="214">
        <v>42215</v>
      </c>
      <c r="Q815" s="215" t="s">
        <v>8294</v>
      </c>
      <c r="R815" s="215" t="s">
        <v>8294</v>
      </c>
      <c r="S815" s="215" t="s">
        <v>8294</v>
      </c>
      <c r="T815" s="215" t="s">
        <v>8294</v>
      </c>
      <c r="U815" s="209">
        <f>AD815*BS815</f>
        <v>1042.4323010370372</v>
      </c>
      <c r="V815" s="216">
        <v>42215</v>
      </c>
      <c r="W815" s="215">
        <v>13.5</v>
      </c>
      <c r="X815" s="215" t="s">
        <v>8294</v>
      </c>
      <c r="Y815" s="215" t="s">
        <v>8294</v>
      </c>
      <c r="Z815" s="209">
        <f>AD815*BU815</f>
        <v>272.03348148148149</v>
      </c>
      <c r="AA815" s="216">
        <v>42215</v>
      </c>
      <c r="AB815" s="208">
        <f>(AD815/AH815)*10000</f>
        <v>41851.304843304839</v>
      </c>
      <c r="AC815" s="216">
        <v>42215</v>
      </c>
      <c r="AD815" s="485">
        <f>(O815/W815)*(((100-CC815)/100)*((100-2)/100))*100</f>
        <v>21.76267851851852</v>
      </c>
      <c r="AE815" s="216">
        <v>42212</v>
      </c>
      <c r="AF815" s="235">
        <v>24.403093203093203</v>
      </c>
      <c r="AG815" s="216">
        <v>42212</v>
      </c>
      <c r="AH815" s="212">
        <v>5.2</v>
      </c>
      <c r="AI815" s="216" t="s">
        <v>8299</v>
      </c>
      <c r="AJ815" s="212">
        <v>175</v>
      </c>
      <c r="AK815" s="216">
        <v>42145</v>
      </c>
      <c r="AL815" s="215" t="s">
        <v>8294</v>
      </c>
      <c r="AM815" s="215"/>
      <c r="AN815" s="212">
        <v>103</v>
      </c>
      <c r="AO815" s="212"/>
      <c r="AP815" s="215" t="s">
        <v>8294</v>
      </c>
      <c r="AQ815" s="215"/>
      <c r="AR815" s="215" t="s">
        <v>8294</v>
      </c>
      <c r="AS815" s="215"/>
      <c r="AT815" s="215" t="s">
        <v>8294</v>
      </c>
      <c r="AU815" s="215" t="s">
        <v>8294</v>
      </c>
      <c r="AV815" s="215"/>
      <c r="AW815" s="215" t="s">
        <v>8294</v>
      </c>
      <c r="AX815" s="215"/>
      <c r="AY815" s="215" t="s">
        <v>8294</v>
      </c>
      <c r="AZ815" s="215"/>
      <c r="BA815" s="215" t="s">
        <v>8294</v>
      </c>
      <c r="BB815" s="215"/>
      <c r="BC815" s="215" t="s">
        <v>8294</v>
      </c>
      <c r="BD815" s="215"/>
      <c r="BE815" s="212">
        <v>5</v>
      </c>
      <c r="BF815" s="217">
        <v>42279</v>
      </c>
      <c r="BG815" s="212">
        <v>-15</v>
      </c>
      <c r="BH815" s="212" t="s">
        <v>8299</v>
      </c>
      <c r="BI815" s="211" t="s">
        <v>8294</v>
      </c>
      <c r="BJ815" s="211"/>
      <c r="BK815" s="211" t="s">
        <v>8294</v>
      </c>
      <c r="BL815" s="211"/>
      <c r="BM815" s="212">
        <v>63.1</v>
      </c>
      <c r="BN815" s="212" t="s">
        <v>8299</v>
      </c>
      <c r="BO815" s="211" t="s">
        <v>8294</v>
      </c>
      <c r="BP815" s="211"/>
      <c r="BQ815" s="212">
        <v>9.3000000000000007</v>
      </c>
      <c r="BR815" s="212" t="s">
        <v>8299</v>
      </c>
      <c r="BS815" s="212">
        <v>47.9</v>
      </c>
      <c r="BT815" s="212" t="s">
        <v>8299</v>
      </c>
      <c r="BU815" s="212">
        <v>12.5</v>
      </c>
      <c r="BV815" s="212" t="s">
        <v>8299</v>
      </c>
      <c r="BW815" s="212">
        <v>9.1</v>
      </c>
      <c r="BX815" s="212" t="s">
        <v>8299</v>
      </c>
      <c r="BY815" s="234">
        <v>7.6820311546325684</v>
      </c>
      <c r="BZ815" s="214">
        <v>42215</v>
      </c>
      <c r="CA815" s="212">
        <v>28.9</v>
      </c>
      <c r="CB815" s="208" t="s">
        <v>8299</v>
      </c>
      <c r="CC815" s="212">
        <v>8.6</v>
      </c>
      <c r="CD815" s="214">
        <v>42215</v>
      </c>
      <c r="CE815" s="208">
        <v>0</v>
      </c>
      <c r="CG815" s="215" t="s">
        <v>8294</v>
      </c>
      <c r="CH815" s="215" t="s">
        <v>8294</v>
      </c>
      <c r="CI815" s="215" t="s">
        <v>8294</v>
      </c>
      <c r="CJ815" s="215" t="s">
        <v>8294</v>
      </c>
    </row>
    <row r="816" spans="1:92">
      <c r="A816" s="210" t="s">
        <v>7624</v>
      </c>
      <c r="B816" s="211" t="s">
        <v>7931</v>
      </c>
      <c r="C816" s="212" t="s">
        <v>7683</v>
      </c>
      <c r="D816" s="211" t="s">
        <v>8274</v>
      </c>
      <c r="E816" s="212">
        <v>53</v>
      </c>
      <c r="F816" s="212">
        <v>2</v>
      </c>
      <c r="G816" s="213">
        <v>328</v>
      </c>
      <c r="H816" s="213">
        <v>21</v>
      </c>
      <c r="I816" s="213"/>
      <c r="J816" s="213"/>
      <c r="K816" s="211" t="s">
        <v>8294</v>
      </c>
      <c r="M816" s="212">
        <v>7</v>
      </c>
      <c r="N816" s="214">
        <v>41915</v>
      </c>
      <c r="O816" s="212">
        <v>2.92</v>
      </c>
      <c r="P816" s="214">
        <v>42215</v>
      </c>
      <c r="Q816" s="215" t="s">
        <v>8294</v>
      </c>
      <c r="R816" s="215" t="s">
        <v>8294</v>
      </c>
      <c r="S816" s="215" t="s">
        <v>8294</v>
      </c>
      <c r="T816" s="215" t="s">
        <v>8294</v>
      </c>
      <c r="U816" s="209">
        <f>AD816*BS816</f>
        <v>942.83572859259243</v>
      </c>
      <c r="V816" s="216">
        <v>42215</v>
      </c>
      <c r="W816" s="215">
        <v>13.5</v>
      </c>
      <c r="X816" s="215" t="s">
        <v>8294</v>
      </c>
      <c r="Y816" s="215" t="s">
        <v>8294</v>
      </c>
      <c r="Z816" s="209">
        <f>AD816*BU816</f>
        <v>251.29299377777775</v>
      </c>
      <c r="AA816" s="216">
        <v>42215</v>
      </c>
      <c r="AB816" s="208">
        <f>(AD816/AH816)*10000</f>
        <v>36074.216735253765</v>
      </c>
      <c r="AC816" s="216">
        <v>42215</v>
      </c>
      <c r="AD816" s="485">
        <f>(O816/W816)*(((100-CC816)/100)*((100-2)/100))*100</f>
        <v>19.480077037037034</v>
      </c>
      <c r="AE816" s="216">
        <v>42212</v>
      </c>
      <c r="AF816" s="235">
        <v>21.843549043549043</v>
      </c>
      <c r="AG816" s="216">
        <v>42212</v>
      </c>
      <c r="AH816" s="212">
        <v>5.4</v>
      </c>
      <c r="AI816" s="216" t="s">
        <v>8299</v>
      </c>
      <c r="AJ816" s="212">
        <v>145</v>
      </c>
      <c r="AK816" s="216">
        <v>42145</v>
      </c>
      <c r="AL816" s="215" t="s">
        <v>8294</v>
      </c>
      <c r="AM816" s="215"/>
      <c r="AN816" s="212">
        <v>106</v>
      </c>
      <c r="AO816" s="212"/>
      <c r="AP816" s="215" t="s">
        <v>8294</v>
      </c>
      <c r="AQ816" s="215"/>
      <c r="AR816" s="215" t="s">
        <v>8294</v>
      </c>
      <c r="AS816" s="215"/>
      <c r="AT816" s="215" t="s">
        <v>8294</v>
      </c>
      <c r="AU816" s="215" t="s">
        <v>8294</v>
      </c>
      <c r="AV816" s="215"/>
      <c r="AW816" s="215" t="s">
        <v>8294</v>
      </c>
      <c r="AX816" s="215"/>
      <c r="AY816" s="215" t="s">
        <v>8294</v>
      </c>
      <c r="AZ816" s="215"/>
      <c r="BA816" s="215" t="s">
        <v>8294</v>
      </c>
      <c r="BB816" s="215"/>
      <c r="BC816" s="215" t="s">
        <v>8294</v>
      </c>
      <c r="BD816" s="215"/>
      <c r="BE816" s="212">
        <v>3</v>
      </c>
      <c r="BF816" s="217">
        <v>42279</v>
      </c>
      <c r="BG816" s="212">
        <v>-14.3</v>
      </c>
      <c r="BH816" s="212" t="s">
        <v>8299</v>
      </c>
      <c r="BI816" s="211" t="s">
        <v>8294</v>
      </c>
      <c r="BJ816" s="211"/>
      <c r="BK816" s="211" t="s">
        <v>8294</v>
      </c>
      <c r="BL816" s="211"/>
      <c r="BM816" s="212">
        <v>62.3</v>
      </c>
      <c r="BN816" s="212" t="s">
        <v>8299</v>
      </c>
      <c r="BO816" s="211" t="s">
        <v>8294</v>
      </c>
      <c r="BP816" s="211"/>
      <c r="BQ816" s="212">
        <v>10</v>
      </c>
      <c r="BR816" s="212" t="s">
        <v>8299</v>
      </c>
      <c r="BS816" s="212">
        <v>48.4</v>
      </c>
      <c r="BT816" s="212" t="s">
        <v>8299</v>
      </c>
      <c r="BU816" s="212">
        <v>12.9</v>
      </c>
      <c r="BV816" s="212" t="s">
        <v>8299</v>
      </c>
      <c r="BW816" s="212">
        <v>12.7</v>
      </c>
      <c r="BX816" s="212" t="s">
        <v>8299</v>
      </c>
      <c r="BY816" s="234">
        <v>7.9206781387329102</v>
      </c>
      <c r="BZ816" s="214">
        <v>42215</v>
      </c>
      <c r="CA816" s="212">
        <v>30.2</v>
      </c>
      <c r="CB816" s="208" t="s">
        <v>8299</v>
      </c>
      <c r="CC816" s="212">
        <v>8.1</v>
      </c>
      <c r="CD816" s="214">
        <v>42215</v>
      </c>
      <c r="CE816" s="208">
        <v>0</v>
      </c>
      <c r="CG816" s="215" t="s">
        <v>8294</v>
      </c>
      <c r="CH816" s="215" t="s">
        <v>8294</v>
      </c>
      <c r="CI816" s="215" t="s">
        <v>8294</v>
      </c>
      <c r="CJ816" s="215" t="s">
        <v>8294</v>
      </c>
    </row>
    <row r="817" spans="1:92">
      <c r="A817" s="210" t="s">
        <v>7624</v>
      </c>
      <c r="B817" s="211" t="s">
        <v>8139</v>
      </c>
      <c r="C817" s="212" t="s">
        <v>7775</v>
      </c>
      <c r="D817" s="211" t="s">
        <v>8274</v>
      </c>
      <c r="E817" s="212">
        <v>152</v>
      </c>
      <c r="F817" s="212">
        <v>2</v>
      </c>
      <c r="G817" s="213">
        <v>328</v>
      </c>
      <c r="H817" s="213">
        <v>22</v>
      </c>
      <c r="I817" s="213"/>
      <c r="J817" s="213"/>
      <c r="K817" s="211" t="s">
        <v>8294</v>
      </c>
      <c r="M817" s="212">
        <v>7</v>
      </c>
      <c r="N817" s="214">
        <v>41915</v>
      </c>
      <c r="O817" s="212">
        <v>4.2</v>
      </c>
      <c r="P817" s="214">
        <v>42215</v>
      </c>
      <c r="Q817" s="215" t="s">
        <v>8294</v>
      </c>
      <c r="R817" s="215" t="s">
        <v>8294</v>
      </c>
      <c r="S817" s="215" t="s">
        <v>8294</v>
      </c>
      <c r="T817" s="215" t="s">
        <v>8294</v>
      </c>
      <c r="U817" s="209">
        <f>AD817*BS817</f>
        <v>1336.1450666666665</v>
      </c>
      <c r="V817" s="216">
        <v>42215</v>
      </c>
      <c r="W817" s="215">
        <v>13.5</v>
      </c>
      <c r="X817" s="215" t="s">
        <v>8294</v>
      </c>
      <c r="Y817" s="215" t="s">
        <v>8294</v>
      </c>
      <c r="Z817" s="209">
        <f>AD817*BU817</f>
        <v>359.08898666666664</v>
      </c>
      <c r="AA817" s="216">
        <v>42215</v>
      </c>
      <c r="AB817" s="208">
        <f>(AD817/AH817)*10000</f>
        <v>55672.711111111101</v>
      </c>
      <c r="AC817" s="216">
        <v>42215</v>
      </c>
      <c r="AD817" s="485">
        <f>(O817/W817)*(((100-CC817)/100)*((100-2)/100))*100</f>
        <v>27.836355555555553</v>
      </c>
      <c r="AE817" s="216">
        <v>42212</v>
      </c>
      <c r="AF817" s="235">
        <v>31.213675213675213</v>
      </c>
      <c r="AG817" s="216">
        <v>42212</v>
      </c>
      <c r="AH817" s="212">
        <v>5</v>
      </c>
      <c r="AI817" s="216" t="s">
        <v>8299</v>
      </c>
      <c r="AJ817" s="212">
        <v>155</v>
      </c>
      <c r="AK817" s="216">
        <v>42145</v>
      </c>
      <c r="AL817" s="215" t="s">
        <v>8294</v>
      </c>
      <c r="AM817" s="215"/>
      <c r="AN817" s="212">
        <v>103</v>
      </c>
      <c r="AO817" s="212"/>
      <c r="AP817" s="215" t="s">
        <v>8294</v>
      </c>
      <c r="AQ817" s="215"/>
      <c r="AR817" s="215" t="s">
        <v>8294</v>
      </c>
      <c r="AS817" s="215"/>
      <c r="AT817" s="215" t="s">
        <v>8294</v>
      </c>
      <c r="AU817" s="215" t="s">
        <v>8294</v>
      </c>
      <c r="AV817" s="215"/>
      <c r="AW817" s="215" t="s">
        <v>8294</v>
      </c>
      <c r="AX817" s="215"/>
      <c r="AY817" s="215" t="s">
        <v>8294</v>
      </c>
      <c r="AZ817" s="215"/>
      <c r="BA817" s="215" t="s">
        <v>8294</v>
      </c>
      <c r="BB817" s="215"/>
      <c r="BC817" s="215" t="s">
        <v>8294</v>
      </c>
      <c r="BD817" s="215"/>
      <c r="BE817" s="212">
        <v>3</v>
      </c>
      <c r="BF817" s="217">
        <v>42279</v>
      </c>
      <c r="BG817" s="212">
        <v>-13.4</v>
      </c>
      <c r="BH817" s="212" t="s">
        <v>8299</v>
      </c>
      <c r="BI817" s="211" t="s">
        <v>8294</v>
      </c>
      <c r="BJ817" s="211"/>
      <c r="BK817" s="211" t="s">
        <v>8294</v>
      </c>
      <c r="BL817" s="211"/>
      <c r="BM817" s="212">
        <v>62.9</v>
      </c>
      <c r="BN817" s="212" t="s">
        <v>8299</v>
      </c>
      <c r="BO817" s="211" t="s">
        <v>8294</v>
      </c>
      <c r="BP817" s="211"/>
      <c r="BQ817" s="212">
        <v>9.9</v>
      </c>
      <c r="BR817" s="212" t="s">
        <v>8299</v>
      </c>
      <c r="BS817" s="212">
        <v>48</v>
      </c>
      <c r="BT817" s="212" t="s">
        <v>8299</v>
      </c>
      <c r="BU817" s="212">
        <v>12.9</v>
      </c>
      <c r="BV817" s="212" t="s">
        <v>8299</v>
      </c>
      <c r="BW817" s="212">
        <v>11.7</v>
      </c>
      <c r="BX817" s="212" t="s">
        <v>8299</v>
      </c>
      <c r="BY817" s="234">
        <v>7.9279007911682129</v>
      </c>
      <c r="BZ817" s="214">
        <v>42215</v>
      </c>
      <c r="CA817" s="212">
        <v>30.1</v>
      </c>
      <c r="CB817" s="208" t="s">
        <v>8299</v>
      </c>
      <c r="CC817" s="212">
        <v>8.6999999999999993</v>
      </c>
      <c r="CD817" s="214">
        <v>42215</v>
      </c>
      <c r="CE817" s="208">
        <v>0</v>
      </c>
      <c r="CG817" s="215" t="s">
        <v>8294</v>
      </c>
      <c r="CH817" s="215" t="s">
        <v>8294</v>
      </c>
      <c r="CI817" s="215" t="s">
        <v>8294</v>
      </c>
      <c r="CJ817" s="215" t="s">
        <v>8294</v>
      </c>
    </row>
    <row r="818" spans="1:92">
      <c r="A818" s="208" t="s">
        <v>8268</v>
      </c>
      <c r="B818" s="606" t="s">
        <v>8218</v>
      </c>
      <c r="C818" s="606" t="s">
        <v>8217</v>
      </c>
      <c r="D818" s="606" t="s">
        <v>8276</v>
      </c>
      <c r="E818" s="607">
        <v>7</v>
      </c>
      <c r="F818" s="607">
        <v>2</v>
      </c>
      <c r="G818" s="608">
        <v>330</v>
      </c>
      <c r="H818" s="608">
        <v>11</v>
      </c>
      <c r="I818" s="608"/>
      <c r="J818" s="608"/>
      <c r="K818" s="606" t="s">
        <v>8294</v>
      </c>
      <c r="M818" s="607">
        <v>3</v>
      </c>
      <c r="N818" s="216">
        <v>41915</v>
      </c>
      <c r="O818" s="611">
        <v>1.38</v>
      </c>
      <c r="P818" s="216">
        <v>42215</v>
      </c>
      <c r="Q818" s="215" t="s">
        <v>8294</v>
      </c>
      <c r="R818" s="215" t="s">
        <v>8294</v>
      </c>
      <c r="S818" s="215" t="s">
        <v>8294</v>
      </c>
      <c r="T818" s="215" t="s">
        <v>8294</v>
      </c>
      <c r="U818" s="209" t="e">
        <f>AD818*BS818</f>
        <v>#VALUE!</v>
      </c>
      <c r="V818" s="216">
        <v>42215</v>
      </c>
      <c r="W818" s="215">
        <v>13.5</v>
      </c>
      <c r="X818" s="215" t="s">
        <v>8294</v>
      </c>
      <c r="Y818" s="215" t="s">
        <v>8294</v>
      </c>
      <c r="Z818" s="209" t="e">
        <f>AD818*BU818</f>
        <v>#VALUE!</v>
      </c>
      <c r="AA818" s="216">
        <v>42215</v>
      </c>
      <c r="AB818" s="208" t="e">
        <f>(AD818/AH818)*10000</f>
        <v>#VALUE!</v>
      </c>
      <c r="AC818" s="216">
        <v>42215</v>
      </c>
      <c r="AD818" s="485" t="e">
        <f>(O818/W818)*(((100-CC818)/100)*((100-2)/100))*100</f>
        <v>#VALUE!</v>
      </c>
      <c r="AE818" s="216">
        <v>42212</v>
      </c>
      <c r="AF818" s="235" t="s">
        <v>8294</v>
      </c>
      <c r="AG818" s="216">
        <v>42212</v>
      </c>
      <c r="AH818" s="215" t="s">
        <v>8294</v>
      </c>
      <c r="AI818" s="216" t="s">
        <v>8299</v>
      </c>
      <c r="AJ818" s="607">
        <v>135</v>
      </c>
      <c r="AK818" s="216">
        <v>42145</v>
      </c>
      <c r="AL818" s="215" t="s">
        <v>8294</v>
      </c>
      <c r="AM818" s="215"/>
      <c r="AN818" s="607">
        <v>99</v>
      </c>
      <c r="AO818" s="607"/>
      <c r="AP818" s="215" t="s">
        <v>8294</v>
      </c>
      <c r="AQ818" s="215"/>
      <c r="AR818" s="215" t="s">
        <v>8294</v>
      </c>
      <c r="AS818" s="215"/>
      <c r="AT818" s="215" t="s">
        <v>8294</v>
      </c>
      <c r="AU818" s="215" t="s">
        <v>8294</v>
      </c>
      <c r="AV818" s="215"/>
      <c r="AW818" s="215" t="s">
        <v>8294</v>
      </c>
      <c r="AX818" s="215"/>
      <c r="AY818" s="215" t="s">
        <v>8294</v>
      </c>
      <c r="AZ818" s="215"/>
      <c r="BA818" s="215" t="s">
        <v>8294</v>
      </c>
      <c r="BB818" s="215"/>
      <c r="BC818" s="215" t="s">
        <v>8294</v>
      </c>
      <c r="BD818" s="215"/>
      <c r="BE818" s="607">
        <v>3</v>
      </c>
      <c r="BF818" s="217">
        <v>42279</v>
      </c>
      <c r="BG818" s="607">
        <v>37.700000000000003</v>
      </c>
      <c r="BH818" s="607" t="s">
        <v>8299</v>
      </c>
      <c r="BI818" s="606" t="s">
        <v>8294</v>
      </c>
      <c r="BJ818" s="606"/>
      <c r="BK818" s="606" t="s">
        <v>8294</v>
      </c>
      <c r="BL818" s="606"/>
      <c r="BM818" s="607">
        <v>67</v>
      </c>
      <c r="BN818" s="607" t="s">
        <v>8299</v>
      </c>
      <c r="BO818" s="606" t="s">
        <v>8294</v>
      </c>
      <c r="BP818" s="606"/>
      <c r="BQ818" s="607">
        <v>4.0999999999999996</v>
      </c>
      <c r="BR818" s="607" t="s">
        <v>8299</v>
      </c>
      <c r="BS818" s="607">
        <v>47.6</v>
      </c>
      <c r="BT818" s="607" t="s">
        <v>8299</v>
      </c>
      <c r="BU818" s="607">
        <v>16.100000000000001</v>
      </c>
      <c r="BV818" s="607" t="s">
        <v>8299</v>
      </c>
      <c r="BW818" s="607">
        <v>60.5</v>
      </c>
      <c r="BX818" s="607" t="s">
        <v>8299</v>
      </c>
      <c r="BY818" s="609">
        <v>7.0405120849609375</v>
      </c>
      <c r="BZ818" s="216">
        <v>42215</v>
      </c>
      <c r="CA818" s="607">
        <v>37.1</v>
      </c>
      <c r="CB818" s="208" t="s">
        <v>8299</v>
      </c>
      <c r="CC818" s="215" t="s">
        <v>8294</v>
      </c>
      <c r="CD818" s="216">
        <v>42215</v>
      </c>
      <c r="CE818" s="208">
        <v>0</v>
      </c>
      <c r="CG818" s="215" t="s">
        <v>8294</v>
      </c>
      <c r="CH818" s="215" t="s">
        <v>8294</v>
      </c>
      <c r="CI818" s="215" t="s">
        <v>8294</v>
      </c>
      <c r="CJ818" s="215" t="s">
        <v>8294</v>
      </c>
      <c r="CK818" s="208"/>
      <c r="CL818" s="208" t="s">
        <v>8865</v>
      </c>
      <c r="CM818" s="208"/>
      <c r="CN818" s="208"/>
    </row>
    <row r="819" spans="1:92">
      <c r="A819" s="208" t="s">
        <v>8268</v>
      </c>
      <c r="B819" s="606" t="s">
        <v>8239</v>
      </c>
      <c r="C819" s="606" t="s">
        <v>8238</v>
      </c>
      <c r="D819" s="606" t="s">
        <v>8276</v>
      </c>
      <c r="E819" s="607">
        <v>14</v>
      </c>
      <c r="F819" s="607">
        <v>2</v>
      </c>
      <c r="G819" s="608">
        <v>330</v>
      </c>
      <c r="H819" s="608">
        <v>12</v>
      </c>
      <c r="I819" s="608"/>
      <c r="J819" s="608"/>
      <c r="K819" s="606" t="s">
        <v>8294</v>
      </c>
      <c r="M819" s="607">
        <v>3</v>
      </c>
      <c r="N819" s="216">
        <v>41915</v>
      </c>
      <c r="O819" s="611">
        <v>1.79</v>
      </c>
      <c r="P819" s="216">
        <v>42215</v>
      </c>
      <c r="Q819" s="215" t="s">
        <v>8294</v>
      </c>
      <c r="R819" s="215" t="s">
        <v>8294</v>
      </c>
      <c r="S819" s="215" t="s">
        <v>8294</v>
      </c>
      <c r="T819" s="215" t="s">
        <v>8294</v>
      </c>
      <c r="U819" s="209" t="e">
        <f>AD819*BS819</f>
        <v>#VALUE!</v>
      </c>
      <c r="V819" s="216">
        <v>42215</v>
      </c>
      <c r="W819" s="215">
        <v>13.5</v>
      </c>
      <c r="X819" s="215" t="s">
        <v>8294</v>
      </c>
      <c r="Y819" s="215" t="s">
        <v>8294</v>
      </c>
      <c r="Z819" s="209" t="e">
        <f>AD819*BU819</f>
        <v>#VALUE!</v>
      </c>
      <c r="AA819" s="216">
        <v>42215</v>
      </c>
      <c r="AB819" s="208" t="e">
        <f>(AD819/AH819)*10000</f>
        <v>#VALUE!</v>
      </c>
      <c r="AC819" s="216">
        <v>42215</v>
      </c>
      <c r="AD819" s="485" t="e">
        <f>(O819/W819)*(((100-CC819)/100)*((100-2)/100))*100</f>
        <v>#VALUE!</v>
      </c>
      <c r="AE819" s="216">
        <v>42212</v>
      </c>
      <c r="AF819" s="235" t="s">
        <v>8294</v>
      </c>
      <c r="AG819" s="216">
        <v>42212</v>
      </c>
      <c r="AH819" s="215" t="s">
        <v>8294</v>
      </c>
      <c r="AI819" s="216" t="s">
        <v>8299</v>
      </c>
      <c r="AJ819" s="607">
        <v>135</v>
      </c>
      <c r="AK819" s="216">
        <v>42145</v>
      </c>
      <c r="AL819" s="215" t="s">
        <v>8294</v>
      </c>
      <c r="AM819" s="215"/>
      <c r="AN819" s="607">
        <v>102</v>
      </c>
      <c r="AO819" s="607"/>
      <c r="AP819" s="215" t="s">
        <v>8294</v>
      </c>
      <c r="AQ819" s="215"/>
      <c r="AR819" s="215" t="s">
        <v>8294</v>
      </c>
      <c r="AS819" s="215"/>
      <c r="AT819" s="215" t="s">
        <v>8294</v>
      </c>
      <c r="AU819" s="215" t="s">
        <v>8294</v>
      </c>
      <c r="AV819" s="215"/>
      <c r="AW819" s="215" t="s">
        <v>8294</v>
      </c>
      <c r="AX819" s="215"/>
      <c r="AY819" s="215" t="s">
        <v>8294</v>
      </c>
      <c r="AZ819" s="215"/>
      <c r="BA819" s="215" t="s">
        <v>8294</v>
      </c>
      <c r="BB819" s="215"/>
      <c r="BC819" s="215" t="s">
        <v>8294</v>
      </c>
      <c r="BD819" s="215"/>
      <c r="BE819" s="607">
        <v>3</v>
      </c>
      <c r="BF819" s="217">
        <v>42279</v>
      </c>
      <c r="BG819" s="607">
        <v>33.9</v>
      </c>
      <c r="BH819" s="607" t="s">
        <v>8299</v>
      </c>
      <c r="BI819" s="606" t="s">
        <v>8294</v>
      </c>
      <c r="BJ819" s="606"/>
      <c r="BK819" s="606" t="s">
        <v>8294</v>
      </c>
      <c r="BL819" s="606"/>
      <c r="BM819" s="607">
        <v>66.5</v>
      </c>
      <c r="BN819" s="607" t="s">
        <v>8299</v>
      </c>
      <c r="BO819" s="606" t="s">
        <v>8294</v>
      </c>
      <c r="BP819" s="606"/>
      <c r="BQ819" s="607">
        <v>5</v>
      </c>
      <c r="BR819" s="607" t="s">
        <v>8299</v>
      </c>
      <c r="BS819" s="607">
        <v>47</v>
      </c>
      <c r="BT819" s="607" t="s">
        <v>8299</v>
      </c>
      <c r="BU819" s="607">
        <v>17</v>
      </c>
      <c r="BV819" s="607" t="s">
        <v>8299</v>
      </c>
      <c r="BW819" s="607">
        <v>52</v>
      </c>
      <c r="BX819" s="607" t="s">
        <v>8299</v>
      </c>
      <c r="BY819" s="609">
        <v>7.0669012069702148</v>
      </c>
      <c r="BZ819" s="216">
        <v>42215</v>
      </c>
      <c r="CA819" s="607">
        <v>38.5</v>
      </c>
      <c r="CB819" s="208" t="s">
        <v>8299</v>
      </c>
      <c r="CC819" s="215" t="s">
        <v>8294</v>
      </c>
      <c r="CD819" s="216">
        <v>42215</v>
      </c>
      <c r="CE819" s="208">
        <v>0</v>
      </c>
      <c r="CG819" s="215" t="s">
        <v>8294</v>
      </c>
      <c r="CH819" s="215" t="s">
        <v>8294</v>
      </c>
      <c r="CI819" s="215" t="s">
        <v>8294</v>
      </c>
      <c r="CJ819" s="215" t="s">
        <v>8294</v>
      </c>
      <c r="CK819" s="208"/>
      <c r="CL819" s="208" t="s">
        <v>8865</v>
      </c>
      <c r="CM819" s="208"/>
      <c r="CN819" s="208"/>
    </row>
    <row r="820" spans="1:92">
      <c r="A820" s="208" t="s">
        <v>8268</v>
      </c>
      <c r="B820" s="606" t="s">
        <v>8230</v>
      </c>
      <c r="C820" s="606" t="s">
        <v>8229</v>
      </c>
      <c r="D820" s="606" t="s">
        <v>8276</v>
      </c>
      <c r="E820" s="607">
        <v>11</v>
      </c>
      <c r="F820" s="607">
        <v>2</v>
      </c>
      <c r="G820" s="608">
        <v>330</v>
      </c>
      <c r="H820" s="608">
        <v>13</v>
      </c>
      <c r="I820" s="608"/>
      <c r="J820" s="608"/>
      <c r="K820" s="606" t="s">
        <v>8294</v>
      </c>
      <c r="M820" s="607">
        <v>3</v>
      </c>
      <c r="N820" s="216">
        <v>41915</v>
      </c>
      <c r="O820" s="611">
        <v>2.1800000000000002</v>
      </c>
      <c r="P820" s="216">
        <v>42215</v>
      </c>
      <c r="Q820" s="215" t="s">
        <v>8294</v>
      </c>
      <c r="R820" s="215" t="s">
        <v>8294</v>
      </c>
      <c r="S820" s="215" t="s">
        <v>8294</v>
      </c>
      <c r="T820" s="215" t="s">
        <v>8294</v>
      </c>
      <c r="U820" s="209" t="e">
        <f>AD820*BS820</f>
        <v>#VALUE!</v>
      </c>
      <c r="V820" s="216">
        <v>42215</v>
      </c>
      <c r="W820" s="215">
        <v>13.5</v>
      </c>
      <c r="X820" s="215" t="s">
        <v>8294</v>
      </c>
      <c r="Y820" s="215" t="s">
        <v>8294</v>
      </c>
      <c r="Z820" s="209" t="e">
        <f>AD820*BU820</f>
        <v>#VALUE!</v>
      </c>
      <c r="AA820" s="216">
        <v>42215</v>
      </c>
      <c r="AB820" s="208" t="e">
        <f>(AD820/AH820)*10000</f>
        <v>#VALUE!</v>
      </c>
      <c r="AC820" s="216">
        <v>42215</v>
      </c>
      <c r="AD820" s="485" t="e">
        <f>(O820/W820)*(((100-CC820)/100)*((100-2)/100))*100</f>
        <v>#VALUE!</v>
      </c>
      <c r="AE820" s="216">
        <v>42212</v>
      </c>
      <c r="AF820" s="235" t="s">
        <v>8294</v>
      </c>
      <c r="AG820" s="216">
        <v>42212</v>
      </c>
      <c r="AH820" s="215" t="s">
        <v>8294</v>
      </c>
      <c r="AI820" s="216" t="s">
        <v>8299</v>
      </c>
      <c r="AJ820" s="607">
        <v>155</v>
      </c>
      <c r="AK820" s="216">
        <v>42145</v>
      </c>
      <c r="AL820" s="215" t="s">
        <v>8294</v>
      </c>
      <c r="AM820" s="215"/>
      <c r="AN820" s="607">
        <v>104</v>
      </c>
      <c r="AO820" s="607"/>
      <c r="AP820" s="215" t="s">
        <v>8294</v>
      </c>
      <c r="AQ820" s="215"/>
      <c r="AR820" s="215" t="s">
        <v>8294</v>
      </c>
      <c r="AS820" s="215"/>
      <c r="AT820" s="215" t="s">
        <v>8294</v>
      </c>
      <c r="AU820" s="215" t="s">
        <v>8294</v>
      </c>
      <c r="AV820" s="215"/>
      <c r="AW820" s="215" t="s">
        <v>8294</v>
      </c>
      <c r="AX820" s="215"/>
      <c r="AY820" s="215" t="s">
        <v>8294</v>
      </c>
      <c r="AZ820" s="215"/>
      <c r="BA820" s="215" t="s">
        <v>8294</v>
      </c>
      <c r="BB820" s="215"/>
      <c r="BC820" s="215" t="s">
        <v>8294</v>
      </c>
      <c r="BD820" s="215"/>
      <c r="BE820" s="607">
        <v>3</v>
      </c>
      <c r="BF820" s="217">
        <v>42279</v>
      </c>
      <c r="BG820" s="607">
        <v>-3</v>
      </c>
      <c r="BH820" s="607" t="s">
        <v>8299</v>
      </c>
      <c r="BI820" s="606" t="s">
        <v>8294</v>
      </c>
      <c r="BJ820" s="606"/>
      <c r="BK820" s="606" t="s">
        <v>8294</v>
      </c>
      <c r="BL820" s="606"/>
      <c r="BM820" s="607">
        <v>58.8</v>
      </c>
      <c r="BN820" s="607" t="s">
        <v>8299</v>
      </c>
      <c r="BO820" s="606" t="s">
        <v>8294</v>
      </c>
      <c r="BP820" s="606"/>
      <c r="BQ820" s="607">
        <v>10</v>
      </c>
      <c r="BR820" s="607" t="s">
        <v>8299</v>
      </c>
      <c r="BS820" s="607">
        <v>43.9</v>
      </c>
      <c r="BT820" s="607" t="s">
        <v>8299</v>
      </c>
      <c r="BU820" s="607">
        <v>15.8</v>
      </c>
      <c r="BV820" s="607" t="s">
        <v>8299</v>
      </c>
      <c r="BW820" s="607">
        <v>61</v>
      </c>
      <c r="BX820" s="607" t="s">
        <v>8299</v>
      </c>
      <c r="BY820" s="609">
        <v>6.7325291633605957</v>
      </c>
      <c r="BZ820" s="216">
        <v>42215</v>
      </c>
      <c r="CA820" s="607">
        <v>33.6</v>
      </c>
      <c r="CB820" s="208" t="s">
        <v>8299</v>
      </c>
      <c r="CC820" s="215" t="s">
        <v>8294</v>
      </c>
      <c r="CD820" s="216">
        <v>42215</v>
      </c>
      <c r="CE820" s="208">
        <v>0</v>
      </c>
      <c r="CG820" s="215" t="s">
        <v>8294</v>
      </c>
      <c r="CH820" s="215" t="s">
        <v>8294</v>
      </c>
      <c r="CI820" s="215" t="s">
        <v>8294</v>
      </c>
      <c r="CJ820" s="215" t="s">
        <v>8294</v>
      </c>
      <c r="CK820" s="208"/>
      <c r="CL820" s="208" t="s">
        <v>8865</v>
      </c>
      <c r="CM820" s="208"/>
      <c r="CN820" s="208"/>
    </row>
    <row r="821" spans="1:92">
      <c r="A821" s="208" t="s">
        <v>8268</v>
      </c>
      <c r="B821" s="606" t="s">
        <v>8254</v>
      </c>
      <c r="C821" s="606" t="s">
        <v>8304</v>
      </c>
      <c r="D821" s="606" t="s">
        <v>8276</v>
      </c>
      <c r="E821" s="607">
        <v>19</v>
      </c>
      <c r="F821" s="607">
        <v>2</v>
      </c>
      <c r="G821" s="608">
        <v>330</v>
      </c>
      <c r="H821" s="608">
        <v>14</v>
      </c>
      <c r="I821" s="608"/>
      <c r="J821" s="608"/>
      <c r="K821" s="606" t="s">
        <v>8294</v>
      </c>
      <c r="M821" s="607">
        <v>3</v>
      </c>
      <c r="N821" s="216">
        <v>41915</v>
      </c>
      <c r="O821" s="611">
        <v>3.34</v>
      </c>
      <c r="P821" s="216">
        <v>42215</v>
      </c>
      <c r="Q821" s="215" t="s">
        <v>8294</v>
      </c>
      <c r="R821" s="215" t="s">
        <v>8294</v>
      </c>
      <c r="S821" s="215" t="s">
        <v>8294</v>
      </c>
      <c r="T821" s="215" t="s">
        <v>8294</v>
      </c>
      <c r="U821" s="209" t="e">
        <f>AD821*BS821</f>
        <v>#VALUE!</v>
      </c>
      <c r="V821" s="216">
        <v>42215</v>
      </c>
      <c r="W821" s="215">
        <v>13.5</v>
      </c>
      <c r="X821" s="215" t="s">
        <v>8294</v>
      </c>
      <c r="Y821" s="215" t="s">
        <v>8294</v>
      </c>
      <c r="Z821" s="209" t="e">
        <f>AD821*BU821</f>
        <v>#VALUE!</v>
      </c>
      <c r="AA821" s="216">
        <v>42215</v>
      </c>
      <c r="AB821" s="208" t="e">
        <f>(AD821/AH821)*10000</f>
        <v>#VALUE!</v>
      </c>
      <c r="AC821" s="216">
        <v>42215</v>
      </c>
      <c r="AD821" s="485" t="e">
        <f>(O821/W821)*(((100-CC821)/100)*((100-2)/100))*100</f>
        <v>#VALUE!</v>
      </c>
      <c r="AE821" s="216">
        <v>42212</v>
      </c>
      <c r="AF821" s="235" t="s">
        <v>8294</v>
      </c>
      <c r="AG821" s="216">
        <v>42212</v>
      </c>
      <c r="AH821" s="215" t="s">
        <v>8294</v>
      </c>
      <c r="AI821" s="216" t="s">
        <v>8299</v>
      </c>
      <c r="AJ821" s="607">
        <v>155</v>
      </c>
      <c r="AK821" s="216">
        <v>42145</v>
      </c>
      <c r="AL821" s="215" t="s">
        <v>8294</v>
      </c>
      <c r="AM821" s="215"/>
      <c r="AN821" s="607">
        <v>103</v>
      </c>
      <c r="AO821" s="607"/>
      <c r="AP821" s="215" t="s">
        <v>8294</v>
      </c>
      <c r="AQ821" s="215"/>
      <c r="AR821" s="215" t="s">
        <v>8294</v>
      </c>
      <c r="AS821" s="215"/>
      <c r="AT821" s="215" t="s">
        <v>8294</v>
      </c>
      <c r="AU821" s="215" t="s">
        <v>8294</v>
      </c>
      <c r="AV821" s="215"/>
      <c r="AW821" s="215" t="s">
        <v>8294</v>
      </c>
      <c r="AX821" s="215"/>
      <c r="AY821" s="215" t="s">
        <v>8294</v>
      </c>
      <c r="AZ821" s="215"/>
      <c r="BA821" s="215" t="s">
        <v>8294</v>
      </c>
      <c r="BB821" s="215"/>
      <c r="BC821" s="215" t="s">
        <v>8294</v>
      </c>
      <c r="BD821" s="215"/>
      <c r="BE821" s="607">
        <v>3</v>
      </c>
      <c r="BF821" s="217">
        <v>42279</v>
      </c>
      <c r="BG821" s="607">
        <v>30.9</v>
      </c>
      <c r="BH821" s="607" t="s">
        <v>8299</v>
      </c>
      <c r="BI821" s="606" t="s">
        <v>8294</v>
      </c>
      <c r="BJ821" s="606"/>
      <c r="BK821" s="606" t="s">
        <v>8294</v>
      </c>
      <c r="BL821" s="606"/>
      <c r="BM821" s="607">
        <v>68.5</v>
      </c>
      <c r="BN821" s="607" t="s">
        <v>8299</v>
      </c>
      <c r="BO821" s="606" t="s">
        <v>8294</v>
      </c>
      <c r="BP821" s="606"/>
      <c r="BQ821" s="607">
        <v>4.5</v>
      </c>
      <c r="BR821" s="607" t="s">
        <v>8299</v>
      </c>
      <c r="BS821" s="607">
        <v>48.3</v>
      </c>
      <c r="BT821" s="607" t="s">
        <v>8299</v>
      </c>
      <c r="BU821" s="607">
        <v>15.6</v>
      </c>
      <c r="BV821" s="607" t="s">
        <v>8299</v>
      </c>
      <c r="BW821" s="607">
        <v>68.599999999999994</v>
      </c>
      <c r="BX821" s="607" t="s">
        <v>8299</v>
      </c>
      <c r="BY821" s="609">
        <v>7.1719751358032227</v>
      </c>
      <c r="BZ821" s="216">
        <v>42215</v>
      </c>
      <c r="CA821" s="607">
        <v>36.6</v>
      </c>
      <c r="CB821" s="208" t="s">
        <v>8299</v>
      </c>
      <c r="CC821" s="215" t="s">
        <v>8294</v>
      </c>
      <c r="CD821" s="216">
        <v>42215</v>
      </c>
      <c r="CE821" s="208">
        <v>0</v>
      </c>
      <c r="CG821" s="215" t="s">
        <v>8294</v>
      </c>
      <c r="CH821" s="215" t="s">
        <v>8294</v>
      </c>
      <c r="CI821" s="215" t="s">
        <v>8294</v>
      </c>
      <c r="CJ821" s="215" t="s">
        <v>8294</v>
      </c>
      <c r="CK821" s="208"/>
      <c r="CL821" s="208" t="s">
        <v>8865</v>
      </c>
      <c r="CM821" s="208"/>
      <c r="CN821" s="208"/>
    </row>
    <row r="822" spans="1:92">
      <c r="A822" s="208" t="s">
        <v>8268</v>
      </c>
      <c r="B822" s="606" t="s">
        <v>8195</v>
      </c>
      <c r="C822" s="606" t="s">
        <v>7396</v>
      </c>
      <c r="D822" s="606" t="s">
        <v>8276</v>
      </c>
      <c r="E822" s="607">
        <v>24</v>
      </c>
      <c r="F822" s="607">
        <v>2</v>
      </c>
      <c r="G822" s="608">
        <v>330</v>
      </c>
      <c r="H822" s="608">
        <v>15</v>
      </c>
      <c r="I822" s="608"/>
      <c r="J822" s="608"/>
      <c r="K822" s="607">
        <v>14</v>
      </c>
      <c r="L822" s="223">
        <v>42278</v>
      </c>
      <c r="M822" s="607">
        <v>3</v>
      </c>
      <c r="N822" s="216">
        <v>41915</v>
      </c>
      <c r="O822" s="611">
        <v>4.5199999999999996</v>
      </c>
      <c r="P822" s="216">
        <v>42215</v>
      </c>
      <c r="Q822" s="215" t="s">
        <v>8294</v>
      </c>
      <c r="R822" s="215" t="s">
        <v>8294</v>
      </c>
      <c r="S822" s="215" t="s">
        <v>8294</v>
      </c>
      <c r="T822" s="215" t="s">
        <v>8294</v>
      </c>
      <c r="U822" s="209" t="e">
        <f>AD822*BS822</f>
        <v>#VALUE!</v>
      </c>
      <c r="V822" s="216">
        <v>42215</v>
      </c>
      <c r="W822" s="215">
        <v>13.5</v>
      </c>
      <c r="X822" s="215" t="s">
        <v>8294</v>
      </c>
      <c r="Y822" s="215" t="s">
        <v>8294</v>
      </c>
      <c r="Z822" s="209" t="e">
        <f>AD822*BU822</f>
        <v>#VALUE!</v>
      </c>
      <c r="AA822" s="216">
        <v>42215</v>
      </c>
      <c r="AB822" s="208" t="e">
        <f>(AD822/AH822)*10000</f>
        <v>#VALUE!</v>
      </c>
      <c r="AC822" s="216">
        <v>42215</v>
      </c>
      <c r="AD822" s="485" t="e">
        <f>(O822/W822)*(((100-CC822)/100)*((100-2)/100))*100</f>
        <v>#VALUE!</v>
      </c>
      <c r="AE822" s="216">
        <v>42212</v>
      </c>
      <c r="AF822" s="235" t="s">
        <v>8294</v>
      </c>
      <c r="AG822" s="216">
        <v>42212</v>
      </c>
      <c r="AH822" s="215" t="s">
        <v>8294</v>
      </c>
      <c r="AI822" s="216" t="s">
        <v>8299</v>
      </c>
      <c r="AJ822" s="607">
        <v>155</v>
      </c>
      <c r="AK822" s="216">
        <v>42145</v>
      </c>
      <c r="AL822" s="215" t="s">
        <v>8294</v>
      </c>
      <c r="AM822" s="215"/>
      <c r="AN822" s="607">
        <v>104</v>
      </c>
      <c r="AO822" s="607"/>
      <c r="AP822" s="215" t="s">
        <v>8294</v>
      </c>
      <c r="AQ822" s="215"/>
      <c r="AR822" s="215" t="s">
        <v>8294</v>
      </c>
      <c r="AS822" s="215"/>
      <c r="AT822" s="215" t="s">
        <v>8294</v>
      </c>
      <c r="AU822" s="215" t="s">
        <v>8294</v>
      </c>
      <c r="AV822" s="215"/>
      <c r="AW822" s="215" t="s">
        <v>8294</v>
      </c>
      <c r="AX822" s="215"/>
      <c r="AY822" s="215" t="s">
        <v>8294</v>
      </c>
      <c r="AZ822" s="215"/>
      <c r="BA822" s="215" t="s">
        <v>8294</v>
      </c>
      <c r="BB822" s="215"/>
      <c r="BC822" s="215" t="s">
        <v>8294</v>
      </c>
      <c r="BD822" s="215"/>
      <c r="BE822" s="607">
        <v>3</v>
      </c>
      <c r="BF822" s="217">
        <v>42279</v>
      </c>
      <c r="BG822" s="607">
        <v>-7.8</v>
      </c>
      <c r="BH822" s="607" t="s">
        <v>8299</v>
      </c>
      <c r="BI822" s="606" t="s">
        <v>8294</v>
      </c>
      <c r="BJ822" s="606"/>
      <c r="BK822" s="606" t="s">
        <v>8294</v>
      </c>
      <c r="BL822" s="606"/>
      <c r="BM822" s="607">
        <v>58.5</v>
      </c>
      <c r="BN822" s="607" t="s">
        <v>8299</v>
      </c>
      <c r="BO822" s="606" t="s">
        <v>8294</v>
      </c>
      <c r="BP822" s="606"/>
      <c r="BQ822" s="607">
        <v>11</v>
      </c>
      <c r="BR822" s="607" t="s">
        <v>8299</v>
      </c>
      <c r="BS822" s="607">
        <v>45.1</v>
      </c>
      <c r="BT822" s="607" t="s">
        <v>8299</v>
      </c>
      <c r="BU822" s="607">
        <v>15.6</v>
      </c>
      <c r="BV822" s="607" t="s">
        <v>8299</v>
      </c>
      <c r="BW822" s="607">
        <v>14</v>
      </c>
      <c r="BX822" s="607" t="s">
        <v>8299</v>
      </c>
      <c r="BY822" s="609">
        <v>7.1274957656860352</v>
      </c>
      <c r="BZ822" s="216">
        <v>42215</v>
      </c>
      <c r="CA822" s="607">
        <v>34.1</v>
      </c>
      <c r="CB822" s="208" t="s">
        <v>8299</v>
      </c>
      <c r="CC822" s="215" t="s">
        <v>8294</v>
      </c>
      <c r="CD822" s="216">
        <v>42215</v>
      </c>
      <c r="CE822" s="208">
        <v>0</v>
      </c>
      <c r="CG822" s="215" t="s">
        <v>8294</v>
      </c>
      <c r="CH822" s="215" t="s">
        <v>8294</v>
      </c>
      <c r="CI822" s="215" t="s">
        <v>8294</v>
      </c>
      <c r="CJ822" s="215" t="s">
        <v>8294</v>
      </c>
      <c r="CK822" s="208"/>
      <c r="CL822" s="208" t="s">
        <v>8865</v>
      </c>
      <c r="CM822" s="208"/>
      <c r="CN822" s="208"/>
    </row>
    <row r="823" spans="1:92">
      <c r="A823" s="208" t="s">
        <v>8268</v>
      </c>
      <c r="B823" s="606" t="s">
        <v>8203</v>
      </c>
      <c r="C823" s="606" t="s">
        <v>8202</v>
      </c>
      <c r="D823" s="606" t="s">
        <v>8276</v>
      </c>
      <c r="E823" s="607">
        <v>2</v>
      </c>
      <c r="F823" s="607">
        <v>2</v>
      </c>
      <c r="G823" s="608">
        <v>330</v>
      </c>
      <c r="H823" s="608">
        <v>16</v>
      </c>
      <c r="I823" s="608"/>
      <c r="J823" s="608"/>
      <c r="K823" s="606" t="s">
        <v>8294</v>
      </c>
      <c r="M823" s="607">
        <v>3</v>
      </c>
      <c r="N823" s="216">
        <v>41915</v>
      </c>
      <c r="O823" s="611">
        <v>1.27</v>
      </c>
      <c r="P823" s="216">
        <v>42215</v>
      </c>
      <c r="Q823" s="215" t="s">
        <v>8294</v>
      </c>
      <c r="R823" s="215" t="s">
        <v>8294</v>
      </c>
      <c r="S823" s="215" t="s">
        <v>8294</v>
      </c>
      <c r="T823" s="215" t="s">
        <v>8294</v>
      </c>
      <c r="U823" s="209" t="e">
        <f>AD823*BS823</f>
        <v>#VALUE!</v>
      </c>
      <c r="V823" s="216">
        <v>42215</v>
      </c>
      <c r="W823" s="215">
        <v>13.5</v>
      </c>
      <c r="X823" s="215" t="s">
        <v>8294</v>
      </c>
      <c r="Y823" s="215" t="s">
        <v>8294</v>
      </c>
      <c r="Z823" s="209" t="e">
        <f>AD823*BU823</f>
        <v>#VALUE!</v>
      </c>
      <c r="AA823" s="216">
        <v>42215</v>
      </c>
      <c r="AB823" s="208" t="e">
        <f>(AD823/AH823)*10000</f>
        <v>#VALUE!</v>
      </c>
      <c r="AC823" s="216">
        <v>42215</v>
      </c>
      <c r="AD823" s="485" t="e">
        <f>(O823/W823)*(((100-CC823)/100)*((100-2)/100))*100</f>
        <v>#VALUE!</v>
      </c>
      <c r="AE823" s="216">
        <v>42212</v>
      </c>
      <c r="AF823" s="235" t="s">
        <v>8294</v>
      </c>
      <c r="AG823" s="216">
        <v>42212</v>
      </c>
      <c r="AH823" s="215" t="s">
        <v>8294</v>
      </c>
      <c r="AI823" s="216" t="s">
        <v>8299</v>
      </c>
      <c r="AJ823" s="607">
        <v>145</v>
      </c>
      <c r="AK823" s="216">
        <v>42145</v>
      </c>
      <c r="AL823" s="215" t="s">
        <v>8294</v>
      </c>
      <c r="AM823" s="215"/>
      <c r="AN823" s="607">
        <v>104</v>
      </c>
      <c r="AO823" s="607"/>
      <c r="AP823" s="215" t="s">
        <v>8294</v>
      </c>
      <c r="AQ823" s="215"/>
      <c r="AR823" s="215" t="s">
        <v>8294</v>
      </c>
      <c r="AS823" s="215"/>
      <c r="AT823" s="215" t="s">
        <v>8294</v>
      </c>
      <c r="AU823" s="215" t="s">
        <v>8294</v>
      </c>
      <c r="AV823" s="215"/>
      <c r="AW823" s="215" t="s">
        <v>8294</v>
      </c>
      <c r="AX823" s="215"/>
      <c r="AY823" s="215" t="s">
        <v>8294</v>
      </c>
      <c r="AZ823" s="215"/>
      <c r="BA823" s="215" t="s">
        <v>8294</v>
      </c>
      <c r="BB823" s="215"/>
      <c r="BC823" s="215" t="s">
        <v>8294</v>
      </c>
      <c r="BD823" s="215"/>
      <c r="BE823" s="607">
        <v>3</v>
      </c>
      <c r="BF823" s="217">
        <v>42279</v>
      </c>
      <c r="BG823" s="607">
        <v>27</v>
      </c>
      <c r="BH823" s="607" t="s">
        <v>8299</v>
      </c>
      <c r="BI823" s="606" t="s">
        <v>8294</v>
      </c>
      <c r="BJ823" s="606"/>
      <c r="BK823" s="606" t="s">
        <v>8294</v>
      </c>
      <c r="BL823" s="606"/>
      <c r="BM823" s="607">
        <v>68.400000000000006</v>
      </c>
      <c r="BN823" s="607" t="s">
        <v>8299</v>
      </c>
      <c r="BO823" s="606" t="s">
        <v>8294</v>
      </c>
      <c r="BP823" s="606"/>
      <c r="BQ823" s="607">
        <v>4.9000000000000004</v>
      </c>
      <c r="BR823" s="607" t="s">
        <v>8299</v>
      </c>
      <c r="BS823" s="607">
        <v>45.2</v>
      </c>
      <c r="BT823" s="607" t="s">
        <v>8299</v>
      </c>
      <c r="BU823" s="607">
        <v>17.600000000000001</v>
      </c>
      <c r="BV823" s="607" t="s">
        <v>8299</v>
      </c>
      <c r="BW823" s="607">
        <v>68.5</v>
      </c>
      <c r="BX823" s="607" t="s">
        <v>8299</v>
      </c>
      <c r="BY823" s="609">
        <v>7.2778239250183105</v>
      </c>
      <c r="BZ823" s="216">
        <v>42215</v>
      </c>
      <c r="CA823" s="607">
        <v>38.4</v>
      </c>
      <c r="CB823" s="208" t="s">
        <v>8299</v>
      </c>
      <c r="CC823" s="215" t="s">
        <v>8294</v>
      </c>
      <c r="CD823" s="216">
        <v>42215</v>
      </c>
      <c r="CE823" s="208">
        <v>0</v>
      </c>
      <c r="CG823" s="215" t="s">
        <v>8294</v>
      </c>
      <c r="CH823" s="215" t="s">
        <v>8294</v>
      </c>
      <c r="CI823" s="215" t="s">
        <v>8294</v>
      </c>
      <c r="CJ823" s="215" t="s">
        <v>8294</v>
      </c>
      <c r="CK823" s="208"/>
      <c r="CL823" s="208" t="s">
        <v>8865</v>
      </c>
      <c r="CM823" s="208"/>
      <c r="CN823" s="208"/>
    </row>
    <row r="824" spans="1:92">
      <c r="A824" s="208" t="s">
        <v>8268</v>
      </c>
      <c r="B824" s="606" t="s">
        <v>8254</v>
      </c>
      <c r="C824" s="606" t="s">
        <v>8304</v>
      </c>
      <c r="D824" s="606" t="s">
        <v>8274</v>
      </c>
      <c r="E824" s="607">
        <v>19</v>
      </c>
      <c r="F824" s="607">
        <v>2</v>
      </c>
      <c r="G824" s="608">
        <v>330</v>
      </c>
      <c r="H824" s="608">
        <v>17</v>
      </c>
      <c r="I824" s="608"/>
      <c r="J824" s="608"/>
      <c r="K824" s="606" t="s">
        <v>8294</v>
      </c>
      <c r="M824" s="607">
        <v>3</v>
      </c>
      <c r="N824" s="216">
        <v>41915</v>
      </c>
      <c r="O824" s="611">
        <v>3.04</v>
      </c>
      <c r="P824" s="216">
        <v>42215</v>
      </c>
      <c r="Q824" s="215" t="s">
        <v>8294</v>
      </c>
      <c r="R824" s="215" t="s">
        <v>8294</v>
      </c>
      <c r="S824" s="215" t="s">
        <v>8294</v>
      </c>
      <c r="T824" s="215" t="s">
        <v>8294</v>
      </c>
      <c r="U824" s="209">
        <f>AD824*BS824</f>
        <v>1005.0805665185185</v>
      </c>
      <c r="V824" s="216">
        <v>42215</v>
      </c>
      <c r="W824" s="215">
        <v>13.5</v>
      </c>
      <c r="X824" s="215" t="s">
        <v>8294</v>
      </c>
      <c r="Y824" s="215" t="s">
        <v>8294</v>
      </c>
      <c r="Z824" s="209">
        <f>AD824*BU824</f>
        <v>323.95158755555553</v>
      </c>
      <c r="AA824" s="216">
        <v>42215</v>
      </c>
      <c r="AB824" s="208" t="e">
        <f>(AD824/AH824)*10000</f>
        <v>#VALUE!</v>
      </c>
      <c r="AC824" s="216">
        <v>42215</v>
      </c>
      <c r="AD824" s="485">
        <f>(O824/W824)*(((100-CC824)/100)*((100-2)/100))*100</f>
        <v>20.766127407407406</v>
      </c>
      <c r="AE824" s="216">
        <v>42212</v>
      </c>
      <c r="AF824" s="235">
        <v>23.285632885632882</v>
      </c>
      <c r="AG824" s="216">
        <v>42212</v>
      </c>
      <c r="AH824" s="215" t="s">
        <v>8294</v>
      </c>
      <c r="AI824" s="216" t="s">
        <v>8299</v>
      </c>
      <c r="AJ824" s="607">
        <v>155</v>
      </c>
      <c r="AK824" s="216">
        <v>42145</v>
      </c>
      <c r="AL824" s="215" t="s">
        <v>8294</v>
      </c>
      <c r="AM824" s="215"/>
      <c r="AN824" s="607">
        <v>103</v>
      </c>
      <c r="AO824" s="607"/>
      <c r="AP824" s="215" t="s">
        <v>8294</v>
      </c>
      <c r="AQ824" s="215"/>
      <c r="AR824" s="215" t="s">
        <v>8294</v>
      </c>
      <c r="AS824" s="215"/>
      <c r="AT824" s="215" t="s">
        <v>8294</v>
      </c>
      <c r="AU824" s="215" t="s">
        <v>8294</v>
      </c>
      <c r="AV824" s="215"/>
      <c r="AW824" s="215" t="s">
        <v>8294</v>
      </c>
      <c r="AX824" s="215"/>
      <c r="AY824" s="215" t="s">
        <v>8294</v>
      </c>
      <c r="AZ824" s="215"/>
      <c r="BA824" s="215" t="s">
        <v>8294</v>
      </c>
      <c r="BB824" s="215"/>
      <c r="BC824" s="215" t="s">
        <v>8294</v>
      </c>
      <c r="BD824" s="215"/>
      <c r="BE824" s="607">
        <v>3</v>
      </c>
      <c r="BF824" s="217">
        <v>42279</v>
      </c>
      <c r="BG824" s="607">
        <v>34.9</v>
      </c>
      <c r="BH824" s="607" t="s">
        <v>8299</v>
      </c>
      <c r="BI824" s="606" t="s">
        <v>8294</v>
      </c>
      <c r="BJ824" s="606"/>
      <c r="BK824" s="606" t="s">
        <v>8294</v>
      </c>
      <c r="BL824" s="606"/>
      <c r="BM824" s="607">
        <v>68.8</v>
      </c>
      <c r="BN824" s="607" t="s">
        <v>8299</v>
      </c>
      <c r="BO824" s="606" t="s">
        <v>8294</v>
      </c>
      <c r="BP824" s="606"/>
      <c r="BQ824" s="607">
        <v>4.3</v>
      </c>
      <c r="BR824" s="607" t="s">
        <v>8299</v>
      </c>
      <c r="BS824" s="607">
        <v>48.4</v>
      </c>
      <c r="BT824" s="607" t="s">
        <v>8299</v>
      </c>
      <c r="BU824" s="607">
        <v>15.6</v>
      </c>
      <c r="BV824" s="607" t="s">
        <v>8299</v>
      </c>
      <c r="BW824" s="607">
        <v>73</v>
      </c>
      <c r="BX824" s="607" t="s">
        <v>8299</v>
      </c>
      <c r="BY824" s="609">
        <v>7.1763529777526855</v>
      </c>
      <c r="BZ824" s="216">
        <v>42215</v>
      </c>
      <c r="CA824" s="607">
        <v>36.700000000000003</v>
      </c>
      <c r="CB824" s="208" t="s">
        <v>8299</v>
      </c>
      <c r="CC824" s="611">
        <v>5.9</v>
      </c>
      <c r="CD824" s="216">
        <v>42215</v>
      </c>
      <c r="CE824" s="208">
        <v>0</v>
      </c>
      <c r="CG824" s="215" t="s">
        <v>8294</v>
      </c>
      <c r="CH824" s="215" t="s">
        <v>8294</v>
      </c>
      <c r="CI824" s="215" t="s">
        <v>8294</v>
      </c>
      <c r="CJ824" s="215" t="s">
        <v>8294</v>
      </c>
      <c r="CK824" s="208"/>
      <c r="CL824" s="208" t="s">
        <v>8865</v>
      </c>
      <c r="CM824" s="208"/>
      <c r="CN824" s="208"/>
    </row>
    <row r="825" spans="1:92">
      <c r="A825" s="208" t="s">
        <v>8268</v>
      </c>
      <c r="B825" s="606" t="s">
        <v>8260</v>
      </c>
      <c r="C825" s="606" t="s">
        <v>8306</v>
      </c>
      <c r="D825" s="606" t="s">
        <v>8274</v>
      </c>
      <c r="E825" s="607">
        <v>21</v>
      </c>
      <c r="F825" s="607">
        <v>2</v>
      </c>
      <c r="G825" s="608">
        <v>330</v>
      </c>
      <c r="H825" s="608">
        <v>18</v>
      </c>
      <c r="I825" s="608"/>
      <c r="J825" s="608"/>
      <c r="K825" s="606" t="s">
        <v>8294</v>
      </c>
      <c r="M825" s="607">
        <v>3</v>
      </c>
      <c r="N825" s="216">
        <v>41915</v>
      </c>
      <c r="O825" s="611">
        <v>1.82</v>
      </c>
      <c r="P825" s="216">
        <v>42215</v>
      </c>
      <c r="Q825" s="215" t="s">
        <v>8294</v>
      </c>
      <c r="R825" s="215" t="s">
        <v>8294</v>
      </c>
      <c r="S825" s="215" t="s">
        <v>8294</v>
      </c>
      <c r="T825" s="215" t="s">
        <v>8294</v>
      </c>
      <c r="U825" s="209">
        <f>AD825*BS825</f>
        <v>572.55938133333325</v>
      </c>
      <c r="V825" s="216">
        <v>42215</v>
      </c>
      <c r="W825" s="215">
        <v>13.5</v>
      </c>
      <c r="X825" s="215" t="s">
        <v>8294</v>
      </c>
      <c r="Y825" s="215" t="s">
        <v>8294</v>
      </c>
      <c r="Z825" s="209">
        <f>AD825*BU825</f>
        <v>207.753728</v>
      </c>
      <c r="AA825" s="216">
        <v>42215</v>
      </c>
      <c r="AB825" s="208" t="e">
        <f>(AD825/AH825)*10000</f>
        <v>#VALUE!</v>
      </c>
      <c r="AC825" s="216">
        <v>42215</v>
      </c>
      <c r="AD825" s="485">
        <f>(O825/W825)*(((100-CC825)/100)*((100-2)/100))*100</f>
        <v>12.366293333333333</v>
      </c>
      <c r="AE825" s="216">
        <v>42212</v>
      </c>
      <c r="AF825" s="235">
        <v>13.866666666666665</v>
      </c>
      <c r="AG825" s="216">
        <v>42212</v>
      </c>
      <c r="AH825" s="215" t="s">
        <v>8294</v>
      </c>
      <c r="AI825" s="216" t="s">
        <v>8299</v>
      </c>
      <c r="AJ825" s="607">
        <v>150</v>
      </c>
      <c r="AK825" s="216">
        <v>42145</v>
      </c>
      <c r="AL825" s="215" t="s">
        <v>8294</v>
      </c>
      <c r="AM825" s="215"/>
      <c r="AN825" s="607">
        <v>105</v>
      </c>
      <c r="AO825" s="607"/>
      <c r="AP825" s="215" t="s">
        <v>8294</v>
      </c>
      <c r="AQ825" s="215"/>
      <c r="AR825" s="215" t="s">
        <v>8294</v>
      </c>
      <c r="AS825" s="215"/>
      <c r="AT825" s="215" t="s">
        <v>8294</v>
      </c>
      <c r="AU825" s="215" t="s">
        <v>8294</v>
      </c>
      <c r="AV825" s="215"/>
      <c r="AW825" s="215" t="s">
        <v>8294</v>
      </c>
      <c r="AX825" s="215"/>
      <c r="AY825" s="215" t="s">
        <v>8294</v>
      </c>
      <c r="AZ825" s="215"/>
      <c r="BA825" s="215" t="s">
        <v>8294</v>
      </c>
      <c r="BB825" s="215"/>
      <c r="BC825" s="215" t="s">
        <v>8294</v>
      </c>
      <c r="BD825" s="215"/>
      <c r="BE825" s="607">
        <v>3</v>
      </c>
      <c r="BF825" s="217">
        <v>42279</v>
      </c>
      <c r="BG825" s="607">
        <v>25.4</v>
      </c>
      <c r="BH825" s="607" t="s">
        <v>8299</v>
      </c>
      <c r="BI825" s="606" t="s">
        <v>8294</v>
      </c>
      <c r="BJ825" s="606"/>
      <c r="BK825" s="606" t="s">
        <v>8294</v>
      </c>
      <c r="BL825" s="606"/>
      <c r="BM825" s="607">
        <v>65.599999999999994</v>
      </c>
      <c r="BN825" s="607" t="s">
        <v>8299</v>
      </c>
      <c r="BO825" s="606" t="s">
        <v>8294</v>
      </c>
      <c r="BP825" s="606"/>
      <c r="BQ825" s="607">
        <v>5.3</v>
      </c>
      <c r="BR825" s="607" t="s">
        <v>8299</v>
      </c>
      <c r="BS825" s="607">
        <v>46.3</v>
      </c>
      <c r="BT825" s="607" t="s">
        <v>8299</v>
      </c>
      <c r="BU825" s="607">
        <v>16.8</v>
      </c>
      <c r="BV825" s="607" t="s">
        <v>8299</v>
      </c>
      <c r="BW825" s="607">
        <v>61.9</v>
      </c>
      <c r="BX825" s="607" t="s">
        <v>8299</v>
      </c>
      <c r="BY825" s="609">
        <v>7.434873104095459</v>
      </c>
      <c r="BZ825" s="216">
        <v>42215</v>
      </c>
      <c r="CA825" s="607">
        <v>37.6</v>
      </c>
      <c r="CB825" s="208" t="s">
        <v>8299</v>
      </c>
      <c r="CC825" s="611">
        <v>6.4</v>
      </c>
      <c r="CD825" s="216">
        <v>42215</v>
      </c>
      <c r="CE825" s="208">
        <v>0</v>
      </c>
      <c r="CG825" s="215" t="s">
        <v>8294</v>
      </c>
      <c r="CH825" s="215" t="s">
        <v>8294</v>
      </c>
      <c r="CI825" s="215" t="s">
        <v>8294</v>
      </c>
      <c r="CJ825" s="215" t="s">
        <v>8294</v>
      </c>
      <c r="CK825" s="208"/>
      <c r="CL825" s="208" t="s">
        <v>8865</v>
      </c>
      <c r="CM825" s="208"/>
      <c r="CN825" s="208"/>
    </row>
    <row r="826" spans="1:92">
      <c r="A826" s="208" t="s">
        <v>8268</v>
      </c>
      <c r="B826" s="606" t="s">
        <v>8195</v>
      </c>
      <c r="C826" s="606" t="s">
        <v>7396</v>
      </c>
      <c r="D826" s="606" t="s">
        <v>8274</v>
      </c>
      <c r="E826" s="607">
        <v>24</v>
      </c>
      <c r="F826" s="607">
        <v>2</v>
      </c>
      <c r="G826" s="608">
        <v>330</v>
      </c>
      <c r="H826" s="608">
        <v>19</v>
      </c>
      <c r="I826" s="608"/>
      <c r="J826" s="608"/>
      <c r="K826" s="607">
        <v>32</v>
      </c>
      <c r="L826" s="223">
        <v>42278</v>
      </c>
      <c r="M826" s="607">
        <v>3</v>
      </c>
      <c r="N826" s="216">
        <v>41915</v>
      </c>
      <c r="O826" s="611">
        <v>3.35</v>
      </c>
      <c r="P826" s="216">
        <v>42215</v>
      </c>
      <c r="Q826" s="215" t="s">
        <v>8294</v>
      </c>
      <c r="R826" s="215" t="s">
        <v>8294</v>
      </c>
      <c r="S826" s="215" t="s">
        <v>8294</v>
      </c>
      <c r="T826" s="215" t="s">
        <v>8294</v>
      </c>
      <c r="U826" s="209" t="e">
        <f>AD826*BS826</f>
        <v>#VALUE!</v>
      </c>
      <c r="V826" s="216">
        <v>42215</v>
      </c>
      <c r="W826" s="215">
        <v>13.5</v>
      </c>
      <c r="X826" s="215" t="s">
        <v>8294</v>
      </c>
      <c r="Y826" s="215" t="s">
        <v>8294</v>
      </c>
      <c r="Z826" s="209" t="e">
        <f>AD826*BU826</f>
        <v>#VALUE!</v>
      </c>
      <c r="AA826" s="216">
        <v>42215</v>
      </c>
      <c r="AB826" s="208" t="e">
        <f>(AD826/AH826)*10000</f>
        <v>#VALUE!</v>
      </c>
      <c r="AC826" s="216">
        <v>42215</v>
      </c>
      <c r="AD826" s="485" t="e">
        <f>(O826/W826)*(((100-CC826)/100)*((100-2)/100))*100</f>
        <v>#VALUE!</v>
      </c>
      <c r="AE826" s="216">
        <v>42212</v>
      </c>
      <c r="AF826" s="235" t="s">
        <v>8294</v>
      </c>
      <c r="AG826" s="216">
        <v>42212</v>
      </c>
      <c r="AH826" s="215" t="s">
        <v>8294</v>
      </c>
      <c r="AI826" s="216" t="s">
        <v>8299</v>
      </c>
      <c r="AJ826" s="607">
        <v>145</v>
      </c>
      <c r="AK826" s="216">
        <v>42145</v>
      </c>
      <c r="AL826" s="215" t="s">
        <v>8294</v>
      </c>
      <c r="AM826" s="215"/>
      <c r="AN826" s="607">
        <v>103</v>
      </c>
      <c r="AO826" s="607"/>
      <c r="AP826" s="215" t="s">
        <v>8294</v>
      </c>
      <c r="AQ826" s="215"/>
      <c r="AR826" s="215" t="s">
        <v>8294</v>
      </c>
      <c r="AS826" s="215"/>
      <c r="AT826" s="215" t="s">
        <v>8294</v>
      </c>
      <c r="AU826" s="215" t="s">
        <v>8294</v>
      </c>
      <c r="AV826" s="215"/>
      <c r="AW826" s="215" t="s">
        <v>8294</v>
      </c>
      <c r="AX826" s="215"/>
      <c r="AY826" s="215" t="s">
        <v>8294</v>
      </c>
      <c r="AZ826" s="215"/>
      <c r="BA826" s="215" t="s">
        <v>8294</v>
      </c>
      <c r="BB826" s="215"/>
      <c r="BC826" s="215" t="s">
        <v>8294</v>
      </c>
      <c r="BD826" s="215"/>
      <c r="BE826" s="607">
        <v>3</v>
      </c>
      <c r="BF826" s="217">
        <v>42279</v>
      </c>
      <c r="BG826" s="607">
        <v>-6.8</v>
      </c>
      <c r="BH826" s="607" t="s">
        <v>8299</v>
      </c>
      <c r="BI826" s="606" t="s">
        <v>8294</v>
      </c>
      <c r="BJ826" s="606"/>
      <c r="BK826" s="606" t="s">
        <v>8294</v>
      </c>
      <c r="BL826" s="606"/>
      <c r="BM826" s="607">
        <v>60</v>
      </c>
      <c r="BN826" s="607" t="s">
        <v>8299</v>
      </c>
      <c r="BO826" s="606" t="s">
        <v>8294</v>
      </c>
      <c r="BP826" s="606"/>
      <c r="BQ826" s="607">
        <v>10.3</v>
      </c>
      <c r="BR826" s="607" t="s">
        <v>8299</v>
      </c>
      <c r="BS826" s="607">
        <v>45.1</v>
      </c>
      <c r="BT826" s="607" t="s">
        <v>8299</v>
      </c>
      <c r="BU826" s="607">
        <v>15.3</v>
      </c>
      <c r="BV826" s="607" t="s">
        <v>8299</v>
      </c>
      <c r="BW826" s="607">
        <v>19.399999999999999</v>
      </c>
      <c r="BX826" s="607" t="s">
        <v>8299</v>
      </c>
      <c r="BY826" s="609">
        <v>7.5534029006958008</v>
      </c>
      <c r="BZ826" s="216">
        <v>42215</v>
      </c>
      <c r="CA826" s="607">
        <v>33.4</v>
      </c>
      <c r="CB826" s="208" t="s">
        <v>8299</v>
      </c>
      <c r="CC826" s="215" t="s">
        <v>8294</v>
      </c>
      <c r="CD826" s="216">
        <v>42215</v>
      </c>
      <c r="CE826" s="208">
        <v>0</v>
      </c>
      <c r="CG826" s="215" t="s">
        <v>8294</v>
      </c>
      <c r="CH826" s="215" t="s">
        <v>8294</v>
      </c>
      <c r="CI826" s="215" t="s">
        <v>8294</v>
      </c>
      <c r="CJ826" s="215" t="s">
        <v>8294</v>
      </c>
      <c r="CK826" s="208"/>
      <c r="CL826" s="208" t="s">
        <v>8865</v>
      </c>
      <c r="CM826" s="208"/>
      <c r="CN826" s="208"/>
    </row>
    <row r="827" spans="1:92">
      <c r="A827" s="208" t="s">
        <v>8268</v>
      </c>
      <c r="B827" s="606" t="s">
        <v>8257</v>
      </c>
      <c r="C827" s="606" t="s">
        <v>8305</v>
      </c>
      <c r="D827" s="606" t="s">
        <v>8274</v>
      </c>
      <c r="E827" s="607">
        <v>20</v>
      </c>
      <c r="F827" s="607">
        <v>2</v>
      </c>
      <c r="G827" s="608">
        <v>330</v>
      </c>
      <c r="H827" s="608">
        <v>20</v>
      </c>
      <c r="I827" s="608"/>
      <c r="J827" s="608"/>
      <c r="K827" s="606" t="s">
        <v>8294</v>
      </c>
      <c r="M827" s="607">
        <v>3</v>
      </c>
      <c r="N827" s="216">
        <v>41915</v>
      </c>
      <c r="O827" s="611">
        <v>1.86</v>
      </c>
      <c r="P827" s="216">
        <v>42215</v>
      </c>
      <c r="Q827" s="215" t="s">
        <v>8294</v>
      </c>
      <c r="R827" s="215" t="s">
        <v>8294</v>
      </c>
      <c r="S827" s="215" t="s">
        <v>8294</v>
      </c>
      <c r="T827" s="215" t="s">
        <v>8294</v>
      </c>
      <c r="U827" s="209">
        <f>AD827*BS827</f>
        <v>616.13205422222234</v>
      </c>
      <c r="V827" s="216">
        <v>42215</v>
      </c>
      <c r="W827" s="215">
        <v>13.5</v>
      </c>
      <c r="X827" s="215" t="s">
        <v>8294</v>
      </c>
      <c r="Y827" s="215" t="s">
        <v>8294</v>
      </c>
      <c r="Z827" s="209">
        <f>AD827*BU827</f>
        <v>198.62984088888891</v>
      </c>
      <c r="AA827" s="216">
        <v>42215</v>
      </c>
      <c r="AB827" s="208" t="e">
        <f>(AD827/AH827)*10000</f>
        <v>#VALUE!</v>
      </c>
      <c r="AC827" s="216">
        <v>42215</v>
      </c>
      <c r="AD827" s="485">
        <f>(O827/W827)*(((100-CC827)/100)*((100-2)/100))*100</f>
        <v>12.651582222222224</v>
      </c>
      <c r="AE827" s="216">
        <v>42212</v>
      </c>
      <c r="AF827" s="235">
        <v>14.186568986568988</v>
      </c>
      <c r="AG827" s="216">
        <v>42212</v>
      </c>
      <c r="AH827" s="215" t="s">
        <v>8294</v>
      </c>
      <c r="AI827" s="216" t="s">
        <v>8299</v>
      </c>
      <c r="AJ827" s="607">
        <v>155</v>
      </c>
      <c r="AK827" s="216">
        <v>42145</v>
      </c>
      <c r="AL827" s="215" t="s">
        <v>8294</v>
      </c>
      <c r="AM827" s="215"/>
      <c r="AN827" s="607">
        <v>105</v>
      </c>
      <c r="AO827" s="607"/>
      <c r="AP827" s="215" t="s">
        <v>8294</v>
      </c>
      <c r="AQ827" s="215"/>
      <c r="AR827" s="215" t="s">
        <v>8294</v>
      </c>
      <c r="AS827" s="215"/>
      <c r="AT827" s="215" t="s">
        <v>8294</v>
      </c>
      <c r="AU827" s="215" t="s">
        <v>8294</v>
      </c>
      <c r="AV827" s="215"/>
      <c r="AW827" s="215" t="s">
        <v>8294</v>
      </c>
      <c r="AX827" s="215"/>
      <c r="AY827" s="215" t="s">
        <v>8294</v>
      </c>
      <c r="AZ827" s="215"/>
      <c r="BA827" s="215" t="s">
        <v>8294</v>
      </c>
      <c r="BB827" s="215"/>
      <c r="BC827" s="215" t="s">
        <v>8294</v>
      </c>
      <c r="BD827" s="215"/>
      <c r="BE827" s="607">
        <v>3</v>
      </c>
      <c r="BF827" s="217">
        <v>42279</v>
      </c>
      <c r="BG827" s="607">
        <v>33.200000000000003</v>
      </c>
      <c r="BH827" s="607" t="s">
        <v>8299</v>
      </c>
      <c r="BI827" s="606" t="s">
        <v>8294</v>
      </c>
      <c r="BJ827" s="606"/>
      <c r="BK827" s="606" t="s">
        <v>8294</v>
      </c>
      <c r="BL827" s="606"/>
      <c r="BM827" s="607">
        <v>72.099999999999994</v>
      </c>
      <c r="BN827" s="607" t="s">
        <v>8299</v>
      </c>
      <c r="BO827" s="606" t="s">
        <v>8294</v>
      </c>
      <c r="BP827" s="606"/>
      <c r="BQ827" s="607">
        <v>3.9</v>
      </c>
      <c r="BR827" s="607" t="s">
        <v>8299</v>
      </c>
      <c r="BS827" s="607">
        <v>48.7</v>
      </c>
      <c r="BT827" s="607" t="s">
        <v>8299</v>
      </c>
      <c r="BU827" s="607">
        <v>15.7</v>
      </c>
      <c r="BV827" s="607" t="s">
        <v>8299</v>
      </c>
      <c r="BW827" s="607">
        <v>77.099999999999994</v>
      </c>
      <c r="BX827" s="607" t="s">
        <v>8299</v>
      </c>
      <c r="BY827" s="609">
        <v>6.8658051490783691</v>
      </c>
      <c r="BZ827" s="216">
        <v>42215</v>
      </c>
      <c r="CA827" s="607">
        <v>37</v>
      </c>
      <c r="CB827" s="208" t="s">
        <v>8299</v>
      </c>
      <c r="CC827" s="611">
        <v>6.3</v>
      </c>
      <c r="CD827" s="216">
        <v>42215</v>
      </c>
      <c r="CE827" s="208">
        <v>0</v>
      </c>
      <c r="CG827" s="215" t="s">
        <v>8294</v>
      </c>
      <c r="CH827" s="215" t="s">
        <v>8294</v>
      </c>
      <c r="CI827" s="215" t="s">
        <v>8294</v>
      </c>
      <c r="CJ827" s="215" t="s">
        <v>8294</v>
      </c>
      <c r="CK827" s="208"/>
      <c r="CL827" s="208" t="s">
        <v>8865</v>
      </c>
      <c r="CM827" s="208"/>
      <c r="CN827" s="208"/>
    </row>
    <row r="828" spans="1:92">
      <c r="A828" s="208" t="s">
        <v>8268</v>
      </c>
      <c r="B828" s="606" t="s">
        <v>8206</v>
      </c>
      <c r="C828" s="606" t="s">
        <v>8205</v>
      </c>
      <c r="D828" s="606" t="s">
        <v>8274</v>
      </c>
      <c r="E828" s="607">
        <v>3</v>
      </c>
      <c r="F828" s="607">
        <v>2</v>
      </c>
      <c r="G828" s="608">
        <v>330</v>
      </c>
      <c r="H828" s="608">
        <v>21</v>
      </c>
      <c r="I828" s="608"/>
      <c r="J828" s="608"/>
      <c r="K828" s="606" t="s">
        <v>8294</v>
      </c>
      <c r="M828" s="607">
        <v>3</v>
      </c>
      <c r="N828" s="216">
        <v>41915</v>
      </c>
      <c r="O828" s="611">
        <v>2.39</v>
      </c>
      <c r="P828" s="216">
        <v>42215</v>
      </c>
      <c r="Q828" s="215" t="s">
        <v>8294</v>
      </c>
      <c r="R828" s="215" t="s">
        <v>8294</v>
      </c>
      <c r="S828" s="215" t="s">
        <v>8294</v>
      </c>
      <c r="T828" s="215" t="s">
        <v>8294</v>
      </c>
      <c r="U828" s="209">
        <f>AD828*BS828</f>
        <v>816.08146874074089</v>
      </c>
      <c r="V828" s="216">
        <v>42215</v>
      </c>
      <c r="W828" s="215">
        <v>13.5</v>
      </c>
      <c r="X828" s="215" t="s">
        <v>8294</v>
      </c>
      <c r="Y828" s="215" t="s">
        <v>8294</v>
      </c>
      <c r="Z828" s="209">
        <f>AD828*BU828</f>
        <v>232.46942237037041</v>
      </c>
      <c r="AA828" s="216">
        <v>42215</v>
      </c>
      <c r="AB828" s="208" t="e">
        <f>(AD828/AH828)*10000</f>
        <v>#VALUE!</v>
      </c>
      <c r="AC828" s="216">
        <v>42215</v>
      </c>
      <c r="AD828" s="485">
        <f>(O828/W828)*(((100-CC828)/100)*((100-2)/100))*100</f>
        <v>16.256602962962965</v>
      </c>
      <c r="AE828" s="216">
        <v>42212</v>
      </c>
      <c r="AF828" s="235">
        <v>18.228978428978433</v>
      </c>
      <c r="AG828" s="216">
        <v>42212</v>
      </c>
      <c r="AH828" s="215" t="s">
        <v>8294</v>
      </c>
      <c r="AI828" s="216" t="s">
        <v>8299</v>
      </c>
      <c r="AJ828" s="607">
        <v>145</v>
      </c>
      <c r="AK828" s="216">
        <v>42145</v>
      </c>
      <c r="AL828" s="215" t="s">
        <v>8294</v>
      </c>
      <c r="AM828" s="215"/>
      <c r="AN828" s="607">
        <v>100</v>
      </c>
      <c r="AO828" s="607"/>
      <c r="AP828" s="215" t="s">
        <v>8294</v>
      </c>
      <c r="AQ828" s="215"/>
      <c r="AR828" s="215" t="s">
        <v>8294</v>
      </c>
      <c r="AS828" s="215"/>
      <c r="AT828" s="215" t="s">
        <v>8294</v>
      </c>
      <c r="AU828" s="215" t="s">
        <v>8294</v>
      </c>
      <c r="AV828" s="215"/>
      <c r="AW828" s="215" t="s">
        <v>8294</v>
      </c>
      <c r="AX828" s="215"/>
      <c r="AY828" s="215" t="s">
        <v>8294</v>
      </c>
      <c r="AZ828" s="215"/>
      <c r="BA828" s="215" t="s">
        <v>8294</v>
      </c>
      <c r="BB828" s="215"/>
      <c r="BC828" s="215" t="s">
        <v>8294</v>
      </c>
      <c r="BD828" s="215"/>
      <c r="BE828" s="607">
        <v>3</v>
      </c>
      <c r="BF828" s="217">
        <v>42279</v>
      </c>
      <c r="BG828" s="607">
        <v>34.1</v>
      </c>
      <c r="BH828" s="607" t="s">
        <v>8299</v>
      </c>
      <c r="BI828" s="606" t="s">
        <v>8294</v>
      </c>
      <c r="BJ828" s="606"/>
      <c r="BK828" s="606" t="s">
        <v>8294</v>
      </c>
      <c r="BL828" s="606"/>
      <c r="BM828" s="607">
        <v>69.599999999999994</v>
      </c>
      <c r="BN828" s="607" t="s">
        <v>8299</v>
      </c>
      <c r="BO828" s="606" t="s">
        <v>8294</v>
      </c>
      <c r="BP828" s="606"/>
      <c r="BQ828" s="607">
        <v>3.9</v>
      </c>
      <c r="BR828" s="607" t="s">
        <v>8299</v>
      </c>
      <c r="BS828" s="607">
        <v>50.2</v>
      </c>
      <c r="BT828" s="607" t="s">
        <v>8299</v>
      </c>
      <c r="BU828" s="607">
        <v>14.3</v>
      </c>
      <c r="BV828" s="607" t="s">
        <v>8299</v>
      </c>
      <c r="BW828" s="607">
        <v>63</v>
      </c>
      <c r="BX828" s="607" t="s">
        <v>8299</v>
      </c>
      <c r="BY828" s="609">
        <v>6.8363428115844727</v>
      </c>
      <c r="BZ828" s="216">
        <v>42215</v>
      </c>
      <c r="CA828" s="607">
        <v>34.9</v>
      </c>
      <c r="CB828" s="208" t="s">
        <v>8299</v>
      </c>
      <c r="CC828" s="611">
        <v>6.3</v>
      </c>
      <c r="CD828" s="216">
        <v>42215</v>
      </c>
      <c r="CE828" s="208">
        <v>0</v>
      </c>
      <c r="CG828" s="215" t="s">
        <v>8294</v>
      </c>
      <c r="CH828" s="215" t="s">
        <v>8294</v>
      </c>
      <c r="CI828" s="215" t="s">
        <v>8294</v>
      </c>
      <c r="CJ828" s="215" t="s">
        <v>8294</v>
      </c>
      <c r="CK828" s="208"/>
      <c r="CL828" s="208" t="s">
        <v>8865</v>
      </c>
      <c r="CM828" s="208"/>
      <c r="CN828" s="208"/>
    </row>
    <row r="829" spans="1:92">
      <c r="A829" s="208" t="s">
        <v>8268</v>
      </c>
      <c r="B829" s="606" t="s">
        <v>8233</v>
      </c>
      <c r="C829" s="606" t="s">
        <v>8232</v>
      </c>
      <c r="D829" s="606" t="s">
        <v>8274</v>
      </c>
      <c r="E829" s="607">
        <v>12</v>
      </c>
      <c r="F829" s="607">
        <v>2</v>
      </c>
      <c r="G829" s="608">
        <v>330</v>
      </c>
      <c r="H829" s="608">
        <v>22</v>
      </c>
      <c r="I829" s="608"/>
      <c r="J829" s="608"/>
      <c r="K829" s="606" t="s">
        <v>8294</v>
      </c>
      <c r="M829" s="607">
        <v>3</v>
      </c>
      <c r="N829" s="216">
        <v>41915</v>
      </c>
      <c r="O829" s="611">
        <v>2.4900000000000002</v>
      </c>
      <c r="P829" s="216">
        <v>42215</v>
      </c>
      <c r="Q829" s="215" t="s">
        <v>8294</v>
      </c>
      <c r="R829" s="215" t="s">
        <v>8294</v>
      </c>
      <c r="S829" s="215" t="s">
        <v>8294</v>
      </c>
      <c r="T829" s="215" t="s">
        <v>8294</v>
      </c>
      <c r="U829" s="209">
        <f>AD829*BS829</f>
        <v>790.93931466666675</v>
      </c>
      <c r="V829" s="216">
        <v>42215</v>
      </c>
      <c r="W829" s="215">
        <v>13.5</v>
      </c>
      <c r="X829" s="215" t="s">
        <v>8294</v>
      </c>
      <c r="Y829" s="215" t="s">
        <v>8294</v>
      </c>
      <c r="Z829" s="209">
        <f>AD829*BU829</f>
        <v>268.17255733333337</v>
      </c>
      <c r="AA829" s="216">
        <v>42215</v>
      </c>
      <c r="AB829" s="208" t="e">
        <f>(AD829/AH829)*10000</f>
        <v>#VALUE!</v>
      </c>
      <c r="AC829" s="216">
        <v>42215</v>
      </c>
      <c r="AD829" s="485">
        <f>(O829/W829)*(((100-CC829)/100)*((100-2)/100))*100</f>
        <v>16.972946666666669</v>
      </c>
      <c r="AE829" s="216">
        <v>42212</v>
      </c>
      <c r="AF829" s="235">
        <v>19.032234432234439</v>
      </c>
      <c r="AG829" s="216">
        <v>42212</v>
      </c>
      <c r="AH829" s="215" t="s">
        <v>8294</v>
      </c>
      <c r="AI829" s="216" t="s">
        <v>8299</v>
      </c>
      <c r="AJ829" s="607">
        <v>150</v>
      </c>
      <c r="AK829" s="216">
        <v>42145</v>
      </c>
      <c r="AL829" s="215" t="s">
        <v>8294</v>
      </c>
      <c r="AM829" s="215"/>
      <c r="AN829" s="607">
        <v>105</v>
      </c>
      <c r="AO829" s="607"/>
      <c r="AP829" s="215" t="s">
        <v>8294</v>
      </c>
      <c r="AQ829" s="215"/>
      <c r="AR829" s="215" t="s">
        <v>8294</v>
      </c>
      <c r="AS829" s="215"/>
      <c r="AT829" s="215" t="s">
        <v>8294</v>
      </c>
      <c r="AU829" s="215" t="s">
        <v>8294</v>
      </c>
      <c r="AV829" s="215"/>
      <c r="AW829" s="215" t="s">
        <v>8294</v>
      </c>
      <c r="AX829" s="215"/>
      <c r="AY829" s="215" t="s">
        <v>8294</v>
      </c>
      <c r="AZ829" s="215"/>
      <c r="BA829" s="215" t="s">
        <v>8294</v>
      </c>
      <c r="BB829" s="215"/>
      <c r="BC829" s="215" t="s">
        <v>8294</v>
      </c>
      <c r="BD829" s="215"/>
      <c r="BE829" s="607">
        <v>3</v>
      </c>
      <c r="BF829" s="217">
        <v>42279</v>
      </c>
      <c r="BG829" s="607">
        <v>-4</v>
      </c>
      <c r="BH829" s="607" t="s">
        <v>8299</v>
      </c>
      <c r="BI829" s="606" t="s">
        <v>8294</v>
      </c>
      <c r="BJ829" s="606"/>
      <c r="BK829" s="606" t="s">
        <v>8294</v>
      </c>
      <c r="BL829" s="606"/>
      <c r="BM829" s="607">
        <v>61.4</v>
      </c>
      <c r="BN829" s="607" t="s">
        <v>8299</v>
      </c>
      <c r="BO829" s="606" t="s">
        <v>8294</v>
      </c>
      <c r="BP829" s="606"/>
      <c r="BQ829" s="607">
        <v>9.5</v>
      </c>
      <c r="BR829" s="607" t="s">
        <v>8299</v>
      </c>
      <c r="BS829" s="607">
        <v>46.6</v>
      </c>
      <c r="BT829" s="607" t="s">
        <v>8299</v>
      </c>
      <c r="BU829" s="607">
        <v>15.8</v>
      </c>
      <c r="BV829" s="607" t="s">
        <v>8299</v>
      </c>
      <c r="BW829" s="607">
        <v>71.2</v>
      </c>
      <c r="BX829" s="607" t="s">
        <v>8299</v>
      </c>
      <c r="BY829" s="609">
        <v>6.5856380462646484</v>
      </c>
      <c r="BZ829" s="216">
        <v>42215</v>
      </c>
      <c r="CA829" s="607">
        <v>35.700000000000003</v>
      </c>
      <c r="CB829" s="208" t="s">
        <v>8299</v>
      </c>
      <c r="CC829" s="611">
        <v>6.1</v>
      </c>
      <c r="CD829" s="216">
        <v>42215</v>
      </c>
      <c r="CE829" s="208">
        <v>0</v>
      </c>
      <c r="CG829" s="215" t="s">
        <v>8294</v>
      </c>
      <c r="CH829" s="215" t="s">
        <v>8294</v>
      </c>
      <c r="CI829" s="215" t="s">
        <v>8294</v>
      </c>
      <c r="CJ829" s="215" t="s">
        <v>8294</v>
      </c>
      <c r="CK829" s="208"/>
      <c r="CL829" s="208" t="s">
        <v>8865</v>
      </c>
      <c r="CM829" s="208"/>
      <c r="CN829" s="208"/>
    </row>
    <row r="830" spans="1:92">
      <c r="A830" s="208" t="s">
        <v>8268</v>
      </c>
      <c r="B830" s="606" t="s">
        <v>8209</v>
      </c>
      <c r="C830" s="606" t="s">
        <v>8208</v>
      </c>
      <c r="D830" s="606" t="s">
        <v>8276</v>
      </c>
      <c r="E830" s="607">
        <v>4</v>
      </c>
      <c r="F830" s="607">
        <v>2</v>
      </c>
      <c r="G830" s="608">
        <v>331</v>
      </c>
      <c r="H830" s="608">
        <v>11</v>
      </c>
      <c r="I830" s="608"/>
      <c r="J830" s="608"/>
      <c r="K830" s="606" t="s">
        <v>8294</v>
      </c>
      <c r="M830" s="607">
        <v>3</v>
      </c>
      <c r="N830" s="216">
        <v>41915</v>
      </c>
      <c r="O830" s="611">
        <v>1.61</v>
      </c>
      <c r="P830" s="216">
        <v>42215</v>
      </c>
      <c r="Q830" s="215" t="s">
        <v>8294</v>
      </c>
      <c r="R830" s="215" t="s">
        <v>8294</v>
      </c>
      <c r="S830" s="215" t="s">
        <v>8294</v>
      </c>
      <c r="T830" s="215" t="s">
        <v>8294</v>
      </c>
      <c r="U830" s="209" t="e">
        <f>AD830*BS830</f>
        <v>#VALUE!</v>
      </c>
      <c r="V830" s="216">
        <v>42215</v>
      </c>
      <c r="W830" s="215">
        <v>13.5</v>
      </c>
      <c r="X830" s="215" t="s">
        <v>8294</v>
      </c>
      <c r="Y830" s="215" t="s">
        <v>8294</v>
      </c>
      <c r="Z830" s="209" t="e">
        <f>AD830*BU830</f>
        <v>#VALUE!</v>
      </c>
      <c r="AA830" s="216">
        <v>42215</v>
      </c>
      <c r="AB830" s="208" t="e">
        <f>(AD830/AH830)*10000</f>
        <v>#VALUE!</v>
      </c>
      <c r="AC830" s="216">
        <v>42215</v>
      </c>
      <c r="AD830" s="485" t="e">
        <f>(O830/W830)*(((100-CC830)/100)*((100-2)/100))*100</f>
        <v>#VALUE!</v>
      </c>
      <c r="AE830" s="216">
        <v>42212</v>
      </c>
      <c r="AF830" s="235" t="s">
        <v>8294</v>
      </c>
      <c r="AG830" s="216">
        <v>42212</v>
      </c>
      <c r="AH830" s="215" t="s">
        <v>8294</v>
      </c>
      <c r="AI830" s="216" t="s">
        <v>8299</v>
      </c>
      <c r="AJ830" s="607">
        <v>145</v>
      </c>
      <c r="AK830" s="216">
        <v>42145</v>
      </c>
      <c r="AL830" s="215" t="s">
        <v>8294</v>
      </c>
      <c r="AM830" s="215"/>
      <c r="AN830" s="607">
        <v>105</v>
      </c>
      <c r="AO830" s="607"/>
      <c r="AP830" s="215" t="s">
        <v>8294</v>
      </c>
      <c r="AQ830" s="215"/>
      <c r="AR830" s="215" t="s">
        <v>8294</v>
      </c>
      <c r="AS830" s="215"/>
      <c r="AT830" s="215" t="s">
        <v>8294</v>
      </c>
      <c r="AU830" s="215" t="s">
        <v>8294</v>
      </c>
      <c r="AV830" s="215"/>
      <c r="AW830" s="215" t="s">
        <v>8294</v>
      </c>
      <c r="AX830" s="215"/>
      <c r="AY830" s="215" t="s">
        <v>8294</v>
      </c>
      <c r="AZ830" s="215"/>
      <c r="BA830" s="215" t="s">
        <v>8294</v>
      </c>
      <c r="BB830" s="215"/>
      <c r="BC830" s="215" t="s">
        <v>8294</v>
      </c>
      <c r="BD830" s="215"/>
      <c r="BE830" s="607">
        <v>3</v>
      </c>
      <c r="BF830" s="217">
        <v>42279</v>
      </c>
      <c r="BG830" s="607">
        <v>27</v>
      </c>
      <c r="BH830" s="607" t="s">
        <v>8299</v>
      </c>
      <c r="BI830" s="606" t="s">
        <v>8294</v>
      </c>
      <c r="BJ830" s="606"/>
      <c r="BK830" s="606" t="s">
        <v>8294</v>
      </c>
      <c r="BL830" s="606"/>
      <c r="BM830" s="607">
        <v>67.5</v>
      </c>
      <c r="BN830" s="607" t="s">
        <v>8299</v>
      </c>
      <c r="BO830" s="606" t="s">
        <v>8294</v>
      </c>
      <c r="BP830" s="606"/>
      <c r="BQ830" s="607">
        <v>4.5999999999999996</v>
      </c>
      <c r="BR830" s="607" t="s">
        <v>8299</v>
      </c>
      <c r="BS830" s="607">
        <v>45.3</v>
      </c>
      <c r="BT830" s="607" t="s">
        <v>8299</v>
      </c>
      <c r="BU830" s="607">
        <v>17.3</v>
      </c>
      <c r="BV830" s="607" t="s">
        <v>8299</v>
      </c>
      <c r="BW830" s="607">
        <v>69.3</v>
      </c>
      <c r="BX830" s="607" t="s">
        <v>8299</v>
      </c>
      <c r="BY830" s="609">
        <v>7.3124880790710449</v>
      </c>
      <c r="BZ830" s="216">
        <v>42215</v>
      </c>
      <c r="CA830" s="607">
        <v>37.799999999999997</v>
      </c>
      <c r="CB830" s="208" t="s">
        <v>8299</v>
      </c>
      <c r="CC830" s="215" t="s">
        <v>8294</v>
      </c>
      <c r="CD830" s="216">
        <v>42215</v>
      </c>
      <c r="CE830" s="208">
        <v>0</v>
      </c>
      <c r="CG830" s="215" t="s">
        <v>8294</v>
      </c>
      <c r="CH830" s="215" t="s">
        <v>8294</v>
      </c>
      <c r="CI830" s="215" t="s">
        <v>8294</v>
      </c>
      <c r="CJ830" s="215" t="s">
        <v>8294</v>
      </c>
      <c r="CK830" s="208"/>
      <c r="CL830" s="208" t="s">
        <v>8865</v>
      </c>
      <c r="CM830" s="208"/>
      <c r="CN830" s="208"/>
    </row>
    <row r="831" spans="1:92">
      <c r="A831" s="208" t="s">
        <v>8268</v>
      </c>
      <c r="B831" s="606" t="s">
        <v>8248</v>
      </c>
      <c r="C831" s="606" t="s">
        <v>8302</v>
      </c>
      <c r="D831" s="606" t="s">
        <v>8276</v>
      </c>
      <c r="E831" s="607">
        <v>17</v>
      </c>
      <c r="F831" s="607">
        <v>2</v>
      </c>
      <c r="G831" s="608">
        <v>331</v>
      </c>
      <c r="H831" s="608">
        <v>12</v>
      </c>
      <c r="I831" s="608"/>
      <c r="J831" s="608"/>
      <c r="K831" s="606" t="s">
        <v>8294</v>
      </c>
      <c r="M831" s="607">
        <v>3</v>
      </c>
      <c r="N831" s="216">
        <v>41915</v>
      </c>
      <c r="O831" s="611">
        <v>2.0699999999999998</v>
      </c>
      <c r="P831" s="216">
        <v>42215</v>
      </c>
      <c r="Q831" s="215" t="s">
        <v>8294</v>
      </c>
      <c r="R831" s="215" t="s">
        <v>8294</v>
      </c>
      <c r="S831" s="215" t="s">
        <v>8294</v>
      </c>
      <c r="T831" s="215" t="s">
        <v>8294</v>
      </c>
      <c r="U831" s="209" t="e">
        <f>AD831*BS831</f>
        <v>#VALUE!</v>
      </c>
      <c r="V831" s="216">
        <v>42215</v>
      </c>
      <c r="W831" s="215">
        <v>13.5</v>
      </c>
      <c r="X831" s="215" t="s">
        <v>8294</v>
      </c>
      <c r="Y831" s="215" t="s">
        <v>8294</v>
      </c>
      <c r="Z831" s="209" t="e">
        <f>AD831*BU831</f>
        <v>#VALUE!</v>
      </c>
      <c r="AA831" s="216">
        <v>42215</v>
      </c>
      <c r="AB831" s="208" t="e">
        <f>(AD831/AH831)*10000</f>
        <v>#VALUE!</v>
      </c>
      <c r="AC831" s="216">
        <v>42215</v>
      </c>
      <c r="AD831" s="485" t="e">
        <f>(O831/W831)*(((100-CC831)/100)*((100-2)/100))*100</f>
        <v>#VALUE!</v>
      </c>
      <c r="AE831" s="216">
        <v>42212</v>
      </c>
      <c r="AF831" s="235" t="s">
        <v>8294</v>
      </c>
      <c r="AG831" s="216">
        <v>42212</v>
      </c>
      <c r="AH831" s="215" t="s">
        <v>8294</v>
      </c>
      <c r="AI831" s="216" t="s">
        <v>8299</v>
      </c>
      <c r="AJ831" s="607">
        <v>150</v>
      </c>
      <c r="AK831" s="216">
        <v>42145</v>
      </c>
      <c r="AL831" s="215" t="s">
        <v>8294</v>
      </c>
      <c r="AM831" s="215"/>
      <c r="AN831" s="607">
        <v>105</v>
      </c>
      <c r="AO831" s="607"/>
      <c r="AP831" s="215" t="s">
        <v>8294</v>
      </c>
      <c r="AQ831" s="215"/>
      <c r="AR831" s="215" t="s">
        <v>8294</v>
      </c>
      <c r="AS831" s="215"/>
      <c r="AT831" s="215" t="s">
        <v>8294</v>
      </c>
      <c r="AU831" s="215" t="s">
        <v>8294</v>
      </c>
      <c r="AV831" s="215"/>
      <c r="AW831" s="215" t="s">
        <v>8294</v>
      </c>
      <c r="AX831" s="215"/>
      <c r="AY831" s="215" t="s">
        <v>8294</v>
      </c>
      <c r="AZ831" s="215"/>
      <c r="BA831" s="215" t="s">
        <v>8294</v>
      </c>
      <c r="BB831" s="215"/>
      <c r="BC831" s="215" t="s">
        <v>8294</v>
      </c>
      <c r="BD831" s="215"/>
      <c r="BE831" s="607">
        <v>3</v>
      </c>
      <c r="BF831" s="217">
        <v>42279</v>
      </c>
      <c r="BG831" s="607">
        <v>34.9</v>
      </c>
      <c r="BH831" s="607" t="s">
        <v>8299</v>
      </c>
      <c r="BI831" s="606" t="s">
        <v>8294</v>
      </c>
      <c r="BJ831" s="606"/>
      <c r="BK831" s="606" t="s">
        <v>8294</v>
      </c>
      <c r="BL831" s="606"/>
      <c r="BM831" s="607">
        <v>67.5</v>
      </c>
      <c r="BN831" s="607" t="s">
        <v>8299</v>
      </c>
      <c r="BO831" s="606" t="s">
        <v>8294</v>
      </c>
      <c r="BP831" s="606"/>
      <c r="BQ831" s="607">
        <v>4.5999999999999996</v>
      </c>
      <c r="BR831" s="607" t="s">
        <v>8299</v>
      </c>
      <c r="BS831" s="607">
        <v>47.5</v>
      </c>
      <c r="BT831" s="607" t="s">
        <v>8299</v>
      </c>
      <c r="BU831" s="607">
        <v>16.399999999999999</v>
      </c>
      <c r="BV831" s="607" t="s">
        <v>8299</v>
      </c>
      <c r="BW831" s="607">
        <v>75.7</v>
      </c>
      <c r="BX831" s="607" t="s">
        <v>8299</v>
      </c>
      <c r="BY831" s="609">
        <v>7.3600921630859375</v>
      </c>
      <c r="BZ831" s="216">
        <v>42215</v>
      </c>
      <c r="CA831" s="607">
        <v>37.700000000000003</v>
      </c>
      <c r="CB831" s="208" t="s">
        <v>8299</v>
      </c>
      <c r="CC831" s="215" t="s">
        <v>8294</v>
      </c>
      <c r="CD831" s="216">
        <v>42215</v>
      </c>
      <c r="CE831" s="208">
        <v>0</v>
      </c>
      <c r="CG831" s="215" t="s">
        <v>8294</v>
      </c>
      <c r="CH831" s="215" t="s">
        <v>8294</v>
      </c>
      <c r="CI831" s="215" t="s">
        <v>8294</v>
      </c>
      <c r="CJ831" s="215" t="s">
        <v>8294</v>
      </c>
      <c r="CK831" s="208"/>
      <c r="CL831" s="208" t="s">
        <v>8865</v>
      </c>
      <c r="CM831" s="208"/>
      <c r="CN831" s="208"/>
    </row>
    <row r="832" spans="1:92">
      <c r="A832" s="208" t="s">
        <v>8268</v>
      </c>
      <c r="B832" s="606" t="s">
        <v>8257</v>
      </c>
      <c r="C832" s="606" t="s">
        <v>8305</v>
      </c>
      <c r="D832" s="606" t="s">
        <v>8276</v>
      </c>
      <c r="E832" s="607">
        <v>20</v>
      </c>
      <c r="F832" s="607">
        <v>2</v>
      </c>
      <c r="G832" s="608">
        <v>331</v>
      </c>
      <c r="H832" s="608">
        <v>13</v>
      </c>
      <c r="I832" s="608"/>
      <c r="J832" s="608"/>
      <c r="K832" s="606" t="s">
        <v>8294</v>
      </c>
      <c r="M832" s="607">
        <v>3</v>
      </c>
      <c r="N832" s="216">
        <v>41915</v>
      </c>
      <c r="O832" s="611">
        <v>2.54</v>
      </c>
      <c r="P832" s="216">
        <v>42215</v>
      </c>
      <c r="Q832" s="215" t="s">
        <v>8294</v>
      </c>
      <c r="R832" s="215" t="s">
        <v>8294</v>
      </c>
      <c r="S832" s="215" t="s">
        <v>8294</v>
      </c>
      <c r="T832" s="215" t="s">
        <v>8294</v>
      </c>
      <c r="U832" s="209" t="e">
        <f>AD832*BS832</f>
        <v>#VALUE!</v>
      </c>
      <c r="V832" s="216">
        <v>42215</v>
      </c>
      <c r="W832" s="215">
        <v>13.5</v>
      </c>
      <c r="X832" s="215" t="s">
        <v>8294</v>
      </c>
      <c r="Y832" s="215" t="s">
        <v>8294</v>
      </c>
      <c r="Z832" s="209" t="e">
        <f>AD832*BU832</f>
        <v>#VALUE!</v>
      </c>
      <c r="AA832" s="216">
        <v>42215</v>
      </c>
      <c r="AB832" s="208" t="e">
        <f>(AD832/AH832)*10000</f>
        <v>#VALUE!</v>
      </c>
      <c r="AC832" s="216">
        <v>42215</v>
      </c>
      <c r="AD832" s="485" t="e">
        <f>(O832/W832)*(((100-CC832)/100)*((100-2)/100))*100</f>
        <v>#VALUE!</v>
      </c>
      <c r="AE832" s="216">
        <v>42212</v>
      </c>
      <c r="AF832" s="235" t="s">
        <v>8294</v>
      </c>
      <c r="AG832" s="216">
        <v>42212</v>
      </c>
      <c r="AH832" s="215" t="s">
        <v>8294</v>
      </c>
      <c r="AI832" s="216" t="s">
        <v>8299</v>
      </c>
      <c r="AJ832" s="607">
        <v>145</v>
      </c>
      <c r="AK832" s="216">
        <v>42145</v>
      </c>
      <c r="AL832" s="215" t="s">
        <v>8294</v>
      </c>
      <c r="AM832" s="215"/>
      <c r="AN832" s="607">
        <v>109</v>
      </c>
      <c r="AO832" s="607"/>
      <c r="AP832" s="215" t="s">
        <v>8294</v>
      </c>
      <c r="AQ832" s="215"/>
      <c r="AR832" s="215" t="s">
        <v>8294</v>
      </c>
      <c r="AS832" s="215"/>
      <c r="AT832" s="215" t="s">
        <v>8294</v>
      </c>
      <c r="AU832" s="215" t="s">
        <v>8294</v>
      </c>
      <c r="AV832" s="215"/>
      <c r="AW832" s="215" t="s">
        <v>8294</v>
      </c>
      <c r="AX832" s="215"/>
      <c r="AY832" s="215" t="s">
        <v>8294</v>
      </c>
      <c r="AZ832" s="215"/>
      <c r="BA832" s="215" t="s">
        <v>8294</v>
      </c>
      <c r="BB832" s="215"/>
      <c r="BC832" s="215" t="s">
        <v>8294</v>
      </c>
      <c r="BD832" s="215"/>
      <c r="BE832" s="607">
        <v>3</v>
      </c>
      <c r="BF832" s="217">
        <v>42279</v>
      </c>
      <c r="BG832" s="607">
        <v>31.6</v>
      </c>
      <c r="BH832" s="607" t="s">
        <v>8299</v>
      </c>
      <c r="BI832" s="606" t="s">
        <v>8294</v>
      </c>
      <c r="BJ832" s="606"/>
      <c r="BK832" s="606" t="s">
        <v>8294</v>
      </c>
      <c r="BL832" s="606"/>
      <c r="BM832" s="607">
        <v>69.900000000000006</v>
      </c>
      <c r="BN832" s="607" t="s">
        <v>8299</v>
      </c>
      <c r="BO832" s="606" t="s">
        <v>8294</v>
      </c>
      <c r="BP832" s="606"/>
      <c r="BQ832" s="607">
        <v>4.3</v>
      </c>
      <c r="BR832" s="607" t="s">
        <v>8299</v>
      </c>
      <c r="BS832" s="607">
        <v>46.5</v>
      </c>
      <c r="BT832" s="607" t="s">
        <v>8299</v>
      </c>
      <c r="BU832" s="607">
        <v>17.5</v>
      </c>
      <c r="BV832" s="607" t="s">
        <v>8299</v>
      </c>
      <c r="BW832" s="607">
        <v>82.8</v>
      </c>
      <c r="BX832" s="607" t="s">
        <v>8299</v>
      </c>
      <c r="BY832" s="609">
        <v>7.228334903717041</v>
      </c>
      <c r="BZ832" s="216">
        <v>42215</v>
      </c>
      <c r="CA832" s="607">
        <v>39.299999999999997</v>
      </c>
      <c r="CB832" s="208" t="s">
        <v>8299</v>
      </c>
      <c r="CC832" s="215" t="s">
        <v>8294</v>
      </c>
      <c r="CD832" s="216">
        <v>42215</v>
      </c>
      <c r="CE832" s="208">
        <v>0</v>
      </c>
      <c r="CG832" s="215" t="s">
        <v>8294</v>
      </c>
      <c r="CH832" s="215" t="s">
        <v>8294</v>
      </c>
      <c r="CI832" s="215" t="s">
        <v>8294</v>
      </c>
      <c r="CJ832" s="215" t="s">
        <v>8294</v>
      </c>
      <c r="CK832" s="208"/>
      <c r="CL832" s="208" t="s">
        <v>8865</v>
      </c>
      <c r="CM832" s="208"/>
      <c r="CN832" s="208"/>
    </row>
    <row r="833" spans="1:92">
      <c r="A833" s="208" t="s">
        <v>8268</v>
      </c>
      <c r="B833" s="606" t="s">
        <v>8200</v>
      </c>
      <c r="C833" s="606" t="s">
        <v>8199</v>
      </c>
      <c r="D833" s="606" t="s">
        <v>8276</v>
      </c>
      <c r="E833" s="607">
        <v>1</v>
      </c>
      <c r="F833" s="607">
        <v>2</v>
      </c>
      <c r="G833" s="608">
        <v>331</v>
      </c>
      <c r="H833" s="608">
        <v>14</v>
      </c>
      <c r="I833" s="608"/>
      <c r="J833" s="608"/>
      <c r="K833" s="606" t="s">
        <v>8294</v>
      </c>
      <c r="M833" s="607">
        <v>3</v>
      </c>
      <c r="N833" s="216">
        <v>41915</v>
      </c>
      <c r="O833" s="611">
        <v>1.25</v>
      </c>
      <c r="P833" s="216">
        <v>42215</v>
      </c>
      <c r="Q833" s="215" t="s">
        <v>8294</v>
      </c>
      <c r="R833" s="215" t="s">
        <v>8294</v>
      </c>
      <c r="S833" s="215" t="s">
        <v>8294</v>
      </c>
      <c r="T833" s="215" t="s">
        <v>8294</v>
      </c>
      <c r="U833" s="209" t="e">
        <f>AD833*BS833</f>
        <v>#VALUE!</v>
      </c>
      <c r="V833" s="216">
        <v>42215</v>
      </c>
      <c r="W833" s="215">
        <v>13.5</v>
      </c>
      <c r="X833" s="215" t="s">
        <v>8294</v>
      </c>
      <c r="Y833" s="215" t="s">
        <v>8294</v>
      </c>
      <c r="Z833" s="209" t="e">
        <f>AD833*BU833</f>
        <v>#VALUE!</v>
      </c>
      <c r="AA833" s="216">
        <v>42215</v>
      </c>
      <c r="AB833" s="208" t="e">
        <f>(AD833/AH833)*10000</f>
        <v>#VALUE!</v>
      </c>
      <c r="AC833" s="216">
        <v>42215</v>
      </c>
      <c r="AD833" s="485" t="e">
        <f>(O833/W833)*(((100-CC833)/100)*((100-2)/100))*100</f>
        <v>#VALUE!</v>
      </c>
      <c r="AE833" s="216">
        <v>42212</v>
      </c>
      <c r="AF833" s="235" t="s">
        <v>8294</v>
      </c>
      <c r="AG833" s="216">
        <v>42212</v>
      </c>
      <c r="AH833" s="215" t="s">
        <v>8294</v>
      </c>
      <c r="AI833" s="216" t="s">
        <v>8299</v>
      </c>
      <c r="AJ833" s="607">
        <v>190</v>
      </c>
      <c r="AK833" s="216">
        <v>42145</v>
      </c>
      <c r="AL833" s="215" t="s">
        <v>8294</v>
      </c>
      <c r="AM833" s="215"/>
      <c r="AN833" s="607">
        <v>107</v>
      </c>
      <c r="AO833" s="607"/>
      <c r="AP833" s="215" t="s">
        <v>8294</v>
      </c>
      <c r="AQ833" s="215"/>
      <c r="AR833" s="215" t="s">
        <v>8294</v>
      </c>
      <c r="AS833" s="215"/>
      <c r="AT833" s="215" t="s">
        <v>8294</v>
      </c>
      <c r="AU833" s="215" t="s">
        <v>8294</v>
      </c>
      <c r="AV833" s="215"/>
      <c r="AW833" s="215" t="s">
        <v>8294</v>
      </c>
      <c r="AX833" s="215"/>
      <c r="AY833" s="215" t="s">
        <v>8294</v>
      </c>
      <c r="AZ833" s="215"/>
      <c r="BA833" s="215" t="s">
        <v>8294</v>
      </c>
      <c r="BB833" s="215"/>
      <c r="BC833" s="215" t="s">
        <v>8294</v>
      </c>
      <c r="BD833" s="215"/>
      <c r="BE833" s="607">
        <v>3</v>
      </c>
      <c r="BF833" s="217">
        <v>42279</v>
      </c>
      <c r="BG833" s="607">
        <v>34.299999999999997</v>
      </c>
      <c r="BH833" s="607" t="s">
        <v>8299</v>
      </c>
      <c r="BI833" s="606" t="s">
        <v>8294</v>
      </c>
      <c r="BJ833" s="606"/>
      <c r="BK833" s="606" t="s">
        <v>8294</v>
      </c>
      <c r="BL833" s="606"/>
      <c r="BM833" s="607">
        <v>66.900000000000006</v>
      </c>
      <c r="BN833" s="607" t="s">
        <v>8299</v>
      </c>
      <c r="BO833" s="606" t="s">
        <v>8294</v>
      </c>
      <c r="BP833" s="606"/>
      <c r="BQ833" s="607">
        <v>4.5</v>
      </c>
      <c r="BR833" s="607" t="s">
        <v>8299</v>
      </c>
      <c r="BS833" s="607">
        <v>47.4</v>
      </c>
      <c r="BT833" s="607" t="s">
        <v>8299</v>
      </c>
      <c r="BU833" s="607">
        <v>17.3</v>
      </c>
      <c r="BV833" s="607" t="s">
        <v>8299</v>
      </c>
      <c r="BW833" s="607">
        <v>79.599999999999994</v>
      </c>
      <c r="BX833" s="607" t="s">
        <v>8299</v>
      </c>
      <c r="BY833" s="609">
        <v>6.727931022644043</v>
      </c>
      <c r="BZ833" s="216">
        <v>42215</v>
      </c>
      <c r="CA833" s="607">
        <v>39.700000000000003</v>
      </c>
      <c r="CB833" s="208" t="s">
        <v>8299</v>
      </c>
      <c r="CC833" s="215" t="s">
        <v>8294</v>
      </c>
      <c r="CD833" s="216">
        <v>42215</v>
      </c>
      <c r="CE833" s="208">
        <v>0</v>
      </c>
      <c r="CG833" s="215" t="s">
        <v>8294</v>
      </c>
      <c r="CH833" s="215" t="s">
        <v>8294</v>
      </c>
      <c r="CI833" s="215" t="s">
        <v>8294</v>
      </c>
      <c r="CJ833" s="215" t="s">
        <v>8294</v>
      </c>
      <c r="CK833" s="208"/>
      <c r="CL833" s="208" t="s">
        <v>8865</v>
      </c>
      <c r="CM833" s="208"/>
      <c r="CN833" s="208"/>
    </row>
    <row r="834" spans="1:92">
      <c r="A834" s="208" t="s">
        <v>8268</v>
      </c>
      <c r="B834" s="606" t="s">
        <v>8242</v>
      </c>
      <c r="C834" s="606" t="s">
        <v>8300</v>
      </c>
      <c r="D834" s="606" t="s">
        <v>8276</v>
      </c>
      <c r="E834" s="607">
        <v>15</v>
      </c>
      <c r="F834" s="607">
        <v>2</v>
      </c>
      <c r="G834" s="608">
        <v>331</v>
      </c>
      <c r="H834" s="608">
        <v>15</v>
      </c>
      <c r="I834" s="608"/>
      <c r="J834" s="608"/>
      <c r="K834" s="606" t="s">
        <v>8294</v>
      </c>
      <c r="M834" s="607">
        <v>3</v>
      </c>
      <c r="N834" s="216">
        <v>41915</v>
      </c>
      <c r="O834" s="611">
        <v>1.55</v>
      </c>
      <c r="P834" s="216">
        <v>42215</v>
      </c>
      <c r="Q834" s="215" t="s">
        <v>8294</v>
      </c>
      <c r="R834" s="215" t="s">
        <v>8294</v>
      </c>
      <c r="S834" s="215" t="s">
        <v>8294</v>
      </c>
      <c r="T834" s="215" t="s">
        <v>8294</v>
      </c>
      <c r="U834" s="209" t="e">
        <f>AD834*BS834</f>
        <v>#VALUE!</v>
      </c>
      <c r="V834" s="216">
        <v>42215</v>
      </c>
      <c r="W834" s="215">
        <v>13.5</v>
      </c>
      <c r="X834" s="215" t="s">
        <v>8294</v>
      </c>
      <c r="Y834" s="215" t="s">
        <v>8294</v>
      </c>
      <c r="Z834" s="209" t="e">
        <f>AD834*BU834</f>
        <v>#VALUE!</v>
      </c>
      <c r="AA834" s="216">
        <v>42215</v>
      </c>
      <c r="AB834" s="208" t="e">
        <f>(AD834/AH834)*10000</f>
        <v>#VALUE!</v>
      </c>
      <c r="AC834" s="216">
        <v>42215</v>
      </c>
      <c r="AD834" s="485" t="e">
        <f>(O834/W834)*(((100-CC834)/100)*((100-2)/100))*100</f>
        <v>#VALUE!</v>
      </c>
      <c r="AE834" s="216">
        <v>42212</v>
      </c>
      <c r="AF834" s="235" t="s">
        <v>8294</v>
      </c>
      <c r="AG834" s="216">
        <v>42212</v>
      </c>
      <c r="AH834" s="215" t="s">
        <v>8294</v>
      </c>
      <c r="AI834" s="216" t="s">
        <v>8299</v>
      </c>
      <c r="AJ834" s="607">
        <v>145</v>
      </c>
      <c r="AK834" s="216">
        <v>42145</v>
      </c>
      <c r="AL834" s="215" t="s">
        <v>8294</v>
      </c>
      <c r="AM834" s="215"/>
      <c r="AN834" s="607">
        <v>103</v>
      </c>
      <c r="AO834" s="607"/>
      <c r="AP834" s="215" t="s">
        <v>8294</v>
      </c>
      <c r="AQ834" s="215"/>
      <c r="AR834" s="215" t="s">
        <v>8294</v>
      </c>
      <c r="AS834" s="215"/>
      <c r="AT834" s="215" t="s">
        <v>8294</v>
      </c>
      <c r="AU834" s="215" t="s">
        <v>8294</v>
      </c>
      <c r="AV834" s="215"/>
      <c r="AW834" s="215" t="s">
        <v>8294</v>
      </c>
      <c r="AX834" s="215"/>
      <c r="AY834" s="215" t="s">
        <v>8294</v>
      </c>
      <c r="AZ834" s="215"/>
      <c r="BA834" s="215" t="s">
        <v>8294</v>
      </c>
      <c r="BB834" s="215"/>
      <c r="BC834" s="215" t="s">
        <v>8294</v>
      </c>
      <c r="BD834" s="215"/>
      <c r="BE834" s="607">
        <v>3</v>
      </c>
      <c r="BF834" s="217">
        <v>42279</v>
      </c>
      <c r="BG834" s="607">
        <v>34.299999999999997</v>
      </c>
      <c r="BH834" s="607" t="s">
        <v>8299</v>
      </c>
      <c r="BI834" s="606" t="s">
        <v>8294</v>
      </c>
      <c r="BJ834" s="606"/>
      <c r="BK834" s="606" t="s">
        <v>8294</v>
      </c>
      <c r="BL834" s="606"/>
      <c r="BM834" s="607">
        <v>66</v>
      </c>
      <c r="BN834" s="607" t="s">
        <v>8299</v>
      </c>
      <c r="BO834" s="606" t="s">
        <v>8294</v>
      </c>
      <c r="BP834" s="606"/>
      <c r="BQ834" s="607">
        <v>5</v>
      </c>
      <c r="BR834" s="607" t="s">
        <v>8299</v>
      </c>
      <c r="BS834" s="607">
        <v>45</v>
      </c>
      <c r="BT834" s="607" t="s">
        <v>8299</v>
      </c>
      <c r="BU834" s="607">
        <v>18.899999999999999</v>
      </c>
      <c r="BV834" s="607" t="s">
        <v>8299</v>
      </c>
      <c r="BW834" s="607">
        <v>88</v>
      </c>
      <c r="BX834" s="607" t="s">
        <v>8299</v>
      </c>
      <c r="BY834" s="609">
        <v>6.9146671295166016</v>
      </c>
      <c r="BZ834" s="216">
        <v>42215</v>
      </c>
      <c r="CA834" s="607">
        <v>41</v>
      </c>
      <c r="CB834" s="208" t="s">
        <v>8299</v>
      </c>
      <c r="CC834" s="215" t="s">
        <v>8294</v>
      </c>
      <c r="CD834" s="216">
        <v>42215</v>
      </c>
      <c r="CE834" s="208">
        <v>0</v>
      </c>
      <c r="CG834" s="215" t="s">
        <v>8294</v>
      </c>
      <c r="CH834" s="215" t="s">
        <v>8294</v>
      </c>
      <c r="CI834" s="215" t="s">
        <v>8294</v>
      </c>
      <c r="CJ834" s="215" t="s">
        <v>8294</v>
      </c>
      <c r="CK834" s="208"/>
      <c r="CL834" s="208" t="s">
        <v>8865</v>
      </c>
      <c r="CM834" s="208"/>
      <c r="CN834" s="208"/>
    </row>
    <row r="835" spans="1:92">
      <c r="A835" s="208" t="s">
        <v>8268</v>
      </c>
      <c r="B835" s="606" t="s">
        <v>8260</v>
      </c>
      <c r="C835" s="606" t="s">
        <v>8306</v>
      </c>
      <c r="D835" s="606" t="s">
        <v>8276</v>
      </c>
      <c r="E835" s="607">
        <v>21</v>
      </c>
      <c r="F835" s="607">
        <v>2</v>
      </c>
      <c r="G835" s="608">
        <v>331</v>
      </c>
      <c r="H835" s="608">
        <v>16</v>
      </c>
      <c r="I835" s="608"/>
      <c r="J835" s="608"/>
      <c r="K835" s="606" t="s">
        <v>8294</v>
      </c>
      <c r="M835" s="607">
        <v>3</v>
      </c>
      <c r="N835" s="216">
        <v>41915</v>
      </c>
      <c r="O835" s="611">
        <v>1.62</v>
      </c>
      <c r="P835" s="216">
        <v>42215</v>
      </c>
      <c r="Q835" s="215" t="s">
        <v>8294</v>
      </c>
      <c r="R835" s="215" t="s">
        <v>8294</v>
      </c>
      <c r="S835" s="215" t="s">
        <v>8294</v>
      </c>
      <c r="T835" s="215" t="s">
        <v>8294</v>
      </c>
      <c r="U835" s="209" t="e">
        <f>AD835*BS835</f>
        <v>#VALUE!</v>
      </c>
      <c r="V835" s="216">
        <v>42215</v>
      </c>
      <c r="W835" s="215">
        <v>13.5</v>
      </c>
      <c r="X835" s="215" t="s">
        <v>8294</v>
      </c>
      <c r="Y835" s="215" t="s">
        <v>8294</v>
      </c>
      <c r="Z835" s="209" t="e">
        <f>AD835*BU835</f>
        <v>#VALUE!</v>
      </c>
      <c r="AA835" s="216">
        <v>42215</v>
      </c>
      <c r="AB835" s="208" t="e">
        <f>(AD835/AH835)*10000</f>
        <v>#VALUE!</v>
      </c>
      <c r="AC835" s="216">
        <v>42215</v>
      </c>
      <c r="AD835" s="485" t="e">
        <f>(O835/W835)*(((100-CC835)/100)*((100-2)/100))*100</f>
        <v>#VALUE!</v>
      </c>
      <c r="AE835" s="216">
        <v>42212</v>
      </c>
      <c r="AF835" s="235" t="s">
        <v>8294</v>
      </c>
      <c r="AG835" s="216">
        <v>42212</v>
      </c>
      <c r="AH835" s="215" t="s">
        <v>8294</v>
      </c>
      <c r="AI835" s="216" t="s">
        <v>8299</v>
      </c>
      <c r="AJ835" s="607">
        <v>145</v>
      </c>
      <c r="AK835" s="216">
        <v>42145</v>
      </c>
      <c r="AL835" s="215" t="s">
        <v>8294</v>
      </c>
      <c r="AM835" s="215"/>
      <c r="AN835" s="607">
        <v>106</v>
      </c>
      <c r="AO835" s="607"/>
      <c r="AP835" s="215" t="s">
        <v>8294</v>
      </c>
      <c r="AQ835" s="215"/>
      <c r="AR835" s="215" t="s">
        <v>8294</v>
      </c>
      <c r="AS835" s="215"/>
      <c r="AT835" s="215" t="s">
        <v>8294</v>
      </c>
      <c r="AU835" s="215" t="s">
        <v>8294</v>
      </c>
      <c r="AV835" s="215"/>
      <c r="AW835" s="215" t="s">
        <v>8294</v>
      </c>
      <c r="AX835" s="215"/>
      <c r="AY835" s="215" t="s">
        <v>8294</v>
      </c>
      <c r="AZ835" s="215"/>
      <c r="BA835" s="215" t="s">
        <v>8294</v>
      </c>
      <c r="BB835" s="215"/>
      <c r="BC835" s="215" t="s">
        <v>8294</v>
      </c>
      <c r="BD835" s="215"/>
      <c r="BE835" s="607">
        <v>3</v>
      </c>
      <c r="BF835" s="217">
        <v>42279</v>
      </c>
      <c r="BG835" s="607">
        <v>29.8</v>
      </c>
      <c r="BH835" s="607" t="s">
        <v>8299</v>
      </c>
      <c r="BI835" s="606" t="s">
        <v>8294</v>
      </c>
      <c r="BJ835" s="606"/>
      <c r="BK835" s="606" t="s">
        <v>8294</v>
      </c>
      <c r="BL835" s="606"/>
      <c r="BM835" s="607">
        <v>67.2</v>
      </c>
      <c r="BN835" s="607" t="s">
        <v>8299</v>
      </c>
      <c r="BO835" s="606" t="s">
        <v>8294</v>
      </c>
      <c r="BP835" s="606"/>
      <c r="BQ835" s="607">
        <v>5.0999999999999996</v>
      </c>
      <c r="BR835" s="607" t="s">
        <v>8299</v>
      </c>
      <c r="BS835" s="607">
        <v>44.9</v>
      </c>
      <c r="BT835" s="607" t="s">
        <v>8299</v>
      </c>
      <c r="BU835" s="607">
        <v>18.899999999999999</v>
      </c>
      <c r="BV835" s="607" t="s">
        <v>8299</v>
      </c>
      <c r="BW835" s="607">
        <v>76.599999999999994</v>
      </c>
      <c r="BX835" s="607" t="s">
        <v>8299</v>
      </c>
      <c r="BY835" s="609">
        <v>7.3282408714294434</v>
      </c>
      <c r="BZ835" s="216">
        <v>42215</v>
      </c>
      <c r="CA835" s="607">
        <v>41</v>
      </c>
      <c r="CB835" s="208" t="s">
        <v>8299</v>
      </c>
      <c r="CC835" s="215" t="s">
        <v>8294</v>
      </c>
      <c r="CD835" s="216">
        <v>42215</v>
      </c>
      <c r="CE835" s="208">
        <v>0</v>
      </c>
      <c r="CG835" s="215" t="s">
        <v>8294</v>
      </c>
      <c r="CH835" s="215" t="s">
        <v>8294</v>
      </c>
      <c r="CI835" s="215" t="s">
        <v>8294</v>
      </c>
      <c r="CJ835" s="215" t="s">
        <v>8294</v>
      </c>
      <c r="CK835" s="208"/>
      <c r="CL835" s="208" t="s">
        <v>8865</v>
      </c>
      <c r="CM835" s="208"/>
      <c r="CN835" s="208"/>
    </row>
    <row r="836" spans="1:92">
      <c r="A836" s="208" t="s">
        <v>8268</v>
      </c>
      <c r="B836" s="606" t="s">
        <v>8200</v>
      </c>
      <c r="C836" s="606" t="s">
        <v>8199</v>
      </c>
      <c r="D836" s="606" t="s">
        <v>8274</v>
      </c>
      <c r="E836" s="607">
        <v>1</v>
      </c>
      <c r="F836" s="607">
        <v>2</v>
      </c>
      <c r="G836" s="608">
        <v>331</v>
      </c>
      <c r="H836" s="608">
        <v>17</v>
      </c>
      <c r="I836" s="608"/>
      <c r="J836" s="608"/>
      <c r="K836" s="606" t="s">
        <v>8294</v>
      </c>
      <c r="M836" s="607">
        <v>3</v>
      </c>
      <c r="N836" s="216">
        <v>41915</v>
      </c>
      <c r="O836" s="611">
        <v>0.98</v>
      </c>
      <c r="P836" s="216">
        <v>42215</v>
      </c>
      <c r="Q836" s="215" t="s">
        <v>8294</v>
      </c>
      <c r="R836" s="215" t="s">
        <v>8294</v>
      </c>
      <c r="S836" s="215" t="s">
        <v>8294</v>
      </c>
      <c r="T836" s="215" t="s">
        <v>8294</v>
      </c>
      <c r="U836" s="209">
        <f>AD836*BS836</f>
        <v>306.29076800000001</v>
      </c>
      <c r="V836" s="216">
        <v>42215</v>
      </c>
      <c r="W836" s="215">
        <v>13.5</v>
      </c>
      <c r="X836" s="215" t="s">
        <v>8294</v>
      </c>
      <c r="Y836" s="215" t="s">
        <v>8294</v>
      </c>
      <c r="Z836" s="209">
        <f>AD836*BU836</f>
        <v>120.11402666666666</v>
      </c>
      <c r="AA836" s="216">
        <v>42215</v>
      </c>
      <c r="AB836" s="208" t="e">
        <f>(AD836/AH836)*10000</f>
        <v>#VALUE!</v>
      </c>
      <c r="AC836" s="216">
        <v>42215</v>
      </c>
      <c r="AD836" s="485">
        <f>(O836/W836)*(((100-CC836)/100)*((100-2)/100))*100</f>
        <v>6.6730014814814815</v>
      </c>
      <c r="AE836" s="216">
        <v>42212</v>
      </c>
      <c r="AF836" s="235">
        <v>7.4826210826210824</v>
      </c>
      <c r="AG836" s="216">
        <v>42212</v>
      </c>
      <c r="AH836" s="215" t="s">
        <v>8294</v>
      </c>
      <c r="AI836" s="216" t="s">
        <v>8299</v>
      </c>
      <c r="AJ836" s="607">
        <v>175</v>
      </c>
      <c r="AK836" s="216">
        <v>42145</v>
      </c>
      <c r="AL836" s="215" t="s">
        <v>8294</v>
      </c>
      <c r="AM836" s="215"/>
      <c r="AN836" s="215" t="s">
        <v>8294</v>
      </c>
      <c r="AO836" s="215"/>
      <c r="AP836" s="215" t="s">
        <v>8294</v>
      </c>
      <c r="AQ836" s="215"/>
      <c r="AR836" s="215" t="s">
        <v>8294</v>
      </c>
      <c r="AS836" s="215"/>
      <c r="AT836" s="215" t="s">
        <v>8294</v>
      </c>
      <c r="AU836" s="215" t="s">
        <v>8294</v>
      </c>
      <c r="AV836" s="215"/>
      <c r="AW836" s="215" t="s">
        <v>8294</v>
      </c>
      <c r="AX836" s="215"/>
      <c r="AY836" s="215" t="s">
        <v>8294</v>
      </c>
      <c r="AZ836" s="215"/>
      <c r="BA836" s="215" t="s">
        <v>8294</v>
      </c>
      <c r="BB836" s="215"/>
      <c r="BC836" s="215" t="s">
        <v>8294</v>
      </c>
      <c r="BD836" s="215"/>
      <c r="BE836" s="607">
        <v>3</v>
      </c>
      <c r="BF836" s="217">
        <v>42279</v>
      </c>
      <c r="BG836" s="607">
        <v>33.9</v>
      </c>
      <c r="BH836" s="607" t="s">
        <v>8299</v>
      </c>
      <c r="BI836" s="606" t="s">
        <v>8294</v>
      </c>
      <c r="BJ836" s="606"/>
      <c r="BK836" s="606" t="s">
        <v>8294</v>
      </c>
      <c r="BL836" s="606"/>
      <c r="BM836" s="607">
        <v>68.3</v>
      </c>
      <c r="BN836" s="607" t="s">
        <v>8299</v>
      </c>
      <c r="BO836" s="606" t="s">
        <v>8294</v>
      </c>
      <c r="BP836" s="606"/>
      <c r="BQ836" s="607">
        <v>5.0999999999999996</v>
      </c>
      <c r="BR836" s="607" t="s">
        <v>8299</v>
      </c>
      <c r="BS836" s="607">
        <v>45.9</v>
      </c>
      <c r="BT836" s="607" t="s">
        <v>8299</v>
      </c>
      <c r="BU836" s="607">
        <v>18</v>
      </c>
      <c r="BV836" s="607" t="s">
        <v>8299</v>
      </c>
      <c r="BW836" s="607">
        <v>80.900000000000006</v>
      </c>
      <c r="BX836" s="607" t="s">
        <v>8299</v>
      </c>
      <c r="BY836" s="609">
        <v>6.6950278282165527</v>
      </c>
      <c r="BZ836" s="216">
        <v>42215</v>
      </c>
      <c r="CA836" s="607">
        <v>40</v>
      </c>
      <c r="CB836" s="208" t="s">
        <v>8299</v>
      </c>
      <c r="CC836" s="611">
        <v>6.2</v>
      </c>
      <c r="CD836" s="216">
        <v>42215</v>
      </c>
      <c r="CE836" s="208">
        <v>0</v>
      </c>
      <c r="CG836" s="215" t="s">
        <v>8294</v>
      </c>
      <c r="CH836" s="215" t="s">
        <v>8294</v>
      </c>
      <c r="CI836" s="215" t="s">
        <v>8294</v>
      </c>
      <c r="CJ836" s="215" t="s">
        <v>8294</v>
      </c>
      <c r="CK836" s="208"/>
      <c r="CL836" s="208" t="s">
        <v>8865</v>
      </c>
      <c r="CM836" s="208"/>
      <c r="CN836" s="208"/>
    </row>
    <row r="837" spans="1:92">
      <c r="A837" s="208" t="s">
        <v>8268</v>
      </c>
      <c r="B837" s="606" t="s">
        <v>8215</v>
      </c>
      <c r="C837" s="606" t="s">
        <v>8214</v>
      </c>
      <c r="D837" s="606" t="s">
        <v>8274</v>
      </c>
      <c r="E837" s="607">
        <v>6</v>
      </c>
      <c r="F837" s="607">
        <v>2</v>
      </c>
      <c r="G837" s="608">
        <v>331</v>
      </c>
      <c r="H837" s="608">
        <v>18</v>
      </c>
      <c r="I837" s="608"/>
      <c r="J837" s="608"/>
      <c r="K837" s="606" t="s">
        <v>8294</v>
      </c>
      <c r="M837" s="607">
        <v>3</v>
      </c>
      <c r="N837" s="216">
        <v>41915</v>
      </c>
      <c r="O837" s="611">
        <v>2.5299999999999998</v>
      </c>
      <c r="P837" s="216">
        <v>42215</v>
      </c>
      <c r="Q837" s="215" t="s">
        <v>8294</v>
      </c>
      <c r="R837" s="215" t="s">
        <v>8294</v>
      </c>
      <c r="S837" s="215" t="s">
        <v>8294</v>
      </c>
      <c r="T837" s="215" t="s">
        <v>8294</v>
      </c>
      <c r="U837" s="209">
        <f>AD837*BS837</f>
        <v>805.35687140740708</v>
      </c>
      <c r="V837" s="216">
        <v>42215</v>
      </c>
      <c r="W837" s="215">
        <v>13.5</v>
      </c>
      <c r="X837" s="215" t="s">
        <v>8294</v>
      </c>
      <c r="Y837" s="215" t="s">
        <v>8294</v>
      </c>
      <c r="Z837" s="209">
        <f>AD837*BU837</f>
        <v>305.89735244444432</v>
      </c>
      <c r="AA837" s="216">
        <v>42215</v>
      </c>
      <c r="AB837" s="208" t="e">
        <f>(AD837/AH837)*10000</f>
        <v>#VALUE!</v>
      </c>
      <c r="AC837" s="216">
        <v>42215</v>
      </c>
      <c r="AD837" s="485">
        <f>(O837/W837)*(((100-CC837)/100)*((100-2)/100))*100</f>
        <v>17.28233629629629</v>
      </c>
      <c r="AE837" s="216">
        <v>42212</v>
      </c>
      <c r="AF837" s="235">
        <v>19.379161579161575</v>
      </c>
      <c r="AG837" s="216">
        <v>42212</v>
      </c>
      <c r="AH837" s="215" t="s">
        <v>8294</v>
      </c>
      <c r="AI837" s="216" t="s">
        <v>8299</v>
      </c>
      <c r="AJ837" s="607">
        <v>150</v>
      </c>
      <c r="AK837" s="216">
        <v>42145</v>
      </c>
      <c r="AL837" s="215" t="s">
        <v>8294</v>
      </c>
      <c r="AM837" s="215"/>
      <c r="AN837" s="607">
        <v>105</v>
      </c>
      <c r="AO837" s="607"/>
      <c r="AP837" s="215" t="s">
        <v>8294</v>
      </c>
      <c r="AQ837" s="215"/>
      <c r="AR837" s="215" t="s">
        <v>8294</v>
      </c>
      <c r="AS837" s="215"/>
      <c r="AT837" s="215" t="s">
        <v>8294</v>
      </c>
      <c r="AU837" s="215" t="s">
        <v>8294</v>
      </c>
      <c r="AV837" s="215"/>
      <c r="AW837" s="215" t="s">
        <v>8294</v>
      </c>
      <c r="AX837" s="215"/>
      <c r="AY837" s="215" t="s">
        <v>8294</v>
      </c>
      <c r="AZ837" s="215"/>
      <c r="BA837" s="215" t="s">
        <v>8294</v>
      </c>
      <c r="BB837" s="215"/>
      <c r="BC837" s="215" t="s">
        <v>8294</v>
      </c>
      <c r="BD837" s="215"/>
      <c r="BE837" s="607">
        <v>3</v>
      </c>
      <c r="BF837" s="217">
        <v>42279</v>
      </c>
      <c r="BG837" s="607">
        <v>32</v>
      </c>
      <c r="BH837" s="607" t="s">
        <v>8299</v>
      </c>
      <c r="BI837" s="606" t="s">
        <v>8294</v>
      </c>
      <c r="BJ837" s="606"/>
      <c r="BK837" s="606" t="s">
        <v>8294</v>
      </c>
      <c r="BL837" s="606"/>
      <c r="BM837" s="607">
        <v>68.5</v>
      </c>
      <c r="BN837" s="607" t="s">
        <v>8299</v>
      </c>
      <c r="BO837" s="606" t="s">
        <v>8294</v>
      </c>
      <c r="BP837" s="606"/>
      <c r="BQ837" s="607">
        <v>4.2</v>
      </c>
      <c r="BR837" s="607" t="s">
        <v>8299</v>
      </c>
      <c r="BS837" s="607">
        <v>46.6</v>
      </c>
      <c r="BT837" s="607" t="s">
        <v>8299</v>
      </c>
      <c r="BU837" s="607">
        <v>17.7</v>
      </c>
      <c r="BV837" s="607" t="s">
        <v>8299</v>
      </c>
      <c r="BW837" s="607">
        <v>83.7</v>
      </c>
      <c r="BX837" s="607" t="s">
        <v>8299</v>
      </c>
      <c r="BY837" s="609">
        <v>7.3195858001708984</v>
      </c>
      <c r="BZ837" s="216">
        <v>42215</v>
      </c>
      <c r="CA837" s="607">
        <v>39.9</v>
      </c>
      <c r="CB837" s="208" t="s">
        <v>8299</v>
      </c>
      <c r="CC837" s="611">
        <v>5.9</v>
      </c>
      <c r="CD837" s="216">
        <v>42215</v>
      </c>
      <c r="CE837" s="208">
        <v>0</v>
      </c>
      <c r="CG837" s="215" t="s">
        <v>8294</v>
      </c>
      <c r="CH837" s="215" t="s">
        <v>8294</v>
      </c>
      <c r="CI837" s="215" t="s">
        <v>8294</v>
      </c>
      <c r="CJ837" s="215" t="s">
        <v>8294</v>
      </c>
      <c r="CK837" s="208"/>
      <c r="CL837" s="208" t="s">
        <v>8865</v>
      </c>
      <c r="CM837" s="208"/>
      <c r="CN837" s="208"/>
    </row>
    <row r="838" spans="1:92">
      <c r="A838" s="208" t="s">
        <v>8268</v>
      </c>
      <c r="B838" s="606" t="s">
        <v>8224</v>
      </c>
      <c r="C838" s="606" t="s">
        <v>8223</v>
      </c>
      <c r="D838" s="606" t="s">
        <v>8274</v>
      </c>
      <c r="E838" s="607">
        <v>9</v>
      </c>
      <c r="F838" s="607">
        <v>2</v>
      </c>
      <c r="G838" s="608">
        <v>331</v>
      </c>
      <c r="H838" s="608">
        <v>19</v>
      </c>
      <c r="I838" s="608"/>
      <c r="J838" s="608"/>
      <c r="K838" s="606" t="s">
        <v>8294</v>
      </c>
      <c r="M838" s="607">
        <v>3</v>
      </c>
      <c r="N838" s="216">
        <v>41915</v>
      </c>
      <c r="O838" s="611">
        <v>1.38</v>
      </c>
      <c r="P838" s="216">
        <v>42215</v>
      </c>
      <c r="Q838" s="215" t="s">
        <v>8294</v>
      </c>
      <c r="R838" s="215" t="s">
        <v>8294</v>
      </c>
      <c r="S838" s="215" t="s">
        <v>8294</v>
      </c>
      <c r="T838" s="215" t="s">
        <v>8294</v>
      </c>
      <c r="U838" s="209" t="e">
        <f>AD838*BS838</f>
        <v>#VALUE!</v>
      </c>
      <c r="V838" s="216">
        <v>42215</v>
      </c>
      <c r="W838" s="215">
        <v>13.5</v>
      </c>
      <c r="X838" s="215" t="s">
        <v>8294</v>
      </c>
      <c r="Y838" s="215" t="s">
        <v>8294</v>
      </c>
      <c r="Z838" s="209" t="e">
        <f>AD838*BU838</f>
        <v>#VALUE!</v>
      </c>
      <c r="AA838" s="216">
        <v>42215</v>
      </c>
      <c r="AB838" s="208" t="e">
        <f>(AD838/AH838)*10000</f>
        <v>#VALUE!</v>
      </c>
      <c r="AC838" s="216">
        <v>42215</v>
      </c>
      <c r="AD838" s="485" t="e">
        <f>(O838/W838)*(((100-CC838)/100)*((100-2)/100))*100</f>
        <v>#VALUE!</v>
      </c>
      <c r="AE838" s="216">
        <v>42212</v>
      </c>
      <c r="AF838" s="235" t="s">
        <v>8294</v>
      </c>
      <c r="AG838" s="216">
        <v>42212</v>
      </c>
      <c r="AH838" s="215" t="s">
        <v>8294</v>
      </c>
      <c r="AI838" s="216" t="s">
        <v>8299</v>
      </c>
      <c r="AJ838" s="607">
        <v>165</v>
      </c>
      <c r="AK838" s="216">
        <v>42145</v>
      </c>
      <c r="AL838" s="215" t="s">
        <v>8294</v>
      </c>
      <c r="AM838" s="215"/>
      <c r="AN838" s="607">
        <v>107</v>
      </c>
      <c r="AO838" s="607"/>
      <c r="AP838" s="215" t="s">
        <v>8294</v>
      </c>
      <c r="AQ838" s="215"/>
      <c r="AR838" s="215" t="s">
        <v>8294</v>
      </c>
      <c r="AS838" s="215"/>
      <c r="AT838" s="215" t="s">
        <v>8294</v>
      </c>
      <c r="AU838" s="215" t="s">
        <v>8294</v>
      </c>
      <c r="AV838" s="215"/>
      <c r="AW838" s="215" t="s">
        <v>8294</v>
      </c>
      <c r="AX838" s="215"/>
      <c r="AY838" s="215" t="s">
        <v>8294</v>
      </c>
      <c r="AZ838" s="215"/>
      <c r="BA838" s="215" t="s">
        <v>8294</v>
      </c>
      <c r="BB838" s="215"/>
      <c r="BC838" s="215" t="s">
        <v>8294</v>
      </c>
      <c r="BD838" s="215"/>
      <c r="BE838" s="607">
        <v>3</v>
      </c>
      <c r="BF838" s="217">
        <v>42279</v>
      </c>
      <c r="BG838" s="607">
        <v>-5</v>
      </c>
      <c r="BH838" s="607" t="s">
        <v>8299</v>
      </c>
      <c r="BI838" s="606" t="s">
        <v>8294</v>
      </c>
      <c r="BJ838" s="606"/>
      <c r="BK838" s="606" t="s">
        <v>8294</v>
      </c>
      <c r="BL838" s="606"/>
      <c r="BM838" s="607">
        <v>59.2</v>
      </c>
      <c r="BN838" s="607" t="s">
        <v>8299</v>
      </c>
      <c r="BO838" s="606" t="s">
        <v>8294</v>
      </c>
      <c r="BP838" s="606"/>
      <c r="BQ838" s="607">
        <v>9.8000000000000007</v>
      </c>
      <c r="BR838" s="607" t="s">
        <v>8299</v>
      </c>
      <c r="BS838" s="607">
        <v>48.1</v>
      </c>
      <c r="BT838" s="607" t="s">
        <v>8299</v>
      </c>
      <c r="BU838" s="607">
        <v>14.1</v>
      </c>
      <c r="BV838" s="607" t="s">
        <v>8299</v>
      </c>
      <c r="BW838" s="607">
        <v>60.7</v>
      </c>
      <c r="BX838" s="607" t="s">
        <v>8299</v>
      </c>
      <c r="BY838" s="609">
        <v>6.8354020118713379</v>
      </c>
      <c r="BZ838" s="216">
        <v>42215</v>
      </c>
      <c r="CA838" s="607">
        <v>32.9</v>
      </c>
      <c r="CB838" s="208" t="s">
        <v>8299</v>
      </c>
      <c r="CC838" s="215" t="s">
        <v>8294</v>
      </c>
      <c r="CD838" s="216">
        <v>42215</v>
      </c>
      <c r="CE838" s="208">
        <v>0</v>
      </c>
      <c r="CG838" s="215" t="s">
        <v>8294</v>
      </c>
      <c r="CH838" s="215" t="s">
        <v>8294</v>
      </c>
      <c r="CI838" s="215" t="s">
        <v>8294</v>
      </c>
      <c r="CJ838" s="215" t="s">
        <v>8294</v>
      </c>
      <c r="CK838" s="208"/>
      <c r="CL838" s="208" t="s">
        <v>8865</v>
      </c>
      <c r="CM838" s="208"/>
      <c r="CN838" s="208"/>
    </row>
    <row r="839" spans="1:92">
      <c r="A839" s="208" t="s">
        <v>8268</v>
      </c>
      <c r="B839" s="606" t="s">
        <v>8248</v>
      </c>
      <c r="C839" s="606" t="s">
        <v>8302</v>
      </c>
      <c r="D839" s="606" t="s">
        <v>8274</v>
      </c>
      <c r="E839" s="607">
        <v>17</v>
      </c>
      <c r="F839" s="607">
        <v>2</v>
      </c>
      <c r="G839" s="608">
        <v>331</v>
      </c>
      <c r="H839" s="608">
        <v>20</v>
      </c>
      <c r="I839" s="608"/>
      <c r="J839" s="608"/>
      <c r="K839" s="606" t="s">
        <v>8294</v>
      </c>
      <c r="M839" s="607">
        <v>3</v>
      </c>
      <c r="N839" s="216">
        <v>41915</v>
      </c>
      <c r="O839" s="611">
        <v>1.69</v>
      </c>
      <c r="P839" s="216">
        <v>42215</v>
      </c>
      <c r="Q839" s="215" t="s">
        <v>8294</v>
      </c>
      <c r="R839" s="215" t="s">
        <v>8294</v>
      </c>
      <c r="S839" s="215" t="s">
        <v>8294</v>
      </c>
      <c r="T839" s="215" t="s">
        <v>8294</v>
      </c>
      <c r="U839" s="209">
        <f>AD839*BS839</f>
        <v>547.73846399999991</v>
      </c>
      <c r="V839" s="216">
        <v>42215</v>
      </c>
      <c r="W839" s="215">
        <v>13.5</v>
      </c>
      <c r="X839" s="215" t="s">
        <v>8294</v>
      </c>
      <c r="Y839" s="215" t="s">
        <v>8294</v>
      </c>
      <c r="Z839" s="209">
        <f>AD839*BU839</f>
        <v>177.98629333333329</v>
      </c>
      <c r="AA839" s="216">
        <v>42215</v>
      </c>
      <c r="AB839" s="208" t="e">
        <f>(AD839/AH839)*10000</f>
        <v>#VALUE!</v>
      </c>
      <c r="AC839" s="216">
        <v>42215</v>
      </c>
      <c r="AD839" s="485">
        <f>(O839/W839)*(((100-CC839)/100)*((100-2)/100))*100</f>
        <v>11.482986666666664</v>
      </c>
      <c r="AE839" s="216">
        <v>42212</v>
      </c>
      <c r="AF839" s="235">
        <v>12.876190476190475</v>
      </c>
      <c r="AG839" s="216">
        <v>42212</v>
      </c>
      <c r="AH839" s="215" t="s">
        <v>8294</v>
      </c>
      <c r="AI839" s="216" t="s">
        <v>8299</v>
      </c>
      <c r="AJ839" s="607">
        <v>155</v>
      </c>
      <c r="AK839" s="216">
        <v>42145</v>
      </c>
      <c r="AL839" s="215" t="s">
        <v>8294</v>
      </c>
      <c r="AM839" s="215"/>
      <c r="AN839" s="607">
        <v>104</v>
      </c>
      <c r="AO839" s="607"/>
      <c r="AP839" s="215" t="s">
        <v>8294</v>
      </c>
      <c r="AQ839" s="215"/>
      <c r="AR839" s="215" t="s">
        <v>8294</v>
      </c>
      <c r="AS839" s="215"/>
      <c r="AT839" s="215" t="s">
        <v>8294</v>
      </c>
      <c r="AU839" s="215" t="s">
        <v>8294</v>
      </c>
      <c r="AV839" s="215"/>
      <c r="AW839" s="215" t="s">
        <v>8294</v>
      </c>
      <c r="AX839" s="215"/>
      <c r="AY839" s="215" t="s">
        <v>8294</v>
      </c>
      <c r="AZ839" s="215"/>
      <c r="BA839" s="215" t="s">
        <v>8294</v>
      </c>
      <c r="BB839" s="215"/>
      <c r="BC839" s="215" t="s">
        <v>8294</v>
      </c>
      <c r="BD839" s="215"/>
      <c r="BE839" s="607">
        <v>3</v>
      </c>
      <c r="BF839" s="217">
        <v>42279</v>
      </c>
      <c r="BG839" s="607">
        <v>33.6</v>
      </c>
      <c r="BH839" s="607" t="s">
        <v>8299</v>
      </c>
      <c r="BI839" s="606" t="s">
        <v>8294</v>
      </c>
      <c r="BJ839" s="606"/>
      <c r="BK839" s="606" t="s">
        <v>8294</v>
      </c>
      <c r="BL839" s="606"/>
      <c r="BM839" s="607">
        <v>66.900000000000006</v>
      </c>
      <c r="BN839" s="607" t="s">
        <v>8299</v>
      </c>
      <c r="BO839" s="606" t="s">
        <v>8294</v>
      </c>
      <c r="BP839" s="606"/>
      <c r="BQ839" s="607">
        <v>4.7</v>
      </c>
      <c r="BR839" s="607" t="s">
        <v>8299</v>
      </c>
      <c r="BS839" s="607">
        <v>47.7</v>
      </c>
      <c r="BT839" s="607" t="s">
        <v>8299</v>
      </c>
      <c r="BU839" s="607">
        <v>15.5</v>
      </c>
      <c r="BV839" s="607" t="s">
        <v>8299</v>
      </c>
      <c r="BW839" s="607">
        <v>71.099999999999994</v>
      </c>
      <c r="BX839" s="607" t="s">
        <v>8299</v>
      </c>
      <c r="BY839" s="609">
        <v>7.3006420135498047</v>
      </c>
      <c r="BZ839" s="216">
        <v>42215</v>
      </c>
      <c r="CA839" s="607">
        <v>35.799999999999997</v>
      </c>
      <c r="CB839" s="208" t="s">
        <v>8299</v>
      </c>
      <c r="CC839" s="611">
        <v>6.4</v>
      </c>
      <c r="CD839" s="216">
        <v>42215</v>
      </c>
      <c r="CE839" s="208">
        <v>0</v>
      </c>
      <c r="CG839" s="215" t="s">
        <v>8294</v>
      </c>
      <c r="CH839" s="215" t="s">
        <v>8294</v>
      </c>
      <c r="CI839" s="215" t="s">
        <v>8294</v>
      </c>
      <c r="CJ839" s="215" t="s">
        <v>8294</v>
      </c>
      <c r="CK839" s="208"/>
      <c r="CL839" s="208" t="s">
        <v>8865</v>
      </c>
      <c r="CM839" s="208"/>
      <c r="CN839" s="208"/>
    </row>
    <row r="840" spans="1:92">
      <c r="A840" s="208" t="s">
        <v>8268</v>
      </c>
      <c r="B840" s="606" t="s">
        <v>8251</v>
      </c>
      <c r="C840" s="606" t="s">
        <v>8303</v>
      </c>
      <c r="D840" s="606" t="s">
        <v>8274</v>
      </c>
      <c r="E840" s="607">
        <v>18</v>
      </c>
      <c r="F840" s="607">
        <v>2</v>
      </c>
      <c r="G840" s="608">
        <v>331</v>
      </c>
      <c r="H840" s="608">
        <v>21</v>
      </c>
      <c r="I840" s="608"/>
      <c r="J840" s="608"/>
      <c r="K840" s="606" t="s">
        <v>8294</v>
      </c>
      <c r="M840" s="607">
        <v>3</v>
      </c>
      <c r="N840" s="216">
        <v>41915</v>
      </c>
      <c r="O840" s="611">
        <v>0.94</v>
      </c>
      <c r="P840" s="216">
        <v>42215</v>
      </c>
      <c r="Q840" s="215" t="s">
        <v>8294</v>
      </c>
      <c r="R840" s="215" t="s">
        <v>8294</v>
      </c>
      <c r="S840" s="215" t="s">
        <v>8294</v>
      </c>
      <c r="T840" s="215" t="s">
        <v>8294</v>
      </c>
      <c r="U840" s="209">
        <f>AD840*BS840</f>
        <v>287.0820856296296</v>
      </c>
      <c r="V840" s="216">
        <v>42215</v>
      </c>
      <c r="W840" s="215">
        <v>13.5</v>
      </c>
      <c r="X840" s="215" t="s">
        <v>8294</v>
      </c>
      <c r="Y840" s="215" t="s">
        <v>8294</v>
      </c>
      <c r="Z840" s="209">
        <f>AD840*BU840</f>
        <v>109.33415733333334</v>
      </c>
      <c r="AA840" s="216">
        <v>42215</v>
      </c>
      <c r="AB840" s="208" t="e">
        <f>(AD840/AH840)*10000</f>
        <v>#VALUE!</v>
      </c>
      <c r="AC840" s="216">
        <v>42215</v>
      </c>
      <c r="AD840" s="485">
        <f>(O840/W840)*(((100-CC840)/100)*((100-2)/100))*100</f>
        <v>6.3938103703703701</v>
      </c>
      <c r="AE840" s="216">
        <v>42212</v>
      </c>
      <c r="AF840" s="235">
        <v>7.1695563695563695</v>
      </c>
      <c r="AG840" s="216">
        <v>42212</v>
      </c>
      <c r="AH840" s="215" t="s">
        <v>8294</v>
      </c>
      <c r="AI840" s="216" t="s">
        <v>8299</v>
      </c>
      <c r="AJ840" s="607">
        <v>145</v>
      </c>
      <c r="AK840" s="216">
        <v>42145</v>
      </c>
      <c r="AL840" s="215" t="s">
        <v>8294</v>
      </c>
      <c r="AM840" s="215"/>
      <c r="AN840" s="607">
        <v>103</v>
      </c>
      <c r="AO840" s="607"/>
      <c r="AP840" s="215" t="s">
        <v>8294</v>
      </c>
      <c r="AQ840" s="215"/>
      <c r="AR840" s="215" t="s">
        <v>8294</v>
      </c>
      <c r="AS840" s="215"/>
      <c r="AT840" s="215" t="s">
        <v>8294</v>
      </c>
      <c r="AU840" s="215" t="s">
        <v>8294</v>
      </c>
      <c r="AV840" s="215"/>
      <c r="AW840" s="215" t="s">
        <v>8294</v>
      </c>
      <c r="AX840" s="215"/>
      <c r="AY840" s="215" t="s">
        <v>8294</v>
      </c>
      <c r="AZ840" s="215"/>
      <c r="BA840" s="215" t="s">
        <v>8294</v>
      </c>
      <c r="BB840" s="215"/>
      <c r="BC840" s="215" t="s">
        <v>8294</v>
      </c>
      <c r="BD840" s="215"/>
      <c r="BE840" s="607">
        <v>3</v>
      </c>
      <c r="BF840" s="217">
        <v>42279</v>
      </c>
      <c r="BG840" s="607">
        <v>34</v>
      </c>
      <c r="BH840" s="607" t="s">
        <v>8299</v>
      </c>
      <c r="BI840" s="606" t="s">
        <v>8294</v>
      </c>
      <c r="BJ840" s="606"/>
      <c r="BK840" s="606" t="s">
        <v>8294</v>
      </c>
      <c r="BL840" s="606"/>
      <c r="BM840" s="607">
        <v>65.099999999999994</v>
      </c>
      <c r="BN840" s="607" t="s">
        <v>8299</v>
      </c>
      <c r="BO840" s="606" t="s">
        <v>8294</v>
      </c>
      <c r="BP840" s="606"/>
      <c r="BQ840" s="607">
        <v>4.8</v>
      </c>
      <c r="BR840" s="607" t="s">
        <v>8299</v>
      </c>
      <c r="BS840" s="607">
        <v>44.9</v>
      </c>
      <c r="BT840" s="607" t="s">
        <v>8299</v>
      </c>
      <c r="BU840" s="607">
        <v>17.100000000000001</v>
      </c>
      <c r="BV840" s="607" t="s">
        <v>8299</v>
      </c>
      <c r="BW840" s="607">
        <v>71.400000000000006</v>
      </c>
      <c r="BX840" s="607" t="s">
        <v>8299</v>
      </c>
      <c r="BY840" s="609">
        <v>7.3512568473815918</v>
      </c>
      <c r="BZ840" s="216">
        <v>42215</v>
      </c>
      <c r="CA840" s="607">
        <v>37.1</v>
      </c>
      <c r="CB840" s="208" t="s">
        <v>8299</v>
      </c>
      <c r="CC840" s="611">
        <v>6.3</v>
      </c>
      <c r="CD840" s="216">
        <v>42215</v>
      </c>
      <c r="CE840" s="208">
        <v>0</v>
      </c>
      <c r="CG840" s="215" t="s">
        <v>8294</v>
      </c>
      <c r="CH840" s="215" t="s">
        <v>8294</v>
      </c>
      <c r="CI840" s="215" t="s">
        <v>8294</v>
      </c>
      <c r="CJ840" s="215" t="s">
        <v>8294</v>
      </c>
      <c r="CK840" s="208"/>
      <c r="CL840" s="208" t="s">
        <v>8865</v>
      </c>
      <c r="CM840" s="208"/>
      <c r="CN840" s="208"/>
    </row>
    <row r="841" spans="1:92">
      <c r="A841" s="208" t="s">
        <v>8268</v>
      </c>
      <c r="B841" s="606" t="s">
        <v>8218</v>
      </c>
      <c r="C841" s="606" t="s">
        <v>8217</v>
      </c>
      <c r="D841" s="606" t="s">
        <v>8274</v>
      </c>
      <c r="E841" s="607">
        <v>7</v>
      </c>
      <c r="F841" s="607">
        <v>2</v>
      </c>
      <c r="G841" s="608">
        <v>331</v>
      </c>
      <c r="H841" s="608">
        <v>22</v>
      </c>
      <c r="I841" s="608"/>
      <c r="J841" s="608"/>
      <c r="K841" s="606" t="s">
        <v>8294</v>
      </c>
      <c r="M841" s="607">
        <v>3</v>
      </c>
      <c r="N841" s="216">
        <v>41915</v>
      </c>
      <c r="O841" s="611">
        <v>0.78</v>
      </c>
      <c r="P841" s="216">
        <v>42215</v>
      </c>
      <c r="Q841" s="215" t="s">
        <v>8294</v>
      </c>
      <c r="R841" s="215" t="s">
        <v>8294</v>
      </c>
      <c r="S841" s="215" t="s">
        <v>8294</v>
      </c>
      <c r="T841" s="215" t="s">
        <v>8294</v>
      </c>
      <c r="U841" s="209">
        <f>AD841*BS841</f>
        <v>256.52924266666668</v>
      </c>
      <c r="V841" s="216">
        <v>42215</v>
      </c>
      <c r="W841" s="215">
        <v>13.5</v>
      </c>
      <c r="X841" s="215" t="s">
        <v>8294</v>
      </c>
      <c r="Y841" s="215" t="s">
        <v>8294</v>
      </c>
      <c r="Z841" s="209">
        <f>AD841*BU841</f>
        <v>80.729699555555555</v>
      </c>
      <c r="AA841" s="216">
        <v>42215</v>
      </c>
      <c r="AB841" s="208" t="e">
        <f>(AD841/AH841)*10000</f>
        <v>#VALUE!</v>
      </c>
      <c r="AC841" s="216">
        <v>42215</v>
      </c>
      <c r="AD841" s="485">
        <f>(O841/W841)*(((100-CC841)/100)*((100-2)/100))*100</f>
        <v>5.3111644444444446</v>
      </c>
      <c r="AE841" s="216">
        <v>42212</v>
      </c>
      <c r="AF841" s="235">
        <v>5.9555555555555557</v>
      </c>
      <c r="AG841" s="216">
        <v>42212</v>
      </c>
      <c r="AH841" s="215" t="s">
        <v>8294</v>
      </c>
      <c r="AI841" s="216" t="s">
        <v>8299</v>
      </c>
      <c r="AJ841" s="607">
        <v>120</v>
      </c>
      <c r="AK841" s="216">
        <v>42145</v>
      </c>
      <c r="AL841" s="215" t="s">
        <v>8294</v>
      </c>
      <c r="AM841" s="215"/>
      <c r="AN841" s="607">
        <v>99</v>
      </c>
      <c r="AO841" s="607"/>
      <c r="AP841" s="215" t="s">
        <v>8294</v>
      </c>
      <c r="AQ841" s="215"/>
      <c r="AR841" s="215" t="s">
        <v>8294</v>
      </c>
      <c r="AS841" s="215"/>
      <c r="AT841" s="215" t="s">
        <v>8294</v>
      </c>
      <c r="AU841" s="215" t="s">
        <v>8294</v>
      </c>
      <c r="AV841" s="215"/>
      <c r="AW841" s="215" t="s">
        <v>8294</v>
      </c>
      <c r="AX841" s="215"/>
      <c r="AY841" s="215" t="s">
        <v>8294</v>
      </c>
      <c r="AZ841" s="215"/>
      <c r="BA841" s="215" t="s">
        <v>8294</v>
      </c>
      <c r="BB841" s="215"/>
      <c r="BC841" s="215" t="s">
        <v>8294</v>
      </c>
      <c r="BD841" s="215"/>
      <c r="BE841" s="607">
        <v>3</v>
      </c>
      <c r="BF841" s="217">
        <v>42279</v>
      </c>
      <c r="BG841" s="607">
        <v>37.299999999999997</v>
      </c>
      <c r="BH841" s="607" t="s">
        <v>8299</v>
      </c>
      <c r="BI841" s="606" t="s">
        <v>8294</v>
      </c>
      <c r="BJ841" s="606"/>
      <c r="BK841" s="606" t="s">
        <v>8294</v>
      </c>
      <c r="BL841" s="606"/>
      <c r="BM841" s="607">
        <v>67.7</v>
      </c>
      <c r="BN841" s="607" t="s">
        <v>8299</v>
      </c>
      <c r="BO841" s="606" t="s">
        <v>8294</v>
      </c>
      <c r="BP841" s="606"/>
      <c r="BQ841" s="607">
        <v>3.8</v>
      </c>
      <c r="BR841" s="607" t="s">
        <v>8299</v>
      </c>
      <c r="BS841" s="607">
        <v>48.3</v>
      </c>
      <c r="BT841" s="607" t="s">
        <v>8299</v>
      </c>
      <c r="BU841" s="607">
        <v>15.2</v>
      </c>
      <c r="BV841" s="607" t="s">
        <v>8299</v>
      </c>
      <c r="BW841" s="607">
        <v>60.3</v>
      </c>
      <c r="BX841" s="607" t="s">
        <v>8299</v>
      </c>
      <c r="BY841" s="609">
        <v>7.3046908378601074</v>
      </c>
      <c r="BZ841" s="216">
        <v>42215</v>
      </c>
      <c r="CA841" s="607">
        <v>35.6</v>
      </c>
      <c r="CB841" s="208" t="s">
        <v>8299</v>
      </c>
      <c r="CC841" s="611">
        <v>6.2</v>
      </c>
      <c r="CD841" s="216">
        <v>42215</v>
      </c>
      <c r="CE841" s="208">
        <v>0</v>
      </c>
      <c r="CG841" s="215" t="s">
        <v>8294</v>
      </c>
      <c r="CH841" s="215" t="s">
        <v>8294</v>
      </c>
      <c r="CI841" s="215" t="s">
        <v>8294</v>
      </c>
      <c r="CJ841" s="215" t="s">
        <v>8294</v>
      </c>
      <c r="CK841" s="208"/>
      <c r="CL841" s="208" t="s">
        <v>8865</v>
      </c>
      <c r="CM841" s="208"/>
      <c r="CN841" s="208"/>
    </row>
    <row r="842" spans="1:92">
      <c r="A842" s="208" t="s">
        <v>8268</v>
      </c>
      <c r="B842" s="606" t="s">
        <v>8251</v>
      </c>
      <c r="C842" s="606" t="s">
        <v>8303</v>
      </c>
      <c r="D842" s="606" t="s">
        <v>8276</v>
      </c>
      <c r="E842" s="607">
        <v>18</v>
      </c>
      <c r="F842" s="607">
        <v>2</v>
      </c>
      <c r="G842" s="608">
        <v>332</v>
      </c>
      <c r="H842" s="608">
        <v>11</v>
      </c>
      <c r="I842" s="608"/>
      <c r="J842" s="608"/>
      <c r="K842" s="606" t="s">
        <v>8294</v>
      </c>
      <c r="M842" s="607">
        <v>3</v>
      </c>
      <c r="N842" s="216">
        <v>41915</v>
      </c>
      <c r="O842" s="611">
        <v>1.95</v>
      </c>
      <c r="P842" s="216">
        <v>42215</v>
      </c>
      <c r="Q842" s="215" t="s">
        <v>8294</v>
      </c>
      <c r="R842" s="215" t="s">
        <v>8294</v>
      </c>
      <c r="S842" s="215" t="s">
        <v>8294</v>
      </c>
      <c r="T842" s="215" t="s">
        <v>8294</v>
      </c>
      <c r="U842" s="209" t="e">
        <f>AD842*BS842</f>
        <v>#VALUE!</v>
      </c>
      <c r="V842" s="216">
        <v>42215</v>
      </c>
      <c r="W842" s="215">
        <v>13.5</v>
      </c>
      <c r="X842" s="215" t="s">
        <v>8294</v>
      </c>
      <c r="Y842" s="215" t="s">
        <v>8294</v>
      </c>
      <c r="Z842" s="209" t="e">
        <f>AD842*BU842</f>
        <v>#VALUE!</v>
      </c>
      <c r="AA842" s="216">
        <v>42215</v>
      </c>
      <c r="AB842" s="208" t="e">
        <f>(AD842/AH842)*10000</f>
        <v>#VALUE!</v>
      </c>
      <c r="AC842" s="216">
        <v>42215</v>
      </c>
      <c r="AD842" s="485" t="e">
        <f>(O842/W842)*(((100-CC842)/100)*((100-2)/100))*100</f>
        <v>#VALUE!</v>
      </c>
      <c r="AE842" s="216">
        <v>42212</v>
      </c>
      <c r="AF842" s="235" t="s">
        <v>8294</v>
      </c>
      <c r="AG842" s="216">
        <v>42212</v>
      </c>
      <c r="AH842" s="215" t="s">
        <v>8294</v>
      </c>
      <c r="AI842" s="216" t="s">
        <v>8299</v>
      </c>
      <c r="AJ842" s="607">
        <v>145</v>
      </c>
      <c r="AK842" s="216">
        <v>42145</v>
      </c>
      <c r="AL842" s="215" t="s">
        <v>8294</v>
      </c>
      <c r="AM842" s="215"/>
      <c r="AN842" s="607">
        <v>105</v>
      </c>
      <c r="AO842" s="607"/>
      <c r="AP842" s="215" t="s">
        <v>8294</v>
      </c>
      <c r="AQ842" s="215"/>
      <c r="AR842" s="215" t="s">
        <v>8294</v>
      </c>
      <c r="AS842" s="215"/>
      <c r="AT842" s="215" t="s">
        <v>8294</v>
      </c>
      <c r="AU842" s="215" t="s">
        <v>8294</v>
      </c>
      <c r="AV842" s="215"/>
      <c r="AW842" s="215" t="s">
        <v>8294</v>
      </c>
      <c r="AX842" s="215"/>
      <c r="AY842" s="215" t="s">
        <v>8294</v>
      </c>
      <c r="AZ842" s="215"/>
      <c r="BA842" s="215" t="s">
        <v>8294</v>
      </c>
      <c r="BB842" s="215"/>
      <c r="BC842" s="215" t="s">
        <v>8294</v>
      </c>
      <c r="BD842" s="215"/>
      <c r="BE842" s="607">
        <v>3</v>
      </c>
      <c r="BF842" s="217">
        <v>42279</v>
      </c>
      <c r="BG842" s="607">
        <v>31.2</v>
      </c>
      <c r="BH842" s="607" t="s">
        <v>8299</v>
      </c>
      <c r="BI842" s="606" t="s">
        <v>8294</v>
      </c>
      <c r="BJ842" s="606"/>
      <c r="BK842" s="606" t="s">
        <v>8294</v>
      </c>
      <c r="BL842" s="606"/>
      <c r="BM842" s="607">
        <v>65.2</v>
      </c>
      <c r="BN842" s="607" t="s">
        <v>8299</v>
      </c>
      <c r="BO842" s="606" t="s">
        <v>8294</v>
      </c>
      <c r="BP842" s="606"/>
      <c r="BQ842" s="607">
        <v>4.9000000000000004</v>
      </c>
      <c r="BR842" s="607" t="s">
        <v>8299</v>
      </c>
      <c r="BS842" s="607">
        <v>44.5</v>
      </c>
      <c r="BT842" s="607" t="s">
        <v>8299</v>
      </c>
      <c r="BU842" s="607">
        <v>17.899999999999999</v>
      </c>
      <c r="BV842" s="607" t="s">
        <v>8299</v>
      </c>
      <c r="BW842" s="607">
        <v>71.7</v>
      </c>
      <c r="BX842" s="607" t="s">
        <v>8299</v>
      </c>
      <c r="BY842" s="609">
        <v>7.192166805267334</v>
      </c>
      <c r="BZ842" s="216">
        <v>42215</v>
      </c>
      <c r="CA842" s="607">
        <v>38.4</v>
      </c>
      <c r="CB842" s="208" t="s">
        <v>8299</v>
      </c>
      <c r="CC842" s="215" t="s">
        <v>8294</v>
      </c>
      <c r="CD842" s="216">
        <v>42215</v>
      </c>
      <c r="CE842" s="208">
        <v>0</v>
      </c>
      <c r="CG842" s="215" t="s">
        <v>8294</v>
      </c>
      <c r="CH842" s="215" t="s">
        <v>8294</v>
      </c>
      <c r="CI842" s="215" t="s">
        <v>8294</v>
      </c>
      <c r="CJ842" s="215" t="s">
        <v>8294</v>
      </c>
      <c r="CK842" s="208"/>
      <c r="CL842" s="208" t="s">
        <v>8865</v>
      </c>
      <c r="CM842" s="208"/>
      <c r="CN842" s="208"/>
    </row>
    <row r="843" spans="1:92">
      <c r="A843" s="208" t="s">
        <v>8268</v>
      </c>
      <c r="B843" s="606" t="s">
        <v>8206</v>
      </c>
      <c r="C843" s="606" t="s">
        <v>8205</v>
      </c>
      <c r="D843" s="606" t="s">
        <v>8276</v>
      </c>
      <c r="E843" s="607">
        <v>3</v>
      </c>
      <c r="F843" s="607">
        <v>2</v>
      </c>
      <c r="G843" s="608">
        <v>332</v>
      </c>
      <c r="H843" s="608">
        <v>12</v>
      </c>
      <c r="I843" s="608"/>
      <c r="J843" s="608"/>
      <c r="K843" s="606" t="s">
        <v>8294</v>
      </c>
      <c r="M843" s="607">
        <v>3</v>
      </c>
      <c r="N843" s="216">
        <v>41915</v>
      </c>
      <c r="O843" s="611">
        <v>3.06</v>
      </c>
      <c r="P843" s="216">
        <v>42215</v>
      </c>
      <c r="Q843" s="215" t="s">
        <v>8294</v>
      </c>
      <c r="R843" s="215" t="s">
        <v>8294</v>
      </c>
      <c r="S843" s="215" t="s">
        <v>8294</v>
      </c>
      <c r="T843" s="215" t="s">
        <v>8294</v>
      </c>
      <c r="U843" s="209" t="e">
        <f>AD843*BS843</f>
        <v>#VALUE!</v>
      </c>
      <c r="V843" s="216">
        <v>42215</v>
      </c>
      <c r="W843" s="215">
        <v>13.5</v>
      </c>
      <c r="X843" s="215" t="s">
        <v>8294</v>
      </c>
      <c r="Y843" s="215" t="s">
        <v>8294</v>
      </c>
      <c r="Z843" s="209" t="e">
        <f>AD843*BU843</f>
        <v>#VALUE!</v>
      </c>
      <c r="AA843" s="216">
        <v>42215</v>
      </c>
      <c r="AB843" s="208" t="e">
        <f>(AD843/AH843)*10000</f>
        <v>#VALUE!</v>
      </c>
      <c r="AC843" s="216">
        <v>42215</v>
      </c>
      <c r="AD843" s="485" t="e">
        <f>(O843/W843)*(((100-CC843)/100)*((100-2)/100))*100</f>
        <v>#VALUE!</v>
      </c>
      <c r="AE843" s="216">
        <v>42212</v>
      </c>
      <c r="AF843" s="235" t="s">
        <v>8294</v>
      </c>
      <c r="AG843" s="216">
        <v>42212</v>
      </c>
      <c r="AH843" s="215" t="s">
        <v>8294</v>
      </c>
      <c r="AI843" s="216" t="s">
        <v>8299</v>
      </c>
      <c r="AJ843" s="607">
        <v>145</v>
      </c>
      <c r="AK843" s="216">
        <v>42145</v>
      </c>
      <c r="AL843" s="215" t="s">
        <v>8294</v>
      </c>
      <c r="AM843" s="215"/>
      <c r="AN843" s="607">
        <v>100</v>
      </c>
      <c r="AO843" s="607"/>
      <c r="AP843" s="215" t="s">
        <v>8294</v>
      </c>
      <c r="AQ843" s="215"/>
      <c r="AR843" s="215" t="s">
        <v>8294</v>
      </c>
      <c r="AS843" s="215"/>
      <c r="AT843" s="215" t="s">
        <v>8294</v>
      </c>
      <c r="AU843" s="215" t="s">
        <v>8294</v>
      </c>
      <c r="AV843" s="215"/>
      <c r="AW843" s="215" t="s">
        <v>8294</v>
      </c>
      <c r="AX843" s="215"/>
      <c r="AY843" s="215" t="s">
        <v>8294</v>
      </c>
      <c r="AZ843" s="215"/>
      <c r="BA843" s="215" t="s">
        <v>8294</v>
      </c>
      <c r="BB843" s="215"/>
      <c r="BC843" s="215" t="s">
        <v>8294</v>
      </c>
      <c r="BD843" s="215"/>
      <c r="BE843" s="607">
        <v>3</v>
      </c>
      <c r="BF843" s="217">
        <v>42279</v>
      </c>
      <c r="BG843" s="607">
        <v>30.9</v>
      </c>
      <c r="BH843" s="607" t="s">
        <v>8299</v>
      </c>
      <c r="BI843" s="606" t="s">
        <v>8294</v>
      </c>
      <c r="BJ843" s="606"/>
      <c r="BK843" s="606" t="s">
        <v>8294</v>
      </c>
      <c r="BL843" s="606"/>
      <c r="BM843" s="607">
        <v>68.5</v>
      </c>
      <c r="BN843" s="607" t="s">
        <v>8299</v>
      </c>
      <c r="BO843" s="606" t="s">
        <v>8294</v>
      </c>
      <c r="BP843" s="606"/>
      <c r="BQ843" s="607">
        <v>4.7</v>
      </c>
      <c r="BR843" s="607" t="s">
        <v>8299</v>
      </c>
      <c r="BS843" s="607">
        <v>49.7</v>
      </c>
      <c r="BT843" s="607" t="s">
        <v>8299</v>
      </c>
      <c r="BU843" s="607">
        <v>14.5</v>
      </c>
      <c r="BV843" s="607" t="s">
        <v>8299</v>
      </c>
      <c r="BW843" s="607">
        <v>61.7</v>
      </c>
      <c r="BX843" s="607" t="s">
        <v>8299</v>
      </c>
      <c r="BY843" s="609">
        <v>6.5872092247009277</v>
      </c>
      <c r="BZ843" s="216">
        <v>42215</v>
      </c>
      <c r="CA843" s="607">
        <v>35.200000000000003</v>
      </c>
      <c r="CB843" s="208" t="s">
        <v>8299</v>
      </c>
      <c r="CC843" s="215" t="s">
        <v>8294</v>
      </c>
      <c r="CD843" s="216">
        <v>42215</v>
      </c>
      <c r="CE843" s="208">
        <v>0</v>
      </c>
      <c r="CG843" s="215" t="s">
        <v>8294</v>
      </c>
      <c r="CH843" s="215" t="s">
        <v>8294</v>
      </c>
      <c r="CI843" s="215" t="s">
        <v>8294</v>
      </c>
      <c r="CJ843" s="215" t="s">
        <v>8294</v>
      </c>
      <c r="CK843" s="208"/>
      <c r="CL843" s="208" t="s">
        <v>8865</v>
      </c>
      <c r="CM843" s="208"/>
      <c r="CN843" s="208"/>
    </row>
    <row r="844" spans="1:92">
      <c r="A844" s="208" t="s">
        <v>8268</v>
      </c>
      <c r="B844" s="606" t="s">
        <v>8221</v>
      </c>
      <c r="C844" s="606" t="s">
        <v>8220</v>
      </c>
      <c r="D844" s="606" t="s">
        <v>8276</v>
      </c>
      <c r="E844" s="607">
        <v>8</v>
      </c>
      <c r="F844" s="607">
        <v>2</v>
      </c>
      <c r="G844" s="608">
        <v>332</v>
      </c>
      <c r="H844" s="608">
        <v>13</v>
      </c>
      <c r="I844" s="608"/>
      <c r="J844" s="608"/>
      <c r="K844" s="606" t="s">
        <v>8294</v>
      </c>
      <c r="M844" s="607">
        <v>3</v>
      </c>
      <c r="N844" s="216">
        <v>41915</v>
      </c>
      <c r="O844" s="611">
        <v>1.61</v>
      </c>
      <c r="P844" s="216">
        <v>42215</v>
      </c>
      <c r="Q844" s="215" t="s">
        <v>8294</v>
      </c>
      <c r="R844" s="215" t="s">
        <v>8294</v>
      </c>
      <c r="S844" s="215" t="s">
        <v>8294</v>
      </c>
      <c r="T844" s="215" t="s">
        <v>8294</v>
      </c>
      <c r="U844" s="209" t="e">
        <f>AD844*BS844</f>
        <v>#VALUE!</v>
      </c>
      <c r="V844" s="216">
        <v>42215</v>
      </c>
      <c r="W844" s="215">
        <v>13.5</v>
      </c>
      <c r="X844" s="215" t="s">
        <v>8294</v>
      </c>
      <c r="Y844" s="215" t="s">
        <v>8294</v>
      </c>
      <c r="Z844" s="209" t="e">
        <f>AD844*BU844</f>
        <v>#VALUE!</v>
      </c>
      <c r="AA844" s="216">
        <v>42215</v>
      </c>
      <c r="AB844" s="208" t="e">
        <f>(AD844/AH844)*10000</f>
        <v>#VALUE!</v>
      </c>
      <c r="AC844" s="216">
        <v>42215</v>
      </c>
      <c r="AD844" s="485" t="e">
        <f>(O844/W844)*(((100-CC844)/100)*((100-2)/100))*100</f>
        <v>#VALUE!</v>
      </c>
      <c r="AE844" s="216">
        <v>42212</v>
      </c>
      <c r="AF844" s="235" t="s">
        <v>8294</v>
      </c>
      <c r="AG844" s="216">
        <v>42212</v>
      </c>
      <c r="AH844" s="215" t="s">
        <v>8294</v>
      </c>
      <c r="AI844" s="216" t="s">
        <v>8299</v>
      </c>
      <c r="AJ844" s="607">
        <v>160</v>
      </c>
      <c r="AK844" s="216">
        <v>42145</v>
      </c>
      <c r="AL844" s="215" t="s">
        <v>8294</v>
      </c>
      <c r="AM844" s="215"/>
      <c r="AN844" s="607">
        <v>108</v>
      </c>
      <c r="AO844" s="607"/>
      <c r="AP844" s="215" t="s">
        <v>8294</v>
      </c>
      <c r="AQ844" s="215"/>
      <c r="AR844" s="215" t="s">
        <v>8294</v>
      </c>
      <c r="AS844" s="215"/>
      <c r="AT844" s="215" t="s">
        <v>8294</v>
      </c>
      <c r="AU844" s="215" t="s">
        <v>8294</v>
      </c>
      <c r="AV844" s="215"/>
      <c r="AW844" s="215" t="s">
        <v>8294</v>
      </c>
      <c r="AX844" s="215"/>
      <c r="AY844" s="215" t="s">
        <v>8294</v>
      </c>
      <c r="AZ844" s="215"/>
      <c r="BA844" s="215" t="s">
        <v>8294</v>
      </c>
      <c r="BB844" s="215"/>
      <c r="BC844" s="215" t="s">
        <v>8294</v>
      </c>
      <c r="BD844" s="215"/>
      <c r="BE844" s="607">
        <v>3</v>
      </c>
      <c r="BF844" s="217">
        <v>42279</v>
      </c>
      <c r="BG844" s="607">
        <v>-6.9</v>
      </c>
      <c r="BH844" s="607" t="s">
        <v>8299</v>
      </c>
      <c r="BI844" s="606" t="s">
        <v>8294</v>
      </c>
      <c r="BJ844" s="606"/>
      <c r="BK844" s="606" t="s">
        <v>8294</v>
      </c>
      <c r="BL844" s="606"/>
      <c r="BM844" s="607">
        <v>59</v>
      </c>
      <c r="BN844" s="607" t="s">
        <v>8299</v>
      </c>
      <c r="BO844" s="606" t="s">
        <v>8294</v>
      </c>
      <c r="BP844" s="606"/>
      <c r="BQ844" s="607">
        <v>11.3</v>
      </c>
      <c r="BR844" s="607" t="s">
        <v>8299</v>
      </c>
      <c r="BS844" s="607">
        <v>44.9</v>
      </c>
      <c r="BT844" s="607" t="s">
        <v>8299</v>
      </c>
      <c r="BU844" s="607">
        <v>16.7</v>
      </c>
      <c r="BV844" s="607" t="s">
        <v>8299</v>
      </c>
      <c r="BW844" s="607">
        <v>70.7</v>
      </c>
      <c r="BX844" s="607" t="s">
        <v>8299</v>
      </c>
      <c r="BY844" s="609">
        <v>6.8224778175354004</v>
      </c>
      <c r="BZ844" s="216">
        <v>42215</v>
      </c>
      <c r="CA844" s="607">
        <v>36.200000000000003</v>
      </c>
      <c r="CB844" s="208" t="s">
        <v>8299</v>
      </c>
      <c r="CC844" s="215" t="s">
        <v>8294</v>
      </c>
      <c r="CD844" s="216">
        <v>42215</v>
      </c>
      <c r="CE844" s="208">
        <v>0</v>
      </c>
      <c r="CG844" s="215" t="s">
        <v>8294</v>
      </c>
      <c r="CH844" s="215" t="s">
        <v>8294</v>
      </c>
      <c r="CI844" s="215" t="s">
        <v>8294</v>
      </c>
      <c r="CJ844" s="215" t="s">
        <v>8294</v>
      </c>
      <c r="CK844" s="208"/>
      <c r="CL844" s="208" t="s">
        <v>8865</v>
      </c>
      <c r="CM844" s="208"/>
      <c r="CN844" s="208"/>
    </row>
    <row r="845" spans="1:92">
      <c r="A845" s="208" t="s">
        <v>8268</v>
      </c>
      <c r="B845" s="606" t="s">
        <v>8224</v>
      </c>
      <c r="C845" s="606" t="s">
        <v>8223</v>
      </c>
      <c r="D845" s="606" t="s">
        <v>8276</v>
      </c>
      <c r="E845" s="607">
        <v>9</v>
      </c>
      <c r="F845" s="607">
        <v>2</v>
      </c>
      <c r="G845" s="608">
        <v>332</v>
      </c>
      <c r="H845" s="608">
        <v>14</v>
      </c>
      <c r="I845" s="608"/>
      <c r="J845" s="608"/>
      <c r="K845" s="606" t="s">
        <v>8294</v>
      </c>
      <c r="M845" s="607">
        <v>3</v>
      </c>
      <c r="N845" s="216">
        <v>41915</v>
      </c>
      <c r="O845" s="611">
        <v>1.33</v>
      </c>
      <c r="P845" s="216">
        <v>42215</v>
      </c>
      <c r="Q845" s="215" t="s">
        <v>8294</v>
      </c>
      <c r="R845" s="215" t="s">
        <v>8294</v>
      </c>
      <c r="S845" s="215" t="s">
        <v>8294</v>
      </c>
      <c r="T845" s="215" t="s">
        <v>8294</v>
      </c>
      <c r="U845" s="209" t="e">
        <f>AD845*BS845</f>
        <v>#VALUE!</v>
      </c>
      <c r="V845" s="216">
        <v>42215</v>
      </c>
      <c r="W845" s="215">
        <v>13.5</v>
      </c>
      <c r="X845" s="215" t="s">
        <v>8294</v>
      </c>
      <c r="Y845" s="215" t="s">
        <v>8294</v>
      </c>
      <c r="Z845" s="209" t="e">
        <f>AD845*BU845</f>
        <v>#VALUE!</v>
      </c>
      <c r="AA845" s="216">
        <v>42215</v>
      </c>
      <c r="AB845" s="208" t="e">
        <f>(AD845/AH845)*10000</f>
        <v>#VALUE!</v>
      </c>
      <c r="AC845" s="216">
        <v>42215</v>
      </c>
      <c r="AD845" s="485" t="e">
        <f>(O845/W845)*(((100-CC845)/100)*((100-2)/100))*100</f>
        <v>#VALUE!</v>
      </c>
      <c r="AE845" s="216">
        <v>42212</v>
      </c>
      <c r="AF845" s="235" t="s">
        <v>8294</v>
      </c>
      <c r="AG845" s="216">
        <v>42212</v>
      </c>
      <c r="AH845" s="215" t="s">
        <v>8294</v>
      </c>
      <c r="AI845" s="216" t="s">
        <v>8299</v>
      </c>
      <c r="AJ845" s="607">
        <v>170</v>
      </c>
      <c r="AK845" s="216">
        <v>42145</v>
      </c>
      <c r="AL845" s="215" t="s">
        <v>8294</v>
      </c>
      <c r="AM845" s="215"/>
      <c r="AN845" s="607">
        <v>107</v>
      </c>
      <c r="AO845" s="607"/>
      <c r="AP845" s="215" t="s">
        <v>8294</v>
      </c>
      <c r="AQ845" s="215"/>
      <c r="AR845" s="215" t="s">
        <v>8294</v>
      </c>
      <c r="AS845" s="215"/>
      <c r="AT845" s="215" t="s">
        <v>8294</v>
      </c>
      <c r="AU845" s="215" t="s">
        <v>8294</v>
      </c>
      <c r="AV845" s="215"/>
      <c r="AW845" s="215" t="s">
        <v>8294</v>
      </c>
      <c r="AX845" s="215"/>
      <c r="AY845" s="215" t="s">
        <v>8294</v>
      </c>
      <c r="AZ845" s="215"/>
      <c r="BA845" s="215" t="s">
        <v>8294</v>
      </c>
      <c r="BB845" s="215"/>
      <c r="BC845" s="215" t="s">
        <v>8294</v>
      </c>
      <c r="BD845" s="215"/>
      <c r="BE845" s="607">
        <v>3</v>
      </c>
      <c r="BF845" s="217">
        <v>42279</v>
      </c>
      <c r="BG845" s="607">
        <v>-9.4</v>
      </c>
      <c r="BH845" s="607" t="s">
        <v>8299</v>
      </c>
      <c r="BI845" s="606" t="s">
        <v>8294</v>
      </c>
      <c r="BJ845" s="606"/>
      <c r="BK845" s="606" t="s">
        <v>8294</v>
      </c>
      <c r="BL845" s="606"/>
      <c r="BM845" s="607">
        <v>58.4</v>
      </c>
      <c r="BN845" s="607" t="s">
        <v>8299</v>
      </c>
      <c r="BO845" s="606" t="s">
        <v>8294</v>
      </c>
      <c r="BP845" s="606"/>
      <c r="BQ845" s="607">
        <v>10.7</v>
      </c>
      <c r="BR845" s="607" t="s">
        <v>8299</v>
      </c>
      <c r="BS845" s="607">
        <v>47.6</v>
      </c>
      <c r="BT845" s="607" t="s">
        <v>8299</v>
      </c>
      <c r="BU845" s="607">
        <v>14.6</v>
      </c>
      <c r="BV845" s="607" t="s">
        <v>8299</v>
      </c>
      <c r="BW845" s="607">
        <v>67.5</v>
      </c>
      <c r="BX845" s="607" t="s">
        <v>8299</v>
      </c>
      <c r="BY845" s="609">
        <v>6.6340351104736328</v>
      </c>
      <c r="BZ845" s="216">
        <v>42215</v>
      </c>
      <c r="CA845" s="607">
        <v>33.6</v>
      </c>
      <c r="CB845" s="208" t="s">
        <v>8299</v>
      </c>
      <c r="CC845" s="215" t="s">
        <v>8294</v>
      </c>
      <c r="CD845" s="216">
        <v>42215</v>
      </c>
      <c r="CE845" s="208">
        <v>0</v>
      </c>
      <c r="CG845" s="215" t="s">
        <v>8294</v>
      </c>
      <c r="CH845" s="215" t="s">
        <v>8294</v>
      </c>
      <c r="CI845" s="215" t="s">
        <v>8294</v>
      </c>
      <c r="CJ845" s="215" t="s">
        <v>8294</v>
      </c>
      <c r="CK845" s="208"/>
      <c r="CL845" s="208" t="s">
        <v>8865</v>
      </c>
      <c r="CM845" s="208"/>
      <c r="CN845" s="208"/>
    </row>
    <row r="846" spans="1:92">
      <c r="A846" s="208" t="s">
        <v>8268</v>
      </c>
      <c r="B846" s="606" t="s">
        <v>8245</v>
      </c>
      <c r="C846" s="606" t="s">
        <v>8301</v>
      </c>
      <c r="D846" s="606" t="s">
        <v>8276</v>
      </c>
      <c r="E846" s="607">
        <v>16</v>
      </c>
      <c r="F846" s="607">
        <v>2</v>
      </c>
      <c r="G846" s="608">
        <v>332</v>
      </c>
      <c r="H846" s="608">
        <v>15</v>
      </c>
      <c r="I846" s="608"/>
      <c r="J846" s="608"/>
      <c r="K846" s="606" t="s">
        <v>8294</v>
      </c>
      <c r="M846" s="607">
        <v>3</v>
      </c>
      <c r="N846" s="216">
        <v>41915</v>
      </c>
      <c r="O846" s="611">
        <v>1.77</v>
      </c>
      <c r="P846" s="216">
        <v>42215</v>
      </c>
      <c r="Q846" s="215" t="s">
        <v>8294</v>
      </c>
      <c r="R846" s="215" t="s">
        <v>8294</v>
      </c>
      <c r="S846" s="215" t="s">
        <v>8294</v>
      </c>
      <c r="T846" s="215" t="s">
        <v>8294</v>
      </c>
      <c r="U846" s="209" t="e">
        <f>AD846*BS846</f>
        <v>#VALUE!</v>
      </c>
      <c r="V846" s="216">
        <v>42215</v>
      </c>
      <c r="W846" s="215">
        <v>13.5</v>
      </c>
      <c r="X846" s="215" t="s">
        <v>8294</v>
      </c>
      <c r="Y846" s="215" t="s">
        <v>8294</v>
      </c>
      <c r="Z846" s="209" t="e">
        <f>AD846*BU846</f>
        <v>#VALUE!</v>
      </c>
      <c r="AA846" s="216">
        <v>42215</v>
      </c>
      <c r="AB846" s="208" t="e">
        <f>(AD846/AH846)*10000</f>
        <v>#VALUE!</v>
      </c>
      <c r="AC846" s="216">
        <v>42215</v>
      </c>
      <c r="AD846" s="485" t="e">
        <f>(O846/W846)*(((100-CC846)/100)*((100-2)/100))*100</f>
        <v>#VALUE!</v>
      </c>
      <c r="AE846" s="216">
        <v>42212</v>
      </c>
      <c r="AF846" s="235" t="s">
        <v>8294</v>
      </c>
      <c r="AG846" s="216">
        <v>42212</v>
      </c>
      <c r="AH846" s="215" t="s">
        <v>8294</v>
      </c>
      <c r="AI846" s="216" t="s">
        <v>8299</v>
      </c>
      <c r="AJ846" s="607">
        <v>145</v>
      </c>
      <c r="AK846" s="216">
        <v>42145</v>
      </c>
      <c r="AL846" s="215" t="s">
        <v>8294</v>
      </c>
      <c r="AM846" s="215"/>
      <c r="AN846" s="607">
        <v>108</v>
      </c>
      <c r="AO846" s="607"/>
      <c r="AP846" s="215" t="s">
        <v>8294</v>
      </c>
      <c r="AQ846" s="215"/>
      <c r="AR846" s="215" t="s">
        <v>8294</v>
      </c>
      <c r="AS846" s="215"/>
      <c r="AT846" s="215" t="s">
        <v>8294</v>
      </c>
      <c r="AU846" s="215" t="s">
        <v>8294</v>
      </c>
      <c r="AV846" s="215"/>
      <c r="AW846" s="215" t="s">
        <v>8294</v>
      </c>
      <c r="AX846" s="215"/>
      <c r="AY846" s="215" t="s">
        <v>8294</v>
      </c>
      <c r="AZ846" s="215"/>
      <c r="BA846" s="215" t="s">
        <v>8294</v>
      </c>
      <c r="BB846" s="215"/>
      <c r="BC846" s="215" t="s">
        <v>8294</v>
      </c>
      <c r="BD846" s="215"/>
      <c r="BE846" s="607">
        <v>3</v>
      </c>
      <c r="BF846" s="217">
        <v>42279</v>
      </c>
      <c r="BG846" s="607">
        <v>29.9</v>
      </c>
      <c r="BH846" s="607" t="s">
        <v>8299</v>
      </c>
      <c r="BI846" s="606" t="s">
        <v>8294</v>
      </c>
      <c r="BJ846" s="606"/>
      <c r="BK846" s="606" t="s">
        <v>8294</v>
      </c>
      <c r="BL846" s="606"/>
      <c r="BM846" s="607">
        <v>68.8</v>
      </c>
      <c r="BN846" s="607" t="s">
        <v>8299</v>
      </c>
      <c r="BO846" s="606" t="s">
        <v>8294</v>
      </c>
      <c r="BP846" s="606"/>
      <c r="BQ846" s="607">
        <v>4.7</v>
      </c>
      <c r="BR846" s="607" t="s">
        <v>8299</v>
      </c>
      <c r="BS846" s="607">
        <v>47.1</v>
      </c>
      <c r="BT846" s="607" t="s">
        <v>8299</v>
      </c>
      <c r="BU846" s="607">
        <v>17.399999999999999</v>
      </c>
      <c r="BV846" s="607" t="s">
        <v>8299</v>
      </c>
      <c r="BW846" s="607">
        <v>80.8</v>
      </c>
      <c r="BX846" s="607" t="s">
        <v>8299</v>
      </c>
      <c r="BY846" s="609">
        <v>6.8122367858886719</v>
      </c>
      <c r="BZ846" s="216">
        <v>42215</v>
      </c>
      <c r="CA846" s="607">
        <v>39.700000000000003</v>
      </c>
      <c r="CB846" s="208" t="s">
        <v>8299</v>
      </c>
      <c r="CC846" s="215" t="s">
        <v>8294</v>
      </c>
      <c r="CD846" s="216">
        <v>42215</v>
      </c>
      <c r="CE846" s="208">
        <v>0</v>
      </c>
      <c r="CG846" s="215" t="s">
        <v>8294</v>
      </c>
      <c r="CH846" s="215" t="s">
        <v>8294</v>
      </c>
      <c r="CI846" s="215" t="s">
        <v>8294</v>
      </c>
      <c r="CJ846" s="215" t="s">
        <v>8294</v>
      </c>
      <c r="CK846" s="208"/>
      <c r="CL846" s="208" t="s">
        <v>8865</v>
      </c>
      <c r="CM846" s="208"/>
      <c r="CN846" s="208"/>
    </row>
    <row r="847" spans="1:92">
      <c r="A847" s="208" t="s">
        <v>8268</v>
      </c>
      <c r="B847" s="606" t="s">
        <v>8212</v>
      </c>
      <c r="C847" s="606" t="s">
        <v>8211</v>
      </c>
      <c r="D847" s="606" t="s">
        <v>8276</v>
      </c>
      <c r="E847" s="607">
        <v>5</v>
      </c>
      <c r="F847" s="607">
        <v>2</v>
      </c>
      <c r="G847" s="608">
        <v>332</v>
      </c>
      <c r="H847" s="608">
        <v>16</v>
      </c>
      <c r="I847" s="608"/>
      <c r="J847" s="608"/>
      <c r="K847" s="606" t="s">
        <v>8294</v>
      </c>
      <c r="M847" s="607">
        <v>3</v>
      </c>
      <c r="N847" s="216">
        <v>41915</v>
      </c>
      <c r="O847" s="611">
        <v>2</v>
      </c>
      <c r="P847" s="216">
        <v>42215</v>
      </c>
      <c r="Q847" s="215" t="s">
        <v>8294</v>
      </c>
      <c r="R847" s="215" t="s">
        <v>8294</v>
      </c>
      <c r="S847" s="215" t="s">
        <v>8294</v>
      </c>
      <c r="T847" s="215" t="s">
        <v>8294</v>
      </c>
      <c r="U847" s="209" t="e">
        <f>AD847*BS847</f>
        <v>#VALUE!</v>
      </c>
      <c r="V847" s="216">
        <v>42215</v>
      </c>
      <c r="W847" s="215">
        <v>13.5</v>
      </c>
      <c r="X847" s="215" t="s">
        <v>8294</v>
      </c>
      <c r="Y847" s="215" t="s">
        <v>8294</v>
      </c>
      <c r="Z847" s="209" t="e">
        <f>AD847*BU847</f>
        <v>#VALUE!</v>
      </c>
      <c r="AA847" s="216">
        <v>42215</v>
      </c>
      <c r="AB847" s="208" t="e">
        <f>(AD847/AH847)*10000</f>
        <v>#VALUE!</v>
      </c>
      <c r="AC847" s="216">
        <v>42215</v>
      </c>
      <c r="AD847" s="485" t="e">
        <f>(O847/W847)*(((100-CC847)/100)*((100-2)/100))*100</f>
        <v>#VALUE!</v>
      </c>
      <c r="AE847" s="216">
        <v>42212</v>
      </c>
      <c r="AF847" s="235" t="s">
        <v>8294</v>
      </c>
      <c r="AG847" s="216">
        <v>42212</v>
      </c>
      <c r="AH847" s="215" t="s">
        <v>8294</v>
      </c>
      <c r="AI847" s="216" t="s">
        <v>8299</v>
      </c>
      <c r="AJ847" s="607">
        <v>160</v>
      </c>
      <c r="AK847" s="216">
        <v>42145</v>
      </c>
      <c r="AL847" s="215" t="s">
        <v>8294</v>
      </c>
      <c r="AM847" s="215"/>
      <c r="AN847" s="607">
        <v>104</v>
      </c>
      <c r="AO847" s="607"/>
      <c r="AP847" s="215" t="s">
        <v>8294</v>
      </c>
      <c r="AQ847" s="215"/>
      <c r="AR847" s="215" t="s">
        <v>8294</v>
      </c>
      <c r="AS847" s="215"/>
      <c r="AT847" s="215" t="s">
        <v>8294</v>
      </c>
      <c r="AU847" s="215" t="s">
        <v>8294</v>
      </c>
      <c r="AV847" s="215"/>
      <c r="AW847" s="215" t="s">
        <v>8294</v>
      </c>
      <c r="AX847" s="215"/>
      <c r="AY847" s="215" t="s">
        <v>8294</v>
      </c>
      <c r="AZ847" s="215"/>
      <c r="BA847" s="215" t="s">
        <v>8294</v>
      </c>
      <c r="BB847" s="215"/>
      <c r="BC847" s="215" t="s">
        <v>8294</v>
      </c>
      <c r="BD847" s="215"/>
      <c r="BE847" s="607">
        <v>3</v>
      </c>
      <c r="BF847" s="217">
        <v>42279</v>
      </c>
      <c r="BG847" s="607">
        <v>-3.8</v>
      </c>
      <c r="BH847" s="607" t="s">
        <v>8299</v>
      </c>
      <c r="BI847" s="606" t="s">
        <v>8294</v>
      </c>
      <c r="BJ847" s="606"/>
      <c r="BK847" s="606" t="s">
        <v>8294</v>
      </c>
      <c r="BL847" s="606"/>
      <c r="BM847" s="607">
        <v>60.3</v>
      </c>
      <c r="BN847" s="607" t="s">
        <v>8299</v>
      </c>
      <c r="BO847" s="606" t="s">
        <v>8294</v>
      </c>
      <c r="BP847" s="606"/>
      <c r="BQ847" s="607">
        <v>10.7</v>
      </c>
      <c r="BR847" s="607" t="s">
        <v>8299</v>
      </c>
      <c r="BS847" s="607">
        <v>43.5</v>
      </c>
      <c r="BT847" s="607" t="s">
        <v>8299</v>
      </c>
      <c r="BU847" s="607">
        <v>18.5</v>
      </c>
      <c r="BV847" s="607" t="s">
        <v>8299</v>
      </c>
      <c r="BW847" s="607">
        <v>77.099999999999994</v>
      </c>
      <c r="BX847" s="607" t="s">
        <v>8299</v>
      </c>
      <c r="BY847" s="609">
        <v>6.8999919891357422</v>
      </c>
      <c r="BZ847" s="216">
        <v>42215</v>
      </c>
      <c r="CA847" s="607">
        <v>39</v>
      </c>
      <c r="CB847" s="208" t="s">
        <v>8299</v>
      </c>
      <c r="CC847" s="215" t="s">
        <v>8294</v>
      </c>
      <c r="CD847" s="216">
        <v>42215</v>
      </c>
      <c r="CE847" s="208">
        <v>0</v>
      </c>
      <c r="CG847" s="215" t="s">
        <v>8294</v>
      </c>
      <c r="CH847" s="215" t="s">
        <v>8294</v>
      </c>
      <c r="CI847" s="215" t="s">
        <v>8294</v>
      </c>
      <c r="CJ847" s="215" t="s">
        <v>8294</v>
      </c>
      <c r="CK847" s="208"/>
      <c r="CL847" s="208" t="s">
        <v>8865</v>
      </c>
      <c r="CM847" s="208"/>
      <c r="CN847" s="208"/>
    </row>
    <row r="848" spans="1:92">
      <c r="A848" s="208" t="s">
        <v>8268</v>
      </c>
      <c r="B848" s="606" t="s">
        <v>8212</v>
      </c>
      <c r="C848" s="606" t="s">
        <v>8211</v>
      </c>
      <c r="D848" s="606" t="s">
        <v>8274</v>
      </c>
      <c r="E848" s="607">
        <v>5</v>
      </c>
      <c r="F848" s="607">
        <v>2</v>
      </c>
      <c r="G848" s="608">
        <v>332</v>
      </c>
      <c r="H848" s="608">
        <v>17</v>
      </c>
      <c r="I848" s="608"/>
      <c r="J848" s="608"/>
      <c r="K848" s="606" t="s">
        <v>8294</v>
      </c>
      <c r="M848" s="607">
        <v>3</v>
      </c>
      <c r="N848" s="216">
        <v>41915</v>
      </c>
      <c r="O848" s="611">
        <v>2.2000000000000002</v>
      </c>
      <c r="P848" s="216">
        <v>42215</v>
      </c>
      <c r="Q848" s="215" t="s">
        <v>8294</v>
      </c>
      <c r="R848" s="215" t="s">
        <v>8294</v>
      </c>
      <c r="S848" s="215" t="s">
        <v>8294</v>
      </c>
      <c r="T848" s="215" t="s">
        <v>8294</v>
      </c>
      <c r="U848" s="209">
        <f>AD848*BS848</f>
        <v>671.82876444444457</v>
      </c>
      <c r="V848" s="216">
        <v>42215</v>
      </c>
      <c r="W848" s="215">
        <v>13.5</v>
      </c>
      <c r="X848" s="215" t="s">
        <v>8294</v>
      </c>
      <c r="Y848" s="215" t="s">
        <v>8294</v>
      </c>
      <c r="Z848" s="209">
        <f>AD848*BU848</f>
        <v>256.43464000000006</v>
      </c>
      <c r="AA848" s="216">
        <v>42215</v>
      </c>
      <c r="AB848" s="208" t="e">
        <f>(AD848/AH848)*10000</f>
        <v>#VALUE!</v>
      </c>
      <c r="AC848" s="216">
        <v>42215</v>
      </c>
      <c r="AD848" s="485">
        <f>(O848/W848)*(((100-CC848)/100)*((100-2)/100))*100</f>
        <v>14.996177777777781</v>
      </c>
      <c r="AE848" s="216">
        <v>42212</v>
      </c>
      <c r="AF848" s="235">
        <v>16.81562881562882</v>
      </c>
      <c r="AG848" s="216">
        <v>42212</v>
      </c>
      <c r="AH848" s="215" t="s">
        <v>8294</v>
      </c>
      <c r="AI848" s="216" t="s">
        <v>8299</v>
      </c>
      <c r="AJ848" s="607">
        <v>150</v>
      </c>
      <c r="AK848" s="216">
        <v>42145</v>
      </c>
      <c r="AL848" s="215" t="s">
        <v>8294</v>
      </c>
      <c r="AM848" s="215"/>
      <c r="AN848" s="607">
        <v>104</v>
      </c>
      <c r="AO848" s="607"/>
      <c r="AP848" s="215" t="s">
        <v>8294</v>
      </c>
      <c r="AQ848" s="215"/>
      <c r="AR848" s="215" t="s">
        <v>8294</v>
      </c>
      <c r="AS848" s="215"/>
      <c r="AT848" s="215" t="s">
        <v>8294</v>
      </c>
      <c r="AU848" s="215" t="s">
        <v>8294</v>
      </c>
      <c r="AV848" s="215"/>
      <c r="AW848" s="215" t="s">
        <v>8294</v>
      </c>
      <c r="AX848" s="215"/>
      <c r="AY848" s="215" t="s">
        <v>8294</v>
      </c>
      <c r="AZ848" s="215"/>
      <c r="BA848" s="215" t="s">
        <v>8294</v>
      </c>
      <c r="BB848" s="215"/>
      <c r="BC848" s="215" t="s">
        <v>8294</v>
      </c>
      <c r="BD848" s="215"/>
      <c r="BE848" s="607">
        <v>3</v>
      </c>
      <c r="BF848" s="217">
        <v>42279</v>
      </c>
      <c r="BG848" s="607">
        <v>-4.2</v>
      </c>
      <c r="BH848" s="607" t="s">
        <v>8299</v>
      </c>
      <c r="BI848" s="606" t="s">
        <v>8294</v>
      </c>
      <c r="BJ848" s="606"/>
      <c r="BK848" s="606" t="s">
        <v>8294</v>
      </c>
      <c r="BL848" s="606"/>
      <c r="BM848" s="607">
        <v>60</v>
      </c>
      <c r="BN848" s="607" t="s">
        <v>8299</v>
      </c>
      <c r="BO848" s="606" t="s">
        <v>8294</v>
      </c>
      <c r="BP848" s="606"/>
      <c r="BQ848" s="607">
        <v>10.5</v>
      </c>
      <c r="BR848" s="607" t="s">
        <v>8299</v>
      </c>
      <c r="BS848" s="607">
        <v>44.8</v>
      </c>
      <c r="BT848" s="607" t="s">
        <v>8299</v>
      </c>
      <c r="BU848" s="607">
        <v>17.100000000000001</v>
      </c>
      <c r="BV848" s="607" t="s">
        <v>8299</v>
      </c>
      <c r="BW848" s="607">
        <v>77.7</v>
      </c>
      <c r="BX848" s="607" t="s">
        <v>8299</v>
      </c>
      <c r="BY848" s="609">
        <v>7.0569500923156738</v>
      </c>
      <c r="BZ848" s="216">
        <v>42215</v>
      </c>
      <c r="CA848" s="607">
        <v>36.9</v>
      </c>
      <c r="CB848" s="208" t="s">
        <v>8299</v>
      </c>
      <c r="CC848" s="611">
        <v>6.1</v>
      </c>
      <c r="CD848" s="216">
        <v>42215</v>
      </c>
      <c r="CE848" s="208">
        <v>0</v>
      </c>
      <c r="CG848" s="215" t="s">
        <v>8294</v>
      </c>
      <c r="CH848" s="215" t="s">
        <v>8294</v>
      </c>
      <c r="CI848" s="215" t="s">
        <v>8294</v>
      </c>
      <c r="CJ848" s="215" t="s">
        <v>8294</v>
      </c>
      <c r="CK848" s="208"/>
      <c r="CL848" s="208" t="s">
        <v>8865</v>
      </c>
      <c r="CM848" s="208"/>
      <c r="CN848" s="208"/>
    </row>
    <row r="849" spans="1:92">
      <c r="A849" s="208" t="s">
        <v>8268</v>
      </c>
      <c r="B849" s="606" t="s">
        <v>8266</v>
      </c>
      <c r="C849" s="606" t="s">
        <v>8265</v>
      </c>
      <c r="D849" s="606" t="s">
        <v>8274</v>
      </c>
      <c r="E849" s="607">
        <v>23</v>
      </c>
      <c r="F849" s="607">
        <v>2</v>
      </c>
      <c r="G849" s="608">
        <v>332</v>
      </c>
      <c r="H849" s="608">
        <v>18</v>
      </c>
      <c r="I849" s="608"/>
      <c r="J849" s="608"/>
      <c r="K849" s="606" t="s">
        <v>8294</v>
      </c>
      <c r="M849" s="607">
        <v>3</v>
      </c>
      <c r="N849" s="216">
        <v>41915</v>
      </c>
      <c r="O849" s="611">
        <v>1.32</v>
      </c>
      <c r="P849" s="216">
        <v>42215</v>
      </c>
      <c r="Q849" s="215" t="s">
        <v>8294</v>
      </c>
      <c r="R849" s="215" t="s">
        <v>8294</v>
      </c>
      <c r="S849" s="215" t="s">
        <v>8294</v>
      </c>
      <c r="T849" s="215" t="s">
        <v>8294</v>
      </c>
      <c r="U849" s="209" t="e">
        <f>AD849*BS849</f>
        <v>#VALUE!</v>
      </c>
      <c r="V849" s="216">
        <v>42215</v>
      </c>
      <c r="W849" s="215">
        <v>13.5</v>
      </c>
      <c r="X849" s="215" t="s">
        <v>8294</v>
      </c>
      <c r="Y849" s="215" t="s">
        <v>8294</v>
      </c>
      <c r="Z849" s="209" t="e">
        <f>AD849*BU849</f>
        <v>#VALUE!</v>
      </c>
      <c r="AA849" s="216">
        <v>42215</v>
      </c>
      <c r="AB849" s="208" t="e">
        <f>(AD849/AH849)*10000</f>
        <v>#VALUE!</v>
      </c>
      <c r="AC849" s="216">
        <v>42215</v>
      </c>
      <c r="AD849" s="485" t="e">
        <f>(O849/W849)*(((100-CC849)/100)*((100-2)/100))*100</f>
        <v>#VALUE!</v>
      </c>
      <c r="AE849" s="216">
        <v>42212</v>
      </c>
      <c r="AF849" s="235" t="s">
        <v>8294</v>
      </c>
      <c r="AG849" s="216">
        <v>42212</v>
      </c>
      <c r="AH849" s="215" t="s">
        <v>8294</v>
      </c>
      <c r="AI849" s="216" t="s">
        <v>8299</v>
      </c>
      <c r="AJ849" s="607">
        <v>160</v>
      </c>
      <c r="AK849" s="216">
        <v>42145</v>
      </c>
      <c r="AL849" s="215" t="s">
        <v>8294</v>
      </c>
      <c r="AM849" s="215"/>
      <c r="AN849" s="607">
        <v>107</v>
      </c>
      <c r="AO849" s="607"/>
      <c r="AP849" s="215" t="s">
        <v>8294</v>
      </c>
      <c r="AQ849" s="215"/>
      <c r="AR849" s="215" t="s">
        <v>8294</v>
      </c>
      <c r="AS849" s="215"/>
      <c r="AT849" s="215" t="s">
        <v>8294</v>
      </c>
      <c r="AU849" s="215" t="s">
        <v>8294</v>
      </c>
      <c r="AV849" s="215"/>
      <c r="AW849" s="215" t="s">
        <v>8294</v>
      </c>
      <c r="AX849" s="215"/>
      <c r="AY849" s="215" t="s">
        <v>8294</v>
      </c>
      <c r="AZ849" s="215"/>
      <c r="BA849" s="215" t="s">
        <v>8294</v>
      </c>
      <c r="BB849" s="215"/>
      <c r="BC849" s="215" t="s">
        <v>8294</v>
      </c>
      <c r="BD849" s="215"/>
      <c r="BE849" s="607">
        <v>3</v>
      </c>
      <c r="BF849" s="217">
        <v>42279</v>
      </c>
      <c r="BG849" s="607">
        <v>-5.0999999999999996</v>
      </c>
      <c r="BH849" s="607" t="s">
        <v>8299</v>
      </c>
      <c r="BI849" s="606" t="s">
        <v>8294</v>
      </c>
      <c r="BJ849" s="606"/>
      <c r="BK849" s="606" t="s">
        <v>8294</v>
      </c>
      <c r="BL849" s="606"/>
      <c r="BM849" s="607">
        <v>59.5</v>
      </c>
      <c r="BN849" s="607" t="s">
        <v>8299</v>
      </c>
      <c r="BO849" s="606" t="s">
        <v>8294</v>
      </c>
      <c r="BP849" s="606"/>
      <c r="BQ849" s="607">
        <v>10.4</v>
      </c>
      <c r="BR849" s="607" t="s">
        <v>8299</v>
      </c>
      <c r="BS849" s="607">
        <v>41.2</v>
      </c>
      <c r="BT849" s="607" t="s">
        <v>8299</v>
      </c>
      <c r="BU849" s="607">
        <v>17.100000000000001</v>
      </c>
      <c r="BV849" s="607" t="s">
        <v>8299</v>
      </c>
      <c r="BW849" s="607">
        <v>67.400000000000006</v>
      </c>
      <c r="BX849" s="607" t="s">
        <v>8299</v>
      </c>
      <c r="BY849" s="609">
        <v>7.5217490196228027</v>
      </c>
      <c r="BZ849" s="216">
        <v>42215</v>
      </c>
      <c r="CA849" s="607">
        <v>34.299999999999997</v>
      </c>
      <c r="CB849" s="208" t="s">
        <v>8299</v>
      </c>
      <c r="CC849" s="215" t="s">
        <v>8294</v>
      </c>
      <c r="CD849" s="216">
        <v>42215</v>
      </c>
      <c r="CE849" s="208">
        <v>0</v>
      </c>
      <c r="CG849" s="215" t="s">
        <v>8294</v>
      </c>
      <c r="CH849" s="215" t="s">
        <v>8294</v>
      </c>
      <c r="CI849" s="215" t="s">
        <v>8294</v>
      </c>
      <c r="CJ849" s="215" t="s">
        <v>8294</v>
      </c>
      <c r="CK849" s="208"/>
      <c r="CL849" s="208" t="s">
        <v>8865</v>
      </c>
      <c r="CM849" s="208"/>
      <c r="CN849" s="208"/>
    </row>
    <row r="850" spans="1:92">
      <c r="A850" s="208" t="s">
        <v>8268</v>
      </c>
      <c r="B850" s="606" t="s">
        <v>8203</v>
      </c>
      <c r="C850" s="606" t="s">
        <v>8202</v>
      </c>
      <c r="D850" s="606" t="s">
        <v>8274</v>
      </c>
      <c r="E850" s="607">
        <v>2</v>
      </c>
      <c r="F850" s="607">
        <v>2</v>
      </c>
      <c r="G850" s="608">
        <v>332</v>
      </c>
      <c r="H850" s="608">
        <v>19</v>
      </c>
      <c r="I850" s="608"/>
      <c r="J850" s="608"/>
      <c r="K850" s="606" t="s">
        <v>8294</v>
      </c>
      <c r="M850" s="607">
        <v>3</v>
      </c>
      <c r="N850" s="216">
        <v>41915</v>
      </c>
      <c r="O850" s="611">
        <v>1.39</v>
      </c>
      <c r="P850" s="216">
        <v>42215</v>
      </c>
      <c r="Q850" s="215" t="s">
        <v>8294</v>
      </c>
      <c r="R850" s="215" t="s">
        <v>8294</v>
      </c>
      <c r="S850" s="215" t="s">
        <v>8294</v>
      </c>
      <c r="T850" s="215" t="s">
        <v>8294</v>
      </c>
      <c r="U850" s="209">
        <f>AD850*BS850</f>
        <v>426.40593437037035</v>
      </c>
      <c r="V850" s="216">
        <v>42215</v>
      </c>
      <c r="W850" s="215">
        <v>13.5</v>
      </c>
      <c r="X850" s="215" t="s">
        <v>8294</v>
      </c>
      <c r="Y850" s="215" t="s">
        <v>8294</v>
      </c>
      <c r="Z850" s="209">
        <f>AD850*BU850</f>
        <v>158.83857422222223</v>
      </c>
      <c r="AA850" s="216">
        <v>42215</v>
      </c>
      <c r="AB850" s="208" t="e">
        <f>(AD850/AH850)*10000</f>
        <v>#VALUE!</v>
      </c>
      <c r="AC850" s="216">
        <v>42215</v>
      </c>
      <c r="AD850" s="485">
        <f>(O850/W850)*(((100-CC850)/100)*((100-2)/100))*100</f>
        <v>9.4546770370370368</v>
      </c>
      <c r="AE850" s="216">
        <v>42212</v>
      </c>
      <c r="AF850" s="235">
        <v>10.601790801790802</v>
      </c>
      <c r="AG850" s="216">
        <v>42212</v>
      </c>
      <c r="AH850" s="215" t="s">
        <v>8294</v>
      </c>
      <c r="AI850" s="216" t="s">
        <v>8299</v>
      </c>
      <c r="AJ850" s="607">
        <v>145</v>
      </c>
      <c r="AK850" s="216">
        <v>42145</v>
      </c>
      <c r="AL850" s="215" t="s">
        <v>8294</v>
      </c>
      <c r="AM850" s="215"/>
      <c r="AN850" s="607">
        <v>104</v>
      </c>
      <c r="AO850" s="607"/>
      <c r="AP850" s="215" t="s">
        <v>8294</v>
      </c>
      <c r="AQ850" s="215"/>
      <c r="AR850" s="215" t="s">
        <v>8294</v>
      </c>
      <c r="AS850" s="215"/>
      <c r="AT850" s="215" t="s">
        <v>8294</v>
      </c>
      <c r="AU850" s="215" t="s">
        <v>8294</v>
      </c>
      <c r="AV850" s="215"/>
      <c r="AW850" s="215" t="s">
        <v>8294</v>
      </c>
      <c r="AX850" s="215"/>
      <c r="AY850" s="215" t="s">
        <v>8294</v>
      </c>
      <c r="AZ850" s="215"/>
      <c r="BA850" s="215" t="s">
        <v>8294</v>
      </c>
      <c r="BB850" s="215"/>
      <c r="BC850" s="215" t="s">
        <v>8294</v>
      </c>
      <c r="BD850" s="215"/>
      <c r="BE850" s="607">
        <v>3</v>
      </c>
      <c r="BF850" s="217">
        <v>42279</v>
      </c>
      <c r="BG850" s="607">
        <v>15.8</v>
      </c>
      <c r="BH850" s="607" t="s">
        <v>8299</v>
      </c>
      <c r="BI850" s="606" t="s">
        <v>8294</v>
      </c>
      <c r="BJ850" s="606"/>
      <c r="BK850" s="606" t="s">
        <v>8294</v>
      </c>
      <c r="BL850" s="606"/>
      <c r="BM850" s="607">
        <v>65.099999999999994</v>
      </c>
      <c r="BN850" s="607" t="s">
        <v>8299</v>
      </c>
      <c r="BO850" s="606" t="s">
        <v>8294</v>
      </c>
      <c r="BP850" s="606"/>
      <c r="BQ850" s="607">
        <v>6.6</v>
      </c>
      <c r="BR850" s="607" t="s">
        <v>8299</v>
      </c>
      <c r="BS850" s="607">
        <v>45.1</v>
      </c>
      <c r="BT850" s="607" t="s">
        <v>8299</v>
      </c>
      <c r="BU850" s="607">
        <v>16.8</v>
      </c>
      <c r="BV850" s="607" t="s">
        <v>8299</v>
      </c>
      <c r="BW850" s="607">
        <v>69.400000000000006</v>
      </c>
      <c r="BX850" s="607" t="s">
        <v>8299</v>
      </c>
      <c r="BY850" s="609">
        <v>7.3021988868713379</v>
      </c>
      <c r="BZ850" s="216">
        <v>42215</v>
      </c>
      <c r="CA850" s="607">
        <v>36.5</v>
      </c>
      <c r="CB850" s="208" t="s">
        <v>8299</v>
      </c>
      <c r="CC850" s="611">
        <v>6.3</v>
      </c>
      <c r="CD850" s="216">
        <v>42215</v>
      </c>
      <c r="CE850" s="208">
        <v>0</v>
      </c>
      <c r="CG850" s="215" t="s">
        <v>8294</v>
      </c>
      <c r="CH850" s="215" t="s">
        <v>8294</v>
      </c>
      <c r="CI850" s="215" t="s">
        <v>8294</v>
      </c>
      <c r="CJ850" s="215" t="s">
        <v>8294</v>
      </c>
      <c r="CK850" s="208"/>
      <c r="CL850" s="208" t="s">
        <v>8865</v>
      </c>
      <c r="CM850" s="208"/>
      <c r="CN850" s="208"/>
    </row>
    <row r="851" spans="1:92">
      <c r="A851" s="208" t="s">
        <v>8268</v>
      </c>
      <c r="B851" s="606" t="s">
        <v>8209</v>
      </c>
      <c r="C851" s="606" t="s">
        <v>8208</v>
      </c>
      <c r="D851" s="606" t="s">
        <v>8274</v>
      </c>
      <c r="E851" s="607">
        <v>4</v>
      </c>
      <c r="F851" s="607">
        <v>2</v>
      </c>
      <c r="G851" s="608">
        <v>332</v>
      </c>
      <c r="H851" s="608">
        <v>20</v>
      </c>
      <c r="I851" s="608"/>
      <c r="J851" s="608"/>
      <c r="K851" s="606" t="s">
        <v>8294</v>
      </c>
      <c r="M851" s="607">
        <v>3</v>
      </c>
      <c r="N851" s="216">
        <v>41915</v>
      </c>
      <c r="O851" s="611">
        <v>1.48</v>
      </c>
      <c r="P851" s="216">
        <v>42215</v>
      </c>
      <c r="Q851" s="215" t="s">
        <v>8294</v>
      </c>
      <c r="R851" s="215" t="s">
        <v>8294</v>
      </c>
      <c r="S851" s="215" t="s">
        <v>8294</v>
      </c>
      <c r="T851" s="215" t="s">
        <v>8294</v>
      </c>
      <c r="U851" s="209">
        <f>AD851*BS851</f>
        <v>474.15080118518512</v>
      </c>
      <c r="V851" s="216">
        <v>42215</v>
      </c>
      <c r="W851" s="215">
        <v>13.5</v>
      </c>
      <c r="X851" s="215" t="s">
        <v>8294</v>
      </c>
      <c r="Y851" s="215" t="s">
        <v>8294</v>
      </c>
      <c r="Z851" s="209">
        <f>AD851*BU851</f>
        <v>158.72425540740738</v>
      </c>
      <c r="AA851" s="216">
        <v>42215</v>
      </c>
      <c r="AB851" s="208" t="e">
        <f>(AD851/AH851)*10000</f>
        <v>#VALUE!</v>
      </c>
      <c r="AC851" s="216">
        <v>42215</v>
      </c>
      <c r="AD851" s="485">
        <f>(O851/W851)*(((100-CC851)/100)*((100-2)/100))*100</f>
        <v>10.109825185185183</v>
      </c>
      <c r="AE851" s="216">
        <v>42212</v>
      </c>
      <c r="AF851" s="235">
        <v>11.336426536426536</v>
      </c>
      <c r="AG851" s="216">
        <v>42212</v>
      </c>
      <c r="AH851" s="215" t="s">
        <v>8294</v>
      </c>
      <c r="AI851" s="216" t="s">
        <v>8299</v>
      </c>
      <c r="AJ851" s="607">
        <v>155</v>
      </c>
      <c r="AK851" s="216">
        <v>42145</v>
      </c>
      <c r="AL851" s="215" t="s">
        <v>8294</v>
      </c>
      <c r="AM851" s="215"/>
      <c r="AN851" s="607">
        <v>103</v>
      </c>
      <c r="AO851" s="607"/>
      <c r="AP851" s="215" t="s">
        <v>8294</v>
      </c>
      <c r="AQ851" s="215"/>
      <c r="AR851" s="215" t="s">
        <v>8294</v>
      </c>
      <c r="AS851" s="215"/>
      <c r="AT851" s="215" t="s">
        <v>8294</v>
      </c>
      <c r="AU851" s="215" t="s">
        <v>8294</v>
      </c>
      <c r="AV851" s="215"/>
      <c r="AW851" s="215" t="s">
        <v>8294</v>
      </c>
      <c r="AX851" s="215"/>
      <c r="AY851" s="215" t="s">
        <v>8294</v>
      </c>
      <c r="AZ851" s="215"/>
      <c r="BA851" s="215" t="s">
        <v>8294</v>
      </c>
      <c r="BB851" s="215"/>
      <c r="BC851" s="215" t="s">
        <v>8294</v>
      </c>
      <c r="BD851" s="215"/>
      <c r="BE851" s="607">
        <v>3</v>
      </c>
      <c r="BF851" s="217">
        <v>42279</v>
      </c>
      <c r="BG851" s="607">
        <v>18.600000000000001</v>
      </c>
      <c r="BH851" s="607" t="s">
        <v>8299</v>
      </c>
      <c r="BI851" s="606" t="s">
        <v>8294</v>
      </c>
      <c r="BJ851" s="606"/>
      <c r="BK851" s="606" t="s">
        <v>8294</v>
      </c>
      <c r="BL851" s="606"/>
      <c r="BM851" s="607">
        <v>67.2</v>
      </c>
      <c r="BN851" s="607" t="s">
        <v>8299</v>
      </c>
      <c r="BO851" s="606" t="s">
        <v>8294</v>
      </c>
      <c r="BP851" s="606"/>
      <c r="BQ851" s="607">
        <v>5.7</v>
      </c>
      <c r="BR851" s="607" t="s">
        <v>8299</v>
      </c>
      <c r="BS851" s="607">
        <v>46.9</v>
      </c>
      <c r="BT851" s="607" t="s">
        <v>8299</v>
      </c>
      <c r="BU851" s="607">
        <v>15.7</v>
      </c>
      <c r="BV851" s="607" t="s">
        <v>8299</v>
      </c>
      <c r="BW851" s="607">
        <v>68.5</v>
      </c>
      <c r="BX851" s="607" t="s">
        <v>8299</v>
      </c>
      <c r="BY851" s="609">
        <v>7.1916289329528809</v>
      </c>
      <c r="BZ851" s="216">
        <v>42215</v>
      </c>
      <c r="CA851" s="607">
        <v>35.6</v>
      </c>
      <c r="CB851" s="208" t="s">
        <v>8299</v>
      </c>
      <c r="CC851" s="611">
        <v>5.9</v>
      </c>
      <c r="CD851" s="216">
        <v>42215</v>
      </c>
      <c r="CE851" s="208">
        <v>0</v>
      </c>
      <c r="CG851" s="215" t="s">
        <v>8294</v>
      </c>
      <c r="CH851" s="215" t="s">
        <v>8294</v>
      </c>
      <c r="CI851" s="215" t="s">
        <v>8294</v>
      </c>
      <c r="CJ851" s="215" t="s">
        <v>8294</v>
      </c>
      <c r="CK851" s="208"/>
      <c r="CL851" s="208" t="s">
        <v>8865</v>
      </c>
      <c r="CM851" s="208"/>
      <c r="CN851" s="208"/>
    </row>
    <row r="852" spans="1:92">
      <c r="A852" s="208" t="s">
        <v>8268</v>
      </c>
      <c r="B852" s="606" t="s">
        <v>8227</v>
      </c>
      <c r="C852" s="606" t="s">
        <v>8226</v>
      </c>
      <c r="D852" s="606" t="s">
        <v>8274</v>
      </c>
      <c r="E852" s="607">
        <v>10</v>
      </c>
      <c r="F852" s="607">
        <v>2</v>
      </c>
      <c r="G852" s="608">
        <v>332</v>
      </c>
      <c r="H852" s="608">
        <v>21</v>
      </c>
      <c r="I852" s="608"/>
      <c r="J852" s="608"/>
      <c r="K852" s="606" t="s">
        <v>8294</v>
      </c>
      <c r="M852" s="607">
        <v>3</v>
      </c>
      <c r="N852" s="216">
        <v>41915</v>
      </c>
      <c r="O852" s="611">
        <v>0.8</v>
      </c>
      <c r="P852" s="216">
        <v>42215</v>
      </c>
      <c r="Q852" s="215" t="s">
        <v>8294</v>
      </c>
      <c r="R852" s="215" t="s">
        <v>8294</v>
      </c>
      <c r="S852" s="215" t="s">
        <v>8294</v>
      </c>
      <c r="T852" s="215" t="s">
        <v>8294</v>
      </c>
      <c r="U852" s="209" t="e">
        <f>AD852*BS852</f>
        <v>#VALUE!</v>
      </c>
      <c r="V852" s="216">
        <v>42215</v>
      </c>
      <c r="W852" s="215">
        <v>13.5</v>
      </c>
      <c r="X852" s="215" t="s">
        <v>8294</v>
      </c>
      <c r="Y852" s="215" t="s">
        <v>8294</v>
      </c>
      <c r="Z852" s="209" t="e">
        <f>AD852*BU852</f>
        <v>#VALUE!</v>
      </c>
      <c r="AA852" s="216">
        <v>42215</v>
      </c>
      <c r="AB852" s="208" t="e">
        <f>(AD852/AH852)*10000</f>
        <v>#VALUE!</v>
      </c>
      <c r="AC852" s="216">
        <v>42215</v>
      </c>
      <c r="AD852" s="485" t="e">
        <f>(O852/W852)*(((100-CC852)/100)*((100-2)/100))*100</f>
        <v>#VALUE!</v>
      </c>
      <c r="AE852" s="216">
        <v>42212</v>
      </c>
      <c r="AF852" s="235" t="s">
        <v>8294</v>
      </c>
      <c r="AG852" s="216">
        <v>42212</v>
      </c>
      <c r="AH852" s="215" t="s">
        <v>8294</v>
      </c>
      <c r="AI852" s="216" t="s">
        <v>8299</v>
      </c>
      <c r="AJ852" s="607">
        <v>145</v>
      </c>
      <c r="AK852" s="216">
        <v>42145</v>
      </c>
      <c r="AL852" s="215" t="s">
        <v>8294</v>
      </c>
      <c r="AM852" s="215"/>
      <c r="AN852" s="607">
        <v>107</v>
      </c>
      <c r="AO852" s="607"/>
      <c r="AP852" s="215" t="s">
        <v>8294</v>
      </c>
      <c r="AQ852" s="215"/>
      <c r="AR852" s="215" t="s">
        <v>8294</v>
      </c>
      <c r="AS852" s="215"/>
      <c r="AT852" s="215" t="s">
        <v>8294</v>
      </c>
      <c r="AU852" s="215" t="s">
        <v>8294</v>
      </c>
      <c r="AV852" s="215"/>
      <c r="AW852" s="215" t="s">
        <v>8294</v>
      </c>
      <c r="AX852" s="215"/>
      <c r="AY852" s="215" t="s">
        <v>8294</v>
      </c>
      <c r="AZ852" s="215"/>
      <c r="BA852" s="215" t="s">
        <v>8294</v>
      </c>
      <c r="BB852" s="215"/>
      <c r="BC852" s="215" t="s">
        <v>8294</v>
      </c>
      <c r="BD852" s="215"/>
      <c r="BE852" s="607">
        <v>3</v>
      </c>
      <c r="BF852" s="217">
        <v>42279</v>
      </c>
      <c r="BG852" s="607">
        <v>-6.4</v>
      </c>
      <c r="BH852" s="607" t="s">
        <v>8299</v>
      </c>
      <c r="BI852" s="606" t="s">
        <v>8294</v>
      </c>
      <c r="BJ852" s="606"/>
      <c r="BK852" s="606" t="s">
        <v>8294</v>
      </c>
      <c r="BL852" s="606"/>
      <c r="BM852" s="607">
        <v>58.3</v>
      </c>
      <c r="BN852" s="607" t="s">
        <v>8299</v>
      </c>
      <c r="BO852" s="606" t="s">
        <v>8294</v>
      </c>
      <c r="BP852" s="606"/>
      <c r="BQ852" s="607">
        <v>11.5</v>
      </c>
      <c r="BR852" s="607" t="s">
        <v>8299</v>
      </c>
      <c r="BS852" s="607">
        <v>43</v>
      </c>
      <c r="BT852" s="607" t="s">
        <v>8299</v>
      </c>
      <c r="BU852" s="607">
        <v>16.600000000000001</v>
      </c>
      <c r="BV852" s="607" t="s">
        <v>8299</v>
      </c>
      <c r="BW852" s="607">
        <v>72.599999999999994</v>
      </c>
      <c r="BX852" s="607" t="s">
        <v>8299</v>
      </c>
      <c r="BY852" s="609">
        <v>7.1884541511535645</v>
      </c>
      <c r="BZ852" s="216">
        <v>42215</v>
      </c>
      <c r="CA852" s="607">
        <v>34.5</v>
      </c>
      <c r="CB852" s="208" t="s">
        <v>8299</v>
      </c>
      <c r="CC852" s="215" t="s">
        <v>8294</v>
      </c>
      <c r="CD852" s="216">
        <v>42215</v>
      </c>
      <c r="CE852" s="208">
        <v>0</v>
      </c>
      <c r="CG852" s="215" t="s">
        <v>8294</v>
      </c>
      <c r="CH852" s="215" t="s">
        <v>8294</v>
      </c>
      <c r="CI852" s="215" t="s">
        <v>8294</v>
      </c>
      <c r="CJ852" s="215" t="s">
        <v>8294</v>
      </c>
      <c r="CK852" s="208"/>
      <c r="CL852" s="208" t="s">
        <v>8865</v>
      </c>
      <c r="CM852" s="208"/>
      <c r="CN852" s="208"/>
    </row>
    <row r="853" spans="1:92">
      <c r="A853" s="208" t="s">
        <v>8268</v>
      </c>
      <c r="B853" s="606" t="s">
        <v>8221</v>
      </c>
      <c r="C853" s="606" t="s">
        <v>8220</v>
      </c>
      <c r="D853" s="606" t="s">
        <v>8274</v>
      </c>
      <c r="E853" s="607">
        <v>8</v>
      </c>
      <c r="F853" s="607">
        <v>2</v>
      </c>
      <c r="G853" s="608">
        <v>332</v>
      </c>
      <c r="H853" s="608">
        <v>22</v>
      </c>
      <c r="I853" s="608"/>
      <c r="J853" s="608"/>
      <c r="K853" s="606" t="s">
        <v>8294</v>
      </c>
      <c r="M853" s="607">
        <v>3</v>
      </c>
      <c r="N853" s="216">
        <v>41915</v>
      </c>
      <c r="O853" s="611">
        <v>0.87</v>
      </c>
      <c r="P853" s="216">
        <v>42215</v>
      </c>
      <c r="Q853" s="215" t="s">
        <v>8294</v>
      </c>
      <c r="R853" s="215" t="s">
        <v>8294</v>
      </c>
      <c r="S853" s="215" t="s">
        <v>8294</v>
      </c>
      <c r="T853" s="215" t="s">
        <v>8294</v>
      </c>
      <c r="U853" s="209">
        <f>AD853*BS853</f>
        <v>270.14915199999996</v>
      </c>
      <c r="V853" s="216">
        <v>42215</v>
      </c>
      <c r="W853" s="215">
        <v>13.5</v>
      </c>
      <c r="X853" s="215" t="s">
        <v>8294</v>
      </c>
      <c r="Y853" s="215" t="s">
        <v>8294</v>
      </c>
      <c r="Z853" s="209">
        <f>AD853*BU853</f>
        <v>89.85267199999997</v>
      </c>
      <c r="AA853" s="216">
        <v>42215</v>
      </c>
      <c r="AB853" s="208" t="e">
        <f>(AD853/AH853)*10000</f>
        <v>#VALUE!</v>
      </c>
      <c r="AC853" s="216">
        <v>42215</v>
      </c>
      <c r="AD853" s="485">
        <f>(O853/W853)*(((100-CC853)/100)*((100-2)/100))*100</f>
        <v>5.9113599999999984</v>
      </c>
      <c r="AE853" s="216">
        <v>42212</v>
      </c>
      <c r="AF853" s="235">
        <v>6.6285714285714281</v>
      </c>
      <c r="AG853" s="216">
        <v>42212</v>
      </c>
      <c r="AH853" s="215" t="s">
        <v>8294</v>
      </c>
      <c r="AI853" s="216" t="s">
        <v>8299</v>
      </c>
      <c r="AJ853" s="607">
        <v>160</v>
      </c>
      <c r="AK853" s="216">
        <v>42145</v>
      </c>
      <c r="AL853" s="215" t="s">
        <v>8294</v>
      </c>
      <c r="AM853" s="215"/>
      <c r="AN853" s="607">
        <v>106</v>
      </c>
      <c r="AO853" s="607"/>
      <c r="AP853" s="215" t="s">
        <v>8294</v>
      </c>
      <c r="AQ853" s="215"/>
      <c r="AR853" s="215" t="s">
        <v>8294</v>
      </c>
      <c r="AS853" s="215"/>
      <c r="AT853" s="215" t="s">
        <v>8294</v>
      </c>
      <c r="AU853" s="215" t="s">
        <v>8294</v>
      </c>
      <c r="AV853" s="215"/>
      <c r="AW853" s="215" t="s">
        <v>8294</v>
      </c>
      <c r="AX853" s="215"/>
      <c r="AY853" s="215" t="s">
        <v>8294</v>
      </c>
      <c r="AZ853" s="215"/>
      <c r="BA853" s="215" t="s">
        <v>8294</v>
      </c>
      <c r="BB853" s="215"/>
      <c r="BC853" s="215" t="s">
        <v>8294</v>
      </c>
      <c r="BD853" s="215"/>
      <c r="BE853" s="607">
        <v>3</v>
      </c>
      <c r="BF853" s="217">
        <v>42279</v>
      </c>
      <c r="BG853" s="607">
        <v>-6.8</v>
      </c>
      <c r="BH853" s="607" t="s">
        <v>8299</v>
      </c>
      <c r="BI853" s="606" t="s">
        <v>8294</v>
      </c>
      <c r="BJ853" s="606"/>
      <c r="BK853" s="606" t="s">
        <v>8294</v>
      </c>
      <c r="BL853" s="606"/>
      <c r="BM853" s="607">
        <v>59.3</v>
      </c>
      <c r="BN853" s="607" t="s">
        <v>8299</v>
      </c>
      <c r="BO853" s="606" t="s">
        <v>8294</v>
      </c>
      <c r="BP853" s="606"/>
      <c r="BQ853" s="607">
        <v>10.9</v>
      </c>
      <c r="BR853" s="607" t="s">
        <v>8299</v>
      </c>
      <c r="BS853" s="607">
        <v>45.7</v>
      </c>
      <c r="BT853" s="607" t="s">
        <v>8299</v>
      </c>
      <c r="BU853" s="607">
        <v>15.2</v>
      </c>
      <c r="BV853" s="607" t="s">
        <v>8299</v>
      </c>
      <c r="BW853" s="607">
        <v>59.7</v>
      </c>
      <c r="BX853" s="607" t="s">
        <v>8299</v>
      </c>
      <c r="BY853" s="609">
        <v>6.9378671646118164</v>
      </c>
      <c r="BZ853" s="216">
        <v>42215</v>
      </c>
      <c r="CA853" s="607">
        <v>33.6</v>
      </c>
      <c r="CB853" s="208" t="s">
        <v>8299</v>
      </c>
      <c r="CC853" s="611">
        <v>6.4</v>
      </c>
      <c r="CD853" s="216">
        <v>42215</v>
      </c>
      <c r="CE853" s="208">
        <v>0</v>
      </c>
      <c r="CG853" s="215" t="s">
        <v>8294</v>
      </c>
      <c r="CH853" s="215" t="s">
        <v>8294</v>
      </c>
      <c r="CI853" s="215" t="s">
        <v>8294</v>
      </c>
      <c r="CJ853" s="215" t="s">
        <v>8294</v>
      </c>
      <c r="CK853" s="208"/>
      <c r="CL853" s="208" t="s">
        <v>8865</v>
      </c>
      <c r="CM853" s="208"/>
      <c r="CN853" s="208"/>
    </row>
    <row r="854" spans="1:92">
      <c r="A854" s="208" t="s">
        <v>8268</v>
      </c>
      <c r="B854" s="606" t="s">
        <v>8233</v>
      </c>
      <c r="C854" s="606" t="s">
        <v>8232</v>
      </c>
      <c r="D854" s="606" t="s">
        <v>8276</v>
      </c>
      <c r="E854" s="607">
        <v>12</v>
      </c>
      <c r="F854" s="607">
        <v>2</v>
      </c>
      <c r="G854" s="608">
        <v>333</v>
      </c>
      <c r="H854" s="608">
        <v>11</v>
      </c>
      <c r="I854" s="608"/>
      <c r="J854" s="608"/>
      <c r="K854" s="606" t="s">
        <v>8294</v>
      </c>
      <c r="M854" s="607">
        <v>3</v>
      </c>
      <c r="N854" s="216">
        <v>41915</v>
      </c>
      <c r="O854" s="606" t="s">
        <v>8294</v>
      </c>
      <c r="P854" s="216">
        <v>42215</v>
      </c>
      <c r="Q854" s="215" t="s">
        <v>8294</v>
      </c>
      <c r="R854" s="215" t="s">
        <v>8294</v>
      </c>
      <c r="S854" s="215" t="s">
        <v>8294</v>
      </c>
      <c r="T854" s="215" t="s">
        <v>8294</v>
      </c>
      <c r="U854" s="209" t="e">
        <f>AD854*BS854</f>
        <v>#VALUE!</v>
      </c>
      <c r="V854" s="216">
        <v>42215</v>
      </c>
      <c r="W854" s="215">
        <v>13.5</v>
      </c>
      <c r="X854" s="215" t="s">
        <v>8294</v>
      </c>
      <c r="Y854" s="215" t="s">
        <v>8294</v>
      </c>
      <c r="Z854" s="209" t="e">
        <f>AD854*BU854</f>
        <v>#VALUE!</v>
      </c>
      <c r="AA854" s="216">
        <v>42215</v>
      </c>
      <c r="AB854" s="208" t="e">
        <f>(AD854/AH854)*10000</f>
        <v>#VALUE!</v>
      </c>
      <c r="AC854" s="216">
        <v>42215</v>
      </c>
      <c r="AD854" s="485" t="e">
        <f>(O854/W854)*(((100-CC854)/100)*((100-2)/100))*100</f>
        <v>#VALUE!</v>
      </c>
      <c r="AE854" s="216">
        <v>42212</v>
      </c>
      <c r="AF854" s="235" t="s">
        <v>8294</v>
      </c>
      <c r="AG854" s="216">
        <v>42212</v>
      </c>
      <c r="AH854" s="215" t="s">
        <v>8294</v>
      </c>
      <c r="AI854" s="216" t="s">
        <v>8299</v>
      </c>
      <c r="AJ854" s="607">
        <v>165</v>
      </c>
      <c r="AK854" s="216">
        <v>42145</v>
      </c>
      <c r="AL854" s="215" t="s">
        <v>8294</v>
      </c>
      <c r="AM854" s="215"/>
      <c r="AN854" s="607">
        <v>107</v>
      </c>
      <c r="AO854" s="607"/>
      <c r="AP854" s="215" t="s">
        <v>8294</v>
      </c>
      <c r="AQ854" s="215"/>
      <c r="AR854" s="215" t="s">
        <v>8294</v>
      </c>
      <c r="AS854" s="215"/>
      <c r="AT854" s="215" t="s">
        <v>8294</v>
      </c>
      <c r="AU854" s="215" t="s">
        <v>8294</v>
      </c>
      <c r="AV854" s="215"/>
      <c r="AW854" s="215" t="s">
        <v>8294</v>
      </c>
      <c r="AX854" s="215"/>
      <c r="AY854" s="215" t="s">
        <v>8294</v>
      </c>
      <c r="AZ854" s="215"/>
      <c r="BA854" s="215" t="s">
        <v>8294</v>
      </c>
      <c r="BB854" s="215"/>
      <c r="BC854" s="215" t="s">
        <v>8294</v>
      </c>
      <c r="BD854" s="215"/>
      <c r="BE854" s="607">
        <v>3</v>
      </c>
      <c r="BF854" s="217">
        <v>42279</v>
      </c>
      <c r="BG854" s="607">
        <v>-8.9</v>
      </c>
      <c r="BH854" s="607" t="s">
        <v>8299</v>
      </c>
      <c r="BI854" s="606" t="s">
        <v>8294</v>
      </c>
      <c r="BJ854" s="606"/>
      <c r="BK854" s="606" t="s">
        <v>8294</v>
      </c>
      <c r="BL854" s="606"/>
      <c r="BM854" s="607">
        <v>59.7</v>
      </c>
      <c r="BN854" s="607" t="s">
        <v>8299</v>
      </c>
      <c r="BO854" s="606" t="s">
        <v>8294</v>
      </c>
      <c r="BP854" s="606"/>
      <c r="BQ854" s="607">
        <v>10.7</v>
      </c>
      <c r="BR854" s="607" t="s">
        <v>8299</v>
      </c>
      <c r="BS854" s="607">
        <v>45.1</v>
      </c>
      <c r="BT854" s="607" t="s">
        <v>8299</v>
      </c>
      <c r="BU854" s="607">
        <v>17.100000000000001</v>
      </c>
      <c r="BV854" s="607" t="s">
        <v>8299</v>
      </c>
      <c r="BW854" s="607">
        <v>70.900000000000006</v>
      </c>
      <c r="BX854" s="607" t="s">
        <v>8299</v>
      </c>
      <c r="BY854" s="609">
        <v>6.253936767578125</v>
      </c>
      <c r="BZ854" s="216">
        <v>42215</v>
      </c>
      <c r="CA854" s="607">
        <v>37.200000000000003</v>
      </c>
      <c r="CB854" s="208" t="s">
        <v>8299</v>
      </c>
      <c r="CC854" s="215" t="s">
        <v>8294</v>
      </c>
      <c r="CD854" s="216">
        <v>42215</v>
      </c>
      <c r="CE854" s="208">
        <v>0</v>
      </c>
      <c r="CG854" s="215" t="s">
        <v>8294</v>
      </c>
      <c r="CH854" s="215" t="s">
        <v>8294</v>
      </c>
      <c r="CI854" s="215" t="s">
        <v>8294</v>
      </c>
      <c r="CJ854" s="215" t="s">
        <v>8294</v>
      </c>
      <c r="CK854" s="208"/>
      <c r="CL854" s="208" t="s">
        <v>8865</v>
      </c>
      <c r="CM854" s="208"/>
      <c r="CN854" s="208"/>
    </row>
    <row r="855" spans="1:92">
      <c r="A855" s="208" t="s">
        <v>8268</v>
      </c>
      <c r="B855" s="606" t="s">
        <v>8236</v>
      </c>
      <c r="C855" s="606" t="s">
        <v>8235</v>
      </c>
      <c r="D855" s="606" t="s">
        <v>8276</v>
      </c>
      <c r="E855" s="607">
        <v>13</v>
      </c>
      <c r="F855" s="607">
        <v>2</v>
      </c>
      <c r="G855" s="608">
        <v>333</v>
      </c>
      <c r="H855" s="608">
        <v>12</v>
      </c>
      <c r="I855" s="608"/>
      <c r="J855" s="608"/>
      <c r="K855" s="606" t="s">
        <v>8294</v>
      </c>
      <c r="M855" s="607">
        <v>3</v>
      </c>
      <c r="N855" s="216">
        <v>41915</v>
      </c>
      <c r="O855" s="606" t="s">
        <v>8294</v>
      </c>
      <c r="P855" s="216">
        <v>42215</v>
      </c>
      <c r="Q855" s="215" t="s">
        <v>8294</v>
      </c>
      <c r="R855" s="215" t="s">
        <v>8294</v>
      </c>
      <c r="S855" s="215" t="s">
        <v>8294</v>
      </c>
      <c r="T855" s="215" t="s">
        <v>8294</v>
      </c>
      <c r="U855" s="209" t="e">
        <f>AD855*BS855</f>
        <v>#VALUE!</v>
      </c>
      <c r="V855" s="216">
        <v>42215</v>
      </c>
      <c r="W855" s="215">
        <v>13.5</v>
      </c>
      <c r="X855" s="215" t="s">
        <v>8294</v>
      </c>
      <c r="Y855" s="215" t="s">
        <v>8294</v>
      </c>
      <c r="Z855" s="209" t="e">
        <f>AD855*BU855</f>
        <v>#VALUE!</v>
      </c>
      <c r="AA855" s="216">
        <v>42215</v>
      </c>
      <c r="AB855" s="208" t="e">
        <f>(AD855/AH855)*10000</f>
        <v>#VALUE!</v>
      </c>
      <c r="AC855" s="216">
        <v>42215</v>
      </c>
      <c r="AD855" s="485" t="e">
        <f>(O855/W855)*(((100-CC855)/100)*((100-2)/100))*100</f>
        <v>#VALUE!</v>
      </c>
      <c r="AE855" s="216">
        <v>42212</v>
      </c>
      <c r="AF855" s="235" t="s">
        <v>8294</v>
      </c>
      <c r="AG855" s="216">
        <v>42212</v>
      </c>
      <c r="AH855" s="215" t="s">
        <v>8294</v>
      </c>
      <c r="AI855" s="216" t="s">
        <v>8299</v>
      </c>
      <c r="AJ855" s="607">
        <v>150</v>
      </c>
      <c r="AK855" s="216">
        <v>42145</v>
      </c>
      <c r="AL855" s="215" t="s">
        <v>8294</v>
      </c>
      <c r="AM855" s="215"/>
      <c r="AN855" s="607">
        <v>107</v>
      </c>
      <c r="AO855" s="607"/>
      <c r="AP855" s="215" t="s">
        <v>8294</v>
      </c>
      <c r="AQ855" s="215"/>
      <c r="AR855" s="215" t="s">
        <v>8294</v>
      </c>
      <c r="AS855" s="215"/>
      <c r="AT855" s="215" t="s">
        <v>8294</v>
      </c>
      <c r="AU855" s="215" t="s">
        <v>8294</v>
      </c>
      <c r="AV855" s="215"/>
      <c r="AW855" s="215" t="s">
        <v>8294</v>
      </c>
      <c r="AX855" s="215"/>
      <c r="AY855" s="215" t="s">
        <v>8294</v>
      </c>
      <c r="AZ855" s="215"/>
      <c r="BA855" s="215" t="s">
        <v>8294</v>
      </c>
      <c r="BB855" s="215"/>
      <c r="BC855" s="215" t="s">
        <v>8294</v>
      </c>
      <c r="BD855" s="215"/>
      <c r="BE855" s="607">
        <v>3</v>
      </c>
      <c r="BF855" s="217">
        <v>42279</v>
      </c>
      <c r="BG855" s="607">
        <v>-6.1</v>
      </c>
      <c r="BH855" s="607" t="s">
        <v>8299</v>
      </c>
      <c r="BI855" s="606" t="s">
        <v>8294</v>
      </c>
      <c r="BJ855" s="606"/>
      <c r="BK855" s="606" t="s">
        <v>8294</v>
      </c>
      <c r="BL855" s="606"/>
      <c r="BM855" s="607">
        <v>61.6</v>
      </c>
      <c r="BN855" s="607" t="s">
        <v>8299</v>
      </c>
      <c r="BO855" s="606" t="s">
        <v>8294</v>
      </c>
      <c r="BP855" s="606"/>
      <c r="BQ855" s="607">
        <v>9.1999999999999993</v>
      </c>
      <c r="BR855" s="607" t="s">
        <v>8299</v>
      </c>
      <c r="BS855" s="607">
        <v>44.1</v>
      </c>
      <c r="BT855" s="607" t="s">
        <v>8299</v>
      </c>
      <c r="BU855" s="607">
        <v>15.8</v>
      </c>
      <c r="BV855" s="607" t="s">
        <v>8299</v>
      </c>
      <c r="BW855" s="607">
        <v>27.1</v>
      </c>
      <c r="BX855" s="607" t="s">
        <v>8299</v>
      </c>
      <c r="BY855" s="609">
        <v>6.6450920104980469</v>
      </c>
      <c r="BZ855" s="216">
        <v>42215</v>
      </c>
      <c r="CA855" s="607">
        <v>33.6</v>
      </c>
      <c r="CB855" s="208" t="s">
        <v>8299</v>
      </c>
      <c r="CC855" s="215" t="s">
        <v>8294</v>
      </c>
      <c r="CD855" s="216">
        <v>42215</v>
      </c>
      <c r="CE855" s="208">
        <v>0</v>
      </c>
      <c r="CG855" s="215" t="s">
        <v>8294</v>
      </c>
      <c r="CH855" s="215" t="s">
        <v>8294</v>
      </c>
      <c r="CI855" s="215" t="s">
        <v>8294</v>
      </c>
      <c r="CJ855" s="215" t="s">
        <v>8294</v>
      </c>
      <c r="CK855" s="208"/>
      <c r="CL855" s="208" t="s">
        <v>8865</v>
      </c>
      <c r="CM855" s="208"/>
      <c r="CN855" s="208"/>
    </row>
    <row r="856" spans="1:92">
      <c r="A856" s="208" t="s">
        <v>8268</v>
      </c>
      <c r="B856" s="606" t="s">
        <v>8227</v>
      </c>
      <c r="C856" s="606" t="s">
        <v>8226</v>
      </c>
      <c r="D856" s="606" t="s">
        <v>8276</v>
      </c>
      <c r="E856" s="607">
        <v>10</v>
      </c>
      <c r="F856" s="607">
        <v>2</v>
      </c>
      <c r="G856" s="608">
        <v>333</v>
      </c>
      <c r="H856" s="608">
        <v>13</v>
      </c>
      <c r="I856" s="608"/>
      <c r="J856" s="608"/>
      <c r="K856" s="606" t="s">
        <v>8294</v>
      </c>
      <c r="M856" s="607">
        <v>3</v>
      </c>
      <c r="N856" s="216">
        <v>41915</v>
      </c>
      <c r="O856" s="611">
        <v>1.21</v>
      </c>
      <c r="P856" s="216">
        <v>42215</v>
      </c>
      <c r="Q856" s="215" t="s">
        <v>8294</v>
      </c>
      <c r="R856" s="215" t="s">
        <v>8294</v>
      </c>
      <c r="S856" s="215" t="s">
        <v>8294</v>
      </c>
      <c r="T856" s="215" t="s">
        <v>8294</v>
      </c>
      <c r="U856" s="209" t="e">
        <f>AD856*BS856</f>
        <v>#VALUE!</v>
      </c>
      <c r="V856" s="216">
        <v>42215</v>
      </c>
      <c r="W856" s="215">
        <v>13.5</v>
      </c>
      <c r="X856" s="215" t="s">
        <v>8294</v>
      </c>
      <c r="Y856" s="215" t="s">
        <v>8294</v>
      </c>
      <c r="Z856" s="209" t="e">
        <f>AD856*BU856</f>
        <v>#VALUE!</v>
      </c>
      <c r="AA856" s="216">
        <v>42215</v>
      </c>
      <c r="AB856" s="208" t="e">
        <f>(AD856/AH856)*10000</f>
        <v>#VALUE!</v>
      </c>
      <c r="AC856" s="216">
        <v>42215</v>
      </c>
      <c r="AD856" s="485" t="e">
        <f>(O856/W856)*(((100-CC856)/100)*((100-2)/100))*100</f>
        <v>#VALUE!</v>
      </c>
      <c r="AE856" s="216">
        <v>42212</v>
      </c>
      <c r="AF856" s="235" t="s">
        <v>8294</v>
      </c>
      <c r="AG856" s="216">
        <v>42212</v>
      </c>
      <c r="AH856" s="215" t="s">
        <v>8294</v>
      </c>
      <c r="AI856" s="216" t="s">
        <v>8299</v>
      </c>
      <c r="AJ856" s="607">
        <v>160</v>
      </c>
      <c r="AK856" s="216">
        <v>42145</v>
      </c>
      <c r="AL856" s="215" t="s">
        <v>8294</v>
      </c>
      <c r="AM856" s="215"/>
      <c r="AN856" s="607">
        <v>108</v>
      </c>
      <c r="AO856" s="607"/>
      <c r="AP856" s="215" t="s">
        <v>8294</v>
      </c>
      <c r="AQ856" s="215"/>
      <c r="AR856" s="215" t="s">
        <v>8294</v>
      </c>
      <c r="AS856" s="215"/>
      <c r="AT856" s="215" t="s">
        <v>8294</v>
      </c>
      <c r="AU856" s="215" t="s">
        <v>8294</v>
      </c>
      <c r="AV856" s="215"/>
      <c r="AW856" s="215" t="s">
        <v>8294</v>
      </c>
      <c r="AX856" s="215"/>
      <c r="AY856" s="215" t="s">
        <v>8294</v>
      </c>
      <c r="AZ856" s="215"/>
      <c r="BA856" s="215" t="s">
        <v>8294</v>
      </c>
      <c r="BB856" s="215"/>
      <c r="BC856" s="215" t="s">
        <v>8294</v>
      </c>
      <c r="BD856" s="215"/>
      <c r="BE856" s="607">
        <v>3</v>
      </c>
      <c r="BF856" s="217">
        <v>42279</v>
      </c>
      <c r="BG856" s="607">
        <v>-7.1</v>
      </c>
      <c r="BH856" s="607" t="s">
        <v>8299</v>
      </c>
      <c r="BI856" s="606" t="s">
        <v>8294</v>
      </c>
      <c r="BJ856" s="606"/>
      <c r="BK856" s="606" t="s">
        <v>8294</v>
      </c>
      <c r="BL856" s="606"/>
      <c r="BM856" s="607">
        <v>58.9</v>
      </c>
      <c r="BN856" s="607" t="s">
        <v>8299</v>
      </c>
      <c r="BO856" s="606" t="s">
        <v>8294</v>
      </c>
      <c r="BP856" s="606"/>
      <c r="BQ856" s="607">
        <v>11</v>
      </c>
      <c r="BR856" s="607" t="s">
        <v>8299</v>
      </c>
      <c r="BS856" s="607">
        <v>42</v>
      </c>
      <c r="BT856" s="607" t="s">
        <v>8299</v>
      </c>
      <c r="BU856" s="607">
        <v>17.399999999999999</v>
      </c>
      <c r="BV856" s="607" t="s">
        <v>8299</v>
      </c>
      <c r="BW856" s="607">
        <v>73.3</v>
      </c>
      <c r="BX856" s="607" t="s">
        <v>8299</v>
      </c>
      <c r="BY856" s="609">
        <v>7.1789641380310059</v>
      </c>
      <c r="BZ856" s="216">
        <v>42215</v>
      </c>
      <c r="CA856" s="607">
        <v>35.6</v>
      </c>
      <c r="CB856" s="208" t="s">
        <v>8299</v>
      </c>
      <c r="CC856" s="215" t="s">
        <v>8294</v>
      </c>
      <c r="CD856" s="216">
        <v>42215</v>
      </c>
      <c r="CE856" s="208">
        <v>0</v>
      </c>
      <c r="CG856" s="215" t="s">
        <v>8294</v>
      </c>
      <c r="CH856" s="215" t="s">
        <v>8294</v>
      </c>
      <c r="CI856" s="215" t="s">
        <v>8294</v>
      </c>
      <c r="CJ856" s="215" t="s">
        <v>8294</v>
      </c>
      <c r="CK856" s="208"/>
      <c r="CL856" s="208" t="s">
        <v>8865</v>
      </c>
      <c r="CM856" s="208"/>
      <c r="CN856" s="208"/>
    </row>
    <row r="857" spans="1:92">
      <c r="A857" s="208" t="s">
        <v>8268</v>
      </c>
      <c r="B857" s="606" t="s">
        <v>8266</v>
      </c>
      <c r="C857" s="606" t="s">
        <v>8265</v>
      </c>
      <c r="D857" s="606" t="s">
        <v>8276</v>
      </c>
      <c r="E857" s="607">
        <v>23</v>
      </c>
      <c r="F857" s="607">
        <v>2</v>
      </c>
      <c r="G857" s="608">
        <v>333</v>
      </c>
      <c r="H857" s="608">
        <v>14</v>
      </c>
      <c r="I857" s="608"/>
      <c r="J857" s="608"/>
      <c r="K857" s="606" t="s">
        <v>8294</v>
      </c>
      <c r="M857" s="607">
        <v>3</v>
      </c>
      <c r="N857" s="216">
        <v>41915</v>
      </c>
      <c r="O857" s="611">
        <v>1.49</v>
      </c>
      <c r="P857" s="216">
        <v>42215</v>
      </c>
      <c r="Q857" s="215" t="s">
        <v>8294</v>
      </c>
      <c r="R857" s="215" t="s">
        <v>8294</v>
      </c>
      <c r="S857" s="215" t="s">
        <v>8294</v>
      </c>
      <c r="T857" s="215" t="s">
        <v>8294</v>
      </c>
      <c r="U857" s="209" t="e">
        <f>AD857*BS857</f>
        <v>#VALUE!</v>
      </c>
      <c r="V857" s="216">
        <v>42215</v>
      </c>
      <c r="W857" s="215">
        <v>13.5</v>
      </c>
      <c r="X857" s="215" t="s">
        <v>8294</v>
      </c>
      <c r="Y857" s="215" t="s">
        <v>8294</v>
      </c>
      <c r="Z857" s="209" t="e">
        <f>AD857*BU857</f>
        <v>#VALUE!</v>
      </c>
      <c r="AA857" s="216">
        <v>42215</v>
      </c>
      <c r="AB857" s="208" t="e">
        <f>(AD857/AH857)*10000</f>
        <v>#VALUE!</v>
      </c>
      <c r="AC857" s="216">
        <v>42215</v>
      </c>
      <c r="AD857" s="485" t="e">
        <f>(O857/W857)*(((100-CC857)/100)*((100-2)/100))*100</f>
        <v>#VALUE!</v>
      </c>
      <c r="AE857" s="216">
        <v>42212</v>
      </c>
      <c r="AF857" s="235" t="s">
        <v>8294</v>
      </c>
      <c r="AG857" s="216">
        <v>42212</v>
      </c>
      <c r="AH857" s="215" t="s">
        <v>8294</v>
      </c>
      <c r="AI857" s="216" t="s">
        <v>8299</v>
      </c>
      <c r="AJ857" s="607">
        <v>165</v>
      </c>
      <c r="AK857" s="216">
        <v>42145</v>
      </c>
      <c r="AL857" s="215" t="s">
        <v>8294</v>
      </c>
      <c r="AM857" s="215"/>
      <c r="AN857" s="607">
        <v>107</v>
      </c>
      <c r="AO857" s="607"/>
      <c r="AP857" s="215" t="s">
        <v>8294</v>
      </c>
      <c r="AQ857" s="215"/>
      <c r="AR857" s="215" t="s">
        <v>8294</v>
      </c>
      <c r="AS857" s="215"/>
      <c r="AT857" s="215" t="s">
        <v>8294</v>
      </c>
      <c r="AU857" s="215" t="s">
        <v>8294</v>
      </c>
      <c r="AV857" s="215"/>
      <c r="AW857" s="215" t="s">
        <v>8294</v>
      </c>
      <c r="AX857" s="215"/>
      <c r="AY857" s="215" t="s">
        <v>8294</v>
      </c>
      <c r="AZ857" s="215"/>
      <c r="BA857" s="215" t="s">
        <v>8294</v>
      </c>
      <c r="BB857" s="215"/>
      <c r="BC857" s="215" t="s">
        <v>8294</v>
      </c>
      <c r="BD857" s="215"/>
      <c r="BE857" s="607">
        <v>3</v>
      </c>
      <c r="BF857" s="217">
        <v>42279</v>
      </c>
      <c r="BG857" s="607">
        <v>-10</v>
      </c>
      <c r="BH857" s="607" t="s">
        <v>8299</v>
      </c>
      <c r="BI857" s="606" t="s">
        <v>8294</v>
      </c>
      <c r="BJ857" s="606"/>
      <c r="BK857" s="606" t="s">
        <v>8294</v>
      </c>
      <c r="BL857" s="606"/>
      <c r="BM857" s="607">
        <v>58.4</v>
      </c>
      <c r="BN857" s="607" t="s">
        <v>8299</v>
      </c>
      <c r="BO857" s="606" t="s">
        <v>8294</v>
      </c>
      <c r="BP857" s="606"/>
      <c r="BQ857" s="607">
        <v>10.5</v>
      </c>
      <c r="BR857" s="607" t="s">
        <v>8299</v>
      </c>
      <c r="BS857" s="607">
        <v>40.6</v>
      </c>
      <c r="BT857" s="607" t="s">
        <v>8299</v>
      </c>
      <c r="BU857" s="607">
        <v>17.600000000000001</v>
      </c>
      <c r="BV857" s="607" t="s">
        <v>8299</v>
      </c>
      <c r="BW857" s="607">
        <v>77</v>
      </c>
      <c r="BX857" s="607" t="s">
        <v>8299</v>
      </c>
      <c r="BY857" s="609">
        <v>7.5471048355102539</v>
      </c>
      <c r="BZ857" s="216">
        <v>42215</v>
      </c>
      <c r="CA857" s="607">
        <v>34.799999999999997</v>
      </c>
      <c r="CB857" s="208" t="s">
        <v>8299</v>
      </c>
      <c r="CC857" s="215" t="s">
        <v>8294</v>
      </c>
      <c r="CD857" s="216">
        <v>42215</v>
      </c>
      <c r="CE857" s="208">
        <v>0</v>
      </c>
      <c r="CG857" s="215" t="s">
        <v>8294</v>
      </c>
      <c r="CH857" s="215" t="s">
        <v>8294</v>
      </c>
      <c r="CI857" s="215" t="s">
        <v>8294</v>
      </c>
      <c r="CJ857" s="215" t="s">
        <v>8294</v>
      </c>
      <c r="CK857" s="208"/>
      <c r="CL857" s="208" t="s">
        <v>8865</v>
      </c>
      <c r="CM857" s="208"/>
      <c r="CN857" s="208"/>
    </row>
    <row r="858" spans="1:92">
      <c r="A858" s="208" t="s">
        <v>8268</v>
      </c>
      <c r="B858" s="606" t="s">
        <v>8263</v>
      </c>
      <c r="C858" s="606" t="s">
        <v>8307</v>
      </c>
      <c r="D858" s="606" t="s">
        <v>8276</v>
      </c>
      <c r="E858" s="607">
        <v>22</v>
      </c>
      <c r="F858" s="607">
        <v>2</v>
      </c>
      <c r="G858" s="608">
        <v>333</v>
      </c>
      <c r="H858" s="608">
        <v>15</v>
      </c>
      <c r="I858" s="608"/>
      <c r="J858" s="608"/>
      <c r="K858" s="606" t="s">
        <v>8294</v>
      </c>
      <c r="M858" s="607">
        <v>3</v>
      </c>
      <c r="N858" s="216">
        <v>41915</v>
      </c>
      <c r="O858" s="611">
        <v>2.62</v>
      </c>
      <c r="P858" s="216">
        <v>42215</v>
      </c>
      <c r="Q858" s="215" t="s">
        <v>8294</v>
      </c>
      <c r="R858" s="215" t="s">
        <v>8294</v>
      </c>
      <c r="S858" s="215" t="s">
        <v>8294</v>
      </c>
      <c r="T858" s="215" t="s">
        <v>8294</v>
      </c>
      <c r="U858" s="209" t="e">
        <f>AD858*BS858</f>
        <v>#VALUE!</v>
      </c>
      <c r="V858" s="216">
        <v>42215</v>
      </c>
      <c r="W858" s="215">
        <v>13.5</v>
      </c>
      <c r="X858" s="215" t="s">
        <v>8294</v>
      </c>
      <c r="Y858" s="215" t="s">
        <v>8294</v>
      </c>
      <c r="Z858" s="209" t="e">
        <f>AD858*BU858</f>
        <v>#VALUE!</v>
      </c>
      <c r="AA858" s="216">
        <v>42215</v>
      </c>
      <c r="AB858" s="208" t="e">
        <f>(AD858/AH858)*10000</f>
        <v>#VALUE!</v>
      </c>
      <c r="AC858" s="216">
        <v>42215</v>
      </c>
      <c r="AD858" s="485" t="e">
        <f>(O858/W858)*(((100-CC858)/100)*((100-2)/100))*100</f>
        <v>#VALUE!</v>
      </c>
      <c r="AE858" s="216">
        <v>42212</v>
      </c>
      <c r="AF858" s="235" t="s">
        <v>8294</v>
      </c>
      <c r="AG858" s="216">
        <v>42212</v>
      </c>
      <c r="AH858" s="215" t="s">
        <v>8294</v>
      </c>
      <c r="AI858" s="216" t="s">
        <v>8299</v>
      </c>
      <c r="AJ858" s="607">
        <v>150</v>
      </c>
      <c r="AK858" s="216">
        <v>42145</v>
      </c>
      <c r="AL858" s="215" t="s">
        <v>8294</v>
      </c>
      <c r="AM858" s="215"/>
      <c r="AN858" s="607">
        <v>102</v>
      </c>
      <c r="AO858" s="607"/>
      <c r="AP858" s="215" t="s">
        <v>8294</v>
      </c>
      <c r="AQ858" s="215"/>
      <c r="AR858" s="215" t="s">
        <v>8294</v>
      </c>
      <c r="AS858" s="215"/>
      <c r="AT858" s="215" t="s">
        <v>8294</v>
      </c>
      <c r="AU858" s="215" t="s">
        <v>8294</v>
      </c>
      <c r="AV858" s="215"/>
      <c r="AW858" s="215" t="s">
        <v>8294</v>
      </c>
      <c r="AX858" s="215"/>
      <c r="AY858" s="215" t="s">
        <v>8294</v>
      </c>
      <c r="AZ858" s="215"/>
      <c r="BA858" s="215" t="s">
        <v>8294</v>
      </c>
      <c r="BB858" s="215"/>
      <c r="BC858" s="215" t="s">
        <v>8294</v>
      </c>
      <c r="BD858" s="215"/>
      <c r="BE858" s="607">
        <v>3</v>
      </c>
      <c r="BF858" s="217">
        <v>42279</v>
      </c>
      <c r="BG858" s="607">
        <v>-2.8</v>
      </c>
      <c r="BH858" s="607" t="s">
        <v>8299</v>
      </c>
      <c r="BI858" s="606" t="s">
        <v>8294</v>
      </c>
      <c r="BJ858" s="606"/>
      <c r="BK858" s="606" t="s">
        <v>8294</v>
      </c>
      <c r="BL858" s="606"/>
      <c r="BM858" s="607">
        <v>63.2</v>
      </c>
      <c r="BN858" s="607" t="s">
        <v>8299</v>
      </c>
      <c r="BO858" s="606" t="s">
        <v>8294</v>
      </c>
      <c r="BP858" s="606"/>
      <c r="BQ858" s="607">
        <v>9.4</v>
      </c>
      <c r="BR858" s="607" t="s">
        <v>8299</v>
      </c>
      <c r="BS858" s="607">
        <v>43.6</v>
      </c>
      <c r="BT858" s="607" t="s">
        <v>8299</v>
      </c>
      <c r="BU858" s="607">
        <v>17.7</v>
      </c>
      <c r="BV858" s="607" t="s">
        <v>8299</v>
      </c>
      <c r="BW858" s="607">
        <v>76.3</v>
      </c>
      <c r="BX858" s="607" t="s">
        <v>8299</v>
      </c>
      <c r="BY858" s="609">
        <v>7.3070569038391113</v>
      </c>
      <c r="BZ858" s="216">
        <v>42215</v>
      </c>
      <c r="CA858" s="607">
        <v>37.4</v>
      </c>
      <c r="CB858" s="208" t="s">
        <v>8299</v>
      </c>
      <c r="CC858" s="215" t="s">
        <v>8294</v>
      </c>
      <c r="CD858" s="216">
        <v>42215</v>
      </c>
      <c r="CE858" s="208">
        <v>0</v>
      </c>
      <c r="CG858" s="215" t="s">
        <v>8294</v>
      </c>
      <c r="CH858" s="215" t="s">
        <v>8294</v>
      </c>
      <c r="CI858" s="215" t="s">
        <v>8294</v>
      </c>
      <c r="CJ858" s="215" t="s">
        <v>8294</v>
      </c>
      <c r="CK858" s="208"/>
      <c r="CL858" s="208" t="s">
        <v>8865</v>
      </c>
      <c r="CM858" s="208"/>
      <c r="CN858" s="208"/>
    </row>
    <row r="859" spans="1:92">
      <c r="A859" s="208" t="s">
        <v>8268</v>
      </c>
      <c r="B859" s="606" t="s">
        <v>8215</v>
      </c>
      <c r="C859" s="606" t="s">
        <v>8214</v>
      </c>
      <c r="D859" s="606" t="s">
        <v>8276</v>
      </c>
      <c r="E859" s="607">
        <v>6</v>
      </c>
      <c r="F859" s="607">
        <v>2</v>
      </c>
      <c r="G859" s="608">
        <v>333</v>
      </c>
      <c r="H859" s="608">
        <v>16</v>
      </c>
      <c r="I859" s="608"/>
      <c r="J859" s="608"/>
      <c r="K859" s="606" t="s">
        <v>8294</v>
      </c>
      <c r="M859" s="607">
        <v>3</v>
      </c>
      <c r="N859" s="216">
        <v>41915</v>
      </c>
      <c r="O859" s="611">
        <v>2.71</v>
      </c>
      <c r="P859" s="216">
        <v>42215</v>
      </c>
      <c r="Q859" s="215" t="s">
        <v>8294</v>
      </c>
      <c r="R859" s="215" t="s">
        <v>8294</v>
      </c>
      <c r="S859" s="215" t="s">
        <v>8294</v>
      </c>
      <c r="T859" s="215" t="s">
        <v>8294</v>
      </c>
      <c r="U859" s="209" t="e">
        <f>AD859*BS859</f>
        <v>#VALUE!</v>
      </c>
      <c r="V859" s="216">
        <v>42215</v>
      </c>
      <c r="W859" s="215">
        <v>13.5</v>
      </c>
      <c r="X859" s="215" t="s">
        <v>8294</v>
      </c>
      <c r="Y859" s="215" t="s">
        <v>8294</v>
      </c>
      <c r="Z859" s="209" t="e">
        <f>AD859*BU859</f>
        <v>#VALUE!</v>
      </c>
      <c r="AA859" s="216">
        <v>42215</v>
      </c>
      <c r="AB859" s="208" t="e">
        <f>(AD859/AH859)*10000</f>
        <v>#VALUE!</v>
      </c>
      <c r="AC859" s="216">
        <v>42215</v>
      </c>
      <c r="AD859" s="485" t="e">
        <f>(O859/W859)*(((100-CC859)/100)*((100-2)/100))*100</f>
        <v>#VALUE!</v>
      </c>
      <c r="AE859" s="216">
        <v>42212</v>
      </c>
      <c r="AF859" s="235" t="s">
        <v>8294</v>
      </c>
      <c r="AG859" s="216">
        <v>42212</v>
      </c>
      <c r="AH859" s="215" t="s">
        <v>8294</v>
      </c>
      <c r="AI859" s="216" t="s">
        <v>8299</v>
      </c>
      <c r="AJ859" s="607">
        <v>155</v>
      </c>
      <c r="AK859" s="216">
        <v>42145</v>
      </c>
      <c r="AL859" s="215" t="s">
        <v>8294</v>
      </c>
      <c r="AM859" s="215"/>
      <c r="AN859" s="607">
        <v>106</v>
      </c>
      <c r="AO859" s="607"/>
      <c r="AP859" s="215" t="s">
        <v>8294</v>
      </c>
      <c r="AQ859" s="215"/>
      <c r="AR859" s="215" t="s">
        <v>8294</v>
      </c>
      <c r="AS859" s="215"/>
      <c r="AT859" s="215" t="s">
        <v>8294</v>
      </c>
      <c r="AU859" s="215" t="s">
        <v>8294</v>
      </c>
      <c r="AV859" s="215"/>
      <c r="AW859" s="215" t="s">
        <v>8294</v>
      </c>
      <c r="AX859" s="215"/>
      <c r="AY859" s="215" t="s">
        <v>8294</v>
      </c>
      <c r="AZ859" s="215"/>
      <c r="BA859" s="215" t="s">
        <v>8294</v>
      </c>
      <c r="BB859" s="215"/>
      <c r="BC859" s="215" t="s">
        <v>8294</v>
      </c>
      <c r="BD859" s="215"/>
      <c r="BE859" s="607">
        <v>3</v>
      </c>
      <c r="BF859" s="217">
        <v>42279</v>
      </c>
      <c r="BG859" s="607">
        <v>33.6</v>
      </c>
      <c r="BH859" s="607" t="s">
        <v>8299</v>
      </c>
      <c r="BI859" s="606" t="s">
        <v>8294</v>
      </c>
      <c r="BJ859" s="606"/>
      <c r="BK859" s="606" t="s">
        <v>8294</v>
      </c>
      <c r="BL859" s="606"/>
      <c r="BM859" s="607">
        <v>69</v>
      </c>
      <c r="BN859" s="607" t="s">
        <v>8299</v>
      </c>
      <c r="BO859" s="606" t="s">
        <v>8294</v>
      </c>
      <c r="BP859" s="606"/>
      <c r="BQ859" s="607">
        <v>4.5</v>
      </c>
      <c r="BR859" s="607" t="s">
        <v>8299</v>
      </c>
      <c r="BS859" s="607">
        <v>42.6</v>
      </c>
      <c r="BT859" s="607" t="s">
        <v>8299</v>
      </c>
      <c r="BU859" s="607">
        <v>21.8</v>
      </c>
      <c r="BV859" s="607" t="s">
        <v>8299</v>
      </c>
      <c r="BW859" s="607">
        <v>91.6</v>
      </c>
      <c r="BX859" s="607" t="s">
        <v>8299</v>
      </c>
      <c r="BY859" s="609">
        <v>7.4134330749511719</v>
      </c>
      <c r="BZ859" s="216">
        <v>42215</v>
      </c>
      <c r="CA859" s="607">
        <v>45.1</v>
      </c>
      <c r="CB859" s="208" t="s">
        <v>8299</v>
      </c>
      <c r="CC859" s="215" t="s">
        <v>8294</v>
      </c>
      <c r="CD859" s="216">
        <v>42215</v>
      </c>
      <c r="CE859" s="208">
        <v>0</v>
      </c>
      <c r="CG859" s="215" t="s">
        <v>8294</v>
      </c>
      <c r="CH859" s="215" t="s">
        <v>8294</v>
      </c>
      <c r="CI859" s="215" t="s">
        <v>8294</v>
      </c>
      <c r="CJ859" s="215" t="s">
        <v>8294</v>
      </c>
      <c r="CK859" s="208"/>
      <c r="CL859" s="208" t="s">
        <v>8865</v>
      </c>
      <c r="CM859" s="208"/>
      <c r="CN859" s="208"/>
    </row>
    <row r="860" spans="1:92">
      <c r="A860" s="208" t="s">
        <v>8268</v>
      </c>
      <c r="B860" s="606" t="s">
        <v>8263</v>
      </c>
      <c r="C860" s="606" t="s">
        <v>8307</v>
      </c>
      <c r="D860" s="606" t="s">
        <v>8274</v>
      </c>
      <c r="E860" s="607">
        <v>22</v>
      </c>
      <c r="F860" s="607">
        <v>2</v>
      </c>
      <c r="G860" s="608">
        <v>333</v>
      </c>
      <c r="H860" s="608">
        <v>17</v>
      </c>
      <c r="I860" s="608"/>
      <c r="J860" s="608"/>
      <c r="K860" s="606" t="s">
        <v>8294</v>
      </c>
      <c r="M860" s="607">
        <v>3</v>
      </c>
      <c r="N860" s="216">
        <v>41915</v>
      </c>
      <c r="O860" s="611">
        <v>2.86</v>
      </c>
      <c r="P860" s="216">
        <v>42215</v>
      </c>
      <c r="Q860" s="215" t="s">
        <v>8294</v>
      </c>
      <c r="R860" s="215" t="s">
        <v>8294</v>
      </c>
      <c r="S860" s="215" t="s">
        <v>8294</v>
      </c>
      <c r="T860" s="215" t="s">
        <v>8294</v>
      </c>
      <c r="U860" s="209" t="e">
        <f>AD860*BS860</f>
        <v>#VALUE!</v>
      </c>
      <c r="V860" s="216">
        <v>42215</v>
      </c>
      <c r="W860" s="215">
        <v>13.5</v>
      </c>
      <c r="X860" s="215" t="s">
        <v>8294</v>
      </c>
      <c r="Y860" s="215" t="s">
        <v>8294</v>
      </c>
      <c r="Z860" s="209" t="e">
        <f>AD860*BU860</f>
        <v>#VALUE!</v>
      </c>
      <c r="AA860" s="216">
        <v>42215</v>
      </c>
      <c r="AB860" s="208" t="e">
        <f>(AD860/AH860)*10000</f>
        <v>#VALUE!</v>
      </c>
      <c r="AC860" s="216">
        <v>42215</v>
      </c>
      <c r="AD860" s="485" t="e">
        <f>(O860/W860)*(((100-CC860)/100)*((100-2)/100))*100</f>
        <v>#VALUE!</v>
      </c>
      <c r="AE860" s="216">
        <v>42212</v>
      </c>
      <c r="AF860" s="235" t="s">
        <v>8294</v>
      </c>
      <c r="AG860" s="216">
        <v>42212</v>
      </c>
      <c r="AH860" s="215" t="s">
        <v>8294</v>
      </c>
      <c r="AI860" s="216" t="s">
        <v>8299</v>
      </c>
      <c r="AJ860" s="607">
        <v>150</v>
      </c>
      <c r="AK860" s="216">
        <v>42145</v>
      </c>
      <c r="AL860" s="215" t="s">
        <v>8294</v>
      </c>
      <c r="AM860" s="215"/>
      <c r="AN860" s="607">
        <v>102</v>
      </c>
      <c r="AO860" s="607"/>
      <c r="AP860" s="215" t="s">
        <v>8294</v>
      </c>
      <c r="AQ860" s="215"/>
      <c r="AR860" s="215" t="s">
        <v>8294</v>
      </c>
      <c r="AS860" s="215"/>
      <c r="AT860" s="215" t="s">
        <v>8294</v>
      </c>
      <c r="AU860" s="215" t="s">
        <v>8294</v>
      </c>
      <c r="AV860" s="215"/>
      <c r="AW860" s="215" t="s">
        <v>8294</v>
      </c>
      <c r="AX860" s="215"/>
      <c r="AY860" s="215" t="s">
        <v>8294</v>
      </c>
      <c r="AZ860" s="215"/>
      <c r="BA860" s="215" t="s">
        <v>8294</v>
      </c>
      <c r="BB860" s="215"/>
      <c r="BC860" s="215" t="s">
        <v>8294</v>
      </c>
      <c r="BD860" s="215"/>
      <c r="BE860" s="607">
        <v>3</v>
      </c>
      <c r="BF860" s="217">
        <v>42279</v>
      </c>
      <c r="BG860" s="607">
        <v>-4.0999999999999996</v>
      </c>
      <c r="BH860" s="607" t="s">
        <v>8299</v>
      </c>
      <c r="BI860" s="606" t="s">
        <v>8294</v>
      </c>
      <c r="BJ860" s="606"/>
      <c r="BK860" s="606" t="s">
        <v>8294</v>
      </c>
      <c r="BL860" s="606"/>
      <c r="BM860" s="607">
        <v>62.2</v>
      </c>
      <c r="BN860" s="607" t="s">
        <v>8299</v>
      </c>
      <c r="BO860" s="606" t="s">
        <v>8294</v>
      </c>
      <c r="BP860" s="606"/>
      <c r="BQ860" s="607">
        <v>10.199999999999999</v>
      </c>
      <c r="BR860" s="607" t="s">
        <v>8299</v>
      </c>
      <c r="BS860" s="607">
        <v>42.7</v>
      </c>
      <c r="BT860" s="607" t="s">
        <v>8299</v>
      </c>
      <c r="BU860" s="607">
        <v>18.600000000000001</v>
      </c>
      <c r="BV860" s="607" t="s">
        <v>8299</v>
      </c>
      <c r="BW860" s="607">
        <v>81</v>
      </c>
      <c r="BX860" s="607" t="s">
        <v>8299</v>
      </c>
      <c r="BY860" s="609">
        <v>7.4013180732727051</v>
      </c>
      <c r="BZ860" s="216">
        <v>42215</v>
      </c>
      <c r="CA860" s="607">
        <v>38.6</v>
      </c>
      <c r="CB860" s="208" t="s">
        <v>8299</v>
      </c>
      <c r="CC860" s="215" t="s">
        <v>8294</v>
      </c>
      <c r="CD860" s="216">
        <v>42215</v>
      </c>
      <c r="CE860" s="208">
        <v>0</v>
      </c>
      <c r="CG860" s="215" t="s">
        <v>8294</v>
      </c>
      <c r="CH860" s="215" t="s">
        <v>8294</v>
      </c>
      <c r="CI860" s="215" t="s">
        <v>8294</v>
      </c>
      <c r="CJ860" s="215" t="s">
        <v>8294</v>
      </c>
      <c r="CK860" s="208"/>
      <c r="CL860" s="208" t="s">
        <v>8865</v>
      </c>
      <c r="CM860" s="208"/>
      <c r="CN860" s="208"/>
    </row>
    <row r="861" spans="1:92">
      <c r="A861" s="208" t="s">
        <v>8268</v>
      </c>
      <c r="B861" s="606" t="s">
        <v>8242</v>
      </c>
      <c r="C861" s="606" t="s">
        <v>8300</v>
      </c>
      <c r="D861" s="606" t="s">
        <v>8274</v>
      </c>
      <c r="E861" s="607">
        <v>15</v>
      </c>
      <c r="F861" s="607">
        <v>2</v>
      </c>
      <c r="G861" s="608">
        <v>333</v>
      </c>
      <c r="H861" s="608">
        <v>18</v>
      </c>
      <c r="I861" s="608"/>
      <c r="J861" s="608"/>
      <c r="K861" s="606" t="s">
        <v>8294</v>
      </c>
      <c r="M861" s="607">
        <v>3</v>
      </c>
      <c r="N861" s="216">
        <v>41915</v>
      </c>
      <c r="O861" s="611">
        <v>1.48</v>
      </c>
      <c r="P861" s="216">
        <v>42215</v>
      </c>
      <c r="Q861" s="215" t="s">
        <v>8294</v>
      </c>
      <c r="R861" s="215" t="s">
        <v>8294</v>
      </c>
      <c r="S861" s="215" t="s">
        <v>8294</v>
      </c>
      <c r="T861" s="215" t="s">
        <v>8294</v>
      </c>
      <c r="U861" s="209">
        <f>AD861*BS861</f>
        <v>454.53602133333334</v>
      </c>
      <c r="V861" s="216">
        <v>42215</v>
      </c>
      <c r="W861" s="215">
        <v>13.5</v>
      </c>
      <c r="X861" s="215" t="s">
        <v>8294</v>
      </c>
      <c r="Y861" s="215" t="s">
        <v>8294</v>
      </c>
      <c r="Z861" s="209">
        <f>AD861*BU861</f>
        <v>174.97625599999998</v>
      </c>
      <c r="AA861" s="216">
        <v>42215</v>
      </c>
      <c r="AB861" s="208" t="e">
        <f>(AD861/AH861)*10000</f>
        <v>#VALUE!</v>
      </c>
      <c r="AC861" s="216">
        <v>42215</v>
      </c>
      <c r="AD861" s="485">
        <f>(O861/W861)*(((100-CC861)/100)*((100-2)/100))*100</f>
        <v>10.056106666666667</v>
      </c>
      <c r="AE861" s="216">
        <v>42212</v>
      </c>
      <c r="AF861" s="235">
        <v>11.276190476190475</v>
      </c>
      <c r="AG861" s="216">
        <v>42212</v>
      </c>
      <c r="AH861" s="215" t="s">
        <v>8294</v>
      </c>
      <c r="AI861" s="216" t="s">
        <v>8299</v>
      </c>
      <c r="AJ861" s="607">
        <v>140</v>
      </c>
      <c r="AK861" s="216">
        <v>42145</v>
      </c>
      <c r="AL861" s="215" t="s">
        <v>8294</v>
      </c>
      <c r="AM861" s="215"/>
      <c r="AN861" s="607">
        <v>103</v>
      </c>
      <c r="AO861" s="607"/>
      <c r="AP861" s="215" t="s">
        <v>8294</v>
      </c>
      <c r="AQ861" s="215"/>
      <c r="AR861" s="215" t="s">
        <v>8294</v>
      </c>
      <c r="AS861" s="215"/>
      <c r="AT861" s="215" t="s">
        <v>8294</v>
      </c>
      <c r="AU861" s="215" t="s">
        <v>8294</v>
      </c>
      <c r="AV861" s="215"/>
      <c r="AW861" s="215" t="s">
        <v>8294</v>
      </c>
      <c r="AX861" s="215"/>
      <c r="AY861" s="215" t="s">
        <v>8294</v>
      </c>
      <c r="AZ861" s="215"/>
      <c r="BA861" s="215" t="s">
        <v>8294</v>
      </c>
      <c r="BB861" s="215"/>
      <c r="BC861" s="215" t="s">
        <v>8294</v>
      </c>
      <c r="BD861" s="215"/>
      <c r="BE861" s="607">
        <v>3</v>
      </c>
      <c r="BF861" s="217">
        <v>42279</v>
      </c>
      <c r="BG861" s="607">
        <v>27.9</v>
      </c>
      <c r="BH861" s="607" t="s">
        <v>8299</v>
      </c>
      <c r="BI861" s="606" t="s">
        <v>8294</v>
      </c>
      <c r="BJ861" s="606"/>
      <c r="BK861" s="606" t="s">
        <v>8294</v>
      </c>
      <c r="BL861" s="606"/>
      <c r="BM861" s="607">
        <v>64.7</v>
      </c>
      <c r="BN861" s="607" t="s">
        <v>8299</v>
      </c>
      <c r="BO861" s="606" t="s">
        <v>8294</v>
      </c>
      <c r="BP861" s="606"/>
      <c r="BQ861" s="607">
        <v>5.8</v>
      </c>
      <c r="BR861" s="607" t="s">
        <v>8299</v>
      </c>
      <c r="BS861" s="607">
        <v>45.2</v>
      </c>
      <c r="BT861" s="607" t="s">
        <v>8299</v>
      </c>
      <c r="BU861" s="607">
        <v>17.399999999999999</v>
      </c>
      <c r="BV861" s="607" t="s">
        <v>8299</v>
      </c>
      <c r="BW861" s="607">
        <v>83.6</v>
      </c>
      <c r="BX861" s="607" t="s">
        <v>8299</v>
      </c>
      <c r="BY861" s="609">
        <v>7.0623540878295898</v>
      </c>
      <c r="BZ861" s="216">
        <v>42215</v>
      </c>
      <c r="CA861" s="607">
        <v>38.1</v>
      </c>
      <c r="CB861" s="208" t="s">
        <v>8299</v>
      </c>
      <c r="CC861" s="611">
        <v>6.4</v>
      </c>
      <c r="CD861" s="216">
        <v>42215</v>
      </c>
      <c r="CE861" s="208">
        <v>0</v>
      </c>
      <c r="CG861" s="215" t="s">
        <v>8294</v>
      </c>
      <c r="CH861" s="215" t="s">
        <v>8294</v>
      </c>
      <c r="CI861" s="215" t="s">
        <v>8294</v>
      </c>
      <c r="CJ861" s="215" t="s">
        <v>8294</v>
      </c>
      <c r="CK861" s="208"/>
      <c r="CL861" s="208" t="s">
        <v>8865</v>
      </c>
      <c r="CM861" s="208"/>
      <c r="CN861" s="208"/>
    </row>
    <row r="862" spans="1:92">
      <c r="A862" s="208" t="s">
        <v>8268</v>
      </c>
      <c r="B862" s="606" t="s">
        <v>8245</v>
      </c>
      <c r="C862" s="606" t="s">
        <v>8301</v>
      </c>
      <c r="D862" s="606" t="s">
        <v>8274</v>
      </c>
      <c r="E862" s="607">
        <v>16</v>
      </c>
      <c r="F862" s="607">
        <v>2</v>
      </c>
      <c r="G862" s="608">
        <v>333</v>
      </c>
      <c r="H862" s="608">
        <v>19</v>
      </c>
      <c r="I862" s="608"/>
      <c r="J862" s="608"/>
      <c r="K862" s="606" t="s">
        <v>8294</v>
      </c>
      <c r="M862" s="607">
        <v>3</v>
      </c>
      <c r="N862" s="216">
        <v>41915</v>
      </c>
      <c r="O862" s="611">
        <v>2.36</v>
      </c>
      <c r="P862" s="216">
        <v>42215</v>
      </c>
      <c r="Q862" s="215" t="s">
        <v>8294</v>
      </c>
      <c r="R862" s="215" t="s">
        <v>8294</v>
      </c>
      <c r="S862" s="215" t="s">
        <v>8294</v>
      </c>
      <c r="T862" s="215" t="s">
        <v>8294</v>
      </c>
      <c r="U862" s="209">
        <f>AD862*BS862</f>
        <v>766.4927573333332</v>
      </c>
      <c r="V862" s="216">
        <v>42215</v>
      </c>
      <c r="W862" s="215">
        <v>13.5</v>
      </c>
      <c r="X862" s="215" t="s">
        <v>8294</v>
      </c>
      <c r="Y862" s="215" t="s">
        <v>8294</v>
      </c>
      <c r="Z862" s="209">
        <f>AD862*BU862</f>
        <v>256.56661333333329</v>
      </c>
      <c r="AA862" s="216">
        <v>42215</v>
      </c>
      <c r="AB862" s="208" t="e">
        <f>(AD862/AH862)*10000</f>
        <v>#VALUE!</v>
      </c>
      <c r="AC862" s="216">
        <v>42215</v>
      </c>
      <c r="AD862" s="485">
        <f>(O862/W862)*(((100-CC862)/100)*((100-2)/100))*100</f>
        <v>16.035413333333331</v>
      </c>
      <c r="AE862" s="216">
        <v>42212</v>
      </c>
      <c r="AF862" s="235">
        <v>17.980952380952377</v>
      </c>
      <c r="AG862" s="216">
        <v>42212</v>
      </c>
      <c r="AH862" s="215" t="s">
        <v>8294</v>
      </c>
      <c r="AI862" s="216" t="s">
        <v>8299</v>
      </c>
      <c r="AJ862" s="607">
        <v>150</v>
      </c>
      <c r="AK862" s="216">
        <v>42145</v>
      </c>
      <c r="AL862" s="215" t="s">
        <v>8294</v>
      </c>
      <c r="AM862" s="215"/>
      <c r="AN862" s="607">
        <v>108</v>
      </c>
      <c r="AO862" s="607"/>
      <c r="AP862" s="215" t="s">
        <v>8294</v>
      </c>
      <c r="AQ862" s="215"/>
      <c r="AR862" s="215" t="s">
        <v>8294</v>
      </c>
      <c r="AS862" s="215"/>
      <c r="AT862" s="215" t="s">
        <v>8294</v>
      </c>
      <c r="AU862" s="215" t="s">
        <v>8294</v>
      </c>
      <c r="AV862" s="215"/>
      <c r="AW862" s="215" t="s">
        <v>8294</v>
      </c>
      <c r="AX862" s="215"/>
      <c r="AY862" s="215" t="s">
        <v>8294</v>
      </c>
      <c r="AZ862" s="215"/>
      <c r="BA862" s="215" t="s">
        <v>8294</v>
      </c>
      <c r="BB862" s="215"/>
      <c r="BC862" s="215" t="s">
        <v>8294</v>
      </c>
      <c r="BD862" s="215"/>
      <c r="BE862" s="607">
        <v>3</v>
      </c>
      <c r="BF862" s="217">
        <v>42279</v>
      </c>
      <c r="BG862" s="607">
        <v>29.4</v>
      </c>
      <c r="BH862" s="607" t="s">
        <v>8299</v>
      </c>
      <c r="BI862" s="606" t="s">
        <v>8294</v>
      </c>
      <c r="BJ862" s="606"/>
      <c r="BK862" s="606" t="s">
        <v>8294</v>
      </c>
      <c r="BL862" s="606"/>
      <c r="BM862" s="607">
        <v>69.3</v>
      </c>
      <c r="BN862" s="607" t="s">
        <v>8299</v>
      </c>
      <c r="BO862" s="606" t="s">
        <v>8294</v>
      </c>
      <c r="BP862" s="606"/>
      <c r="BQ862" s="607">
        <v>3.7</v>
      </c>
      <c r="BR862" s="607" t="s">
        <v>8299</v>
      </c>
      <c r="BS862" s="607">
        <v>47.8</v>
      </c>
      <c r="BT862" s="607" t="s">
        <v>8299</v>
      </c>
      <c r="BU862" s="607">
        <v>16</v>
      </c>
      <c r="BV862" s="607" t="s">
        <v>8299</v>
      </c>
      <c r="BW862" s="607">
        <v>75.7</v>
      </c>
      <c r="BX862" s="607" t="s">
        <v>8299</v>
      </c>
      <c r="BY862" s="609">
        <v>6.8426060676574707</v>
      </c>
      <c r="BZ862" s="216">
        <v>42215</v>
      </c>
      <c r="CA862" s="607">
        <v>36.9</v>
      </c>
      <c r="CB862" s="208" t="s">
        <v>8299</v>
      </c>
      <c r="CC862" s="611">
        <v>6.4</v>
      </c>
      <c r="CD862" s="216">
        <v>42215</v>
      </c>
      <c r="CE862" s="208">
        <v>0</v>
      </c>
      <c r="CG862" s="215" t="s">
        <v>8294</v>
      </c>
      <c r="CH862" s="215" t="s">
        <v>8294</v>
      </c>
      <c r="CI862" s="215" t="s">
        <v>8294</v>
      </c>
      <c r="CJ862" s="215" t="s">
        <v>8294</v>
      </c>
      <c r="CK862" s="208"/>
      <c r="CL862" s="208" t="s">
        <v>8865</v>
      </c>
      <c r="CM862" s="208"/>
      <c r="CN862" s="208"/>
    </row>
    <row r="863" spans="1:92">
      <c r="A863" s="208" t="s">
        <v>8268</v>
      </c>
      <c r="B863" s="606" t="s">
        <v>8236</v>
      </c>
      <c r="C863" s="606" t="s">
        <v>8235</v>
      </c>
      <c r="D863" s="606" t="s">
        <v>8274</v>
      </c>
      <c r="E863" s="607">
        <v>13</v>
      </c>
      <c r="F863" s="607">
        <v>2</v>
      </c>
      <c r="G863" s="608">
        <v>333</v>
      </c>
      <c r="H863" s="608">
        <v>20</v>
      </c>
      <c r="I863" s="608"/>
      <c r="J863" s="608"/>
      <c r="K863" s="606" t="s">
        <v>8294</v>
      </c>
      <c r="M863" s="607">
        <v>3</v>
      </c>
      <c r="N863" s="216">
        <v>41915</v>
      </c>
      <c r="O863" s="611">
        <v>3.77</v>
      </c>
      <c r="P863" s="216">
        <v>42215</v>
      </c>
      <c r="Q863" s="215" t="s">
        <v>8294</v>
      </c>
      <c r="R863" s="215" t="s">
        <v>8294</v>
      </c>
      <c r="S863" s="215" t="s">
        <v>8294</v>
      </c>
      <c r="T863" s="215" t="s">
        <v>8294</v>
      </c>
      <c r="U863" s="209">
        <f>AD863*BS863</f>
        <v>1141.125102962963</v>
      </c>
      <c r="V863" s="216">
        <v>42215</v>
      </c>
      <c r="W863" s="215">
        <v>13.5</v>
      </c>
      <c r="X863" s="215" t="s">
        <v>8294</v>
      </c>
      <c r="Y863" s="215" t="s">
        <v>8294</v>
      </c>
      <c r="Z863" s="209">
        <f>AD863*BU863</f>
        <v>384.64891111111115</v>
      </c>
      <c r="AA863" s="216">
        <v>42215</v>
      </c>
      <c r="AB863" s="208" t="e">
        <f>(AD863/AH863)*10000</f>
        <v>#VALUE!</v>
      </c>
      <c r="AC863" s="216">
        <v>42215</v>
      </c>
      <c r="AD863" s="485">
        <f>(O863/W863)*(((100-CC863)/100)*((100-2)/100))*100</f>
        <v>25.643260740740743</v>
      </c>
      <c r="AE863" s="216">
        <v>42212</v>
      </c>
      <c r="AF863" s="235">
        <v>28.75449735449736</v>
      </c>
      <c r="AG863" s="216">
        <v>42212</v>
      </c>
      <c r="AH863" s="215" t="s">
        <v>8294</v>
      </c>
      <c r="AI863" s="216" t="s">
        <v>8299</v>
      </c>
      <c r="AJ863" s="607">
        <v>160</v>
      </c>
      <c r="AK863" s="216">
        <v>42145</v>
      </c>
      <c r="AL863" s="215" t="s">
        <v>8294</v>
      </c>
      <c r="AM863" s="215"/>
      <c r="AN863" s="607">
        <v>105</v>
      </c>
      <c r="AO863" s="607"/>
      <c r="AP863" s="215" t="s">
        <v>8294</v>
      </c>
      <c r="AQ863" s="215"/>
      <c r="AR863" s="215" t="s">
        <v>8294</v>
      </c>
      <c r="AS863" s="215"/>
      <c r="AT863" s="215" t="s">
        <v>8294</v>
      </c>
      <c r="AU863" s="215" t="s">
        <v>8294</v>
      </c>
      <c r="AV863" s="215"/>
      <c r="AW863" s="215" t="s">
        <v>8294</v>
      </c>
      <c r="AX863" s="215"/>
      <c r="AY863" s="215" t="s">
        <v>8294</v>
      </c>
      <c r="AZ863" s="215"/>
      <c r="BA863" s="215" t="s">
        <v>8294</v>
      </c>
      <c r="BB863" s="215"/>
      <c r="BC863" s="215" t="s">
        <v>8294</v>
      </c>
      <c r="BD863" s="215"/>
      <c r="BE863" s="607">
        <v>3</v>
      </c>
      <c r="BF863" s="217">
        <v>42279</v>
      </c>
      <c r="BG863" s="607">
        <v>-8.8000000000000007</v>
      </c>
      <c r="BH863" s="607" t="s">
        <v>8299</v>
      </c>
      <c r="BI863" s="606" t="s">
        <v>8294</v>
      </c>
      <c r="BJ863" s="606"/>
      <c r="BK863" s="606" t="s">
        <v>8294</v>
      </c>
      <c r="BL863" s="606"/>
      <c r="BM863" s="607">
        <v>61.8</v>
      </c>
      <c r="BN863" s="607" t="s">
        <v>8299</v>
      </c>
      <c r="BO863" s="606" t="s">
        <v>8294</v>
      </c>
      <c r="BP863" s="606"/>
      <c r="BQ863" s="607">
        <v>8.6</v>
      </c>
      <c r="BR863" s="607" t="s">
        <v>8299</v>
      </c>
      <c r="BS863" s="607">
        <v>44.5</v>
      </c>
      <c r="BT863" s="607" t="s">
        <v>8299</v>
      </c>
      <c r="BU863" s="607">
        <v>15</v>
      </c>
      <c r="BV863" s="607" t="s">
        <v>8299</v>
      </c>
      <c r="BW863" s="607">
        <v>20.6</v>
      </c>
      <c r="BX863" s="607" t="s">
        <v>8299</v>
      </c>
      <c r="BY863" s="609">
        <v>6.9483590126037598</v>
      </c>
      <c r="BZ863" s="216">
        <v>42215</v>
      </c>
      <c r="CA863" s="607">
        <v>32.200000000000003</v>
      </c>
      <c r="CB863" s="208" t="s">
        <v>8299</v>
      </c>
      <c r="CC863" s="611">
        <v>6.3</v>
      </c>
      <c r="CD863" s="216">
        <v>42215</v>
      </c>
      <c r="CE863" s="208">
        <v>0</v>
      </c>
      <c r="CG863" s="215" t="s">
        <v>8294</v>
      </c>
      <c r="CH863" s="215" t="s">
        <v>8294</v>
      </c>
      <c r="CI863" s="215" t="s">
        <v>8294</v>
      </c>
      <c r="CJ863" s="215" t="s">
        <v>8294</v>
      </c>
      <c r="CK863" s="208"/>
      <c r="CL863" s="208" t="s">
        <v>8865</v>
      </c>
      <c r="CM863" s="208"/>
      <c r="CN863" s="208"/>
    </row>
    <row r="864" spans="1:92">
      <c r="A864" s="208" t="s">
        <v>8268</v>
      </c>
      <c r="B864" s="606" t="s">
        <v>8239</v>
      </c>
      <c r="C864" s="606" t="s">
        <v>8238</v>
      </c>
      <c r="D864" s="606" t="s">
        <v>8274</v>
      </c>
      <c r="E864" s="607">
        <v>14</v>
      </c>
      <c r="F864" s="607">
        <v>2</v>
      </c>
      <c r="G864" s="608">
        <v>333</v>
      </c>
      <c r="H864" s="608">
        <v>21</v>
      </c>
      <c r="I864" s="608"/>
      <c r="J864" s="608"/>
      <c r="K864" s="606" t="s">
        <v>8294</v>
      </c>
      <c r="M864" s="607">
        <v>3</v>
      </c>
      <c r="N864" s="216">
        <v>41915</v>
      </c>
      <c r="O864" s="606" t="s">
        <v>8294</v>
      </c>
      <c r="P864" s="216">
        <v>42215</v>
      </c>
      <c r="Q864" s="215" t="s">
        <v>8294</v>
      </c>
      <c r="R864" s="215" t="s">
        <v>8294</v>
      </c>
      <c r="S864" s="215" t="s">
        <v>8294</v>
      </c>
      <c r="T864" s="215" t="s">
        <v>8294</v>
      </c>
      <c r="U864" s="209" t="e">
        <f>AD864*BS864</f>
        <v>#VALUE!</v>
      </c>
      <c r="V864" s="216">
        <v>42215</v>
      </c>
      <c r="W864" s="215">
        <v>13.5</v>
      </c>
      <c r="X864" s="215" t="s">
        <v>8294</v>
      </c>
      <c r="Y864" s="215" t="s">
        <v>8294</v>
      </c>
      <c r="Z864" s="209" t="e">
        <f>AD864*BU864</f>
        <v>#VALUE!</v>
      </c>
      <c r="AA864" s="216">
        <v>42215</v>
      </c>
      <c r="AB864" s="208" t="e">
        <f>(AD864/AH864)*10000</f>
        <v>#VALUE!</v>
      </c>
      <c r="AC864" s="216">
        <v>42215</v>
      </c>
      <c r="AD864" s="485" t="e">
        <f>(O864/W864)*(((100-CC864)/100)*((100-2)/100))*100</f>
        <v>#VALUE!</v>
      </c>
      <c r="AE864" s="216">
        <v>42212</v>
      </c>
      <c r="AF864" s="235" t="s">
        <v>8294</v>
      </c>
      <c r="AG864" s="216">
        <v>42212</v>
      </c>
      <c r="AH864" s="215" t="s">
        <v>8294</v>
      </c>
      <c r="AI864" s="216" t="s">
        <v>8299</v>
      </c>
      <c r="AJ864" s="607">
        <v>145</v>
      </c>
      <c r="AK864" s="216">
        <v>42145</v>
      </c>
      <c r="AL864" s="215" t="s">
        <v>8294</v>
      </c>
      <c r="AM864" s="215"/>
      <c r="AN864" s="607">
        <v>101</v>
      </c>
      <c r="AO864" s="607"/>
      <c r="AP864" s="215" t="s">
        <v>8294</v>
      </c>
      <c r="AQ864" s="215"/>
      <c r="AR864" s="215" t="s">
        <v>8294</v>
      </c>
      <c r="AS864" s="215"/>
      <c r="AT864" s="215" t="s">
        <v>8294</v>
      </c>
      <c r="AU864" s="215" t="s">
        <v>8294</v>
      </c>
      <c r="AV864" s="215"/>
      <c r="AW864" s="215" t="s">
        <v>8294</v>
      </c>
      <c r="AX864" s="215"/>
      <c r="AY864" s="215" t="s">
        <v>8294</v>
      </c>
      <c r="AZ864" s="215"/>
      <c r="BA864" s="215" t="s">
        <v>8294</v>
      </c>
      <c r="BB864" s="215"/>
      <c r="BC864" s="215" t="s">
        <v>8294</v>
      </c>
      <c r="BD864" s="215"/>
      <c r="BE864" s="607">
        <v>3</v>
      </c>
      <c r="BF864" s="217">
        <v>42279</v>
      </c>
      <c r="BG864" s="607">
        <v>1.1000000000000001</v>
      </c>
      <c r="BH864" s="607" t="s">
        <v>8299</v>
      </c>
      <c r="BI864" s="606" t="s">
        <v>8294</v>
      </c>
      <c r="BJ864" s="606"/>
      <c r="BK864" s="606" t="s">
        <v>8294</v>
      </c>
      <c r="BL864" s="606"/>
      <c r="BM864" s="607">
        <v>63.7</v>
      </c>
      <c r="BN864" s="607" t="s">
        <v>8299</v>
      </c>
      <c r="BO864" s="606" t="s">
        <v>8294</v>
      </c>
      <c r="BP864" s="606"/>
      <c r="BQ864" s="607">
        <v>8.8000000000000007</v>
      </c>
      <c r="BR864" s="607" t="s">
        <v>8299</v>
      </c>
      <c r="BS864" s="607">
        <v>46</v>
      </c>
      <c r="BT864" s="607" t="s">
        <v>8299</v>
      </c>
      <c r="BU864" s="607">
        <v>13.9</v>
      </c>
      <c r="BV864" s="607" t="s">
        <v>8299</v>
      </c>
      <c r="BW864" s="607">
        <v>35.799999999999997</v>
      </c>
      <c r="BX864" s="607" t="s">
        <v>8299</v>
      </c>
      <c r="BY864" s="609">
        <v>7.0063910484313965</v>
      </c>
      <c r="BZ864" s="216">
        <v>42215</v>
      </c>
      <c r="CA864" s="607">
        <v>30.8</v>
      </c>
      <c r="CB864" s="208" t="s">
        <v>8299</v>
      </c>
      <c r="CC864" s="611">
        <v>6.3</v>
      </c>
      <c r="CD864" s="216">
        <v>42215</v>
      </c>
      <c r="CE864" s="208">
        <v>0</v>
      </c>
      <c r="CG864" s="215" t="s">
        <v>8294</v>
      </c>
      <c r="CH864" s="215" t="s">
        <v>8294</v>
      </c>
      <c r="CI864" s="215" t="s">
        <v>8294</v>
      </c>
      <c r="CJ864" s="215" t="s">
        <v>8294</v>
      </c>
      <c r="CK864" s="208"/>
      <c r="CL864" s="208" t="s">
        <v>8865</v>
      </c>
      <c r="CM864" s="208"/>
      <c r="CN864" s="208"/>
    </row>
    <row r="865" spans="1:92">
      <c r="A865" s="208" t="s">
        <v>8268</v>
      </c>
      <c r="B865" s="606" t="s">
        <v>8230</v>
      </c>
      <c r="C865" s="606" t="s">
        <v>8229</v>
      </c>
      <c r="D865" s="606" t="s">
        <v>8274</v>
      </c>
      <c r="E865" s="607">
        <v>11</v>
      </c>
      <c r="F865" s="607">
        <v>2</v>
      </c>
      <c r="G865" s="608">
        <v>333</v>
      </c>
      <c r="H865" s="608">
        <v>22</v>
      </c>
      <c r="I865" s="748"/>
      <c r="J865" s="748"/>
      <c r="K865" s="606" t="s">
        <v>8294</v>
      </c>
      <c r="M865" s="607">
        <v>3</v>
      </c>
      <c r="N865" s="216">
        <v>41915</v>
      </c>
      <c r="O865" s="606" t="s">
        <v>8294</v>
      </c>
      <c r="P865" s="216">
        <v>42215</v>
      </c>
      <c r="Q865" s="215" t="s">
        <v>8294</v>
      </c>
      <c r="R865" s="215" t="s">
        <v>8294</v>
      </c>
      <c r="S865" s="215" t="s">
        <v>8294</v>
      </c>
      <c r="T865" s="215" t="s">
        <v>8294</v>
      </c>
      <c r="U865" s="209" t="e">
        <f>AD865*BS865</f>
        <v>#VALUE!</v>
      </c>
      <c r="V865" s="216">
        <v>42215</v>
      </c>
      <c r="W865" s="215">
        <v>13.5</v>
      </c>
      <c r="X865" s="215" t="s">
        <v>8294</v>
      </c>
      <c r="Y865" s="215" t="s">
        <v>8294</v>
      </c>
      <c r="Z865" s="209" t="e">
        <f>AD865*BU865</f>
        <v>#VALUE!</v>
      </c>
      <c r="AA865" s="216">
        <v>42215</v>
      </c>
      <c r="AB865" s="208" t="e">
        <f>(AD865/AH865)*10000</f>
        <v>#VALUE!</v>
      </c>
      <c r="AC865" s="216">
        <v>42215</v>
      </c>
      <c r="AD865" s="485" t="e">
        <f>(O865/W865)*(((100-CC865)/100)*((100-2)/100))*100</f>
        <v>#VALUE!</v>
      </c>
      <c r="AE865" s="216">
        <v>42212</v>
      </c>
      <c r="AF865" s="235" t="s">
        <v>8294</v>
      </c>
      <c r="AG865" s="216">
        <v>42212</v>
      </c>
      <c r="AH865" s="215" t="s">
        <v>8294</v>
      </c>
      <c r="AI865" s="216" t="s">
        <v>8299</v>
      </c>
      <c r="AJ865" s="607">
        <v>160</v>
      </c>
      <c r="AK865" s="216">
        <v>42145</v>
      </c>
      <c r="AL865" s="215" t="s">
        <v>8294</v>
      </c>
      <c r="AM865" s="215"/>
      <c r="AN865" s="607">
        <v>103</v>
      </c>
      <c r="AO865" s="607"/>
      <c r="AP865" s="215" t="s">
        <v>8294</v>
      </c>
      <c r="AQ865" s="215"/>
      <c r="AR865" s="215" t="s">
        <v>8294</v>
      </c>
      <c r="AS865" s="215"/>
      <c r="AT865" s="215" t="s">
        <v>8294</v>
      </c>
      <c r="AU865" s="215" t="s">
        <v>8294</v>
      </c>
      <c r="AV865" s="215"/>
      <c r="AW865" s="215" t="s">
        <v>8294</v>
      </c>
      <c r="AX865" s="215"/>
      <c r="AY865" s="215" t="s">
        <v>8294</v>
      </c>
      <c r="AZ865" s="215"/>
      <c r="BA865" s="215" t="s">
        <v>8294</v>
      </c>
      <c r="BB865" s="215"/>
      <c r="BC865" s="215" t="s">
        <v>8294</v>
      </c>
      <c r="BD865" s="215"/>
      <c r="BE865" s="607">
        <v>3</v>
      </c>
      <c r="BF865" s="217">
        <v>42279</v>
      </c>
      <c r="BG865" s="606" t="s">
        <v>8294</v>
      </c>
      <c r="BH865" s="607" t="s">
        <v>8299</v>
      </c>
      <c r="BI865" s="606" t="s">
        <v>8294</v>
      </c>
      <c r="BJ865" s="606"/>
      <c r="BK865" s="606" t="s">
        <v>8294</v>
      </c>
      <c r="BL865" s="606"/>
      <c r="BM865" s="606" t="s">
        <v>8294</v>
      </c>
      <c r="BN865" s="607" t="s">
        <v>8299</v>
      </c>
      <c r="BO865" s="606" t="s">
        <v>8294</v>
      </c>
      <c r="BP865" s="606"/>
      <c r="BQ865" s="606" t="s">
        <v>8294</v>
      </c>
      <c r="BR865" s="607" t="s">
        <v>8299</v>
      </c>
      <c r="BS865" s="606" t="s">
        <v>8294</v>
      </c>
      <c r="BT865" s="607" t="s">
        <v>8299</v>
      </c>
      <c r="BU865" s="606" t="s">
        <v>8294</v>
      </c>
      <c r="BV865" s="607" t="s">
        <v>8299</v>
      </c>
      <c r="BW865" s="606" t="s">
        <v>8294</v>
      </c>
      <c r="BX865" s="607" t="s">
        <v>8299</v>
      </c>
      <c r="BY865" s="609">
        <v>6.7639870643615723</v>
      </c>
      <c r="BZ865" s="216">
        <v>42215</v>
      </c>
      <c r="CA865" s="606" t="s">
        <v>8294</v>
      </c>
      <c r="CB865" s="208" t="s">
        <v>8299</v>
      </c>
      <c r="CC865" s="611">
        <v>6.3</v>
      </c>
      <c r="CD865" s="216">
        <v>42215</v>
      </c>
      <c r="CE865" s="208">
        <v>0</v>
      </c>
      <c r="CG865" s="215" t="s">
        <v>8294</v>
      </c>
      <c r="CH865" s="215" t="s">
        <v>8294</v>
      </c>
      <c r="CI865" s="215" t="s">
        <v>8294</v>
      </c>
      <c r="CJ865" s="215" t="s">
        <v>8294</v>
      </c>
      <c r="CK865" s="208"/>
      <c r="CL865" s="208" t="s">
        <v>8865</v>
      </c>
      <c r="CM865" s="208"/>
      <c r="CN865" s="208"/>
    </row>
    <row r="961" spans="15:15">
      <c r="O961" s="211"/>
    </row>
    <row r="962" spans="15:15">
      <c r="O962" s="212"/>
    </row>
    <row r="963" spans="15:15">
      <c r="O963" s="212"/>
    </row>
    <row r="964" spans="15:15">
      <c r="O964" s="212"/>
    </row>
    <row r="965" spans="15:15">
      <c r="O965" s="212"/>
    </row>
    <row r="966" spans="15:15">
      <c r="O966" s="212"/>
    </row>
    <row r="967" spans="15:15">
      <c r="O967" s="212"/>
    </row>
    <row r="968" spans="15:15">
      <c r="O968" s="212"/>
    </row>
    <row r="969" spans="15:15">
      <c r="O969" s="212"/>
    </row>
    <row r="970" spans="15:15">
      <c r="O970" s="212"/>
    </row>
    <row r="971" spans="15:15">
      <c r="O971" s="211"/>
    </row>
    <row r="972" spans="15:15">
      <c r="O972" s="212"/>
    </row>
    <row r="973" spans="15:15">
      <c r="O973" s="212"/>
    </row>
    <row r="974" spans="15:15">
      <c r="O974" s="212"/>
    </row>
    <row r="975" spans="15:15">
      <c r="O975" s="212"/>
    </row>
    <row r="976" spans="15:15">
      <c r="O976" s="212"/>
    </row>
    <row r="977" spans="15:15">
      <c r="O977" s="212"/>
    </row>
    <row r="978" spans="15:15">
      <c r="O978" s="212"/>
    </row>
    <row r="979" spans="15:15">
      <c r="O979" s="212"/>
    </row>
    <row r="980" spans="15:15">
      <c r="O980" s="212"/>
    </row>
    <row r="981" spans="15:15">
      <c r="O981" s="212"/>
    </row>
    <row r="982" spans="15:15">
      <c r="O982" s="212"/>
    </row>
    <row r="983" spans="15:15">
      <c r="O983" s="212"/>
    </row>
    <row r="984" spans="15:15">
      <c r="O984" s="212"/>
    </row>
    <row r="985" spans="15:15">
      <c r="O985" s="212"/>
    </row>
    <row r="986" spans="15:15">
      <c r="O986" s="212"/>
    </row>
    <row r="987" spans="15:15">
      <c r="O987" s="212"/>
    </row>
    <row r="988" spans="15:15">
      <c r="O988" s="212"/>
    </row>
    <row r="989" spans="15:15">
      <c r="O989" s="212"/>
    </row>
    <row r="990" spans="15:15">
      <c r="O990" s="212"/>
    </row>
    <row r="991" spans="15:15">
      <c r="O991" s="212"/>
    </row>
    <row r="992" spans="15:15">
      <c r="O992" s="212"/>
    </row>
    <row r="993" spans="15:15">
      <c r="O993" s="212"/>
    </row>
    <row r="994" spans="15:15">
      <c r="O994" s="212"/>
    </row>
    <row r="995" spans="15:15">
      <c r="O995" s="212"/>
    </row>
    <row r="996" spans="15:15">
      <c r="O996" s="212"/>
    </row>
    <row r="997" spans="15:15">
      <c r="O997" s="212"/>
    </row>
    <row r="998" spans="15:15">
      <c r="O998" s="212"/>
    </row>
    <row r="999" spans="15:15">
      <c r="O999" s="212"/>
    </row>
    <row r="1000" spans="15:15">
      <c r="O1000" s="212"/>
    </row>
    <row r="1001" spans="15:15">
      <c r="O1001" s="212"/>
    </row>
    <row r="1002" spans="15:15">
      <c r="O1002" s="212"/>
    </row>
    <row r="1003" spans="15:15">
      <c r="O1003" s="212"/>
    </row>
    <row r="1004" spans="15:15">
      <c r="O1004" s="212"/>
    </row>
    <row r="1005" spans="15:15">
      <c r="O1005" s="212"/>
    </row>
    <row r="1006" spans="15:15">
      <c r="O1006" s="212"/>
    </row>
    <row r="1007" spans="15:15">
      <c r="O1007" s="212"/>
    </row>
    <row r="1008" spans="15:15">
      <c r="O1008" s="212"/>
    </row>
    <row r="1009" spans="15:15">
      <c r="O1009" s="212"/>
    </row>
    <row r="1010" spans="15:15">
      <c r="O1010" s="212"/>
    </row>
    <row r="1011" spans="15:15">
      <c r="O1011" s="212"/>
    </row>
    <row r="1012" spans="15:15">
      <c r="O1012" s="212"/>
    </row>
    <row r="1013" spans="15:15">
      <c r="O1013" s="212"/>
    </row>
    <row r="1014" spans="15:15">
      <c r="O1014" s="212"/>
    </row>
    <row r="1015" spans="15:15">
      <c r="O1015" s="212"/>
    </row>
    <row r="1016" spans="15:15">
      <c r="O1016" s="212"/>
    </row>
    <row r="1017" spans="15:15">
      <c r="O1017" s="212"/>
    </row>
    <row r="1018" spans="15:15">
      <c r="O1018" s="212"/>
    </row>
    <row r="1019" spans="15:15">
      <c r="O1019" s="212"/>
    </row>
    <row r="1020" spans="15:15">
      <c r="O1020" s="212"/>
    </row>
    <row r="1021" spans="15:15">
      <c r="O1021" s="212"/>
    </row>
    <row r="1022" spans="15:15">
      <c r="O1022" s="212"/>
    </row>
    <row r="1023" spans="15:15">
      <c r="O1023" s="212"/>
    </row>
    <row r="1024" spans="15:15">
      <c r="O1024" s="212"/>
    </row>
    <row r="1025" spans="15:15">
      <c r="O1025" s="212"/>
    </row>
    <row r="1026" spans="15:15">
      <c r="O1026" s="212"/>
    </row>
    <row r="1027" spans="15:15">
      <c r="O1027" s="212"/>
    </row>
    <row r="1028" spans="15:15">
      <c r="O1028" s="212"/>
    </row>
    <row r="1029" spans="15:15">
      <c r="O1029" s="212"/>
    </row>
    <row r="1030" spans="15:15">
      <c r="O1030" s="212"/>
    </row>
    <row r="1031" spans="15:15">
      <c r="O1031" s="212"/>
    </row>
    <row r="1032" spans="15:15">
      <c r="O1032" s="212"/>
    </row>
    <row r="1033" spans="15:15">
      <c r="O1033" s="212"/>
    </row>
    <row r="1034" spans="15:15">
      <c r="O1034" s="212"/>
    </row>
    <row r="1035" spans="15:15">
      <c r="O1035" s="212"/>
    </row>
    <row r="1036" spans="15:15">
      <c r="O1036" s="212"/>
    </row>
    <row r="1037" spans="15:15">
      <c r="O1037" s="212"/>
    </row>
    <row r="1038" spans="15:15">
      <c r="O1038" s="212"/>
    </row>
    <row r="1039" spans="15:15">
      <c r="O1039" s="212"/>
    </row>
    <row r="1040" spans="15:15">
      <c r="O1040" s="212"/>
    </row>
    <row r="1041" spans="15:15">
      <c r="O1041" s="212"/>
    </row>
    <row r="1042" spans="15:15">
      <c r="O1042" s="212"/>
    </row>
    <row r="1043" spans="15:15">
      <c r="O1043" s="212"/>
    </row>
    <row r="1044" spans="15:15">
      <c r="O1044" s="212"/>
    </row>
    <row r="1045" spans="15:15">
      <c r="O1045" s="212"/>
    </row>
    <row r="1046" spans="15:15">
      <c r="O1046" s="212"/>
    </row>
    <row r="1047" spans="15:15">
      <c r="O1047" s="212"/>
    </row>
    <row r="1048" spans="15:15">
      <c r="O1048" s="212"/>
    </row>
    <row r="1049" spans="15:15">
      <c r="O1049" s="212"/>
    </row>
    <row r="1050" spans="15:15">
      <c r="O1050" s="212"/>
    </row>
    <row r="1051" spans="15:15">
      <c r="O1051" s="212"/>
    </row>
    <row r="1052" spans="15:15">
      <c r="O1052" s="212"/>
    </row>
    <row r="1053" spans="15:15">
      <c r="O1053" s="212"/>
    </row>
    <row r="1054" spans="15:15">
      <c r="O1054" s="212"/>
    </row>
    <row r="1055" spans="15:15">
      <c r="O1055" s="212"/>
    </row>
    <row r="1056" spans="15:15">
      <c r="O1056" s="212"/>
    </row>
    <row r="1057" spans="15:15">
      <c r="O1057" s="212"/>
    </row>
    <row r="1058" spans="15:15">
      <c r="O1058" s="212"/>
    </row>
    <row r="1059" spans="15:15">
      <c r="O1059" s="212"/>
    </row>
    <row r="1060" spans="15:15">
      <c r="O1060" s="212"/>
    </row>
    <row r="1061" spans="15:15">
      <c r="O1061" s="212"/>
    </row>
    <row r="1062" spans="15:15">
      <c r="O1062" s="212"/>
    </row>
    <row r="1063" spans="15:15">
      <c r="O1063" s="212"/>
    </row>
    <row r="1064" spans="15:15">
      <c r="O1064" s="212"/>
    </row>
    <row r="1065" spans="15:15">
      <c r="O1065" s="212"/>
    </row>
    <row r="1066" spans="15:15">
      <c r="O1066" s="212"/>
    </row>
    <row r="1067" spans="15:15">
      <c r="O1067" s="212"/>
    </row>
    <row r="1068" spans="15:15">
      <c r="O1068" s="212"/>
    </row>
    <row r="1069" spans="15:15">
      <c r="O1069" s="212"/>
    </row>
    <row r="1070" spans="15:15">
      <c r="O1070" s="212"/>
    </row>
    <row r="1071" spans="15:15">
      <c r="O1071" s="212"/>
    </row>
    <row r="1072" spans="15:15">
      <c r="O1072" s="212"/>
    </row>
    <row r="1073" spans="15:15">
      <c r="O1073" s="212"/>
    </row>
    <row r="1074" spans="15:15">
      <c r="O1074" s="212"/>
    </row>
    <row r="1075" spans="15:15">
      <c r="O1075" s="212"/>
    </row>
    <row r="1076" spans="15:15">
      <c r="O1076" s="212"/>
    </row>
    <row r="1077" spans="15:15">
      <c r="O1077" s="212"/>
    </row>
    <row r="1078" spans="15:15">
      <c r="O1078" s="212"/>
    </row>
    <row r="1079" spans="15:15">
      <c r="O1079" s="212"/>
    </row>
    <row r="1080" spans="15:15">
      <c r="O1080" s="212"/>
    </row>
    <row r="1081" spans="15:15">
      <c r="O1081" s="212"/>
    </row>
    <row r="1082" spans="15:15">
      <c r="O1082" s="212"/>
    </row>
    <row r="1083" spans="15:15">
      <c r="O1083" s="212"/>
    </row>
    <row r="1084" spans="15:15">
      <c r="O1084" s="212"/>
    </row>
    <row r="1085" spans="15:15">
      <c r="O1085" s="212"/>
    </row>
    <row r="1086" spans="15:15">
      <c r="O1086" s="212"/>
    </row>
    <row r="1087" spans="15:15">
      <c r="O1087" s="212"/>
    </row>
    <row r="1088" spans="15:15">
      <c r="O1088" s="212"/>
    </row>
    <row r="1089" spans="15:15">
      <c r="O1089" s="212"/>
    </row>
    <row r="1090" spans="15:15">
      <c r="O1090" s="212"/>
    </row>
    <row r="1091" spans="15:15">
      <c r="O1091" s="212"/>
    </row>
    <row r="1092" spans="15:15">
      <c r="O1092" s="212"/>
    </row>
    <row r="1093" spans="15:15">
      <c r="O1093" s="212"/>
    </row>
    <row r="1094" spans="15:15">
      <c r="O1094" s="212"/>
    </row>
    <row r="1095" spans="15:15">
      <c r="O1095" s="212"/>
    </row>
    <row r="1096" spans="15:15">
      <c r="O1096" s="212"/>
    </row>
    <row r="1097" spans="15:15">
      <c r="O1097" s="212"/>
    </row>
    <row r="1098" spans="15:15">
      <c r="O1098" s="212"/>
    </row>
    <row r="1099" spans="15:15">
      <c r="O1099" s="212"/>
    </row>
    <row r="1100" spans="15:15">
      <c r="O1100" s="212"/>
    </row>
    <row r="1101" spans="15:15">
      <c r="O1101" s="212"/>
    </row>
    <row r="1102" spans="15:15">
      <c r="O1102" s="212"/>
    </row>
    <row r="1103" spans="15:15">
      <c r="O1103" s="212"/>
    </row>
    <row r="1104" spans="15:15">
      <c r="O1104" s="212"/>
    </row>
    <row r="1105" spans="15:15">
      <c r="O1105" s="212"/>
    </row>
    <row r="1106" spans="15:15">
      <c r="O1106" s="212"/>
    </row>
    <row r="1107" spans="15:15">
      <c r="O1107" s="212"/>
    </row>
    <row r="1108" spans="15:15">
      <c r="O1108" s="212"/>
    </row>
    <row r="1109" spans="15:15">
      <c r="O1109" s="212"/>
    </row>
    <row r="1110" spans="15:15">
      <c r="O1110" s="212"/>
    </row>
    <row r="1111" spans="15:15">
      <c r="O1111" s="212"/>
    </row>
    <row r="1112" spans="15:15">
      <c r="O1112" s="212"/>
    </row>
    <row r="1113" spans="15:15">
      <c r="O1113" s="212"/>
    </row>
    <row r="1114" spans="15:15">
      <c r="O1114" s="212"/>
    </row>
    <row r="1115" spans="15:15">
      <c r="O1115" s="212"/>
    </row>
    <row r="1116" spans="15:15">
      <c r="O1116" s="212"/>
    </row>
    <row r="1117" spans="15:15">
      <c r="O1117" s="212"/>
    </row>
    <row r="1118" spans="15:15">
      <c r="O1118" s="212"/>
    </row>
    <row r="1119" spans="15:15">
      <c r="O1119" s="212"/>
    </row>
    <row r="1120" spans="15:15">
      <c r="O1120" s="212"/>
    </row>
    <row r="1121" spans="15:15">
      <c r="O1121" s="212"/>
    </row>
    <row r="1122" spans="15:15">
      <c r="O1122" s="212"/>
    </row>
    <row r="1123" spans="15:15">
      <c r="O1123" s="212"/>
    </row>
    <row r="1124" spans="15:15">
      <c r="O1124" s="212"/>
    </row>
    <row r="1125" spans="15:15">
      <c r="O1125" s="212"/>
    </row>
    <row r="1126" spans="15:15">
      <c r="O1126" s="212"/>
    </row>
    <row r="1127" spans="15:15">
      <c r="O1127" s="212"/>
    </row>
    <row r="1128" spans="15:15">
      <c r="O1128" s="212"/>
    </row>
    <row r="1129" spans="15:15">
      <c r="O1129" s="212"/>
    </row>
    <row r="1130" spans="15:15">
      <c r="O1130" s="212"/>
    </row>
    <row r="1131" spans="15:15">
      <c r="O1131" s="212"/>
    </row>
    <row r="1132" spans="15:15">
      <c r="O1132" s="212"/>
    </row>
    <row r="1133" spans="15:15">
      <c r="O1133" s="212"/>
    </row>
    <row r="1134" spans="15:15">
      <c r="O1134" s="212"/>
    </row>
    <row r="1135" spans="15:15">
      <c r="O1135" s="212"/>
    </row>
    <row r="1136" spans="15:15">
      <c r="O1136" s="212"/>
    </row>
    <row r="1137" spans="15:15">
      <c r="O1137" s="212"/>
    </row>
    <row r="1138" spans="15:15">
      <c r="O1138" s="212"/>
    </row>
    <row r="1139" spans="15:15">
      <c r="O1139" s="212"/>
    </row>
    <row r="1140" spans="15:15">
      <c r="O1140" s="212"/>
    </row>
    <row r="1141" spans="15:15">
      <c r="O1141" s="212"/>
    </row>
    <row r="1142" spans="15:15">
      <c r="O1142" s="212"/>
    </row>
    <row r="1143" spans="15:15">
      <c r="O1143" s="212"/>
    </row>
    <row r="1144" spans="15:15">
      <c r="O1144" s="212"/>
    </row>
    <row r="1145" spans="15:15">
      <c r="O1145" s="212"/>
    </row>
    <row r="1146" spans="15:15">
      <c r="O1146" s="212"/>
    </row>
    <row r="1147" spans="15:15">
      <c r="O1147" s="212"/>
    </row>
    <row r="1148" spans="15:15">
      <c r="O1148" s="212"/>
    </row>
    <row r="1149" spans="15:15">
      <c r="O1149" s="212"/>
    </row>
    <row r="1150" spans="15:15">
      <c r="O1150" s="212"/>
    </row>
    <row r="1151" spans="15:15">
      <c r="O1151" s="212"/>
    </row>
    <row r="1152" spans="15:15">
      <c r="O1152" s="212"/>
    </row>
    <row r="1153" spans="15:15">
      <c r="O1153" s="212"/>
    </row>
    <row r="1154" spans="15:15">
      <c r="O1154" s="212"/>
    </row>
    <row r="1155" spans="15:15">
      <c r="O1155" s="212"/>
    </row>
    <row r="1156" spans="15:15">
      <c r="O1156" s="212"/>
    </row>
    <row r="1157" spans="15:15">
      <c r="O1157" s="212"/>
    </row>
    <row r="1158" spans="15:15">
      <c r="O1158" s="212"/>
    </row>
    <row r="1159" spans="15:15">
      <c r="O1159" s="212"/>
    </row>
    <row r="1160" spans="15:15">
      <c r="O1160" s="212"/>
    </row>
    <row r="1161" spans="15:15">
      <c r="O1161" s="212"/>
    </row>
    <row r="1162" spans="15:15">
      <c r="O1162" s="212"/>
    </row>
    <row r="1163" spans="15:15">
      <c r="O1163" s="212"/>
    </row>
    <row r="1164" spans="15:15">
      <c r="O1164" s="212"/>
    </row>
    <row r="1165" spans="15:15">
      <c r="O1165" s="212"/>
    </row>
    <row r="1166" spans="15:15">
      <c r="O1166" s="212"/>
    </row>
    <row r="1167" spans="15:15">
      <c r="O1167" s="212"/>
    </row>
    <row r="1168" spans="15:15">
      <c r="O1168" s="212"/>
    </row>
    <row r="1169" spans="15:15">
      <c r="O1169" s="212"/>
    </row>
    <row r="1170" spans="15:15">
      <c r="O1170" s="212"/>
    </row>
    <row r="1171" spans="15:15">
      <c r="O1171" s="212"/>
    </row>
    <row r="1172" spans="15:15">
      <c r="O1172" s="212"/>
    </row>
    <row r="1173" spans="15:15">
      <c r="O1173" s="212"/>
    </row>
    <row r="1174" spans="15:15">
      <c r="O1174" s="212"/>
    </row>
    <row r="1175" spans="15:15">
      <c r="O1175" s="212"/>
    </row>
    <row r="1176" spans="15:15">
      <c r="O1176" s="212"/>
    </row>
    <row r="1177" spans="15:15">
      <c r="O1177" s="212"/>
    </row>
    <row r="1178" spans="15:15">
      <c r="O1178" s="212"/>
    </row>
    <row r="1179" spans="15:15">
      <c r="O1179" s="212"/>
    </row>
    <row r="1180" spans="15:15">
      <c r="O1180" s="212"/>
    </row>
    <row r="1181" spans="15:15">
      <c r="O1181" s="212"/>
    </row>
    <row r="1182" spans="15:15">
      <c r="O1182" s="212"/>
    </row>
    <row r="1183" spans="15:15">
      <c r="O1183" s="212"/>
    </row>
    <row r="1184" spans="15:15">
      <c r="O1184" s="212"/>
    </row>
    <row r="1185" spans="15:15">
      <c r="O1185" s="212"/>
    </row>
    <row r="1186" spans="15:15">
      <c r="O1186" s="212"/>
    </row>
    <row r="1187" spans="15:15">
      <c r="O1187" s="212"/>
    </row>
    <row r="1188" spans="15:15">
      <c r="O1188" s="212"/>
    </row>
    <row r="1189" spans="15:15">
      <c r="O1189" s="212"/>
    </row>
    <row r="1190" spans="15:15">
      <c r="O1190" s="212"/>
    </row>
    <row r="1191" spans="15:15">
      <c r="O1191" s="212"/>
    </row>
    <row r="1192" spans="15:15">
      <c r="O1192" s="212"/>
    </row>
    <row r="1193" spans="15:15">
      <c r="O1193" s="212"/>
    </row>
    <row r="1194" spans="15:15">
      <c r="O1194" s="212"/>
    </row>
    <row r="1195" spans="15:15">
      <c r="O1195" s="212"/>
    </row>
    <row r="1196" spans="15:15">
      <c r="O1196" s="212"/>
    </row>
    <row r="1197" spans="15:15">
      <c r="O1197" s="212"/>
    </row>
    <row r="1198" spans="15:15">
      <c r="O1198" s="212"/>
    </row>
    <row r="1199" spans="15:15">
      <c r="O1199" s="212"/>
    </row>
    <row r="1200" spans="15:15">
      <c r="O1200" s="212"/>
    </row>
    <row r="1201" spans="15:15">
      <c r="O1201" s="212"/>
    </row>
    <row r="1202" spans="15:15">
      <c r="O1202" s="212"/>
    </row>
    <row r="1203" spans="15:15">
      <c r="O1203" s="212"/>
    </row>
    <row r="1204" spans="15:15">
      <c r="O1204" s="212"/>
    </row>
    <row r="1205" spans="15:15">
      <c r="O1205" s="212"/>
    </row>
    <row r="1206" spans="15:15">
      <c r="O1206" s="212"/>
    </row>
    <row r="1207" spans="15:15">
      <c r="O1207" s="212"/>
    </row>
    <row r="1208" spans="15:15">
      <c r="O1208" s="212"/>
    </row>
    <row r="1209" spans="15:15">
      <c r="O1209" s="212"/>
    </row>
    <row r="1210" spans="15:15">
      <c r="O1210" s="212"/>
    </row>
    <row r="1211" spans="15:15">
      <c r="O1211" s="212"/>
    </row>
    <row r="1212" spans="15:15">
      <c r="O1212" s="212"/>
    </row>
    <row r="1213" spans="15:15">
      <c r="O1213" s="212"/>
    </row>
    <row r="1214" spans="15:15">
      <c r="O1214" s="212"/>
    </row>
    <row r="1215" spans="15:15">
      <c r="O1215" s="212"/>
    </row>
    <row r="1216" spans="15:15">
      <c r="O1216" s="212"/>
    </row>
    <row r="1217" spans="15:15">
      <c r="O1217" s="212"/>
    </row>
    <row r="1218" spans="15:15">
      <c r="O1218" s="212"/>
    </row>
    <row r="1219" spans="15:15">
      <c r="O1219" s="212"/>
    </row>
    <row r="1220" spans="15:15">
      <c r="O1220" s="212"/>
    </row>
    <row r="1221" spans="15:15">
      <c r="O1221" s="212"/>
    </row>
    <row r="1222" spans="15:15">
      <c r="O1222" s="212"/>
    </row>
    <row r="1223" spans="15:15">
      <c r="O1223" s="212"/>
    </row>
    <row r="1224" spans="15:15">
      <c r="O1224" s="212"/>
    </row>
    <row r="1225" spans="15:15">
      <c r="O1225" s="212"/>
    </row>
    <row r="1226" spans="15:15">
      <c r="O1226" s="212"/>
    </row>
    <row r="1227" spans="15:15">
      <c r="O1227" s="212"/>
    </row>
    <row r="1228" spans="15:15">
      <c r="O1228" s="212"/>
    </row>
    <row r="1229" spans="15:15">
      <c r="O1229" s="212"/>
    </row>
    <row r="1230" spans="15:15">
      <c r="O1230" s="212"/>
    </row>
    <row r="1231" spans="15:15">
      <c r="O1231" s="212"/>
    </row>
    <row r="1232" spans="15:15">
      <c r="O1232" s="212"/>
    </row>
    <row r="1233" spans="15:15">
      <c r="O1233" s="212"/>
    </row>
    <row r="1234" spans="15:15">
      <c r="O1234" s="212"/>
    </row>
    <row r="1235" spans="15:15">
      <c r="O1235" s="212"/>
    </row>
    <row r="1236" spans="15:15">
      <c r="O1236" s="212"/>
    </row>
    <row r="1237" spans="15:15">
      <c r="O1237" s="212"/>
    </row>
    <row r="1238" spans="15:15">
      <c r="O1238" s="212"/>
    </row>
    <row r="1239" spans="15:15">
      <c r="O1239" s="212"/>
    </row>
    <row r="1240" spans="15:15">
      <c r="O1240" s="212"/>
    </row>
    <row r="1241" spans="15:15">
      <c r="O1241" s="212"/>
    </row>
    <row r="1242" spans="15:15">
      <c r="O1242" s="212"/>
    </row>
    <row r="1243" spans="15:15">
      <c r="O1243" s="212"/>
    </row>
    <row r="1244" spans="15:15">
      <c r="O1244" s="212"/>
    </row>
    <row r="1245" spans="15:15">
      <c r="O1245" s="212"/>
    </row>
    <row r="1246" spans="15:15">
      <c r="O1246" s="212"/>
    </row>
    <row r="1247" spans="15:15">
      <c r="O1247" s="212"/>
    </row>
    <row r="1248" spans="15:15">
      <c r="O1248" s="212"/>
    </row>
    <row r="1249" spans="15:15">
      <c r="O1249" s="212"/>
    </row>
    <row r="1250" spans="15:15">
      <c r="O1250" s="212"/>
    </row>
    <row r="1251" spans="15:15">
      <c r="O1251" s="212"/>
    </row>
    <row r="1252" spans="15:15">
      <c r="O1252" s="212"/>
    </row>
    <row r="1253" spans="15:15">
      <c r="O1253" s="212"/>
    </row>
    <row r="1254" spans="15:15">
      <c r="O1254" s="212"/>
    </row>
    <row r="1255" spans="15:15">
      <c r="O1255" s="212"/>
    </row>
    <row r="1256" spans="15:15">
      <c r="O1256" s="212"/>
    </row>
    <row r="1257" spans="15:15">
      <c r="O1257" s="212"/>
    </row>
    <row r="1258" spans="15:15">
      <c r="O1258" s="212"/>
    </row>
    <row r="1259" spans="15:15">
      <c r="O1259" s="212"/>
    </row>
    <row r="1260" spans="15:15">
      <c r="O1260" s="212"/>
    </row>
    <row r="1261" spans="15:15">
      <c r="O1261" s="212"/>
    </row>
    <row r="1262" spans="15:15">
      <c r="O1262" s="212"/>
    </row>
    <row r="1263" spans="15:15">
      <c r="O1263" s="212"/>
    </row>
    <row r="1264" spans="15:15">
      <c r="O1264" s="212"/>
    </row>
    <row r="1265" spans="15:15">
      <c r="O1265" s="212"/>
    </row>
    <row r="1266" spans="15:15">
      <c r="O1266" s="212"/>
    </row>
    <row r="1267" spans="15:15">
      <c r="O1267" s="212"/>
    </row>
    <row r="1268" spans="15:15">
      <c r="O1268" s="212"/>
    </row>
    <row r="1269" spans="15:15">
      <c r="O1269" s="212"/>
    </row>
    <row r="1270" spans="15:15">
      <c r="O1270" s="212"/>
    </row>
    <row r="1271" spans="15:15">
      <c r="O1271" s="212"/>
    </row>
    <row r="1272" spans="15:15">
      <c r="O1272" s="212"/>
    </row>
    <row r="1273" spans="15:15">
      <c r="O1273" s="212"/>
    </row>
    <row r="1274" spans="15:15">
      <c r="O1274" s="212"/>
    </row>
    <row r="1275" spans="15:15">
      <c r="O1275" s="212"/>
    </row>
    <row r="1276" spans="15:15">
      <c r="O1276" s="212"/>
    </row>
    <row r="1277" spans="15:15">
      <c r="O1277" s="212"/>
    </row>
    <row r="1278" spans="15:15">
      <c r="O1278" s="212"/>
    </row>
    <row r="1279" spans="15:15">
      <c r="O1279" s="212"/>
    </row>
    <row r="1280" spans="15:15">
      <c r="O1280" s="212"/>
    </row>
    <row r="1281" spans="15:15">
      <c r="O1281" s="212"/>
    </row>
    <row r="1282" spans="15:15">
      <c r="O1282" s="212"/>
    </row>
    <row r="1283" spans="15:15">
      <c r="O1283" s="212"/>
    </row>
    <row r="1284" spans="15:15">
      <c r="O1284" s="212"/>
    </row>
    <row r="1285" spans="15:15">
      <c r="O1285" s="212"/>
    </row>
    <row r="1286" spans="15:15">
      <c r="O1286" s="212"/>
    </row>
    <row r="1287" spans="15:15">
      <c r="O1287" s="212"/>
    </row>
    <row r="1288" spans="15:15">
      <c r="O1288" s="212"/>
    </row>
    <row r="1289" spans="15:15">
      <c r="O1289" s="212"/>
    </row>
    <row r="1290" spans="15:15">
      <c r="O1290" s="212"/>
    </row>
    <row r="1291" spans="15:15">
      <c r="O1291" s="212"/>
    </row>
    <row r="1292" spans="15:15">
      <c r="O1292" s="212"/>
    </row>
    <row r="1293" spans="15:15">
      <c r="O1293" s="212"/>
    </row>
    <row r="1294" spans="15:15">
      <c r="O1294" s="212"/>
    </row>
    <row r="1295" spans="15:15">
      <c r="O1295" s="212"/>
    </row>
    <row r="1296" spans="15:15">
      <c r="O1296" s="212"/>
    </row>
    <row r="1297" spans="15:15">
      <c r="O1297" s="212"/>
    </row>
    <row r="1298" spans="15:15">
      <c r="O1298" s="212"/>
    </row>
    <row r="1299" spans="15:15">
      <c r="O1299" s="212"/>
    </row>
    <row r="1300" spans="15:15">
      <c r="O1300" s="212"/>
    </row>
    <row r="1301" spans="15:15">
      <c r="O1301" s="212"/>
    </row>
    <row r="1302" spans="15:15">
      <c r="O1302" s="212"/>
    </row>
    <row r="1303" spans="15:15">
      <c r="O1303" s="212"/>
    </row>
    <row r="1304" spans="15:15">
      <c r="O1304" s="212"/>
    </row>
    <row r="1305" spans="15:15">
      <c r="O1305" s="212"/>
    </row>
    <row r="1306" spans="15:15">
      <c r="O1306" s="212"/>
    </row>
    <row r="1307" spans="15:15">
      <c r="O1307" s="212"/>
    </row>
    <row r="1308" spans="15:15">
      <c r="O1308" s="212"/>
    </row>
    <row r="1309" spans="15:15">
      <c r="O1309" s="212"/>
    </row>
    <row r="1310" spans="15:15">
      <c r="O1310" s="212"/>
    </row>
    <row r="1311" spans="15:15">
      <c r="O1311" s="212"/>
    </row>
    <row r="1312" spans="15:15">
      <c r="O1312" s="212"/>
    </row>
    <row r="1313" spans="15:15">
      <c r="O1313" s="212"/>
    </row>
    <row r="1314" spans="15:15">
      <c r="O1314" s="212"/>
    </row>
    <row r="1315" spans="15:15">
      <c r="O1315" s="212"/>
    </row>
    <row r="1316" spans="15:15">
      <c r="O1316" s="212"/>
    </row>
    <row r="1317" spans="15:15">
      <c r="O1317" s="212"/>
    </row>
    <row r="1318" spans="15:15">
      <c r="O1318" s="212"/>
    </row>
    <row r="1319" spans="15:15">
      <c r="O1319" s="212"/>
    </row>
    <row r="1320" spans="15:15">
      <c r="O1320" s="212"/>
    </row>
    <row r="1321" spans="15:15">
      <c r="O1321" s="212"/>
    </row>
    <row r="1322" spans="15:15">
      <c r="O1322" s="212"/>
    </row>
    <row r="1323" spans="15:15">
      <c r="O1323" s="212"/>
    </row>
    <row r="1324" spans="15:15">
      <c r="O1324" s="212"/>
    </row>
    <row r="1325" spans="15:15">
      <c r="O1325" s="212"/>
    </row>
    <row r="1326" spans="15:15">
      <c r="O1326" s="212"/>
    </row>
    <row r="1327" spans="15:15">
      <c r="O1327" s="212"/>
    </row>
    <row r="1328" spans="15:15">
      <c r="O1328" s="212"/>
    </row>
    <row r="1329" spans="15:15">
      <c r="O1329" s="212"/>
    </row>
    <row r="1330" spans="15:15">
      <c r="O1330" s="212"/>
    </row>
    <row r="1331" spans="15:15">
      <c r="O1331" s="212"/>
    </row>
    <row r="1332" spans="15:15">
      <c r="O1332" s="212"/>
    </row>
    <row r="1333" spans="15:15">
      <c r="O1333" s="212"/>
    </row>
    <row r="1334" spans="15:15">
      <c r="O1334" s="212"/>
    </row>
    <row r="1335" spans="15:15">
      <c r="O1335" s="212"/>
    </row>
    <row r="1336" spans="15:15">
      <c r="O1336" s="212"/>
    </row>
    <row r="1337" spans="15:15">
      <c r="O1337" s="212"/>
    </row>
    <row r="1338" spans="15:15">
      <c r="O1338" s="212"/>
    </row>
    <row r="1339" spans="15:15">
      <c r="O1339" s="212"/>
    </row>
    <row r="1340" spans="15:15">
      <c r="O1340" s="212"/>
    </row>
    <row r="1341" spans="15:15">
      <c r="O1341" s="212"/>
    </row>
    <row r="1342" spans="15:15">
      <c r="O1342" s="212"/>
    </row>
    <row r="1343" spans="15:15">
      <c r="O1343" s="212"/>
    </row>
    <row r="1344" spans="15:15">
      <c r="O1344" s="212"/>
    </row>
    <row r="1345" spans="15:15">
      <c r="O1345" s="212"/>
    </row>
    <row r="1346" spans="15:15">
      <c r="O1346" s="212"/>
    </row>
    <row r="1347" spans="15:15">
      <c r="O1347" s="212"/>
    </row>
    <row r="1348" spans="15:15">
      <c r="O1348" s="212"/>
    </row>
    <row r="1349" spans="15:15">
      <c r="O1349" s="212"/>
    </row>
    <row r="1350" spans="15:15">
      <c r="O1350" s="212"/>
    </row>
    <row r="1351" spans="15:15">
      <c r="O1351" s="212"/>
    </row>
    <row r="1352" spans="15:15">
      <c r="O1352" s="212"/>
    </row>
    <row r="1353" spans="15:15">
      <c r="O1353" s="212"/>
    </row>
    <row r="1354" spans="15:15">
      <c r="O1354" s="212"/>
    </row>
    <row r="1355" spans="15:15">
      <c r="O1355" s="212"/>
    </row>
    <row r="1356" spans="15:15">
      <c r="O1356" s="212"/>
    </row>
    <row r="1357" spans="15:15">
      <c r="O1357" s="212"/>
    </row>
    <row r="1358" spans="15:15">
      <c r="O1358" s="212"/>
    </row>
    <row r="1359" spans="15:15">
      <c r="O1359" s="212"/>
    </row>
    <row r="1360" spans="15:15">
      <c r="O1360" s="212"/>
    </row>
    <row r="1361" spans="15:15">
      <c r="O1361" s="212"/>
    </row>
    <row r="1362" spans="15:15">
      <c r="O1362" s="212"/>
    </row>
    <row r="1363" spans="15:15">
      <c r="O1363" s="212"/>
    </row>
    <row r="1364" spans="15:15">
      <c r="O1364" s="212"/>
    </row>
    <row r="1365" spans="15:15">
      <c r="O1365" s="212"/>
    </row>
    <row r="1366" spans="15:15">
      <c r="O1366" s="212"/>
    </row>
    <row r="1367" spans="15:15">
      <c r="O1367" s="212"/>
    </row>
    <row r="1368" spans="15:15">
      <c r="O1368" s="212"/>
    </row>
    <row r="1369" spans="15:15">
      <c r="O1369" s="212"/>
    </row>
    <row r="1370" spans="15:15">
      <c r="O1370" s="212"/>
    </row>
    <row r="1371" spans="15:15">
      <c r="O1371" s="212"/>
    </row>
    <row r="1372" spans="15:15">
      <c r="O1372" s="212"/>
    </row>
    <row r="1373" spans="15:15">
      <c r="O1373" s="212"/>
    </row>
    <row r="1374" spans="15:15">
      <c r="O1374" s="212"/>
    </row>
    <row r="1375" spans="15:15">
      <c r="O1375" s="212"/>
    </row>
    <row r="1376" spans="15:15">
      <c r="O1376" s="212"/>
    </row>
    <row r="1377" spans="15:15">
      <c r="O1377" s="212"/>
    </row>
    <row r="1378" spans="15:15">
      <c r="O1378" s="212"/>
    </row>
    <row r="1379" spans="15:15">
      <c r="O1379" s="212"/>
    </row>
    <row r="1380" spans="15:15">
      <c r="O1380" s="212"/>
    </row>
    <row r="1381" spans="15:15">
      <c r="O1381" s="212"/>
    </row>
    <row r="1382" spans="15:15">
      <c r="O1382" s="212"/>
    </row>
    <row r="1383" spans="15:15">
      <c r="O1383" s="212"/>
    </row>
    <row r="1384" spans="15:15">
      <c r="O1384" s="212"/>
    </row>
    <row r="1385" spans="15:15">
      <c r="O1385" s="212"/>
    </row>
    <row r="1386" spans="15:15">
      <c r="O1386" s="212"/>
    </row>
    <row r="1387" spans="15:15">
      <c r="O1387" s="212"/>
    </row>
    <row r="1388" spans="15:15">
      <c r="O1388" s="212"/>
    </row>
    <row r="1389" spans="15:15">
      <c r="O1389" s="212"/>
    </row>
    <row r="1390" spans="15:15">
      <c r="O1390" s="212"/>
    </row>
    <row r="1391" spans="15:15">
      <c r="O1391" s="212"/>
    </row>
    <row r="1392" spans="15:15">
      <c r="O1392" s="212"/>
    </row>
    <row r="1393" spans="15:15">
      <c r="O1393" s="212"/>
    </row>
    <row r="1394" spans="15:15">
      <c r="O1394" s="212"/>
    </row>
    <row r="1395" spans="15:15">
      <c r="O1395" s="212"/>
    </row>
    <row r="1396" spans="15:15">
      <c r="O1396" s="212"/>
    </row>
    <row r="1397" spans="15:15">
      <c r="O1397" s="212"/>
    </row>
    <row r="1398" spans="15:15">
      <c r="O1398" s="212"/>
    </row>
    <row r="1399" spans="15:15">
      <c r="O1399" s="212"/>
    </row>
    <row r="1400" spans="15:15">
      <c r="O1400" s="212"/>
    </row>
    <row r="1401" spans="15:15">
      <c r="O1401" s="212"/>
    </row>
    <row r="1402" spans="15:15">
      <c r="O1402" s="212"/>
    </row>
    <row r="1403" spans="15:15">
      <c r="O1403" s="212"/>
    </row>
    <row r="1404" spans="15:15">
      <c r="O1404" s="212"/>
    </row>
    <row r="1405" spans="15:15">
      <c r="O1405" s="212"/>
    </row>
    <row r="1406" spans="15:15">
      <c r="O1406" s="212"/>
    </row>
    <row r="1407" spans="15:15">
      <c r="O1407" s="212"/>
    </row>
    <row r="1408" spans="15:15">
      <c r="O1408" s="212"/>
    </row>
    <row r="1409" spans="15:15">
      <c r="O1409" s="212"/>
    </row>
    <row r="1410" spans="15:15">
      <c r="O1410" s="212"/>
    </row>
    <row r="1411" spans="15:15">
      <c r="O1411" s="212"/>
    </row>
    <row r="1412" spans="15:15">
      <c r="O1412" s="212"/>
    </row>
    <row r="1413" spans="15:15">
      <c r="O1413" s="212"/>
    </row>
    <row r="1414" spans="15:15">
      <c r="O1414" s="212"/>
    </row>
    <row r="1415" spans="15:15">
      <c r="O1415" s="212"/>
    </row>
    <row r="1416" spans="15:15">
      <c r="O1416" s="212"/>
    </row>
    <row r="1417" spans="15:15">
      <c r="O1417" s="212"/>
    </row>
    <row r="1418" spans="15:15">
      <c r="O1418" s="212"/>
    </row>
    <row r="1419" spans="15:15">
      <c r="O1419" s="212"/>
    </row>
    <row r="1420" spans="15:15">
      <c r="O1420" s="212"/>
    </row>
    <row r="1421" spans="15:15">
      <c r="O1421" s="212"/>
    </row>
    <row r="1422" spans="15:15">
      <c r="O1422" s="212"/>
    </row>
    <row r="1423" spans="15:15">
      <c r="O1423" s="212"/>
    </row>
    <row r="1424" spans="15:15">
      <c r="O1424" s="212"/>
    </row>
    <row r="1425" spans="15:15">
      <c r="O1425" s="212"/>
    </row>
    <row r="1426" spans="15:15">
      <c r="O1426" s="212"/>
    </row>
    <row r="1427" spans="15:15">
      <c r="O1427" s="212"/>
    </row>
    <row r="1428" spans="15:15">
      <c r="O1428" s="212"/>
    </row>
    <row r="1429" spans="15:15">
      <c r="O1429" s="212"/>
    </row>
    <row r="1430" spans="15:15">
      <c r="O1430" s="212"/>
    </row>
    <row r="1431" spans="15:15">
      <c r="O1431" s="212"/>
    </row>
    <row r="1432" spans="15:15">
      <c r="O1432" s="212"/>
    </row>
    <row r="1433" spans="15:15">
      <c r="O1433" s="212"/>
    </row>
    <row r="1434" spans="15:15">
      <c r="O1434" s="212"/>
    </row>
    <row r="1435" spans="15:15">
      <c r="O1435" s="212"/>
    </row>
    <row r="1436" spans="15:15">
      <c r="O1436" s="212"/>
    </row>
    <row r="1437" spans="15:15">
      <c r="O1437" s="212"/>
    </row>
    <row r="1438" spans="15:15">
      <c r="O1438" s="212"/>
    </row>
    <row r="1439" spans="15:15">
      <c r="O1439" s="212"/>
    </row>
    <row r="1440" spans="15:15">
      <c r="O1440" s="212"/>
    </row>
    <row r="1441" spans="15:15">
      <c r="O1441" s="212"/>
    </row>
    <row r="1442" spans="15:15">
      <c r="O1442" s="212"/>
    </row>
    <row r="1443" spans="15:15">
      <c r="O1443" s="212"/>
    </row>
    <row r="1444" spans="15:15">
      <c r="O1444" s="212"/>
    </row>
    <row r="1445" spans="15:15">
      <c r="O1445" s="212"/>
    </row>
    <row r="1446" spans="15:15">
      <c r="O1446" s="212"/>
    </row>
    <row r="1447" spans="15:15">
      <c r="O1447" s="212"/>
    </row>
    <row r="1448" spans="15:15">
      <c r="O1448" s="212"/>
    </row>
    <row r="1449" spans="15:15">
      <c r="O1449" s="212"/>
    </row>
    <row r="1450" spans="15:15">
      <c r="O1450" s="212"/>
    </row>
    <row r="1451" spans="15:15">
      <c r="O1451" s="212"/>
    </row>
    <row r="1452" spans="15:15">
      <c r="O1452" s="212"/>
    </row>
    <row r="1453" spans="15:15">
      <c r="O1453" s="212"/>
    </row>
    <row r="1454" spans="15:15">
      <c r="O1454" s="212"/>
    </row>
    <row r="1455" spans="15:15">
      <c r="O1455" s="212"/>
    </row>
    <row r="1456" spans="15:15">
      <c r="O1456" s="212"/>
    </row>
    <row r="1457" spans="15:15">
      <c r="O1457" s="212"/>
    </row>
    <row r="1458" spans="15:15">
      <c r="O1458" s="212"/>
    </row>
    <row r="1459" spans="15:15">
      <c r="O1459" s="212"/>
    </row>
    <row r="1460" spans="15:15">
      <c r="O1460" s="212"/>
    </row>
    <row r="1461" spans="15:15">
      <c r="O1461" s="211"/>
    </row>
    <row r="1462" spans="15:15">
      <c r="O1462" s="212"/>
    </row>
    <row r="1463" spans="15:15">
      <c r="O1463" s="212"/>
    </row>
    <row r="1464" spans="15:15">
      <c r="O1464" s="212"/>
    </row>
    <row r="1465" spans="15:15">
      <c r="O1465" s="212"/>
    </row>
    <row r="1466" spans="15:15">
      <c r="O1466" s="212"/>
    </row>
    <row r="1467" spans="15:15">
      <c r="O1467" s="212"/>
    </row>
    <row r="1468" spans="15:15">
      <c r="O1468" s="212"/>
    </row>
    <row r="1469" spans="15:15">
      <c r="O1469" s="212"/>
    </row>
    <row r="1470" spans="15:15">
      <c r="O1470" s="212"/>
    </row>
    <row r="1471" spans="15:15">
      <c r="O1471" s="212"/>
    </row>
    <row r="1472" spans="15:15">
      <c r="O1472" s="212"/>
    </row>
    <row r="1473" spans="15:15">
      <c r="O1473" s="212"/>
    </row>
    <row r="1474" spans="15:15">
      <c r="O1474" s="212"/>
    </row>
    <row r="1475" spans="15:15">
      <c r="O1475" s="212"/>
    </row>
    <row r="1476" spans="15:15">
      <c r="O1476" s="212"/>
    </row>
    <row r="1477" spans="15:15">
      <c r="O1477" s="212"/>
    </row>
    <row r="1478" spans="15:15">
      <c r="O1478" s="212"/>
    </row>
    <row r="1479" spans="15:15">
      <c r="O1479" s="212"/>
    </row>
    <row r="1480" spans="15:15">
      <c r="O1480" s="212"/>
    </row>
    <row r="1481" spans="15:15">
      <c r="O1481" s="212"/>
    </row>
    <row r="1482" spans="15:15">
      <c r="O1482" s="212"/>
    </row>
    <row r="1483" spans="15:15">
      <c r="O1483" s="212"/>
    </row>
    <row r="1484" spans="15:15">
      <c r="O1484" s="212"/>
    </row>
    <row r="1485" spans="15:15">
      <c r="O1485" s="212"/>
    </row>
    <row r="1486" spans="15:15">
      <c r="O1486" s="212"/>
    </row>
    <row r="1487" spans="15:15">
      <c r="O1487" s="212"/>
    </row>
    <row r="1488" spans="15:15">
      <c r="O1488" s="212"/>
    </row>
    <row r="1489" spans="15:15">
      <c r="O1489" s="212"/>
    </row>
    <row r="1490" spans="15:15">
      <c r="O1490" s="212"/>
    </row>
    <row r="1491" spans="15:15">
      <c r="O1491" s="212"/>
    </row>
    <row r="1492" spans="15:15">
      <c r="O1492" s="212"/>
    </row>
    <row r="1493" spans="15:15">
      <c r="O1493" s="212"/>
    </row>
    <row r="1494" spans="15:15">
      <c r="O1494" s="212"/>
    </row>
    <row r="1495" spans="15:15">
      <c r="O1495" s="212"/>
    </row>
  </sheetData>
  <sheetProtection selectLockedCells="1" selectUnlockedCells="1"/>
  <sortState ref="A2:CN1495">
    <sortCondition ref="G2:G1495"/>
    <sortCondition ref="H2:H1495"/>
  </sortState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92D050"/>
  </sheetPr>
  <dimension ref="A1:D5"/>
  <sheetViews>
    <sheetView zoomScale="95" zoomScaleNormal="95" workbookViewId="0">
      <selection activeCell="A2" sqref="A2"/>
    </sheetView>
  </sheetViews>
  <sheetFormatPr baseColWidth="10" defaultColWidth="12.85546875" defaultRowHeight="12.75"/>
  <cols>
    <col min="1" max="1" width="13.28515625" style="120" customWidth="1"/>
    <col min="2" max="2" width="13.7109375" style="109" customWidth="1"/>
    <col min="3" max="3" width="17.140625" style="109" bestFit="1" customWidth="1"/>
    <col min="4" max="4" width="13" style="109" customWidth="1"/>
  </cols>
  <sheetData>
    <row r="1" spans="1:4">
      <c r="A1" s="111" t="s">
        <v>141</v>
      </c>
      <c r="B1" s="112" t="s">
        <v>142</v>
      </c>
      <c r="C1" s="112" t="s">
        <v>28</v>
      </c>
      <c r="D1" s="112" t="s">
        <v>143</v>
      </c>
    </row>
    <row r="2" spans="1:4">
      <c r="A2" s="194" t="s">
        <v>10</v>
      </c>
      <c r="B2" s="193" t="s">
        <v>8285</v>
      </c>
      <c r="C2" s="193" t="s">
        <v>8286</v>
      </c>
      <c r="D2" s="192"/>
    </row>
    <row r="3" spans="1:4">
      <c r="A3" s="120" t="s">
        <v>8281</v>
      </c>
      <c r="B3" s="109" t="s">
        <v>8284</v>
      </c>
      <c r="C3" s="109" t="s">
        <v>8283</v>
      </c>
      <c r="D3" s="109" t="s">
        <v>10</v>
      </c>
    </row>
    <row r="4" spans="1:4">
      <c r="A4" s="120" t="s">
        <v>8280</v>
      </c>
      <c r="B4" s="109" t="s">
        <v>8288</v>
      </c>
      <c r="C4" s="109" t="s">
        <v>8282</v>
      </c>
      <c r="D4" s="109" t="s">
        <v>8281</v>
      </c>
    </row>
    <row r="5" spans="1:4">
      <c r="A5" s="120" t="s">
        <v>8287</v>
      </c>
      <c r="B5" s="109" t="s">
        <v>8289</v>
      </c>
      <c r="C5" s="109" t="s">
        <v>8290</v>
      </c>
      <c r="D5" s="109" t="s">
        <v>8280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F6"/>
  <sheetViews>
    <sheetView zoomScale="95" zoomScaleNormal="95" workbookViewId="0">
      <selection activeCell="H18" sqref="H18"/>
    </sheetView>
  </sheetViews>
  <sheetFormatPr baseColWidth="10" defaultColWidth="11.5703125" defaultRowHeight="12.75"/>
  <cols>
    <col min="1" max="1" width="10.28515625" style="126" customWidth="1"/>
    <col min="2" max="2" width="7.85546875" style="127" bestFit="1" customWidth="1"/>
    <col min="3" max="3" width="9.42578125" style="126" customWidth="1"/>
    <col min="4" max="4" width="9" style="128" customWidth="1"/>
    <col min="5" max="5" width="14.140625" style="128" customWidth="1"/>
    <col min="6" max="6" width="12.42578125" style="128" customWidth="1"/>
    <col min="7" max="16384" width="11.5703125" style="129"/>
  </cols>
  <sheetData>
    <row r="1" spans="1:6">
      <c r="A1" s="130" t="s">
        <v>178</v>
      </c>
      <c r="B1" s="131" t="s">
        <v>179</v>
      </c>
      <c r="C1" s="130" t="s">
        <v>180</v>
      </c>
      <c r="D1" s="132" t="s">
        <v>181</v>
      </c>
      <c r="E1" s="132" t="s">
        <v>182</v>
      </c>
      <c r="F1" s="132" t="s">
        <v>28</v>
      </c>
    </row>
    <row r="2" spans="1:6">
      <c r="A2" s="126" t="s">
        <v>8798</v>
      </c>
      <c r="B2" s="127" t="s">
        <v>8799</v>
      </c>
      <c r="C2" s="126" t="s">
        <v>8800</v>
      </c>
    </row>
    <row r="3" spans="1:6">
      <c r="A3" s="126" t="s">
        <v>8801</v>
      </c>
      <c r="B3" s="127" t="s">
        <v>8799</v>
      </c>
      <c r="C3" s="126" t="s">
        <v>8800</v>
      </c>
    </row>
    <row r="4" spans="1:6">
      <c r="A4" s="126" t="s">
        <v>8802</v>
      </c>
      <c r="B4" s="127" t="s">
        <v>8799</v>
      </c>
      <c r="C4" s="126" t="s">
        <v>8800</v>
      </c>
    </row>
    <row r="5" spans="1:6">
      <c r="A5" s="126" t="s">
        <v>8803</v>
      </c>
      <c r="B5" s="127" t="s">
        <v>8799</v>
      </c>
      <c r="C5" s="126" t="s">
        <v>8800</v>
      </c>
    </row>
    <row r="6" spans="1:6">
      <c r="A6" s="126" t="s">
        <v>8804</v>
      </c>
      <c r="B6" s="127" t="s">
        <v>8799</v>
      </c>
      <c r="C6" s="126" t="s">
        <v>8800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C1"/>
  <sheetViews>
    <sheetView zoomScale="89" zoomScaleNormal="89" workbookViewId="0">
      <selection activeCell="I32" sqref="I32"/>
    </sheetView>
  </sheetViews>
  <sheetFormatPr baseColWidth="10" defaultColWidth="10.7109375" defaultRowHeight="12"/>
  <cols>
    <col min="1" max="1" width="9.28515625" style="133" customWidth="1"/>
    <col min="2" max="2" width="10.42578125" style="133" customWidth="1"/>
    <col min="3" max="3" width="11" style="133" customWidth="1"/>
  </cols>
  <sheetData>
    <row r="1" spans="1:3" s="135" customFormat="1">
      <c r="A1" s="134" t="s">
        <v>196</v>
      </c>
      <c r="B1" s="134" t="s">
        <v>197</v>
      </c>
      <c r="C1" s="134" t="s">
        <v>198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70"/>
  <sheetViews>
    <sheetView zoomScale="89" zoomScaleNormal="89" workbookViewId="0"/>
  </sheetViews>
  <sheetFormatPr baseColWidth="10" defaultColWidth="9" defaultRowHeight="12"/>
  <cols>
    <col min="1" max="1" width="82.140625" customWidth="1"/>
    <col min="2" max="2" width="105.28515625" customWidth="1"/>
    <col min="3" max="3" width="83.140625" customWidth="1"/>
    <col min="4" max="4" width="27.85546875" customWidth="1"/>
    <col min="5" max="5" width="46" customWidth="1"/>
  </cols>
  <sheetData>
    <row r="1" spans="1:5">
      <c r="A1" s="136" t="s">
        <v>109</v>
      </c>
      <c r="B1" s="136" t="s">
        <v>231</v>
      </c>
      <c r="C1" s="136" t="s">
        <v>112</v>
      </c>
      <c r="D1" s="136" t="s">
        <v>25</v>
      </c>
      <c r="E1" s="136" t="s">
        <v>48</v>
      </c>
    </row>
    <row r="2" spans="1:5">
      <c r="A2" s="136" t="s">
        <v>232</v>
      </c>
      <c r="B2" s="136" t="s">
        <v>233</v>
      </c>
      <c r="C2" s="136" t="s">
        <v>234</v>
      </c>
      <c r="D2" s="136" t="s">
        <v>235</v>
      </c>
      <c r="E2" s="136" t="s">
        <v>236</v>
      </c>
    </row>
    <row r="3" spans="1:5">
      <c r="A3" s="136" t="s">
        <v>237</v>
      </c>
      <c r="B3" s="136" t="s">
        <v>238</v>
      </c>
      <c r="C3" s="136" t="s">
        <v>239</v>
      </c>
      <c r="D3" s="136" t="s">
        <v>240</v>
      </c>
      <c r="E3" s="136" t="s">
        <v>241</v>
      </c>
    </row>
    <row r="4" spans="1:5">
      <c r="A4" s="136" t="s">
        <v>242</v>
      </c>
      <c r="B4" s="136" t="s">
        <v>243</v>
      </c>
      <c r="C4" s="136" t="s">
        <v>244</v>
      </c>
      <c r="D4" s="136" t="s">
        <v>245</v>
      </c>
      <c r="E4" s="136" t="s">
        <v>246</v>
      </c>
    </row>
    <row r="5" spans="1:5">
      <c r="A5" s="136" t="s">
        <v>247</v>
      </c>
      <c r="B5" s="136" t="s">
        <v>248</v>
      </c>
      <c r="C5" s="136" t="s">
        <v>249</v>
      </c>
      <c r="D5" s="136" t="s">
        <v>250</v>
      </c>
      <c r="E5" s="136" t="s">
        <v>251</v>
      </c>
    </row>
    <row r="6" spans="1:5">
      <c r="A6" s="136" t="s">
        <v>252</v>
      </c>
      <c r="B6" s="136" t="s">
        <v>253</v>
      </c>
      <c r="C6" s="136" t="s">
        <v>254</v>
      </c>
      <c r="D6" s="136" t="s">
        <v>255</v>
      </c>
      <c r="E6" s="136" t="s">
        <v>61</v>
      </c>
    </row>
    <row r="7" spans="1:5">
      <c r="A7" s="136" t="s">
        <v>256</v>
      </c>
      <c r="B7" s="136" t="s">
        <v>257</v>
      </c>
      <c r="C7" s="136" t="s">
        <v>258</v>
      </c>
      <c r="D7" s="136" t="s">
        <v>259</v>
      </c>
      <c r="E7" s="136" t="s">
        <v>260</v>
      </c>
    </row>
    <row r="8" spans="1:5">
      <c r="A8" s="136" t="s">
        <v>261</v>
      </c>
      <c r="B8" s="136" t="s">
        <v>262</v>
      </c>
      <c r="C8" s="136" t="s">
        <v>263</v>
      </c>
      <c r="D8" s="136" t="s">
        <v>264</v>
      </c>
      <c r="E8" s="136" t="s">
        <v>265</v>
      </c>
    </row>
    <row r="9" spans="1:5">
      <c r="A9" s="136" t="s">
        <v>266</v>
      </c>
      <c r="B9" s="136" t="s">
        <v>267</v>
      </c>
      <c r="C9" s="136" t="s">
        <v>268</v>
      </c>
      <c r="D9" s="136" t="s">
        <v>269</v>
      </c>
      <c r="E9" s="136" t="s">
        <v>270</v>
      </c>
    </row>
    <row r="10" spans="1:5">
      <c r="A10" s="136" t="s">
        <v>271</v>
      </c>
      <c r="B10" s="136" t="s">
        <v>272</v>
      </c>
      <c r="C10" s="136" t="s">
        <v>273</v>
      </c>
      <c r="D10" s="136" t="s">
        <v>274</v>
      </c>
      <c r="E10" s="136" t="s">
        <v>275</v>
      </c>
    </row>
    <row r="11" spans="1:5">
      <c r="A11" s="136" t="s">
        <v>276</v>
      </c>
      <c r="B11" s="136" t="s">
        <v>277</v>
      </c>
      <c r="C11" s="136" t="s">
        <v>278</v>
      </c>
      <c r="D11" s="136" t="s">
        <v>279</v>
      </c>
      <c r="E11" s="136" t="s">
        <v>280</v>
      </c>
    </row>
    <row r="12" spans="1:5">
      <c r="A12" s="136" t="s">
        <v>281</v>
      </c>
      <c r="B12" s="136" t="s">
        <v>282</v>
      </c>
      <c r="C12" s="136" t="s">
        <v>283</v>
      </c>
      <c r="D12" s="136" t="s">
        <v>284</v>
      </c>
      <c r="E12" s="136" t="s">
        <v>285</v>
      </c>
    </row>
    <row r="13" spans="1:5">
      <c r="A13" s="136" t="s">
        <v>286</v>
      </c>
      <c r="B13" s="136" t="s">
        <v>287</v>
      </c>
      <c r="C13" s="136" t="s">
        <v>288</v>
      </c>
      <c r="D13" s="136" t="s">
        <v>289</v>
      </c>
      <c r="E13" s="136" t="s">
        <v>290</v>
      </c>
    </row>
    <row r="14" spans="1:5">
      <c r="A14" s="136" t="s">
        <v>291</v>
      </c>
      <c r="B14" s="136" t="s">
        <v>292</v>
      </c>
      <c r="C14" s="136" t="s">
        <v>293</v>
      </c>
      <c r="D14" s="136" t="s">
        <v>294</v>
      </c>
      <c r="E14" s="136" t="s">
        <v>295</v>
      </c>
    </row>
    <row r="15" spans="1:5">
      <c r="A15" s="136" t="s">
        <v>296</v>
      </c>
      <c r="B15" s="136" t="s">
        <v>297</v>
      </c>
      <c r="C15" s="136" t="s">
        <v>298</v>
      </c>
      <c r="D15" s="136" t="s">
        <v>299</v>
      </c>
      <c r="E15" s="136" t="s">
        <v>300</v>
      </c>
    </row>
    <row r="16" spans="1:5">
      <c r="A16" s="136" t="s">
        <v>301</v>
      </c>
      <c r="B16" s="136" t="s">
        <v>302</v>
      </c>
      <c r="C16" s="136" t="s">
        <v>303</v>
      </c>
      <c r="D16" s="136" t="s">
        <v>304</v>
      </c>
      <c r="E16" s="136" t="s">
        <v>305</v>
      </c>
    </row>
    <row r="17" spans="1:5">
      <c r="A17" s="136" t="s">
        <v>306</v>
      </c>
      <c r="B17" s="136" t="s">
        <v>307</v>
      </c>
      <c r="C17" s="136" t="s">
        <v>308</v>
      </c>
      <c r="D17" s="136" t="s">
        <v>309</v>
      </c>
      <c r="E17" s="136" t="s">
        <v>310</v>
      </c>
    </row>
    <row r="18" spans="1:5">
      <c r="A18" s="136" t="s">
        <v>311</v>
      </c>
      <c r="B18" s="136" t="s">
        <v>312</v>
      </c>
      <c r="C18" s="136" t="s">
        <v>313</v>
      </c>
      <c r="D18" s="136" t="s">
        <v>314</v>
      </c>
      <c r="E18" s="136" t="s">
        <v>315</v>
      </c>
    </row>
    <row r="19" spans="1:5">
      <c r="A19" s="136" t="s">
        <v>316</v>
      </c>
      <c r="B19" s="136" t="s">
        <v>317</v>
      </c>
      <c r="C19" s="136" t="s">
        <v>318</v>
      </c>
      <c r="D19" s="136" t="s">
        <v>319</v>
      </c>
      <c r="E19" s="136" t="s">
        <v>320</v>
      </c>
    </row>
    <row r="20" spans="1:5">
      <c r="A20" s="136" t="s">
        <v>321</v>
      </c>
      <c r="B20" s="136" t="s">
        <v>322</v>
      </c>
      <c r="C20" s="136" t="s">
        <v>323</v>
      </c>
      <c r="D20" s="136" t="s">
        <v>324</v>
      </c>
      <c r="E20" s="136" t="s">
        <v>325</v>
      </c>
    </row>
    <row r="21" spans="1:5">
      <c r="A21" s="136" t="s">
        <v>326</v>
      </c>
      <c r="B21" s="136" t="s">
        <v>327</v>
      </c>
      <c r="C21" s="136" t="s">
        <v>328</v>
      </c>
      <c r="D21" s="136" t="s">
        <v>329</v>
      </c>
      <c r="E21" s="136" t="s">
        <v>330</v>
      </c>
    </row>
    <row r="22" spans="1:5">
      <c r="A22" s="136" t="s">
        <v>331</v>
      </c>
      <c r="B22" s="136" t="s">
        <v>332</v>
      </c>
      <c r="D22" s="136" t="s">
        <v>333</v>
      </c>
      <c r="E22" s="136" t="s">
        <v>334</v>
      </c>
    </row>
    <row r="23" spans="1:5">
      <c r="A23" s="136" t="s">
        <v>335</v>
      </c>
      <c r="B23" s="136" t="s">
        <v>336</v>
      </c>
      <c r="D23" s="136" t="s">
        <v>337</v>
      </c>
      <c r="E23" s="136" t="s">
        <v>338</v>
      </c>
    </row>
    <row r="24" spans="1:5">
      <c r="A24" s="136" t="s">
        <v>339</v>
      </c>
      <c r="B24" s="136" t="s">
        <v>340</v>
      </c>
      <c r="D24" s="136" t="s">
        <v>341</v>
      </c>
      <c r="E24" s="136" t="s">
        <v>342</v>
      </c>
    </row>
    <row r="25" spans="1:5">
      <c r="A25" s="136" t="s">
        <v>343</v>
      </c>
      <c r="B25" s="136" t="s">
        <v>344</v>
      </c>
      <c r="D25" s="136" t="s">
        <v>345</v>
      </c>
    </row>
    <row r="26" spans="1:5">
      <c r="A26" s="136" t="s">
        <v>346</v>
      </c>
      <c r="B26" s="136" t="s">
        <v>347</v>
      </c>
      <c r="D26" s="136" t="s">
        <v>348</v>
      </c>
    </row>
    <row r="27" spans="1:5">
      <c r="A27" s="136" t="s">
        <v>349</v>
      </c>
      <c r="B27" s="136" t="s">
        <v>350</v>
      </c>
      <c r="D27" s="136" t="s">
        <v>351</v>
      </c>
    </row>
    <row r="28" spans="1:5">
      <c r="A28" s="136" t="s">
        <v>352</v>
      </c>
      <c r="B28" s="136" t="s">
        <v>353</v>
      </c>
      <c r="D28" s="136" t="s">
        <v>354</v>
      </c>
    </row>
    <row r="29" spans="1:5">
      <c r="A29" s="136" t="s">
        <v>355</v>
      </c>
      <c r="B29" s="136" t="s">
        <v>356</v>
      </c>
      <c r="D29" s="136" t="s">
        <v>357</v>
      </c>
    </row>
    <row r="30" spans="1:5">
      <c r="A30" s="136" t="s">
        <v>358</v>
      </c>
      <c r="B30" s="136" t="s">
        <v>359</v>
      </c>
      <c r="D30" s="136" t="s">
        <v>360</v>
      </c>
    </row>
    <row r="31" spans="1:5">
      <c r="A31" s="136" t="s">
        <v>361</v>
      </c>
      <c r="B31" s="136" t="s">
        <v>362</v>
      </c>
      <c r="D31" s="136" t="s">
        <v>363</v>
      </c>
    </row>
    <row r="32" spans="1:5">
      <c r="A32" s="136" t="s">
        <v>364</v>
      </c>
      <c r="B32" s="136" t="s">
        <v>365</v>
      </c>
      <c r="D32" s="136" t="s">
        <v>366</v>
      </c>
    </row>
    <row r="33" spans="1:4">
      <c r="A33" s="136" t="s">
        <v>367</v>
      </c>
      <c r="B33" s="136" t="s">
        <v>368</v>
      </c>
      <c r="D33" s="136" t="s">
        <v>369</v>
      </c>
    </row>
    <row r="34" spans="1:4">
      <c r="A34" s="136" t="s">
        <v>370</v>
      </c>
      <c r="B34" s="136" t="s">
        <v>371</v>
      </c>
      <c r="D34" s="136" t="s">
        <v>372</v>
      </c>
    </row>
    <row r="35" spans="1:4">
      <c r="A35" s="136" t="s">
        <v>373</v>
      </c>
      <c r="B35" s="136" t="s">
        <v>374</v>
      </c>
      <c r="D35" s="136" t="s">
        <v>375</v>
      </c>
    </row>
    <row r="36" spans="1:4">
      <c r="A36" s="136" t="s">
        <v>376</v>
      </c>
      <c r="B36" s="136" t="s">
        <v>377</v>
      </c>
      <c r="D36" s="136" t="s">
        <v>378</v>
      </c>
    </row>
    <row r="37" spans="1:4">
      <c r="A37" s="136" t="s">
        <v>379</v>
      </c>
      <c r="B37" s="136" t="s">
        <v>380</v>
      </c>
      <c r="D37" s="136" t="s">
        <v>381</v>
      </c>
    </row>
    <row r="38" spans="1:4">
      <c r="A38" s="136" t="s">
        <v>382</v>
      </c>
      <c r="B38" s="136" t="s">
        <v>383</v>
      </c>
      <c r="D38" s="136" t="s">
        <v>384</v>
      </c>
    </row>
    <row r="39" spans="1:4">
      <c r="A39" s="136" t="s">
        <v>385</v>
      </c>
      <c r="B39" s="136" t="s">
        <v>386</v>
      </c>
      <c r="D39" s="136" t="s">
        <v>387</v>
      </c>
    </row>
    <row r="40" spans="1:4">
      <c r="A40" s="136" t="s">
        <v>388</v>
      </c>
      <c r="B40" s="136" t="s">
        <v>389</v>
      </c>
      <c r="D40" s="136" t="s">
        <v>390</v>
      </c>
    </row>
    <row r="41" spans="1:4">
      <c r="A41" s="136" t="s">
        <v>391</v>
      </c>
      <c r="B41" s="136" t="s">
        <v>392</v>
      </c>
      <c r="D41" s="136" t="s">
        <v>393</v>
      </c>
    </row>
    <row r="42" spans="1:4">
      <c r="A42" s="136" t="s">
        <v>394</v>
      </c>
      <c r="B42" s="136" t="s">
        <v>395</v>
      </c>
      <c r="D42" s="136" t="s">
        <v>396</v>
      </c>
    </row>
    <row r="43" spans="1:4">
      <c r="A43" s="136" t="s">
        <v>397</v>
      </c>
      <c r="B43" s="136" t="s">
        <v>398</v>
      </c>
      <c r="D43" s="136" t="s">
        <v>399</v>
      </c>
    </row>
    <row r="44" spans="1:4">
      <c r="A44" s="136" t="s">
        <v>400</v>
      </c>
      <c r="B44" s="136" t="s">
        <v>401</v>
      </c>
      <c r="D44" s="136" t="s">
        <v>402</v>
      </c>
    </row>
    <row r="45" spans="1:4">
      <c r="A45" s="136" t="s">
        <v>403</v>
      </c>
      <c r="B45" s="136" t="s">
        <v>404</v>
      </c>
      <c r="D45" s="136" t="s">
        <v>405</v>
      </c>
    </row>
    <row r="46" spans="1:4">
      <c r="A46" s="136" t="s">
        <v>406</v>
      </c>
      <c r="B46" s="136" t="s">
        <v>407</v>
      </c>
      <c r="D46" s="136" t="s">
        <v>408</v>
      </c>
    </row>
    <row r="47" spans="1:4">
      <c r="A47" s="136" t="s">
        <v>409</v>
      </c>
      <c r="B47" s="136" t="s">
        <v>410</v>
      </c>
      <c r="D47" s="136" t="s">
        <v>411</v>
      </c>
    </row>
    <row r="48" spans="1:4">
      <c r="A48" s="136" t="s">
        <v>412</v>
      </c>
      <c r="B48" s="136" t="s">
        <v>413</v>
      </c>
      <c r="D48" s="136" t="s">
        <v>414</v>
      </c>
    </row>
    <row r="49" spans="1:4">
      <c r="A49" s="136" t="s">
        <v>415</v>
      </c>
      <c r="B49" s="136" t="s">
        <v>416</v>
      </c>
      <c r="D49" s="136" t="s">
        <v>417</v>
      </c>
    </row>
    <row r="50" spans="1:4">
      <c r="A50" s="136" t="s">
        <v>418</v>
      </c>
      <c r="B50" s="136" t="s">
        <v>419</v>
      </c>
      <c r="D50" s="136" t="s">
        <v>420</v>
      </c>
    </row>
    <row r="51" spans="1:4">
      <c r="A51" s="136" t="s">
        <v>421</v>
      </c>
      <c r="B51" s="136" t="s">
        <v>422</v>
      </c>
      <c r="D51" s="136" t="s">
        <v>423</v>
      </c>
    </row>
    <row r="52" spans="1:4">
      <c r="A52" s="136" t="s">
        <v>424</v>
      </c>
      <c r="B52" s="136" t="s">
        <v>425</v>
      </c>
      <c r="D52" s="136" t="s">
        <v>426</v>
      </c>
    </row>
    <row r="53" spans="1:4">
      <c r="A53" s="136" t="s">
        <v>427</v>
      </c>
      <c r="B53" s="136" t="s">
        <v>428</v>
      </c>
      <c r="D53" s="136" t="s">
        <v>429</v>
      </c>
    </row>
    <row r="54" spans="1:4">
      <c r="A54" s="136" t="s">
        <v>430</v>
      </c>
      <c r="B54" s="136" t="s">
        <v>431</v>
      </c>
      <c r="D54" s="136" t="s">
        <v>432</v>
      </c>
    </row>
    <row r="55" spans="1:4">
      <c r="A55" s="136" t="s">
        <v>433</v>
      </c>
      <c r="B55" s="136" t="s">
        <v>434</v>
      </c>
      <c r="D55" s="136" t="s">
        <v>435</v>
      </c>
    </row>
    <row r="56" spans="1:4">
      <c r="A56" s="136" t="s">
        <v>436</v>
      </c>
      <c r="B56" s="136" t="s">
        <v>437</v>
      </c>
      <c r="D56" s="136" t="s">
        <v>438</v>
      </c>
    </row>
    <row r="57" spans="1:4">
      <c r="A57" s="136" t="s">
        <v>439</v>
      </c>
      <c r="B57" s="136" t="s">
        <v>440</v>
      </c>
      <c r="D57" s="136" t="s">
        <v>441</v>
      </c>
    </row>
    <row r="58" spans="1:4">
      <c r="A58" s="136" t="s">
        <v>442</v>
      </c>
      <c r="B58" s="136" t="s">
        <v>443</v>
      </c>
      <c r="D58" s="136" t="s">
        <v>444</v>
      </c>
    </row>
    <row r="59" spans="1:4">
      <c r="A59" s="136" t="s">
        <v>445</v>
      </c>
      <c r="B59" s="136" t="s">
        <v>446</v>
      </c>
      <c r="D59" s="136" t="s">
        <v>447</v>
      </c>
    </row>
    <row r="60" spans="1:4">
      <c r="A60" s="136" t="s">
        <v>448</v>
      </c>
      <c r="B60" s="136" t="s">
        <v>449</v>
      </c>
      <c r="D60" s="136" t="s">
        <v>450</v>
      </c>
    </row>
    <row r="61" spans="1:4">
      <c r="A61" s="136" t="s">
        <v>451</v>
      </c>
      <c r="B61" s="136" t="s">
        <v>452</v>
      </c>
      <c r="D61" s="136" t="s">
        <v>453</v>
      </c>
    </row>
    <row r="62" spans="1:4">
      <c r="A62" s="136" t="s">
        <v>454</v>
      </c>
      <c r="B62" s="136" t="s">
        <v>455</v>
      </c>
      <c r="D62" s="136" t="s">
        <v>456</v>
      </c>
    </row>
    <row r="63" spans="1:4">
      <c r="A63" s="136" t="s">
        <v>457</v>
      </c>
      <c r="B63" s="136" t="s">
        <v>458</v>
      </c>
      <c r="D63" s="136" t="s">
        <v>459</v>
      </c>
    </row>
    <row r="64" spans="1:4">
      <c r="A64" s="136" t="s">
        <v>460</v>
      </c>
      <c r="B64" s="136" t="s">
        <v>461</v>
      </c>
      <c r="D64" s="136" t="s">
        <v>462</v>
      </c>
    </row>
    <row r="65" spans="1:4">
      <c r="A65" s="136" t="s">
        <v>463</v>
      </c>
      <c r="B65" s="136" t="s">
        <v>464</v>
      </c>
      <c r="D65" s="136" t="s">
        <v>465</v>
      </c>
    </row>
    <row r="66" spans="1:4">
      <c r="A66" s="136" t="s">
        <v>466</v>
      </c>
      <c r="B66" s="136" t="s">
        <v>467</v>
      </c>
      <c r="D66" s="136" t="s">
        <v>468</v>
      </c>
    </row>
    <row r="67" spans="1:4">
      <c r="A67" s="136" t="s">
        <v>469</v>
      </c>
      <c r="B67" s="136" t="s">
        <v>470</v>
      </c>
      <c r="D67" s="136" t="s">
        <v>471</v>
      </c>
    </row>
    <row r="68" spans="1:4">
      <c r="A68" s="136" t="s">
        <v>472</v>
      </c>
      <c r="B68" s="136" t="s">
        <v>473</v>
      </c>
      <c r="D68" s="136" t="s">
        <v>474</v>
      </c>
    </row>
    <row r="69" spans="1:4">
      <c r="A69" s="136" t="s">
        <v>475</v>
      </c>
      <c r="B69" s="136" t="s">
        <v>476</v>
      </c>
      <c r="D69" s="136" t="s">
        <v>477</v>
      </c>
    </row>
    <row r="70" spans="1:4">
      <c r="A70" s="136" t="s">
        <v>478</v>
      </c>
      <c r="B70" s="136" t="s">
        <v>479</v>
      </c>
      <c r="D70" s="136" t="s">
        <v>480</v>
      </c>
    </row>
    <row r="71" spans="1:4">
      <c r="A71" s="136" t="s">
        <v>481</v>
      </c>
      <c r="B71" s="136" t="s">
        <v>482</v>
      </c>
      <c r="D71" s="136" t="s">
        <v>483</v>
      </c>
    </row>
    <row r="72" spans="1:4">
      <c r="A72" s="136" t="s">
        <v>484</v>
      </c>
      <c r="B72" s="136" t="s">
        <v>485</v>
      </c>
      <c r="D72" s="136" t="s">
        <v>486</v>
      </c>
    </row>
    <row r="73" spans="1:4">
      <c r="A73" s="136" t="s">
        <v>487</v>
      </c>
      <c r="B73" s="136" t="s">
        <v>488</v>
      </c>
      <c r="D73" s="136" t="s">
        <v>489</v>
      </c>
    </row>
    <row r="74" spans="1:4">
      <c r="A74" s="136" t="s">
        <v>490</v>
      </c>
      <c r="B74" s="136" t="s">
        <v>491</v>
      </c>
      <c r="D74" s="136" t="s">
        <v>492</v>
      </c>
    </row>
    <row r="75" spans="1:4">
      <c r="A75" s="136" t="s">
        <v>493</v>
      </c>
      <c r="B75" s="136" t="s">
        <v>494</v>
      </c>
      <c r="D75" s="136" t="s">
        <v>495</v>
      </c>
    </row>
    <row r="76" spans="1:4">
      <c r="A76" s="136" t="s">
        <v>218</v>
      </c>
      <c r="B76" s="136" t="s">
        <v>496</v>
      </c>
      <c r="D76" s="136" t="s">
        <v>497</v>
      </c>
    </row>
    <row r="77" spans="1:4">
      <c r="A77" s="136" t="s">
        <v>498</v>
      </c>
      <c r="B77" s="136" t="s">
        <v>499</v>
      </c>
      <c r="D77" s="136" t="s">
        <v>500</v>
      </c>
    </row>
    <row r="78" spans="1:4">
      <c r="A78" s="136" t="s">
        <v>501</v>
      </c>
      <c r="B78" s="136" t="s">
        <v>502</v>
      </c>
      <c r="D78" s="136" t="s">
        <v>503</v>
      </c>
    </row>
    <row r="79" spans="1:4">
      <c r="A79" s="136" t="s">
        <v>504</v>
      </c>
      <c r="B79" s="136" t="s">
        <v>505</v>
      </c>
      <c r="D79" s="136" t="s">
        <v>506</v>
      </c>
    </row>
    <row r="80" spans="1:4">
      <c r="A80" s="136" t="s">
        <v>507</v>
      </c>
      <c r="B80" s="136" t="s">
        <v>508</v>
      </c>
      <c r="D80" s="136" t="s">
        <v>509</v>
      </c>
    </row>
    <row r="81" spans="1:4">
      <c r="A81" s="136" t="s">
        <v>510</v>
      </c>
      <c r="B81" s="136" t="s">
        <v>511</v>
      </c>
      <c r="D81" s="136" t="s">
        <v>512</v>
      </c>
    </row>
    <row r="82" spans="1:4">
      <c r="A82" s="136" t="s">
        <v>513</v>
      </c>
      <c r="B82" s="136" t="s">
        <v>514</v>
      </c>
      <c r="D82" s="136" t="s">
        <v>515</v>
      </c>
    </row>
    <row r="83" spans="1:4">
      <c r="A83" s="136" t="s">
        <v>516</v>
      </c>
      <c r="B83" s="136" t="s">
        <v>517</v>
      </c>
      <c r="D83" s="136" t="s">
        <v>518</v>
      </c>
    </row>
    <row r="84" spans="1:4">
      <c r="A84" s="136" t="s">
        <v>519</v>
      </c>
      <c r="B84" s="136" t="s">
        <v>520</v>
      </c>
      <c r="D84" s="136" t="s">
        <v>521</v>
      </c>
    </row>
    <row r="85" spans="1:4">
      <c r="A85" s="136" t="s">
        <v>522</v>
      </c>
      <c r="B85" s="136" t="s">
        <v>523</v>
      </c>
      <c r="D85" s="136" t="s">
        <v>524</v>
      </c>
    </row>
    <row r="86" spans="1:4">
      <c r="A86" s="136" t="s">
        <v>525</v>
      </c>
      <c r="B86" s="136" t="s">
        <v>526</v>
      </c>
      <c r="D86" s="136" t="s">
        <v>527</v>
      </c>
    </row>
    <row r="87" spans="1:4">
      <c r="A87" s="136" t="s">
        <v>528</v>
      </c>
      <c r="B87" s="136" t="s">
        <v>529</v>
      </c>
      <c r="D87" s="136" t="s">
        <v>530</v>
      </c>
    </row>
    <row r="88" spans="1:4">
      <c r="A88" s="136" t="s">
        <v>531</v>
      </c>
      <c r="B88" s="136" t="s">
        <v>532</v>
      </c>
      <c r="D88" s="136" t="s">
        <v>533</v>
      </c>
    </row>
    <row r="89" spans="1:4">
      <c r="A89" s="136" t="s">
        <v>534</v>
      </c>
      <c r="B89" s="136" t="s">
        <v>535</v>
      </c>
      <c r="D89" s="136" t="s">
        <v>536</v>
      </c>
    </row>
    <row r="90" spans="1:4">
      <c r="A90" s="136" t="s">
        <v>537</v>
      </c>
      <c r="B90" s="136" t="s">
        <v>538</v>
      </c>
      <c r="D90" s="136" t="s">
        <v>539</v>
      </c>
    </row>
    <row r="91" spans="1:4">
      <c r="A91" s="136" t="s">
        <v>540</v>
      </c>
      <c r="B91" s="136" t="s">
        <v>541</v>
      </c>
      <c r="D91" s="136" t="s">
        <v>542</v>
      </c>
    </row>
    <row r="92" spans="1:4">
      <c r="A92" s="136" t="s">
        <v>543</v>
      </c>
      <c r="B92" s="136" t="s">
        <v>544</v>
      </c>
      <c r="D92" s="136" t="s">
        <v>545</v>
      </c>
    </row>
    <row r="93" spans="1:4">
      <c r="A93" s="136" t="s">
        <v>546</v>
      </c>
      <c r="B93" s="136" t="s">
        <v>547</v>
      </c>
      <c r="D93" s="136" t="s">
        <v>548</v>
      </c>
    </row>
    <row r="94" spans="1:4">
      <c r="A94" s="136" t="s">
        <v>549</v>
      </c>
      <c r="B94" s="136" t="s">
        <v>550</v>
      </c>
      <c r="D94" s="136" t="s">
        <v>551</v>
      </c>
    </row>
    <row r="95" spans="1:4">
      <c r="A95" s="136" t="s">
        <v>552</v>
      </c>
      <c r="B95" s="136" t="s">
        <v>553</v>
      </c>
      <c r="D95" s="136" t="s">
        <v>82</v>
      </c>
    </row>
    <row r="96" spans="1:4">
      <c r="A96" s="136" t="s">
        <v>554</v>
      </c>
      <c r="B96" s="136" t="s">
        <v>555</v>
      </c>
      <c r="D96" s="136" t="s">
        <v>556</v>
      </c>
    </row>
    <row r="97" spans="1:4">
      <c r="A97" s="136" t="s">
        <v>557</v>
      </c>
      <c r="B97" s="136" t="s">
        <v>558</v>
      </c>
      <c r="D97" s="136" t="s">
        <v>559</v>
      </c>
    </row>
    <row r="98" spans="1:4">
      <c r="A98" s="136" t="s">
        <v>560</v>
      </c>
      <c r="B98" s="136" t="s">
        <v>561</v>
      </c>
      <c r="D98" s="136" t="s">
        <v>562</v>
      </c>
    </row>
    <row r="99" spans="1:4">
      <c r="A99" s="136" t="s">
        <v>563</v>
      </c>
      <c r="B99" s="136" t="s">
        <v>564</v>
      </c>
      <c r="D99" s="136" t="s">
        <v>565</v>
      </c>
    </row>
    <row r="100" spans="1:4">
      <c r="A100" s="136" t="s">
        <v>566</v>
      </c>
      <c r="B100" s="136" t="s">
        <v>567</v>
      </c>
      <c r="D100" s="136" t="s">
        <v>568</v>
      </c>
    </row>
    <row r="101" spans="1:4">
      <c r="A101" s="136" t="s">
        <v>569</v>
      </c>
      <c r="B101" s="136" t="s">
        <v>570</v>
      </c>
      <c r="D101" s="136" t="s">
        <v>571</v>
      </c>
    </row>
    <row r="102" spans="1:4">
      <c r="A102" s="136" t="s">
        <v>572</v>
      </c>
      <c r="B102" s="136" t="s">
        <v>573</v>
      </c>
      <c r="D102" s="136" t="s">
        <v>574</v>
      </c>
    </row>
    <row r="103" spans="1:4">
      <c r="A103" s="136" t="s">
        <v>575</v>
      </c>
      <c r="B103" s="136" t="s">
        <v>576</v>
      </c>
      <c r="D103" s="136" t="s">
        <v>577</v>
      </c>
    </row>
    <row r="104" spans="1:4">
      <c r="A104" s="136" t="s">
        <v>578</v>
      </c>
      <c r="B104" s="136" t="s">
        <v>579</v>
      </c>
      <c r="D104" s="136" t="s">
        <v>580</v>
      </c>
    </row>
    <row r="105" spans="1:4">
      <c r="A105" s="136" t="s">
        <v>581</v>
      </c>
      <c r="B105" s="136" t="s">
        <v>582</v>
      </c>
      <c r="D105" s="136" t="s">
        <v>583</v>
      </c>
    </row>
    <row r="106" spans="1:4">
      <c r="A106" s="136" t="s">
        <v>584</v>
      </c>
      <c r="B106" s="136" t="s">
        <v>585</v>
      </c>
      <c r="D106" s="136" t="s">
        <v>586</v>
      </c>
    </row>
    <row r="107" spans="1:4">
      <c r="A107" s="136" t="s">
        <v>587</v>
      </c>
      <c r="B107" s="136" t="s">
        <v>588</v>
      </c>
      <c r="D107" s="136" t="s">
        <v>589</v>
      </c>
    </row>
    <row r="108" spans="1:4">
      <c r="A108" s="136" t="s">
        <v>590</v>
      </c>
      <c r="B108" s="136" t="s">
        <v>591</v>
      </c>
      <c r="D108" s="136" t="s">
        <v>592</v>
      </c>
    </row>
    <row r="109" spans="1:4">
      <c r="A109" s="136" t="s">
        <v>593</v>
      </c>
      <c r="B109" s="136" t="s">
        <v>594</v>
      </c>
      <c r="D109" s="136" t="s">
        <v>595</v>
      </c>
    </row>
    <row r="110" spans="1:4">
      <c r="A110" s="136" t="s">
        <v>596</v>
      </c>
      <c r="B110" s="136" t="s">
        <v>597</v>
      </c>
      <c r="D110" s="136" t="s">
        <v>598</v>
      </c>
    </row>
    <row r="111" spans="1:4">
      <c r="A111" s="136" t="s">
        <v>599</v>
      </c>
      <c r="B111" s="136" t="s">
        <v>600</v>
      </c>
      <c r="D111" s="136" t="s">
        <v>601</v>
      </c>
    </row>
    <row r="112" spans="1:4">
      <c r="A112" s="136" t="s">
        <v>602</v>
      </c>
      <c r="B112" s="136" t="s">
        <v>603</v>
      </c>
      <c r="D112" s="136" t="s">
        <v>604</v>
      </c>
    </row>
    <row r="113" spans="1:4">
      <c r="A113" s="136" t="s">
        <v>605</v>
      </c>
      <c r="B113" s="136" t="s">
        <v>606</v>
      </c>
      <c r="D113" s="136" t="s">
        <v>607</v>
      </c>
    </row>
    <row r="114" spans="1:4">
      <c r="A114" s="136" t="s">
        <v>608</v>
      </c>
      <c r="B114" s="136" t="s">
        <v>609</v>
      </c>
      <c r="D114" s="136" t="s">
        <v>610</v>
      </c>
    </row>
    <row r="115" spans="1:4">
      <c r="A115" s="136" t="s">
        <v>611</v>
      </c>
      <c r="B115" s="136" t="s">
        <v>612</v>
      </c>
      <c r="D115" s="136" t="s">
        <v>613</v>
      </c>
    </row>
    <row r="116" spans="1:4">
      <c r="A116" s="136" t="s">
        <v>614</v>
      </c>
      <c r="B116" s="136" t="s">
        <v>615</v>
      </c>
      <c r="D116" s="136" t="s">
        <v>616</v>
      </c>
    </row>
    <row r="117" spans="1:4">
      <c r="A117" s="136" t="s">
        <v>617</v>
      </c>
      <c r="B117" s="136" t="s">
        <v>618</v>
      </c>
      <c r="D117" s="136" t="s">
        <v>619</v>
      </c>
    </row>
    <row r="118" spans="1:4">
      <c r="A118" s="136" t="s">
        <v>620</v>
      </c>
      <c r="B118" s="136" t="s">
        <v>621</v>
      </c>
      <c r="D118" s="136" t="s">
        <v>622</v>
      </c>
    </row>
    <row r="119" spans="1:4">
      <c r="A119" s="136" t="s">
        <v>623</v>
      </c>
      <c r="B119" s="136" t="s">
        <v>624</v>
      </c>
      <c r="D119" s="136" t="s">
        <v>625</v>
      </c>
    </row>
    <row r="120" spans="1:4">
      <c r="A120" s="136" t="s">
        <v>626</v>
      </c>
      <c r="B120" s="136" t="s">
        <v>627</v>
      </c>
      <c r="D120" s="136" t="s">
        <v>628</v>
      </c>
    </row>
    <row r="121" spans="1:4">
      <c r="A121" s="136" t="s">
        <v>629</v>
      </c>
      <c r="B121" s="136" t="s">
        <v>630</v>
      </c>
      <c r="D121" s="136" t="s">
        <v>631</v>
      </c>
    </row>
    <row r="122" spans="1:4">
      <c r="A122" s="136" t="s">
        <v>632</v>
      </c>
      <c r="B122" s="136" t="s">
        <v>633</v>
      </c>
      <c r="D122" s="136" t="s">
        <v>634</v>
      </c>
    </row>
    <row r="123" spans="1:4">
      <c r="A123" s="136" t="s">
        <v>635</v>
      </c>
      <c r="B123" s="136" t="s">
        <v>636</v>
      </c>
      <c r="D123" s="136" t="s">
        <v>637</v>
      </c>
    </row>
    <row r="124" spans="1:4">
      <c r="A124" s="136" t="s">
        <v>638</v>
      </c>
      <c r="B124" s="136" t="s">
        <v>639</v>
      </c>
      <c r="D124" s="136" t="s">
        <v>640</v>
      </c>
    </row>
    <row r="125" spans="1:4">
      <c r="A125" s="136" t="s">
        <v>641</v>
      </c>
      <c r="B125" s="136" t="s">
        <v>642</v>
      </c>
      <c r="D125" s="136" t="s">
        <v>643</v>
      </c>
    </row>
    <row r="126" spans="1:4">
      <c r="A126" s="136" t="s">
        <v>644</v>
      </c>
      <c r="B126" s="136" t="s">
        <v>645</v>
      </c>
      <c r="D126" s="136" t="s">
        <v>646</v>
      </c>
    </row>
    <row r="127" spans="1:4">
      <c r="A127" s="136" t="s">
        <v>647</v>
      </c>
      <c r="B127" s="136" t="s">
        <v>648</v>
      </c>
      <c r="D127" s="136" t="s">
        <v>649</v>
      </c>
    </row>
    <row r="128" spans="1:4">
      <c r="A128" s="136" t="s">
        <v>650</v>
      </c>
      <c r="B128" s="136" t="s">
        <v>651</v>
      </c>
      <c r="D128" s="136" t="s">
        <v>652</v>
      </c>
    </row>
    <row r="129" spans="1:4">
      <c r="A129" s="136" t="s">
        <v>653</v>
      </c>
      <c r="B129" s="136" t="s">
        <v>654</v>
      </c>
      <c r="D129" s="136" t="s">
        <v>655</v>
      </c>
    </row>
    <row r="130" spans="1:4">
      <c r="A130" s="136" t="s">
        <v>656</v>
      </c>
      <c r="B130" s="136" t="s">
        <v>657</v>
      </c>
      <c r="D130" s="136" t="s">
        <v>658</v>
      </c>
    </row>
    <row r="131" spans="1:4">
      <c r="A131" s="136" t="s">
        <v>659</v>
      </c>
      <c r="B131" s="136" t="s">
        <v>660</v>
      </c>
      <c r="D131" s="136" t="s">
        <v>661</v>
      </c>
    </row>
    <row r="132" spans="1:4">
      <c r="A132" s="136" t="s">
        <v>662</v>
      </c>
      <c r="B132" s="136" t="s">
        <v>663</v>
      </c>
      <c r="D132" s="136" t="s">
        <v>664</v>
      </c>
    </row>
    <row r="133" spans="1:4">
      <c r="A133" s="136" t="s">
        <v>665</v>
      </c>
      <c r="B133" s="136" t="s">
        <v>666</v>
      </c>
      <c r="D133" s="136" t="s">
        <v>667</v>
      </c>
    </row>
    <row r="134" spans="1:4">
      <c r="A134" s="136" t="s">
        <v>668</v>
      </c>
      <c r="B134" s="136" t="s">
        <v>669</v>
      </c>
      <c r="D134" s="136" t="s">
        <v>670</v>
      </c>
    </row>
    <row r="135" spans="1:4">
      <c r="A135" s="136" t="s">
        <v>671</v>
      </c>
      <c r="B135" s="136" t="s">
        <v>672</v>
      </c>
      <c r="D135" s="136" t="s">
        <v>673</v>
      </c>
    </row>
    <row r="136" spans="1:4">
      <c r="A136" s="136" t="s">
        <v>674</v>
      </c>
      <c r="B136" s="136" t="s">
        <v>675</v>
      </c>
      <c r="D136" s="136" t="s">
        <v>676</v>
      </c>
    </row>
    <row r="137" spans="1:4">
      <c r="A137" s="136" t="s">
        <v>677</v>
      </c>
      <c r="B137" s="136" t="s">
        <v>678</v>
      </c>
      <c r="D137" s="136" t="s">
        <v>679</v>
      </c>
    </row>
    <row r="138" spans="1:4">
      <c r="A138" s="136" t="s">
        <v>680</v>
      </c>
      <c r="B138" s="136" t="s">
        <v>681</v>
      </c>
      <c r="D138" s="136" t="s">
        <v>682</v>
      </c>
    </row>
    <row r="139" spans="1:4">
      <c r="A139" s="136" t="s">
        <v>683</v>
      </c>
      <c r="B139" s="136" t="s">
        <v>684</v>
      </c>
      <c r="D139" s="136" t="s">
        <v>685</v>
      </c>
    </row>
    <row r="140" spans="1:4">
      <c r="A140" s="136" t="s">
        <v>686</v>
      </c>
      <c r="B140" s="136" t="s">
        <v>687</v>
      </c>
      <c r="D140" s="136" t="s">
        <v>688</v>
      </c>
    </row>
    <row r="141" spans="1:4">
      <c r="A141" s="136" t="s">
        <v>689</v>
      </c>
      <c r="B141" s="136" t="s">
        <v>690</v>
      </c>
      <c r="D141" s="136" t="s">
        <v>691</v>
      </c>
    </row>
    <row r="142" spans="1:4">
      <c r="A142" s="136" t="s">
        <v>692</v>
      </c>
      <c r="B142" s="136" t="s">
        <v>693</v>
      </c>
      <c r="D142" s="136" t="s">
        <v>694</v>
      </c>
    </row>
    <row r="143" spans="1:4">
      <c r="A143" s="136" t="s">
        <v>695</v>
      </c>
      <c r="B143" s="136" t="s">
        <v>696</v>
      </c>
      <c r="D143" s="136" t="s">
        <v>697</v>
      </c>
    </row>
    <row r="144" spans="1:4">
      <c r="A144" s="136" t="s">
        <v>698</v>
      </c>
      <c r="B144" s="136" t="s">
        <v>699</v>
      </c>
      <c r="D144" s="136" t="s">
        <v>700</v>
      </c>
    </row>
    <row r="145" spans="1:4">
      <c r="A145" s="136" t="s">
        <v>701</v>
      </c>
      <c r="B145" s="136" t="s">
        <v>702</v>
      </c>
      <c r="D145" s="136" t="s">
        <v>703</v>
      </c>
    </row>
    <row r="146" spans="1:4">
      <c r="A146" s="136" t="s">
        <v>704</v>
      </c>
      <c r="B146" s="136" t="s">
        <v>705</v>
      </c>
      <c r="D146" s="136" t="s">
        <v>706</v>
      </c>
    </row>
    <row r="147" spans="1:4">
      <c r="A147" s="136" t="s">
        <v>707</v>
      </c>
      <c r="B147" s="136" t="s">
        <v>708</v>
      </c>
      <c r="D147" s="136" t="s">
        <v>709</v>
      </c>
    </row>
    <row r="148" spans="1:4">
      <c r="A148" s="136" t="s">
        <v>710</v>
      </c>
      <c r="B148" s="136" t="s">
        <v>711</v>
      </c>
      <c r="D148" s="136" t="s">
        <v>712</v>
      </c>
    </row>
    <row r="149" spans="1:4">
      <c r="A149" s="136" t="s">
        <v>713</v>
      </c>
      <c r="B149" s="136" t="s">
        <v>714</v>
      </c>
      <c r="D149" s="136" t="s">
        <v>715</v>
      </c>
    </row>
    <row r="150" spans="1:4">
      <c r="A150" s="136" t="s">
        <v>716</v>
      </c>
      <c r="B150" s="136" t="s">
        <v>717</v>
      </c>
      <c r="D150" s="136" t="s">
        <v>718</v>
      </c>
    </row>
    <row r="151" spans="1:4">
      <c r="A151" s="136" t="s">
        <v>719</v>
      </c>
      <c r="B151" s="136" t="s">
        <v>720</v>
      </c>
      <c r="D151" s="136" t="s">
        <v>721</v>
      </c>
    </row>
    <row r="152" spans="1:4">
      <c r="A152" s="136" t="s">
        <v>722</v>
      </c>
      <c r="B152" s="136" t="s">
        <v>723</v>
      </c>
      <c r="D152" s="136" t="s">
        <v>724</v>
      </c>
    </row>
    <row r="153" spans="1:4">
      <c r="A153" s="136" t="s">
        <v>725</v>
      </c>
      <c r="B153" s="136" t="s">
        <v>726</v>
      </c>
      <c r="D153" s="136" t="s">
        <v>727</v>
      </c>
    </row>
    <row r="154" spans="1:4">
      <c r="A154" s="136" t="s">
        <v>728</v>
      </c>
      <c r="B154" s="136" t="s">
        <v>729</v>
      </c>
      <c r="D154" s="136" t="s">
        <v>730</v>
      </c>
    </row>
    <row r="155" spans="1:4">
      <c r="A155" s="136" t="s">
        <v>731</v>
      </c>
      <c r="B155" s="136" t="s">
        <v>732</v>
      </c>
      <c r="D155" s="136" t="s">
        <v>733</v>
      </c>
    </row>
    <row r="156" spans="1:4">
      <c r="A156" s="136" t="s">
        <v>734</v>
      </c>
      <c r="B156" s="136" t="s">
        <v>735</v>
      </c>
      <c r="D156" s="136" t="s">
        <v>736</v>
      </c>
    </row>
    <row r="157" spans="1:4">
      <c r="A157" s="136" t="s">
        <v>737</v>
      </c>
      <c r="B157" s="136" t="s">
        <v>738</v>
      </c>
      <c r="D157" s="136" t="s">
        <v>739</v>
      </c>
    </row>
    <row r="158" spans="1:4">
      <c r="A158" s="136" t="s">
        <v>740</v>
      </c>
      <c r="B158" s="136" t="s">
        <v>741</v>
      </c>
      <c r="D158" s="136" t="s">
        <v>742</v>
      </c>
    </row>
    <row r="159" spans="1:4">
      <c r="A159" s="136" t="s">
        <v>743</v>
      </c>
      <c r="B159" s="136" t="s">
        <v>744</v>
      </c>
      <c r="D159" s="136" t="s">
        <v>745</v>
      </c>
    </row>
    <row r="160" spans="1:4">
      <c r="A160" s="136" t="s">
        <v>746</v>
      </c>
      <c r="B160" s="136" t="s">
        <v>747</v>
      </c>
      <c r="D160" s="136" t="s">
        <v>748</v>
      </c>
    </row>
    <row r="161" spans="1:4">
      <c r="A161" s="136" t="s">
        <v>749</v>
      </c>
      <c r="B161" s="136" t="s">
        <v>750</v>
      </c>
      <c r="D161" s="136" t="s">
        <v>751</v>
      </c>
    </row>
    <row r="162" spans="1:4">
      <c r="A162" s="136" t="s">
        <v>752</v>
      </c>
      <c r="B162" s="136" t="s">
        <v>753</v>
      </c>
      <c r="D162" s="136" t="s">
        <v>754</v>
      </c>
    </row>
    <row r="163" spans="1:4">
      <c r="A163" s="136" t="s">
        <v>755</v>
      </c>
      <c r="B163" s="136" t="s">
        <v>756</v>
      </c>
      <c r="D163" s="136" t="s">
        <v>757</v>
      </c>
    </row>
    <row r="164" spans="1:4">
      <c r="A164" s="136" t="s">
        <v>758</v>
      </c>
      <c r="B164" s="136" t="s">
        <v>759</v>
      </c>
      <c r="D164" s="136" t="s">
        <v>760</v>
      </c>
    </row>
    <row r="165" spans="1:4">
      <c r="A165" s="136" t="s">
        <v>761</v>
      </c>
      <c r="B165" s="136" t="s">
        <v>762</v>
      </c>
      <c r="D165" s="136" t="s">
        <v>763</v>
      </c>
    </row>
    <row r="166" spans="1:4">
      <c r="A166" s="136" t="s">
        <v>764</v>
      </c>
      <c r="B166" s="136" t="s">
        <v>765</v>
      </c>
      <c r="D166" s="136" t="s">
        <v>766</v>
      </c>
    </row>
    <row r="167" spans="1:4">
      <c r="A167" s="136" t="s">
        <v>767</v>
      </c>
      <c r="B167" s="136" t="s">
        <v>768</v>
      </c>
      <c r="D167" s="136" t="s">
        <v>769</v>
      </c>
    </row>
    <row r="168" spans="1:4">
      <c r="A168" s="136" t="s">
        <v>770</v>
      </c>
      <c r="B168" s="136" t="s">
        <v>771</v>
      </c>
      <c r="D168" s="136" t="s">
        <v>772</v>
      </c>
    </row>
    <row r="169" spans="1:4">
      <c r="A169" s="136" t="s">
        <v>773</v>
      </c>
      <c r="B169" s="136" t="s">
        <v>774</v>
      </c>
      <c r="D169" s="136" t="s">
        <v>775</v>
      </c>
    </row>
    <row r="170" spans="1:4">
      <c r="A170" s="136" t="s">
        <v>776</v>
      </c>
      <c r="B170" s="136" t="s">
        <v>777</v>
      </c>
      <c r="D170" s="136" t="s">
        <v>778</v>
      </c>
    </row>
    <row r="171" spans="1:4">
      <c r="A171" s="136" t="s">
        <v>779</v>
      </c>
      <c r="B171" s="136" t="s">
        <v>780</v>
      </c>
      <c r="D171" s="136" t="s">
        <v>781</v>
      </c>
    </row>
    <row r="172" spans="1:4">
      <c r="A172" s="136" t="s">
        <v>782</v>
      </c>
      <c r="B172" s="136" t="s">
        <v>783</v>
      </c>
      <c r="D172" s="136" t="s">
        <v>784</v>
      </c>
    </row>
    <row r="173" spans="1:4">
      <c r="A173" s="136" t="s">
        <v>785</v>
      </c>
      <c r="B173" s="136" t="s">
        <v>786</v>
      </c>
      <c r="D173" s="136" t="s">
        <v>787</v>
      </c>
    </row>
    <row r="174" spans="1:4">
      <c r="A174" s="136" t="s">
        <v>788</v>
      </c>
      <c r="B174" s="136" t="s">
        <v>789</v>
      </c>
      <c r="D174" s="136" t="s">
        <v>790</v>
      </c>
    </row>
    <row r="175" spans="1:4">
      <c r="A175" s="136" t="s">
        <v>791</v>
      </c>
      <c r="B175" s="136" t="s">
        <v>792</v>
      </c>
      <c r="D175" s="136" t="s">
        <v>793</v>
      </c>
    </row>
    <row r="176" spans="1:4">
      <c r="A176" s="136" t="s">
        <v>794</v>
      </c>
      <c r="B176" s="136" t="s">
        <v>795</v>
      </c>
      <c r="D176" s="136" t="s">
        <v>796</v>
      </c>
    </row>
    <row r="177" spans="1:4">
      <c r="A177" s="136" t="s">
        <v>797</v>
      </c>
      <c r="B177" s="136" t="s">
        <v>798</v>
      </c>
      <c r="D177" s="136" t="s">
        <v>799</v>
      </c>
    </row>
    <row r="178" spans="1:4">
      <c r="A178" s="136" t="s">
        <v>800</v>
      </c>
      <c r="B178" s="136" t="s">
        <v>801</v>
      </c>
      <c r="D178" s="136" t="s">
        <v>802</v>
      </c>
    </row>
    <row r="179" spans="1:4">
      <c r="A179" s="136" t="s">
        <v>803</v>
      </c>
      <c r="B179" s="136" t="s">
        <v>804</v>
      </c>
      <c r="D179" s="136" t="s">
        <v>805</v>
      </c>
    </row>
    <row r="180" spans="1:4">
      <c r="A180" s="136" t="s">
        <v>806</v>
      </c>
      <c r="B180" s="136" t="s">
        <v>807</v>
      </c>
      <c r="D180" s="136" t="s">
        <v>808</v>
      </c>
    </row>
    <row r="181" spans="1:4">
      <c r="A181" s="136" t="s">
        <v>809</v>
      </c>
      <c r="B181" s="136" t="s">
        <v>810</v>
      </c>
      <c r="D181" s="136" t="s">
        <v>811</v>
      </c>
    </row>
    <row r="182" spans="1:4">
      <c r="A182" s="136" t="s">
        <v>812</v>
      </c>
      <c r="B182" s="136" t="s">
        <v>813</v>
      </c>
      <c r="D182" s="136" t="s">
        <v>814</v>
      </c>
    </row>
    <row r="183" spans="1:4">
      <c r="A183" s="136" t="s">
        <v>815</v>
      </c>
      <c r="B183" s="136" t="s">
        <v>816</v>
      </c>
      <c r="D183" s="136" t="s">
        <v>817</v>
      </c>
    </row>
    <row r="184" spans="1:4">
      <c r="A184" s="136" t="s">
        <v>818</v>
      </c>
      <c r="B184" s="136" t="s">
        <v>819</v>
      </c>
      <c r="D184" s="136" t="s">
        <v>820</v>
      </c>
    </row>
    <row r="185" spans="1:4">
      <c r="A185" s="136" t="s">
        <v>821</v>
      </c>
      <c r="B185" s="136" t="s">
        <v>822</v>
      </c>
      <c r="D185" s="136" t="s">
        <v>823</v>
      </c>
    </row>
    <row r="186" spans="1:4">
      <c r="A186" s="136" t="s">
        <v>824</v>
      </c>
      <c r="B186" s="136" t="s">
        <v>825</v>
      </c>
      <c r="D186" s="136" t="s">
        <v>826</v>
      </c>
    </row>
    <row r="187" spans="1:4">
      <c r="A187" s="136" t="s">
        <v>827</v>
      </c>
      <c r="B187" s="136" t="s">
        <v>828</v>
      </c>
      <c r="D187" s="136" t="s">
        <v>829</v>
      </c>
    </row>
    <row r="188" spans="1:4">
      <c r="A188" s="136" t="s">
        <v>830</v>
      </c>
      <c r="B188" s="136" t="s">
        <v>831</v>
      </c>
      <c r="D188" s="136" t="s">
        <v>832</v>
      </c>
    </row>
    <row r="189" spans="1:4">
      <c r="A189" s="136" t="s">
        <v>833</v>
      </c>
      <c r="B189" s="136" t="s">
        <v>834</v>
      </c>
      <c r="D189" s="136" t="s">
        <v>835</v>
      </c>
    </row>
    <row r="190" spans="1:4">
      <c r="A190" s="136" t="s">
        <v>836</v>
      </c>
      <c r="B190" s="136" t="s">
        <v>837</v>
      </c>
      <c r="D190" s="136" t="s">
        <v>838</v>
      </c>
    </row>
    <row r="191" spans="1:4">
      <c r="A191" s="136" t="s">
        <v>839</v>
      </c>
      <c r="B191" s="136" t="s">
        <v>840</v>
      </c>
      <c r="D191" s="136" t="s">
        <v>841</v>
      </c>
    </row>
    <row r="192" spans="1:4">
      <c r="A192" s="136" t="s">
        <v>842</v>
      </c>
      <c r="B192" s="136" t="s">
        <v>843</v>
      </c>
      <c r="D192" s="136" t="s">
        <v>844</v>
      </c>
    </row>
    <row r="193" spans="1:4">
      <c r="A193" s="136" t="s">
        <v>845</v>
      </c>
      <c r="B193" s="136" t="s">
        <v>846</v>
      </c>
      <c r="D193" s="136" t="s">
        <v>847</v>
      </c>
    </row>
    <row r="194" spans="1:4">
      <c r="A194" s="136" t="s">
        <v>848</v>
      </c>
      <c r="B194" s="136" t="s">
        <v>849</v>
      </c>
      <c r="D194" s="136" t="s">
        <v>850</v>
      </c>
    </row>
    <row r="195" spans="1:4">
      <c r="A195" s="136" t="s">
        <v>851</v>
      </c>
      <c r="B195" s="136" t="s">
        <v>852</v>
      </c>
      <c r="D195" s="136" t="s">
        <v>853</v>
      </c>
    </row>
    <row r="196" spans="1:4">
      <c r="A196" s="136" t="s">
        <v>854</v>
      </c>
      <c r="B196" s="136" t="s">
        <v>855</v>
      </c>
      <c r="D196" s="136" t="s">
        <v>856</v>
      </c>
    </row>
    <row r="197" spans="1:4">
      <c r="A197" s="136" t="s">
        <v>857</v>
      </c>
      <c r="B197" s="136" t="s">
        <v>858</v>
      </c>
      <c r="D197" s="136" t="s">
        <v>859</v>
      </c>
    </row>
    <row r="198" spans="1:4">
      <c r="A198" s="136" t="s">
        <v>860</v>
      </c>
      <c r="B198" s="136" t="s">
        <v>861</v>
      </c>
      <c r="D198" s="136" t="s">
        <v>862</v>
      </c>
    </row>
    <row r="199" spans="1:4">
      <c r="A199" s="136" t="s">
        <v>863</v>
      </c>
      <c r="B199" s="136" t="s">
        <v>864</v>
      </c>
      <c r="D199" s="136" t="s">
        <v>865</v>
      </c>
    </row>
    <row r="200" spans="1:4">
      <c r="A200" s="136" t="s">
        <v>866</v>
      </c>
      <c r="B200" s="136" t="s">
        <v>867</v>
      </c>
      <c r="D200" s="136" t="s">
        <v>868</v>
      </c>
    </row>
    <row r="201" spans="1:4">
      <c r="A201" s="136" t="s">
        <v>869</v>
      </c>
      <c r="B201" s="136" t="s">
        <v>870</v>
      </c>
      <c r="D201" s="136" t="s">
        <v>871</v>
      </c>
    </row>
    <row r="202" spans="1:4">
      <c r="A202" s="136" t="s">
        <v>872</v>
      </c>
      <c r="B202" s="136" t="s">
        <v>873</v>
      </c>
      <c r="D202" s="136" t="s">
        <v>874</v>
      </c>
    </row>
    <row r="203" spans="1:4">
      <c r="A203" s="136" t="s">
        <v>875</v>
      </c>
      <c r="B203" s="136" t="s">
        <v>876</v>
      </c>
      <c r="D203" s="136" t="s">
        <v>877</v>
      </c>
    </row>
    <row r="204" spans="1:4">
      <c r="A204" s="136" t="s">
        <v>878</v>
      </c>
      <c r="B204" s="136" t="s">
        <v>879</v>
      </c>
      <c r="D204" s="136" t="s">
        <v>880</v>
      </c>
    </row>
    <row r="205" spans="1:4">
      <c r="A205" s="136" t="s">
        <v>881</v>
      </c>
      <c r="B205" s="136" t="s">
        <v>882</v>
      </c>
      <c r="D205" s="136" t="s">
        <v>883</v>
      </c>
    </row>
    <row r="206" spans="1:4">
      <c r="A206" s="136" t="s">
        <v>884</v>
      </c>
      <c r="B206" s="136" t="s">
        <v>885</v>
      </c>
      <c r="D206" s="136" t="s">
        <v>886</v>
      </c>
    </row>
    <row r="207" spans="1:4">
      <c r="A207" s="136" t="s">
        <v>887</v>
      </c>
      <c r="B207" s="136" t="s">
        <v>888</v>
      </c>
      <c r="D207" s="136" t="s">
        <v>889</v>
      </c>
    </row>
    <row r="208" spans="1:4">
      <c r="A208" s="136" t="s">
        <v>890</v>
      </c>
      <c r="B208" s="136" t="s">
        <v>891</v>
      </c>
      <c r="D208" s="136" t="s">
        <v>892</v>
      </c>
    </row>
    <row r="209" spans="1:4">
      <c r="A209" s="136" t="s">
        <v>893</v>
      </c>
      <c r="B209" s="136" t="s">
        <v>894</v>
      </c>
      <c r="D209" s="136" t="s">
        <v>895</v>
      </c>
    </row>
    <row r="210" spans="1:4">
      <c r="A210" s="136" t="s">
        <v>896</v>
      </c>
      <c r="B210" s="136" t="s">
        <v>897</v>
      </c>
      <c r="D210" s="136" t="s">
        <v>898</v>
      </c>
    </row>
    <row r="211" spans="1:4">
      <c r="A211" s="136" t="s">
        <v>899</v>
      </c>
      <c r="B211" s="136" t="s">
        <v>900</v>
      </c>
      <c r="D211" s="136" t="s">
        <v>901</v>
      </c>
    </row>
    <row r="212" spans="1:4">
      <c r="A212" s="136" t="s">
        <v>902</v>
      </c>
      <c r="B212" s="136" t="s">
        <v>903</v>
      </c>
      <c r="D212" s="136" t="s">
        <v>904</v>
      </c>
    </row>
    <row r="213" spans="1:4">
      <c r="A213" s="136" t="s">
        <v>905</v>
      </c>
      <c r="B213" s="136" t="s">
        <v>906</v>
      </c>
      <c r="D213" s="136" t="s">
        <v>907</v>
      </c>
    </row>
    <row r="214" spans="1:4">
      <c r="A214" s="136" t="s">
        <v>908</v>
      </c>
      <c r="B214" s="136" t="s">
        <v>909</v>
      </c>
      <c r="D214" s="136" t="s">
        <v>910</v>
      </c>
    </row>
    <row r="215" spans="1:4">
      <c r="A215" s="136" t="s">
        <v>911</v>
      </c>
      <c r="B215" s="136" t="s">
        <v>912</v>
      </c>
      <c r="D215" s="136" t="s">
        <v>913</v>
      </c>
    </row>
    <row r="216" spans="1:4">
      <c r="A216" s="136" t="s">
        <v>914</v>
      </c>
      <c r="B216" s="136" t="s">
        <v>915</v>
      </c>
      <c r="D216" s="136" t="s">
        <v>916</v>
      </c>
    </row>
    <row r="217" spans="1:4">
      <c r="A217" s="136" t="s">
        <v>917</v>
      </c>
      <c r="B217" s="136" t="s">
        <v>918</v>
      </c>
      <c r="D217" s="136" t="s">
        <v>919</v>
      </c>
    </row>
    <row r="218" spans="1:4">
      <c r="A218" s="136" t="s">
        <v>920</v>
      </c>
      <c r="B218" s="136" t="s">
        <v>921</v>
      </c>
      <c r="D218" s="136" t="s">
        <v>922</v>
      </c>
    </row>
    <row r="219" spans="1:4">
      <c r="A219" s="136" t="s">
        <v>923</v>
      </c>
      <c r="B219" s="136" t="s">
        <v>924</v>
      </c>
      <c r="D219" s="136" t="s">
        <v>925</v>
      </c>
    </row>
    <row r="220" spans="1:4">
      <c r="A220" s="136" t="s">
        <v>926</v>
      </c>
      <c r="B220" s="136" t="s">
        <v>927</v>
      </c>
      <c r="D220" s="136" t="s">
        <v>928</v>
      </c>
    </row>
    <row r="221" spans="1:4">
      <c r="A221" s="136" t="s">
        <v>929</v>
      </c>
      <c r="B221" s="136" t="s">
        <v>930</v>
      </c>
      <c r="D221" s="136" t="s">
        <v>931</v>
      </c>
    </row>
    <row r="222" spans="1:4">
      <c r="A222" s="136" t="s">
        <v>932</v>
      </c>
      <c r="B222" s="136" t="s">
        <v>933</v>
      </c>
      <c r="D222" s="136" t="s">
        <v>934</v>
      </c>
    </row>
    <row r="223" spans="1:4">
      <c r="A223" s="136" t="s">
        <v>935</v>
      </c>
      <c r="B223" s="136" t="s">
        <v>936</v>
      </c>
      <c r="D223" s="136" t="s">
        <v>937</v>
      </c>
    </row>
    <row r="224" spans="1:4">
      <c r="A224" s="136" t="s">
        <v>938</v>
      </c>
      <c r="B224" s="136" t="s">
        <v>939</v>
      </c>
      <c r="D224" s="136" t="s">
        <v>940</v>
      </c>
    </row>
    <row r="225" spans="1:4">
      <c r="A225" s="136" t="s">
        <v>941</v>
      </c>
      <c r="B225" s="136" t="s">
        <v>942</v>
      </c>
      <c r="D225" s="137" t="s">
        <v>206</v>
      </c>
    </row>
    <row r="226" spans="1:4">
      <c r="A226" s="136" t="s">
        <v>943</v>
      </c>
      <c r="B226" s="136" t="s">
        <v>944</v>
      </c>
      <c r="D226" t="s">
        <v>206</v>
      </c>
    </row>
    <row r="227" spans="1:4">
      <c r="A227" s="136" t="s">
        <v>945</v>
      </c>
      <c r="B227" s="136" t="s">
        <v>946</v>
      </c>
    </row>
    <row r="228" spans="1:4">
      <c r="A228" s="136" t="s">
        <v>947</v>
      </c>
      <c r="B228" s="136" t="s">
        <v>948</v>
      </c>
    </row>
    <row r="229" spans="1:4">
      <c r="A229" s="136" t="s">
        <v>949</v>
      </c>
      <c r="B229" s="136" t="s">
        <v>950</v>
      </c>
    </row>
    <row r="230" spans="1:4">
      <c r="A230" s="136" t="s">
        <v>951</v>
      </c>
      <c r="B230" s="136" t="s">
        <v>952</v>
      </c>
    </row>
    <row r="231" spans="1:4">
      <c r="A231" s="136" t="s">
        <v>953</v>
      </c>
      <c r="B231" s="136" t="s">
        <v>954</v>
      </c>
    </row>
    <row r="232" spans="1:4">
      <c r="A232" s="136" t="s">
        <v>955</v>
      </c>
      <c r="B232" s="136" t="s">
        <v>956</v>
      </c>
    </row>
    <row r="233" spans="1:4">
      <c r="A233" s="136" t="s">
        <v>957</v>
      </c>
      <c r="B233" s="136" t="s">
        <v>958</v>
      </c>
    </row>
    <row r="234" spans="1:4">
      <c r="A234" s="136" t="s">
        <v>959</v>
      </c>
      <c r="B234" s="136" t="s">
        <v>960</v>
      </c>
    </row>
    <row r="235" spans="1:4">
      <c r="A235" s="136" t="s">
        <v>961</v>
      </c>
      <c r="B235" s="136" t="s">
        <v>962</v>
      </c>
    </row>
    <row r="236" spans="1:4">
      <c r="A236" s="136" t="s">
        <v>963</v>
      </c>
      <c r="B236" s="136" t="s">
        <v>964</v>
      </c>
    </row>
    <row r="237" spans="1:4">
      <c r="A237" s="136" t="s">
        <v>965</v>
      </c>
      <c r="B237" s="136" t="s">
        <v>966</v>
      </c>
    </row>
    <row r="238" spans="1:4">
      <c r="A238" s="136" t="s">
        <v>967</v>
      </c>
      <c r="B238" s="136" t="s">
        <v>968</v>
      </c>
    </row>
    <row r="239" spans="1:4">
      <c r="A239" s="136" t="s">
        <v>969</v>
      </c>
      <c r="B239" s="136" t="s">
        <v>970</v>
      </c>
    </row>
    <row r="240" spans="1:4">
      <c r="A240" s="136" t="s">
        <v>971</v>
      </c>
      <c r="B240" s="136" t="s">
        <v>972</v>
      </c>
    </row>
    <row r="241" spans="1:2">
      <c r="A241" s="136" t="s">
        <v>973</v>
      </c>
      <c r="B241" s="136" t="s">
        <v>974</v>
      </c>
    </row>
    <row r="242" spans="1:2">
      <c r="A242" s="136" t="s">
        <v>975</v>
      </c>
      <c r="B242" s="136" t="s">
        <v>976</v>
      </c>
    </row>
    <row r="243" spans="1:2">
      <c r="A243" s="136" t="s">
        <v>977</v>
      </c>
      <c r="B243" s="136" t="s">
        <v>978</v>
      </c>
    </row>
    <row r="244" spans="1:2">
      <c r="A244" s="136" t="s">
        <v>979</v>
      </c>
      <c r="B244" s="136" t="s">
        <v>980</v>
      </c>
    </row>
    <row r="245" spans="1:2">
      <c r="A245" s="136" t="s">
        <v>981</v>
      </c>
      <c r="B245" s="136" t="s">
        <v>982</v>
      </c>
    </row>
    <row r="246" spans="1:2">
      <c r="A246" s="136" t="s">
        <v>983</v>
      </c>
      <c r="B246" s="136" t="s">
        <v>984</v>
      </c>
    </row>
    <row r="247" spans="1:2">
      <c r="A247" s="136" t="s">
        <v>985</v>
      </c>
      <c r="B247" s="136" t="s">
        <v>986</v>
      </c>
    </row>
    <row r="248" spans="1:2">
      <c r="A248" s="136" t="s">
        <v>987</v>
      </c>
      <c r="B248" s="136" t="s">
        <v>988</v>
      </c>
    </row>
    <row r="249" spans="1:2">
      <c r="A249" s="136" t="s">
        <v>989</v>
      </c>
      <c r="B249" s="136" t="s">
        <v>990</v>
      </c>
    </row>
    <row r="250" spans="1:2">
      <c r="A250" s="136" t="s">
        <v>991</v>
      </c>
      <c r="B250" s="136" t="s">
        <v>992</v>
      </c>
    </row>
    <row r="251" spans="1:2">
      <c r="A251" s="136" t="s">
        <v>993</v>
      </c>
      <c r="B251" s="136" t="s">
        <v>994</v>
      </c>
    </row>
    <row r="252" spans="1:2">
      <c r="A252" s="136" t="s">
        <v>995</v>
      </c>
      <c r="B252" s="136" t="s">
        <v>996</v>
      </c>
    </row>
    <row r="253" spans="1:2">
      <c r="A253" s="136" t="s">
        <v>997</v>
      </c>
      <c r="B253" s="136" t="s">
        <v>998</v>
      </c>
    </row>
    <row r="254" spans="1:2">
      <c r="A254" s="136" t="s">
        <v>999</v>
      </c>
      <c r="B254" s="136" t="s">
        <v>1000</v>
      </c>
    </row>
    <row r="255" spans="1:2">
      <c r="A255" s="136" t="s">
        <v>1001</v>
      </c>
      <c r="B255" s="136" t="s">
        <v>1002</v>
      </c>
    </row>
    <row r="256" spans="1:2">
      <c r="A256" s="136" t="s">
        <v>1003</v>
      </c>
      <c r="B256" s="136" t="s">
        <v>1004</v>
      </c>
    </row>
    <row r="257" spans="1:2">
      <c r="A257" s="136" t="s">
        <v>1005</v>
      </c>
      <c r="B257" s="136" t="s">
        <v>1006</v>
      </c>
    </row>
    <row r="258" spans="1:2">
      <c r="A258" s="136" t="s">
        <v>1007</v>
      </c>
      <c r="B258" s="136" t="s">
        <v>1008</v>
      </c>
    </row>
    <row r="259" spans="1:2">
      <c r="A259" s="136" t="s">
        <v>1009</v>
      </c>
      <c r="B259" s="136" t="s">
        <v>1010</v>
      </c>
    </row>
    <row r="260" spans="1:2">
      <c r="A260" s="136" t="s">
        <v>1011</v>
      </c>
      <c r="B260" s="136" t="s">
        <v>1012</v>
      </c>
    </row>
    <row r="261" spans="1:2">
      <c r="A261" s="136" t="s">
        <v>1013</v>
      </c>
      <c r="B261" s="136" t="s">
        <v>1014</v>
      </c>
    </row>
    <row r="262" spans="1:2">
      <c r="A262" s="136" t="s">
        <v>1015</v>
      </c>
      <c r="B262" s="136" t="s">
        <v>1016</v>
      </c>
    </row>
    <row r="263" spans="1:2">
      <c r="A263" s="136" t="s">
        <v>1017</v>
      </c>
      <c r="B263" s="136" t="s">
        <v>1018</v>
      </c>
    </row>
    <row r="264" spans="1:2">
      <c r="A264" s="136" t="s">
        <v>1019</v>
      </c>
      <c r="B264" s="136" t="s">
        <v>1020</v>
      </c>
    </row>
    <row r="265" spans="1:2">
      <c r="A265" s="136" t="s">
        <v>1021</v>
      </c>
      <c r="B265" s="136" t="s">
        <v>1022</v>
      </c>
    </row>
    <row r="266" spans="1:2">
      <c r="A266" s="136" t="s">
        <v>1023</v>
      </c>
      <c r="B266" s="136" t="s">
        <v>1024</v>
      </c>
    </row>
    <row r="267" spans="1:2">
      <c r="A267" s="136" t="s">
        <v>1025</v>
      </c>
      <c r="B267" s="136" t="s">
        <v>1026</v>
      </c>
    </row>
    <row r="268" spans="1:2">
      <c r="A268" s="136" t="s">
        <v>1027</v>
      </c>
      <c r="B268" s="136" t="s">
        <v>1028</v>
      </c>
    </row>
    <row r="269" spans="1:2">
      <c r="A269" s="136" t="s">
        <v>1029</v>
      </c>
      <c r="B269" s="136" t="s">
        <v>1030</v>
      </c>
    </row>
    <row r="270" spans="1:2">
      <c r="A270" s="136" t="s">
        <v>1031</v>
      </c>
      <c r="B270" s="136" t="s">
        <v>1032</v>
      </c>
    </row>
    <row r="271" spans="1:2">
      <c r="A271" s="136" t="s">
        <v>1033</v>
      </c>
      <c r="B271" s="136" t="s">
        <v>1034</v>
      </c>
    </row>
    <row r="272" spans="1:2">
      <c r="A272" s="136" t="s">
        <v>1035</v>
      </c>
      <c r="B272" s="136" t="s">
        <v>1036</v>
      </c>
    </row>
    <row r="273" spans="1:2">
      <c r="A273" s="136" t="s">
        <v>1037</v>
      </c>
      <c r="B273" s="136" t="s">
        <v>1038</v>
      </c>
    </row>
    <row r="274" spans="1:2">
      <c r="A274" s="136" t="s">
        <v>1039</v>
      </c>
      <c r="B274" s="136" t="s">
        <v>1040</v>
      </c>
    </row>
    <row r="275" spans="1:2">
      <c r="A275" s="136" t="s">
        <v>1041</v>
      </c>
      <c r="B275" s="136" t="s">
        <v>1042</v>
      </c>
    </row>
    <row r="276" spans="1:2">
      <c r="A276" s="136" t="s">
        <v>1043</v>
      </c>
      <c r="B276" s="136" t="s">
        <v>1044</v>
      </c>
    </row>
    <row r="277" spans="1:2">
      <c r="A277" s="136" t="s">
        <v>1045</v>
      </c>
      <c r="B277" s="136" t="s">
        <v>1046</v>
      </c>
    </row>
    <row r="278" spans="1:2">
      <c r="A278" s="136" t="s">
        <v>1047</v>
      </c>
      <c r="B278" s="136" t="s">
        <v>1048</v>
      </c>
    </row>
    <row r="279" spans="1:2">
      <c r="A279" s="136" t="s">
        <v>1049</v>
      </c>
      <c r="B279" s="136" t="s">
        <v>1050</v>
      </c>
    </row>
    <row r="280" spans="1:2">
      <c r="A280" s="136" t="s">
        <v>1051</v>
      </c>
      <c r="B280" s="136" t="s">
        <v>234</v>
      </c>
    </row>
    <row r="281" spans="1:2">
      <c r="A281" s="136" t="s">
        <v>1052</v>
      </c>
      <c r="B281" s="136" t="s">
        <v>1053</v>
      </c>
    </row>
    <row r="282" spans="1:2">
      <c r="A282" s="136" t="s">
        <v>1054</v>
      </c>
      <c r="B282" s="136" t="s">
        <v>1055</v>
      </c>
    </row>
    <row r="283" spans="1:2">
      <c r="A283" s="136" t="s">
        <v>1056</v>
      </c>
      <c r="B283" s="136" t="s">
        <v>1057</v>
      </c>
    </row>
    <row r="284" spans="1:2">
      <c r="A284" s="136" t="s">
        <v>1058</v>
      </c>
      <c r="B284" s="136" t="s">
        <v>1059</v>
      </c>
    </row>
    <row r="285" spans="1:2">
      <c r="A285" s="136" t="s">
        <v>1060</v>
      </c>
      <c r="B285" s="136" t="s">
        <v>1061</v>
      </c>
    </row>
    <row r="286" spans="1:2">
      <c r="A286" s="136" t="s">
        <v>1062</v>
      </c>
      <c r="B286" s="136" t="s">
        <v>1063</v>
      </c>
    </row>
    <row r="287" spans="1:2">
      <c r="A287" s="136" t="s">
        <v>1064</v>
      </c>
      <c r="B287" s="136" t="s">
        <v>1065</v>
      </c>
    </row>
    <row r="288" spans="1:2">
      <c r="A288" s="136" t="s">
        <v>1066</v>
      </c>
      <c r="B288" s="136" t="s">
        <v>1067</v>
      </c>
    </row>
    <row r="289" spans="1:2">
      <c r="A289" s="136" t="s">
        <v>1068</v>
      </c>
      <c r="B289" s="136" t="s">
        <v>1069</v>
      </c>
    </row>
    <row r="290" spans="1:2">
      <c r="A290" s="136" t="s">
        <v>1070</v>
      </c>
      <c r="B290" s="136" t="s">
        <v>1071</v>
      </c>
    </row>
    <row r="291" spans="1:2">
      <c r="A291" s="136" t="s">
        <v>1072</v>
      </c>
      <c r="B291" s="136" t="s">
        <v>1073</v>
      </c>
    </row>
    <row r="292" spans="1:2">
      <c r="A292" s="136" t="s">
        <v>1074</v>
      </c>
      <c r="B292" s="136" t="s">
        <v>1075</v>
      </c>
    </row>
    <row r="293" spans="1:2">
      <c r="A293" s="136" t="s">
        <v>1076</v>
      </c>
      <c r="B293" s="136" t="s">
        <v>1077</v>
      </c>
    </row>
    <row r="294" spans="1:2">
      <c r="A294" s="136" t="s">
        <v>1078</v>
      </c>
      <c r="B294" s="136" t="s">
        <v>1079</v>
      </c>
    </row>
    <row r="295" spans="1:2">
      <c r="A295" s="136" t="s">
        <v>1080</v>
      </c>
      <c r="B295" s="136" t="s">
        <v>1081</v>
      </c>
    </row>
    <row r="296" spans="1:2">
      <c r="A296" s="136" t="s">
        <v>1082</v>
      </c>
      <c r="B296" s="136" t="s">
        <v>1083</v>
      </c>
    </row>
    <row r="297" spans="1:2">
      <c r="A297" s="136" t="s">
        <v>1084</v>
      </c>
      <c r="B297" s="136" t="s">
        <v>1085</v>
      </c>
    </row>
    <row r="298" spans="1:2">
      <c r="A298" s="136" t="s">
        <v>1086</v>
      </c>
      <c r="B298" s="136" t="s">
        <v>1087</v>
      </c>
    </row>
    <row r="299" spans="1:2">
      <c r="A299" s="136" t="s">
        <v>1088</v>
      </c>
      <c r="B299" s="136" t="s">
        <v>1089</v>
      </c>
    </row>
    <row r="300" spans="1:2">
      <c r="A300" s="136" t="s">
        <v>1090</v>
      </c>
      <c r="B300" s="136" t="s">
        <v>1091</v>
      </c>
    </row>
    <row r="301" spans="1:2">
      <c r="A301" s="136" t="s">
        <v>1092</v>
      </c>
      <c r="B301" s="136" t="s">
        <v>1093</v>
      </c>
    </row>
    <row r="302" spans="1:2">
      <c r="A302" s="136" t="s">
        <v>1094</v>
      </c>
      <c r="B302" s="136" t="s">
        <v>1095</v>
      </c>
    </row>
    <row r="303" spans="1:2">
      <c r="A303" s="136" t="s">
        <v>1096</v>
      </c>
      <c r="B303" s="136" t="s">
        <v>1097</v>
      </c>
    </row>
    <row r="304" spans="1:2">
      <c r="A304" s="136" t="s">
        <v>1098</v>
      </c>
      <c r="B304" s="136" t="s">
        <v>1099</v>
      </c>
    </row>
    <row r="305" spans="1:2">
      <c r="A305" s="136" t="s">
        <v>1100</v>
      </c>
      <c r="B305" s="136" t="s">
        <v>1101</v>
      </c>
    </row>
    <row r="306" spans="1:2">
      <c r="A306" s="136" t="s">
        <v>1102</v>
      </c>
      <c r="B306" s="136" t="s">
        <v>1103</v>
      </c>
    </row>
    <row r="307" spans="1:2">
      <c r="A307" s="136" t="s">
        <v>1104</v>
      </c>
      <c r="B307" s="136" t="s">
        <v>423</v>
      </c>
    </row>
    <row r="308" spans="1:2">
      <c r="A308" s="136" t="s">
        <v>1105</v>
      </c>
      <c r="B308" s="136" t="s">
        <v>1106</v>
      </c>
    </row>
    <row r="309" spans="1:2">
      <c r="A309" s="136" t="s">
        <v>1107</v>
      </c>
      <c r="B309" s="136" t="s">
        <v>1108</v>
      </c>
    </row>
    <row r="310" spans="1:2">
      <c r="A310" s="136" t="s">
        <v>1109</v>
      </c>
      <c r="B310" s="136" t="s">
        <v>1110</v>
      </c>
    </row>
    <row r="311" spans="1:2">
      <c r="A311" s="136" t="s">
        <v>1111</v>
      </c>
      <c r="B311" s="136" t="s">
        <v>1112</v>
      </c>
    </row>
    <row r="312" spans="1:2">
      <c r="A312" s="136" t="s">
        <v>1113</v>
      </c>
      <c r="B312" s="136" t="s">
        <v>1114</v>
      </c>
    </row>
    <row r="313" spans="1:2">
      <c r="A313" s="136" t="s">
        <v>1115</v>
      </c>
      <c r="B313" s="136" t="s">
        <v>1116</v>
      </c>
    </row>
    <row r="314" spans="1:2">
      <c r="A314" s="136" t="s">
        <v>1117</v>
      </c>
      <c r="B314" s="136" t="s">
        <v>1118</v>
      </c>
    </row>
    <row r="315" spans="1:2">
      <c r="A315" s="136" t="s">
        <v>1119</v>
      </c>
      <c r="B315" s="136" t="s">
        <v>1120</v>
      </c>
    </row>
    <row r="316" spans="1:2">
      <c r="A316" s="136" t="s">
        <v>1121</v>
      </c>
      <c r="B316" s="136" t="s">
        <v>1122</v>
      </c>
    </row>
    <row r="317" spans="1:2">
      <c r="A317" s="136" t="s">
        <v>1123</v>
      </c>
      <c r="B317" s="136" t="s">
        <v>1124</v>
      </c>
    </row>
    <row r="318" spans="1:2">
      <c r="A318" s="136" t="s">
        <v>1125</v>
      </c>
      <c r="B318" s="136" t="s">
        <v>1126</v>
      </c>
    </row>
    <row r="319" spans="1:2">
      <c r="A319" s="136" t="s">
        <v>1127</v>
      </c>
      <c r="B319" s="136" t="s">
        <v>1128</v>
      </c>
    </row>
    <row r="320" spans="1:2">
      <c r="A320" s="136" t="s">
        <v>1129</v>
      </c>
      <c r="B320" s="136" t="s">
        <v>1130</v>
      </c>
    </row>
    <row r="321" spans="1:2">
      <c r="A321" s="136" t="s">
        <v>1131</v>
      </c>
      <c r="B321" s="136" t="s">
        <v>1132</v>
      </c>
    </row>
    <row r="322" spans="1:2">
      <c r="A322" s="136" t="s">
        <v>1133</v>
      </c>
      <c r="B322" s="136" t="s">
        <v>1134</v>
      </c>
    </row>
    <row r="323" spans="1:2">
      <c r="A323" s="136" t="s">
        <v>1135</v>
      </c>
      <c r="B323" s="136" t="s">
        <v>1136</v>
      </c>
    </row>
    <row r="324" spans="1:2">
      <c r="A324" s="136" t="s">
        <v>1137</v>
      </c>
      <c r="B324" s="136" t="s">
        <v>1138</v>
      </c>
    </row>
    <row r="325" spans="1:2">
      <c r="A325" s="136" t="s">
        <v>1139</v>
      </c>
      <c r="B325" s="136" t="s">
        <v>1140</v>
      </c>
    </row>
    <row r="326" spans="1:2">
      <c r="A326" s="136" t="s">
        <v>1141</v>
      </c>
      <c r="B326" s="136" t="s">
        <v>1142</v>
      </c>
    </row>
    <row r="327" spans="1:2">
      <c r="A327" s="136" t="s">
        <v>1143</v>
      </c>
      <c r="B327" s="136" t="s">
        <v>1144</v>
      </c>
    </row>
    <row r="328" spans="1:2">
      <c r="A328" s="136" t="s">
        <v>1145</v>
      </c>
      <c r="B328" s="136" t="s">
        <v>1146</v>
      </c>
    </row>
    <row r="329" spans="1:2">
      <c r="A329" s="136" t="s">
        <v>1147</v>
      </c>
      <c r="B329" s="136" t="s">
        <v>1148</v>
      </c>
    </row>
    <row r="330" spans="1:2">
      <c r="A330" s="136" t="s">
        <v>1149</v>
      </c>
      <c r="B330" s="136" t="s">
        <v>1150</v>
      </c>
    </row>
    <row r="331" spans="1:2">
      <c r="A331" s="136" t="s">
        <v>1151</v>
      </c>
      <c r="B331" s="136" t="s">
        <v>1152</v>
      </c>
    </row>
    <row r="332" spans="1:2">
      <c r="A332" s="136" t="s">
        <v>1153</v>
      </c>
      <c r="B332" s="136" t="s">
        <v>1154</v>
      </c>
    </row>
    <row r="333" spans="1:2">
      <c r="A333" s="136" t="s">
        <v>1155</v>
      </c>
      <c r="B333" s="136" t="s">
        <v>1156</v>
      </c>
    </row>
    <row r="334" spans="1:2">
      <c r="A334" s="136" t="s">
        <v>1157</v>
      </c>
      <c r="B334" s="136" t="s">
        <v>1158</v>
      </c>
    </row>
    <row r="335" spans="1:2">
      <c r="A335" s="136" t="s">
        <v>1159</v>
      </c>
      <c r="B335" s="136" t="s">
        <v>1160</v>
      </c>
    </row>
    <row r="336" spans="1:2">
      <c r="A336" s="136" t="s">
        <v>1161</v>
      </c>
      <c r="B336" s="136" t="s">
        <v>1162</v>
      </c>
    </row>
    <row r="337" spans="1:2">
      <c r="A337" s="136" t="s">
        <v>1163</v>
      </c>
      <c r="B337" s="136" t="s">
        <v>1164</v>
      </c>
    </row>
    <row r="338" spans="1:2">
      <c r="A338" s="136" t="s">
        <v>1165</v>
      </c>
      <c r="B338" s="136" t="s">
        <v>1166</v>
      </c>
    </row>
    <row r="339" spans="1:2">
      <c r="A339" s="136" t="s">
        <v>1167</v>
      </c>
      <c r="B339" s="136" t="s">
        <v>1168</v>
      </c>
    </row>
    <row r="340" spans="1:2">
      <c r="A340" s="136" t="s">
        <v>1169</v>
      </c>
      <c r="B340" s="136" t="s">
        <v>1170</v>
      </c>
    </row>
    <row r="341" spans="1:2">
      <c r="A341" s="136" t="s">
        <v>1171</v>
      </c>
      <c r="B341" s="136" t="s">
        <v>1172</v>
      </c>
    </row>
    <row r="342" spans="1:2">
      <c r="A342" s="136" t="s">
        <v>1173</v>
      </c>
      <c r="B342" s="136" t="s">
        <v>1174</v>
      </c>
    </row>
    <row r="343" spans="1:2">
      <c r="A343" s="136" t="s">
        <v>1175</v>
      </c>
      <c r="B343" s="136" t="s">
        <v>1176</v>
      </c>
    </row>
    <row r="344" spans="1:2">
      <c r="A344" s="136" t="s">
        <v>1177</v>
      </c>
      <c r="B344" s="136" t="s">
        <v>1178</v>
      </c>
    </row>
    <row r="345" spans="1:2">
      <c r="A345" s="136" t="s">
        <v>1179</v>
      </c>
      <c r="B345" s="136" t="s">
        <v>1180</v>
      </c>
    </row>
    <row r="346" spans="1:2">
      <c r="A346" s="136" t="s">
        <v>1181</v>
      </c>
      <c r="B346" s="136" t="s">
        <v>1182</v>
      </c>
    </row>
    <row r="347" spans="1:2">
      <c r="A347" s="136" t="s">
        <v>1183</v>
      </c>
      <c r="B347" s="136" t="s">
        <v>1184</v>
      </c>
    </row>
    <row r="348" spans="1:2">
      <c r="A348" s="136" t="s">
        <v>1185</v>
      </c>
      <c r="B348" s="136" t="s">
        <v>1186</v>
      </c>
    </row>
    <row r="349" spans="1:2">
      <c r="A349" s="136" t="s">
        <v>1187</v>
      </c>
      <c r="B349" s="136" t="s">
        <v>1188</v>
      </c>
    </row>
    <row r="350" spans="1:2">
      <c r="A350" s="136" t="s">
        <v>1189</v>
      </c>
      <c r="B350" s="136" t="s">
        <v>1190</v>
      </c>
    </row>
    <row r="351" spans="1:2">
      <c r="A351" s="136" t="s">
        <v>1191</v>
      </c>
      <c r="B351" s="136" t="s">
        <v>1192</v>
      </c>
    </row>
    <row r="352" spans="1:2">
      <c r="A352" s="136" t="s">
        <v>1193</v>
      </c>
      <c r="B352" s="136" t="s">
        <v>1194</v>
      </c>
    </row>
    <row r="353" spans="1:2">
      <c r="A353" s="136" t="s">
        <v>1195</v>
      </c>
      <c r="B353" s="136" t="s">
        <v>1196</v>
      </c>
    </row>
    <row r="354" spans="1:2">
      <c r="A354" s="136" t="s">
        <v>1197</v>
      </c>
      <c r="B354" s="136" t="s">
        <v>1198</v>
      </c>
    </row>
    <row r="355" spans="1:2">
      <c r="A355" s="136" t="s">
        <v>1199</v>
      </c>
      <c r="B355" s="136" t="s">
        <v>1200</v>
      </c>
    </row>
    <row r="356" spans="1:2">
      <c r="A356" s="136" t="s">
        <v>1201</v>
      </c>
      <c r="B356" s="136" t="s">
        <v>1202</v>
      </c>
    </row>
    <row r="357" spans="1:2">
      <c r="A357" s="136" t="s">
        <v>1203</v>
      </c>
      <c r="B357" s="136" t="s">
        <v>1204</v>
      </c>
    </row>
    <row r="358" spans="1:2">
      <c r="A358" s="136" t="s">
        <v>1205</v>
      </c>
      <c r="B358" s="136" t="s">
        <v>1206</v>
      </c>
    </row>
    <row r="359" spans="1:2">
      <c r="A359" s="136" t="s">
        <v>1207</v>
      </c>
      <c r="B359" s="136" t="s">
        <v>1208</v>
      </c>
    </row>
    <row r="360" spans="1:2">
      <c r="A360" s="136" t="s">
        <v>1209</v>
      </c>
      <c r="B360" s="136" t="s">
        <v>1210</v>
      </c>
    </row>
    <row r="361" spans="1:2">
      <c r="A361" s="136" t="s">
        <v>1211</v>
      </c>
      <c r="B361" s="136" t="s">
        <v>1212</v>
      </c>
    </row>
    <row r="362" spans="1:2">
      <c r="A362" s="136" t="s">
        <v>1213</v>
      </c>
      <c r="B362" s="136" t="s">
        <v>1214</v>
      </c>
    </row>
    <row r="363" spans="1:2">
      <c r="A363" s="136" t="s">
        <v>1215</v>
      </c>
      <c r="B363" s="136" t="s">
        <v>1216</v>
      </c>
    </row>
    <row r="364" spans="1:2">
      <c r="A364" s="136" t="s">
        <v>1217</v>
      </c>
      <c r="B364" s="136" t="s">
        <v>1218</v>
      </c>
    </row>
    <row r="365" spans="1:2">
      <c r="A365" s="136" t="s">
        <v>1219</v>
      </c>
      <c r="B365" s="136" t="s">
        <v>1220</v>
      </c>
    </row>
    <row r="366" spans="1:2">
      <c r="A366" s="136" t="s">
        <v>1221</v>
      </c>
      <c r="B366" s="136" t="s">
        <v>1222</v>
      </c>
    </row>
    <row r="367" spans="1:2">
      <c r="A367" s="136" t="s">
        <v>1223</v>
      </c>
      <c r="B367" s="136" t="s">
        <v>1224</v>
      </c>
    </row>
    <row r="368" spans="1:2">
      <c r="A368" s="136" t="s">
        <v>1225</v>
      </c>
      <c r="B368" s="136" t="s">
        <v>1226</v>
      </c>
    </row>
    <row r="369" spans="1:2">
      <c r="A369" s="136" t="s">
        <v>1227</v>
      </c>
      <c r="B369" s="136" t="s">
        <v>1228</v>
      </c>
    </row>
    <row r="370" spans="1:2">
      <c r="A370" s="136" t="s">
        <v>1229</v>
      </c>
      <c r="B370" s="136" t="s">
        <v>1230</v>
      </c>
    </row>
    <row r="371" spans="1:2">
      <c r="A371" s="136" t="s">
        <v>1231</v>
      </c>
      <c r="B371" s="136" t="s">
        <v>1232</v>
      </c>
    </row>
    <row r="372" spans="1:2">
      <c r="A372" s="136" t="s">
        <v>1233</v>
      </c>
      <c r="B372" s="136" t="s">
        <v>1234</v>
      </c>
    </row>
    <row r="373" spans="1:2">
      <c r="A373" s="136" t="s">
        <v>1235</v>
      </c>
      <c r="B373" s="136" t="s">
        <v>1236</v>
      </c>
    </row>
    <row r="374" spans="1:2">
      <c r="A374" s="136" t="s">
        <v>1237</v>
      </c>
      <c r="B374" s="136" t="s">
        <v>1238</v>
      </c>
    </row>
    <row r="375" spans="1:2">
      <c r="A375" s="136" t="s">
        <v>1239</v>
      </c>
      <c r="B375" s="136" t="s">
        <v>1240</v>
      </c>
    </row>
    <row r="376" spans="1:2">
      <c r="A376" s="136" t="s">
        <v>1241</v>
      </c>
      <c r="B376" s="136" t="s">
        <v>1242</v>
      </c>
    </row>
    <row r="377" spans="1:2">
      <c r="A377" s="136" t="s">
        <v>1243</v>
      </c>
      <c r="B377" s="136" t="s">
        <v>1244</v>
      </c>
    </row>
    <row r="378" spans="1:2">
      <c r="A378" s="136" t="s">
        <v>1245</v>
      </c>
      <c r="B378" s="136" t="s">
        <v>1246</v>
      </c>
    </row>
    <row r="379" spans="1:2">
      <c r="A379" s="136" t="s">
        <v>1247</v>
      </c>
      <c r="B379" s="136" t="s">
        <v>1248</v>
      </c>
    </row>
    <row r="380" spans="1:2">
      <c r="A380" s="136" t="s">
        <v>1249</v>
      </c>
      <c r="B380" s="136" t="s">
        <v>1250</v>
      </c>
    </row>
    <row r="381" spans="1:2">
      <c r="A381" s="136" t="s">
        <v>1251</v>
      </c>
      <c r="B381" s="136" t="s">
        <v>1252</v>
      </c>
    </row>
    <row r="382" spans="1:2">
      <c r="A382" s="136" t="s">
        <v>1253</v>
      </c>
      <c r="B382" s="136" t="s">
        <v>1254</v>
      </c>
    </row>
    <row r="383" spans="1:2">
      <c r="A383" s="136" t="s">
        <v>1255</v>
      </c>
      <c r="B383" s="136" t="s">
        <v>1256</v>
      </c>
    </row>
    <row r="384" spans="1:2">
      <c r="A384" s="136" t="s">
        <v>1257</v>
      </c>
      <c r="B384" s="136" t="s">
        <v>1258</v>
      </c>
    </row>
    <row r="385" spans="1:2">
      <c r="A385" s="136" t="s">
        <v>1259</v>
      </c>
      <c r="B385" s="136" t="s">
        <v>1260</v>
      </c>
    </row>
    <row r="386" spans="1:2">
      <c r="A386" s="136" t="s">
        <v>1261</v>
      </c>
      <c r="B386" s="136" t="s">
        <v>1262</v>
      </c>
    </row>
    <row r="387" spans="1:2">
      <c r="A387" s="136" t="s">
        <v>1263</v>
      </c>
      <c r="B387" s="136" t="s">
        <v>1264</v>
      </c>
    </row>
    <row r="388" spans="1:2">
      <c r="A388" s="136" t="s">
        <v>1265</v>
      </c>
      <c r="B388" s="136" t="s">
        <v>1266</v>
      </c>
    </row>
    <row r="389" spans="1:2">
      <c r="A389" s="136" t="s">
        <v>1267</v>
      </c>
      <c r="B389" s="136" t="s">
        <v>1268</v>
      </c>
    </row>
    <row r="390" spans="1:2">
      <c r="A390" s="136" t="s">
        <v>1269</v>
      </c>
      <c r="B390" s="136" t="s">
        <v>1270</v>
      </c>
    </row>
    <row r="391" spans="1:2">
      <c r="A391" s="136" t="s">
        <v>1271</v>
      </c>
      <c r="B391" s="136" t="s">
        <v>1272</v>
      </c>
    </row>
    <row r="392" spans="1:2">
      <c r="A392" s="136" t="s">
        <v>1273</v>
      </c>
      <c r="B392" s="136" t="s">
        <v>1274</v>
      </c>
    </row>
    <row r="393" spans="1:2">
      <c r="A393" s="136" t="s">
        <v>1275</v>
      </c>
      <c r="B393" s="136" t="s">
        <v>1276</v>
      </c>
    </row>
    <row r="394" spans="1:2">
      <c r="A394" s="136" t="s">
        <v>1277</v>
      </c>
      <c r="B394" s="136" t="s">
        <v>1278</v>
      </c>
    </row>
    <row r="395" spans="1:2">
      <c r="A395" s="136" t="s">
        <v>1279</v>
      </c>
      <c r="B395" s="136" t="s">
        <v>1280</v>
      </c>
    </row>
    <row r="396" spans="1:2">
      <c r="A396" s="136" t="s">
        <v>1281</v>
      </c>
      <c r="B396" s="136" t="s">
        <v>1282</v>
      </c>
    </row>
    <row r="397" spans="1:2">
      <c r="A397" s="136" t="s">
        <v>1283</v>
      </c>
      <c r="B397" s="136" t="s">
        <v>1284</v>
      </c>
    </row>
    <row r="398" spans="1:2">
      <c r="A398" s="136" t="s">
        <v>1285</v>
      </c>
      <c r="B398" s="136" t="s">
        <v>1286</v>
      </c>
    </row>
    <row r="399" spans="1:2">
      <c r="A399" s="136" t="s">
        <v>1287</v>
      </c>
      <c r="B399" s="136" t="s">
        <v>1288</v>
      </c>
    </row>
    <row r="400" spans="1:2">
      <c r="A400" s="136" t="s">
        <v>1289</v>
      </c>
      <c r="B400" s="136" t="s">
        <v>1290</v>
      </c>
    </row>
    <row r="401" spans="1:2">
      <c r="A401" s="136" t="s">
        <v>1291</v>
      </c>
      <c r="B401" s="136" t="s">
        <v>1292</v>
      </c>
    </row>
    <row r="402" spans="1:2">
      <c r="A402" s="136" t="s">
        <v>1293</v>
      </c>
      <c r="B402" s="136" t="s">
        <v>1294</v>
      </c>
    </row>
    <row r="403" spans="1:2">
      <c r="A403" s="136" t="s">
        <v>1295</v>
      </c>
      <c r="B403" s="136" t="s">
        <v>1296</v>
      </c>
    </row>
    <row r="404" spans="1:2">
      <c r="A404" s="136" t="s">
        <v>1297</v>
      </c>
      <c r="B404" s="136" t="s">
        <v>1298</v>
      </c>
    </row>
    <row r="405" spans="1:2">
      <c r="A405" s="136" t="s">
        <v>1299</v>
      </c>
      <c r="B405" s="136" t="s">
        <v>1300</v>
      </c>
    </row>
    <row r="406" spans="1:2">
      <c r="A406" s="136" t="s">
        <v>1301</v>
      </c>
      <c r="B406" s="136" t="s">
        <v>1302</v>
      </c>
    </row>
    <row r="407" spans="1:2">
      <c r="A407" s="136" t="s">
        <v>1303</v>
      </c>
      <c r="B407" s="136" t="s">
        <v>1304</v>
      </c>
    </row>
    <row r="408" spans="1:2">
      <c r="A408" s="136" t="s">
        <v>1305</v>
      </c>
      <c r="B408" s="136" t="s">
        <v>1306</v>
      </c>
    </row>
    <row r="409" spans="1:2">
      <c r="A409" s="136" t="s">
        <v>1307</v>
      </c>
      <c r="B409" s="136" t="s">
        <v>1308</v>
      </c>
    </row>
    <row r="410" spans="1:2">
      <c r="A410" s="136" t="s">
        <v>1309</v>
      </c>
      <c r="B410" s="136" t="s">
        <v>1310</v>
      </c>
    </row>
    <row r="411" spans="1:2">
      <c r="A411" s="136" t="s">
        <v>1311</v>
      </c>
      <c r="B411" s="136" t="s">
        <v>1312</v>
      </c>
    </row>
    <row r="412" spans="1:2">
      <c r="A412" s="136" t="s">
        <v>1313</v>
      </c>
      <c r="B412" s="136" t="s">
        <v>1314</v>
      </c>
    </row>
    <row r="413" spans="1:2">
      <c r="A413" s="136" t="s">
        <v>1315</v>
      </c>
      <c r="B413" s="136" t="s">
        <v>1316</v>
      </c>
    </row>
    <row r="414" spans="1:2">
      <c r="A414" s="136" t="s">
        <v>1317</v>
      </c>
      <c r="B414" s="136" t="s">
        <v>1318</v>
      </c>
    </row>
    <row r="415" spans="1:2">
      <c r="A415" s="136" t="s">
        <v>1319</v>
      </c>
      <c r="B415" s="136" t="s">
        <v>1320</v>
      </c>
    </row>
    <row r="416" spans="1:2">
      <c r="A416" s="136" t="s">
        <v>1321</v>
      </c>
      <c r="B416" s="136" t="s">
        <v>1322</v>
      </c>
    </row>
    <row r="417" spans="1:2">
      <c r="A417" s="136" t="s">
        <v>1323</v>
      </c>
      <c r="B417" s="136" t="s">
        <v>1324</v>
      </c>
    </row>
    <row r="418" spans="1:2">
      <c r="A418" s="136" t="s">
        <v>1325</v>
      </c>
      <c r="B418" s="136" t="s">
        <v>1326</v>
      </c>
    </row>
    <row r="419" spans="1:2">
      <c r="A419" s="136" t="s">
        <v>1327</v>
      </c>
      <c r="B419" s="136" t="s">
        <v>1328</v>
      </c>
    </row>
    <row r="420" spans="1:2">
      <c r="A420" s="136" t="s">
        <v>1329</v>
      </c>
      <c r="B420" s="136" t="s">
        <v>1330</v>
      </c>
    </row>
    <row r="421" spans="1:2">
      <c r="A421" s="136" t="s">
        <v>1331</v>
      </c>
      <c r="B421" s="136" t="s">
        <v>1332</v>
      </c>
    </row>
    <row r="422" spans="1:2">
      <c r="A422" s="136" t="s">
        <v>1333</v>
      </c>
      <c r="B422" s="136" t="s">
        <v>1334</v>
      </c>
    </row>
    <row r="423" spans="1:2">
      <c r="A423" s="136" t="s">
        <v>1335</v>
      </c>
      <c r="B423" s="136" t="s">
        <v>1336</v>
      </c>
    </row>
    <row r="424" spans="1:2">
      <c r="A424" s="136" t="s">
        <v>1337</v>
      </c>
      <c r="B424" s="136" t="s">
        <v>1338</v>
      </c>
    </row>
    <row r="425" spans="1:2">
      <c r="A425" s="136" t="s">
        <v>1339</v>
      </c>
      <c r="B425" s="136" t="s">
        <v>1340</v>
      </c>
    </row>
    <row r="426" spans="1:2">
      <c r="A426" s="136" t="s">
        <v>1341</v>
      </c>
      <c r="B426" s="136" t="s">
        <v>1342</v>
      </c>
    </row>
    <row r="427" spans="1:2">
      <c r="A427" s="136" t="s">
        <v>1343</v>
      </c>
      <c r="B427" s="136" t="s">
        <v>1344</v>
      </c>
    </row>
    <row r="428" spans="1:2">
      <c r="A428" s="136" t="s">
        <v>1345</v>
      </c>
      <c r="B428" s="136" t="s">
        <v>1346</v>
      </c>
    </row>
    <row r="429" spans="1:2">
      <c r="A429" s="136" t="s">
        <v>1347</v>
      </c>
      <c r="B429" s="136" t="s">
        <v>1348</v>
      </c>
    </row>
    <row r="430" spans="1:2">
      <c r="A430" s="136" t="s">
        <v>1349</v>
      </c>
      <c r="B430" s="136" t="s">
        <v>1350</v>
      </c>
    </row>
    <row r="431" spans="1:2">
      <c r="A431" s="136" t="s">
        <v>1351</v>
      </c>
      <c r="B431" s="136" t="s">
        <v>1352</v>
      </c>
    </row>
    <row r="432" spans="1:2">
      <c r="A432" s="136" t="s">
        <v>1353</v>
      </c>
      <c r="B432" s="136" t="s">
        <v>1354</v>
      </c>
    </row>
    <row r="433" spans="1:2">
      <c r="A433" s="136" t="s">
        <v>1355</v>
      </c>
      <c r="B433" s="136" t="s">
        <v>1356</v>
      </c>
    </row>
    <row r="434" spans="1:2">
      <c r="A434" s="136" t="s">
        <v>1357</v>
      </c>
      <c r="B434" s="136" t="s">
        <v>1358</v>
      </c>
    </row>
    <row r="435" spans="1:2">
      <c r="A435" s="136" t="s">
        <v>1359</v>
      </c>
      <c r="B435" s="136" t="s">
        <v>1360</v>
      </c>
    </row>
    <row r="436" spans="1:2">
      <c r="A436" s="136" t="s">
        <v>1361</v>
      </c>
      <c r="B436" s="136" t="s">
        <v>1362</v>
      </c>
    </row>
    <row r="437" spans="1:2">
      <c r="A437" s="136" t="s">
        <v>1363</v>
      </c>
      <c r="B437" s="136" t="s">
        <v>1364</v>
      </c>
    </row>
    <row r="438" spans="1:2">
      <c r="A438" s="136" t="s">
        <v>1365</v>
      </c>
      <c r="B438" s="136" t="s">
        <v>1366</v>
      </c>
    </row>
    <row r="439" spans="1:2">
      <c r="A439" s="136" t="s">
        <v>1367</v>
      </c>
      <c r="B439" s="136" t="s">
        <v>1368</v>
      </c>
    </row>
    <row r="440" spans="1:2">
      <c r="A440" s="136" t="s">
        <v>1369</v>
      </c>
      <c r="B440" s="136" t="s">
        <v>1370</v>
      </c>
    </row>
    <row r="441" spans="1:2">
      <c r="A441" s="136" t="s">
        <v>1371</v>
      </c>
      <c r="B441" s="136" t="s">
        <v>1372</v>
      </c>
    </row>
    <row r="442" spans="1:2">
      <c r="A442" s="136" t="s">
        <v>1373</v>
      </c>
      <c r="B442" s="136" t="s">
        <v>1374</v>
      </c>
    </row>
    <row r="443" spans="1:2">
      <c r="A443" s="136" t="s">
        <v>1375</v>
      </c>
      <c r="B443" s="136" t="s">
        <v>1376</v>
      </c>
    </row>
    <row r="444" spans="1:2">
      <c r="A444" s="136" t="s">
        <v>1377</v>
      </c>
      <c r="B444" s="136" t="s">
        <v>1378</v>
      </c>
    </row>
    <row r="445" spans="1:2">
      <c r="A445" s="136" t="s">
        <v>1379</v>
      </c>
      <c r="B445" s="136" t="s">
        <v>1380</v>
      </c>
    </row>
    <row r="446" spans="1:2">
      <c r="A446" s="136" t="s">
        <v>1381</v>
      </c>
      <c r="B446" s="136" t="s">
        <v>1382</v>
      </c>
    </row>
    <row r="447" spans="1:2">
      <c r="A447" s="136" t="s">
        <v>1383</v>
      </c>
      <c r="B447" s="136" t="s">
        <v>1384</v>
      </c>
    </row>
    <row r="448" spans="1:2">
      <c r="A448" s="136" t="s">
        <v>1385</v>
      </c>
      <c r="B448" s="136" t="s">
        <v>1386</v>
      </c>
    </row>
    <row r="449" spans="1:2">
      <c r="A449" s="136" t="s">
        <v>1387</v>
      </c>
      <c r="B449" s="136" t="s">
        <v>1388</v>
      </c>
    </row>
    <row r="450" spans="1:2">
      <c r="A450" s="136" t="s">
        <v>1389</v>
      </c>
      <c r="B450" s="136" t="s">
        <v>1390</v>
      </c>
    </row>
    <row r="451" spans="1:2">
      <c r="A451" s="136" t="s">
        <v>1391</v>
      </c>
      <c r="B451" s="136" t="s">
        <v>1392</v>
      </c>
    </row>
    <row r="452" spans="1:2">
      <c r="A452" s="136" t="s">
        <v>1393</v>
      </c>
      <c r="B452" s="136" t="s">
        <v>1394</v>
      </c>
    </row>
    <row r="453" spans="1:2">
      <c r="A453" s="136" t="s">
        <v>1395</v>
      </c>
      <c r="B453" s="136" t="s">
        <v>1396</v>
      </c>
    </row>
    <row r="454" spans="1:2">
      <c r="A454" s="136" t="s">
        <v>1397</v>
      </c>
      <c r="B454" s="136" t="s">
        <v>1398</v>
      </c>
    </row>
    <row r="455" spans="1:2">
      <c r="A455" s="136" t="s">
        <v>1399</v>
      </c>
      <c r="B455" s="136" t="s">
        <v>1400</v>
      </c>
    </row>
    <row r="456" spans="1:2">
      <c r="A456" s="136" t="s">
        <v>1401</v>
      </c>
      <c r="B456" s="136" t="s">
        <v>1402</v>
      </c>
    </row>
    <row r="457" spans="1:2">
      <c r="A457" s="136" t="s">
        <v>1403</v>
      </c>
      <c r="B457" s="136" t="s">
        <v>1404</v>
      </c>
    </row>
    <row r="458" spans="1:2">
      <c r="A458" s="136" t="s">
        <v>1405</v>
      </c>
      <c r="B458" s="136" t="s">
        <v>1406</v>
      </c>
    </row>
    <row r="459" spans="1:2">
      <c r="A459" s="136" t="s">
        <v>1407</v>
      </c>
      <c r="B459" s="136" t="s">
        <v>1408</v>
      </c>
    </row>
    <row r="460" spans="1:2">
      <c r="A460" s="136" t="s">
        <v>1409</v>
      </c>
      <c r="B460" s="136" t="s">
        <v>1410</v>
      </c>
    </row>
    <row r="461" spans="1:2">
      <c r="A461" s="136" t="s">
        <v>1411</v>
      </c>
      <c r="B461" s="136" t="s">
        <v>1412</v>
      </c>
    </row>
    <row r="462" spans="1:2">
      <c r="A462" s="136" t="s">
        <v>1413</v>
      </c>
      <c r="B462" s="136" t="s">
        <v>1414</v>
      </c>
    </row>
    <row r="463" spans="1:2">
      <c r="A463" s="136" t="s">
        <v>1415</v>
      </c>
      <c r="B463" s="136" t="s">
        <v>1416</v>
      </c>
    </row>
    <row r="464" spans="1:2">
      <c r="A464" s="136" t="s">
        <v>1417</v>
      </c>
      <c r="B464" s="136" t="s">
        <v>1418</v>
      </c>
    </row>
    <row r="465" spans="1:2">
      <c r="A465" s="136" t="s">
        <v>1419</v>
      </c>
      <c r="B465" s="136" t="s">
        <v>1420</v>
      </c>
    </row>
    <row r="466" spans="1:2">
      <c r="A466" s="136" t="s">
        <v>1421</v>
      </c>
      <c r="B466" s="136" t="s">
        <v>1422</v>
      </c>
    </row>
    <row r="467" spans="1:2">
      <c r="A467" s="136" t="s">
        <v>1423</v>
      </c>
      <c r="B467" s="136" t="s">
        <v>1424</v>
      </c>
    </row>
    <row r="468" spans="1:2">
      <c r="A468" s="136" t="s">
        <v>1425</v>
      </c>
      <c r="B468" s="136" t="s">
        <v>1426</v>
      </c>
    </row>
    <row r="469" spans="1:2">
      <c r="A469" s="136" t="s">
        <v>1427</v>
      </c>
      <c r="B469" s="136" t="s">
        <v>1428</v>
      </c>
    </row>
    <row r="470" spans="1:2">
      <c r="A470" s="136" t="s">
        <v>1429</v>
      </c>
      <c r="B470" s="136" t="s">
        <v>1430</v>
      </c>
    </row>
    <row r="471" spans="1:2">
      <c r="A471" s="136" t="s">
        <v>1431</v>
      </c>
      <c r="B471" s="136" t="s">
        <v>1432</v>
      </c>
    </row>
    <row r="472" spans="1:2">
      <c r="A472" s="136" t="s">
        <v>1433</v>
      </c>
      <c r="B472" s="136" t="s">
        <v>1434</v>
      </c>
    </row>
    <row r="473" spans="1:2">
      <c r="A473" s="136" t="s">
        <v>1435</v>
      </c>
      <c r="B473" s="136" t="s">
        <v>1436</v>
      </c>
    </row>
    <row r="474" spans="1:2">
      <c r="A474" s="136" t="s">
        <v>1437</v>
      </c>
      <c r="B474" s="136" t="s">
        <v>1438</v>
      </c>
    </row>
    <row r="475" spans="1:2">
      <c r="A475" s="136" t="s">
        <v>1439</v>
      </c>
      <c r="B475" s="136" t="s">
        <v>1440</v>
      </c>
    </row>
    <row r="476" spans="1:2">
      <c r="A476" s="136" t="s">
        <v>1441</v>
      </c>
      <c r="B476" s="136" t="s">
        <v>1442</v>
      </c>
    </row>
    <row r="477" spans="1:2">
      <c r="A477" s="136" t="s">
        <v>1443</v>
      </c>
      <c r="B477" s="136" t="s">
        <v>1444</v>
      </c>
    </row>
    <row r="478" spans="1:2">
      <c r="A478" s="136" t="s">
        <v>1445</v>
      </c>
      <c r="B478" s="136" t="s">
        <v>1446</v>
      </c>
    </row>
    <row r="479" spans="1:2">
      <c r="A479" s="136" t="s">
        <v>1447</v>
      </c>
      <c r="B479" s="136" t="s">
        <v>1448</v>
      </c>
    </row>
    <row r="480" spans="1:2">
      <c r="A480" s="136" t="s">
        <v>1449</v>
      </c>
      <c r="B480" s="136" t="s">
        <v>1450</v>
      </c>
    </row>
    <row r="481" spans="1:2">
      <c r="A481" s="136" t="s">
        <v>1451</v>
      </c>
      <c r="B481" s="136" t="s">
        <v>1452</v>
      </c>
    </row>
    <row r="482" spans="1:2">
      <c r="A482" s="136" t="s">
        <v>1453</v>
      </c>
      <c r="B482" s="136" t="s">
        <v>1454</v>
      </c>
    </row>
    <row r="483" spans="1:2">
      <c r="A483" s="136" t="s">
        <v>1455</v>
      </c>
      <c r="B483" s="136" t="s">
        <v>1456</v>
      </c>
    </row>
    <row r="484" spans="1:2">
      <c r="A484" s="136" t="s">
        <v>1457</v>
      </c>
      <c r="B484" s="136" t="s">
        <v>1458</v>
      </c>
    </row>
    <row r="485" spans="1:2">
      <c r="A485" s="136" t="s">
        <v>1459</v>
      </c>
      <c r="B485" s="136" t="s">
        <v>1460</v>
      </c>
    </row>
    <row r="486" spans="1:2">
      <c r="A486" s="136" t="s">
        <v>1461</v>
      </c>
      <c r="B486" s="136" t="s">
        <v>1462</v>
      </c>
    </row>
    <row r="487" spans="1:2">
      <c r="A487" s="136" t="s">
        <v>1463</v>
      </c>
      <c r="B487" s="136" t="s">
        <v>1464</v>
      </c>
    </row>
    <row r="488" spans="1:2">
      <c r="A488" s="136" t="s">
        <v>1465</v>
      </c>
      <c r="B488" s="136" t="s">
        <v>1466</v>
      </c>
    </row>
    <row r="489" spans="1:2">
      <c r="A489" s="136" t="s">
        <v>1467</v>
      </c>
      <c r="B489" s="136" t="s">
        <v>1468</v>
      </c>
    </row>
    <row r="490" spans="1:2">
      <c r="A490" s="136" t="s">
        <v>1469</v>
      </c>
      <c r="B490" s="136" t="s">
        <v>1470</v>
      </c>
    </row>
    <row r="491" spans="1:2">
      <c r="A491" s="136" t="s">
        <v>1471</v>
      </c>
      <c r="B491" s="136" t="s">
        <v>1472</v>
      </c>
    </row>
    <row r="492" spans="1:2">
      <c r="A492" s="136" t="s">
        <v>1473</v>
      </c>
      <c r="B492" s="136" t="s">
        <v>1474</v>
      </c>
    </row>
    <row r="493" spans="1:2">
      <c r="A493" s="136" t="s">
        <v>1475</v>
      </c>
      <c r="B493" s="136" t="s">
        <v>1476</v>
      </c>
    </row>
    <row r="494" spans="1:2">
      <c r="A494" s="136" t="s">
        <v>1477</v>
      </c>
      <c r="B494" s="136" t="s">
        <v>1478</v>
      </c>
    </row>
    <row r="495" spans="1:2">
      <c r="A495" s="136" t="s">
        <v>1479</v>
      </c>
      <c r="B495" s="136" t="s">
        <v>1480</v>
      </c>
    </row>
    <row r="496" spans="1:2">
      <c r="A496" s="136" t="s">
        <v>1481</v>
      </c>
      <c r="B496" s="136" t="s">
        <v>1482</v>
      </c>
    </row>
    <row r="497" spans="1:2">
      <c r="A497" s="136" t="s">
        <v>1483</v>
      </c>
      <c r="B497" s="136" t="s">
        <v>1484</v>
      </c>
    </row>
    <row r="498" spans="1:2">
      <c r="A498" s="136" t="s">
        <v>1485</v>
      </c>
      <c r="B498" s="136" t="s">
        <v>1486</v>
      </c>
    </row>
    <row r="499" spans="1:2">
      <c r="A499" s="136" t="s">
        <v>1487</v>
      </c>
      <c r="B499" s="136" t="s">
        <v>1488</v>
      </c>
    </row>
    <row r="500" spans="1:2">
      <c r="A500" s="136" t="s">
        <v>1489</v>
      </c>
      <c r="B500" s="136" t="s">
        <v>1490</v>
      </c>
    </row>
    <row r="501" spans="1:2">
      <c r="A501" s="136" t="s">
        <v>1491</v>
      </c>
      <c r="B501" s="136" t="s">
        <v>239</v>
      </c>
    </row>
    <row r="502" spans="1:2">
      <c r="A502" s="136" t="s">
        <v>1492</v>
      </c>
      <c r="B502" s="136" t="s">
        <v>1493</v>
      </c>
    </row>
    <row r="503" spans="1:2">
      <c r="A503" s="136" t="s">
        <v>1494</v>
      </c>
      <c r="B503" s="136" t="s">
        <v>1495</v>
      </c>
    </row>
    <row r="504" spans="1:2">
      <c r="A504" s="136" t="s">
        <v>1496</v>
      </c>
      <c r="B504" s="136" t="s">
        <v>1497</v>
      </c>
    </row>
    <row r="505" spans="1:2">
      <c r="A505" s="136" t="s">
        <v>1498</v>
      </c>
      <c r="B505" s="136" t="s">
        <v>1499</v>
      </c>
    </row>
    <row r="506" spans="1:2">
      <c r="A506" s="136" t="s">
        <v>1500</v>
      </c>
      <c r="B506" s="136" t="s">
        <v>1501</v>
      </c>
    </row>
    <row r="507" spans="1:2">
      <c r="A507" s="136" t="s">
        <v>1502</v>
      </c>
      <c r="B507" s="136" t="s">
        <v>1503</v>
      </c>
    </row>
    <row r="508" spans="1:2">
      <c r="A508" s="136" t="s">
        <v>1504</v>
      </c>
      <c r="B508" s="136" t="s">
        <v>1505</v>
      </c>
    </row>
    <row r="509" spans="1:2">
      <c r="A509" s="136" t="s">
        <v>1506</v>
      </c>
      <c r="B509" s="136" t="s">
        <v>1507</v>
      </c>
    </row>
    <row r="510" spans="1:2">
      <c r="A510" s="136" t="s">
        <v>1508</v>
      </c>
      <c r="B510" s="136" t="s">
        <v>1509</v>
      </c>
    </row>
    <row r="511" spans="1:2">
      <c r="A511" s="136" t="s">
        <v>1510</v>
      </c>
      <c r="B511" s="136" t="s">
        <v>1511</v>
      </c>
    </row>
    <row r="512" spans="1:2">
      <c r="A512" s="136" t="s">
        <v>1512</v>
      </c>
      <c r="B512" s="136" t="s">
        <v>1513</v>
      </c>
    </row>
    <row r="513" spans="1:2">
      <c r="A513" s="136" t="s">
        <v>1514</v>
      </c>
      <c r="B513" s="136" t="s">
        <v>1515</v>
      </c>
    </row>
    <row r="514" spans="1:2">
      <c r="A514" s="136" t="s">
        <v>1516</v>
      </c>
      <c r="B514" s="136" t="s">
        <v>1517</v>
      </c>
    </row>
    <row r="515" spans="1:2">
      <c r="A515" s="136" t="s">
        <v>1518</v>
      </c>
      <c r="B515" s="136" t="s">
        <v>1519</v>
      </c>
    </row>
    <row r="516" spans="1:2">
      <c r="A516" s="136" t="s">
        <v>1520</v>
      </c>
      <c r="B516" s="136" t="s">
        <v>1521</v>
      </c>
    </row>
    <row r="517" spans="1:2">
      <c r="A517" s="136" t="s">
        <v>1522</v>
      </c>
      <c r="B517" s="136" t="s">
        <v>1523</v>
      </c>
    </row>
    <row r="518" spans="1:2">
      <c r="A518" s="136" t="s">
        <v>1524</v>
      </c>
      <c r="B518" s="136" t="s">
        <v>1525</v>
      </c>
    </row>
    <row r="519" spans="1:2">
      <c r="A519" s="136" t="s">
        <v>1526</v>
      </c>
      <c r="B519" s="136" t="s">
        <v>1527</v>
      </c>
    </row>
    <row r="520" spans="1:2">
      <c r="A520" s="136" t="s">
        <v>1528</v>
      </c>
      <c r="B520" s="136" t="s">
        <v>1529</v>
      </c>
    </row>
    <row r="521" spans="1:2">
      <c r="A521" s="136" t="s">
        <v>1530</v>
      </c>
      <c r="B521" s="136" t="s">
        <v>1531</v>
      </c>
    </row>
    <row r="522" spans="1:2">
      <c r="A522" s="136" t="s">
        <v>1532</v>
      </c>
      <c r="B522" s="136" t="s">
        <v>1533</v>
      </c>
    </row>
    <row r="523" spans="1:2">
      <c r="A523" s="136" t="s">
        <v>1534</v>
      </c>
      <c r="B523" s="136" t="s">
        <v>1535</v>
      </c>
    </row>
    <row r="524" spans="1:2">
      <c r="A524" s="136" t="s">
        <v>1536</v>
      </c>
      <c r="B524" s="136" t="s">
        <v>1537</v>
      </c>
    </row>
    <row r="525" spans="1:2">
      <c r="A525" s="136" t="s">
        <v>1538</v>
      </c>
      <c r="B525" s="136" t="s">
        <v>1539</v>
      </c>
    </row>
    <row r="526" spans="1:2">
      <c r="A526" s="136" t="s">
        <v>1540</v>
      </c>
      <c r="B526" s="136" t="s">
        <v>1541</v>
      </c>
    </row>
    <row r="527" spans="1:2">
      <c r="A527" s="136" t="s">
        <v>1542</v>
      </c>
      <c r="B527" s="136" t="s">
        <v>1543</v>
      </c>
    </row>
    <row r="528" spans="1:2">
      <c r="A528" s="136" t="s">
        <v>1544</v>
      </c>
      <c r="B528" s="136" t="s">
        <v>1545</v>
      </c>
    </row>
    <row r="529" spans="1:2">
      <c r="A529" s="136" t="s">
        <v>1546</v>
      </c>
      <c r="B529" s="136" t="s">
        <v>1547</v>
      </c>
    </row>
    <row r="530" spans="1:2">
      <c r="A530" s="136" t="s">
        <v>1548</v>
      </c>
      <c r="B530" s="136" t="s">
        <v>1549</v>
      </c>
    </row>
    <row r="531" spans="1:2">
      <c r="A531" s="136" t="s">
        <v>1550</v>
      </c>
      <c r="B531" s="136" t="s">
        <v>1551</v>
      </c>
    </row>
    <row r="532" spans="1:2">
      <c r="A532" s="136" t="s">
        <v>1552</v>
      </c>
      <c r="B532" s="136" t="s">
        <v>1553</v>
      </c>
    </row>
    <row r="533" spans="1:2">
      <c r="A533" s="136" t="s">
        <v>1554</v>
      </c>
      <c r="B533" s="136" t="s">
        <v>1555</v>
      </c>
    </row>
    <row r="534" spans="1:2">
      <c r="A534" s="136" t="s">
        <v>1556</v>
      </c>
      <c r="B534" s="136" t="s">
        <v>1557</v>
      </c>
    </row>
    <row r="535" spans="1:2">
      <c r="A535" s="136" t="s">
        <v>1558</v>
      </c>
      <c r="B535" s="136" t="s">
        <v>1559</v>
      </c>
    </row>
    <row r="536" spans="1:2">
      <c r="A536" s="136" t="s">
        <v>1560</v>
      </c>
      <c r="B536" s="136" t="s">
        <v>1561</v>
      </c>
    </row>
    <row r="537" spans="1:2">
      <c r="A537" s="136" t="s">
        <v>1562</v>
      </c>
      <c r="B537" s="136" t="s">
        <v>1563</v>
      </c>
    </row>
    <row r="538" spans="1:2">
      <c r="A538" s="136" t="s">
        <v>1564</v>
      </c>
      <c r="B538" s="136" t="s">
        <v>1565</v>
      </c>
    </row>
    <row r="539" spans="1:2">
      <c r="A539" s="136" t="s">
        <v>1566</v>
      </c>
      <c r="B539" s="136" t="s">
        <v>1567</v>
      </c>
    </row>
    <row r="540" spans="1:2">
      <c r="A540" s="136" t="s">
        <v>1568</v>
      </c>
      <c r="B540" s="136" t="s">
        <v>1569</v>
      </c>
    </row>
    <row r="541" spans="1:2">
      <c r="A541" s="136" t="s">
        <v>1570</v>
      </c>
      <c r="B541" s="136" t="s">
        <v>1571</v>
      </c>
    </row>
    <row r="542" spans="1:2">
      <c r="A542" s="136" t="s">
        <v>1572</v>
      </c>
      <c r="B542" s="136" t="s">
        <v>1573</v>
      </c>
    </row>
    <row r="543" spans="1:2">
      <c r="A543" s="136" t="s">
        <v>1574</v>
      </c>
      <c r="B543" s="136" t="s">
        <v>1575</v>
      </c>
    </row>
    <row r="544" spans="1:2">
      <c r="A544" s="136" t="s">
        <v>1576</v>
      </c>
      <c r="B544" s="136" t="s">
        <v>1577</v>
      </c>
    </row>
    <row r="545" spans="1:2">
      <c r="A545" s="136" t="s">
        <v>1578</v>
      </c>
      <c r="B545" s="136" t="s">
        <v>1579</v>
      </c>
    </row>
    <row r="546" spans="1:2">
      <c r="A546" s="136" t="s">
        <v>1580</v>
      </c>
      <c r="B546" s="136" t="s">
        <v>1581</v>
      </c>
    </row>
    <row r="547" spans="1:2">
      <c r="A547" s="136" t="s">
        <v>1582</v>
      </c>
      <c r="B547" s="136" t="s">
        <v>1583</v>
      </c>
    </row>
    <row r="548" spans="1:2">
      <c r="A548" s="136" t="s">
        <v>1584</v>
      </c>
      <c r="B548" s="136" t="s">
        <v>1585</v>
      </c>
    </row>
    <row r="549" spans="1:2">
      <c r="A549" s="136" t="s">
        <v>1586</v>
      </c>
      <c r="B549" s="136" t="s">
        <v>1587</v>
      </c>
    </row>
    <row r="550" spans="1:2">
      <c r="A550" s="136" t="s">
        <v>1588</v>
      </c>
      <c r="B550" s="136" t="s">
        <v>1589</v>
      </c>
    </row>
    <row r="551" spans="1:2">
      <c r="A551" s="136" t="s">
        <v>1590</v>
      </c>
      <c r="B551" s="136" t="s">
        <v>1591</v>
      </c>
    </row>
    <row r="552" spans="1:2">
      <c r="A552" s="136" t="s">
        <v>1592</v>
      </c>
      <c r="B552" s="136" t="s">
        <v>1593</v>
      </c>
    </row>
    <row r="553" spans="1:2">
      <c r="A553" s="136" t="s">
        <v>1594</v>
      </c>
      <c r="B553" s="136" t="s">
        <v>1595</v>
      </c>
    </row>
    <row r="554" spans="1:2">
      <c r="A554" s="136" t="s">
        <v>1596</v>
      </c>
      <c r="B554" s="136" t="s">
        <v>1597</v>
      </c>
    </row>
    <row r="555" spans="1:2">
      <c r="A555" s="136" t="s">
        <v>1598</v>
      </c>
      <c r="B555" s="136" t="s">
        <v>1599</v>
      </c>
    </row>
    <row r="556" spans="1:2">
      <c r="A556" s="136" t="s">
        <v>1600</v>
      </c>
      <c r="B556" s="136" t="s">
        <v>1601</v>
      </c>
    </row>
    <row r="557" spans="1:2">
      <c r="A557" s="136" t="s">
        <v>1602</v>
      </c>
      <c r="B557" s="136" t="s">
        <v>1603</v>
      </c>
    </row>
    <row r="558" spans="1:2">
      <c r="A558" s="136" t="s">
        <v>1604</v>
      </c>
      <c r="B558" s="136" t="s">
        <v>1605</v>
      </c>
    </row>
    <row r="559" spans="1:2">
      <c r="A559" s="136" t="s">
        <v>1606</v>
      </c>
      <c r="B559" s="136" t="s">
        <v>1607</v>
      </c>
    </row>
    <row r="560" spans="1:2">
      <c r="A560" s="136" t="s">
        <v>1608</v>
      </c>
      <c r="B560" s="136" t="s">
        <v>1609</v>
      </c>
    </row>
    <row r="561" spans="1:2">
      <c r="A561" s="136" t="s">
        <v>1610</v>
      </c>
      <c r="B561" s="136" t="s">
        <v>1611</v>
      </c>
    </row>
    <row r="562" spans="1:2">
      <c r="A562" s="136" t="s">
        <v>1612</v>
      </c>
      <c r="B562" s="136" t="s">
        <v>1613</v>
      </c>
    </row>
    <row r="563" spans="1:2">
      <c r="A563" s="136" t="s">
        <v>1614</v>
      </c>
      <c r="B563" s="136" t="s">
        <v>1615</v>
      </c>
    </row>
    <row r="564" spans="1:2">
      <c r="A564" s="136" t="s">
        <v>1616</v>
      </c>
      <c r="B564" s="136" t="s">
        <v>1617</v>
      </c>
    </row>
    <row r="565" spans="1:2">
      <c r="A565" s="136" t="s">
        <v>1618</v>
      </c>
      <c r="B565" s="136" t="s">
        <v>1619</v>
      </c>
    </row>
    <row r="566" spans="1:2">
      <c r="A566" s="136" t="s">
        <v>1620</v>
      </c>
      <c r="B566" s="136" t="s">
        <v>1621</v>
      </c>
    </row>
    <row r="567" spans="1:2">
      <c r="A567" s="136" t="s">
        <v>1622</v>
      </c>
      <c r="B567" s="136" t="s">
        <v>1623</v>
      </c>
    </row>
    <row r="568" spans="1:2">
      <c r="A568" s="136" t="s">
        <v>1624</v>
      </c>
      <c r="B568" s="136" t="s">
        <v>1625</v>
      </c>
    </row>
    <row r="569" spans="1:2">
      <c r="A569" s="136" t="s">
        <v>1626</v>
      </c>
      <c r="B569" s="136" t="s">
        <v>1627</v>
      </c>
    </row>
    <row r="570" spans="1:2">
      <c r="A570" s="136" t="s">
        <v>1628</v>
      </c>
      <c r="B570" s="136" t="s">
        <v>1629</v>
      </c>
    </row>
    <row r="571" spans="1:2">
      <c r="A571" s="136" t="s">
        <v>1630</v>
      </c>
      <c r="B571" s="136" t="s">
        <v>1631</v>
      </c>
    </row>
    <row r="572" spans="1:2">
      <c r="A572" s="136" t="s">
        <v>1632</v>
      </c>
      <c r="B572" s="136" t="s">
        <v>1633</v>
      </c>
    </row>
    <row r="573" spans="1:2">
      <c r="A573" s="136" t="s">
        <v>1634</v>
      </c>
      <c r="B573" s="136" t="s">
        <v>1635</v>
      </c>
    </row>
    <row r="574" spans="1:2">
      <c r="A574" s="136" t="s">
        <v>1636</v>
      </c>
      <c r="B574" s="136" t="s">
        <v>1637</v>
      </c>
    </row>
    <row r="575" spans="1:2">
      <c r="A575" s="136" t="s">
        <v>1638</v>
      </c>
      <c r="B575" s="136" t="s">
        <v>1639</v>
      </c>
    </row>
    <row r="576" spans="1:2">
      <c r="A576" s="136" t="s">
        <v>1640</v>
      </c>
      <c r="B576" s="136" t="s">
        <v>1641</v>
      </c>
    </row>
    <row r="577" spans="1:2">
      <c r="A577" s="136" t="s">
        <v>1642</v>
      </c>
      <c r="B577" s="136" t="s">
        <v>1643</v>
      </c>
    </row>
    <row r="578" spans="1:2">
      <c r="A578" s="136" t="s">
        <v>1644</v>
      </c>
      <c r="B578" s="136" t="s">
        <v>1645</v>
      </c>
    </row>
    <row r="579" spans="1:2">
      <c r="A579" s="136" t="s">
        <v>1646</v>
      </c>
      <c r="B579" s="136" t="s">
        <v>1647</v>
      </c>
    </row>
    <row r="580" spans="1:2">
      <c r="A580" s="136" t="s">
        <v>1648</v>
      </c>
      <c r="B580" s="136" t="s">
        <v>1649</v>
      </c>
    </row>
    <row r="581" spans="1:2">
      <c r="A581" s="136" t="s">
        <v>1650</v>
      </c>
      <c r="B581" s="136" t="s">
        <v>1651</v>
      </c>
    </row>
    <row r="582" spans="1:2">
      <c r="A582" s="136" t="s">
        <v>1652</v>
      </c>
      <c r="B582" s="136" t="s">
        <v>1653</v>
      </c>
    </row>
    <row r="583" spans="1:2">
      <c r="A583" s="136" t="s">
        <v>1654</v>
      </c>
      <c r="B583" s="136" t="s">
        <v>1655</v>
      </c>
    </row>
    <row r="584" spans="1:2">
      <c r="A584" s="136" t="s">
        <v>1656</v>
      </c>
      <c r="B584" s="136" t="s">
        <v>1657</v>
      </c>
    </row>
    <row r="585" spans="1:2">
      <c r="A585" s="136" t="s">
        <v>1658</v>
      </c>
      <c r="B585" s="136" t="s">
        <v>1659</v>
      </c>
    </row>
    <row r="586" spans="1:2">
      <c r="A586" s="136" t="s">
        <v>1660</v>
      </c>
      <c r="B586" s="136" t="s">
        <v>1661</v>
      </c>
    </row>
    <row r="587" spans="1:2">
      <c r="A587" s="136" t="s">
        <v>1662</v>
      </c>
      <c r="B587" s="136" t="s">
        <v>1663</v>
      </c>
    </row>
    <row r="588" spans="1:2">
      <c r="A588" s="136" t="s">
        <v>1664</v>
      </c>
      <c r="B588" s="136" t="s">
        <v>82</v>
      </c>
    </row>
    <row r="589" spans="1:2">
      <c r="A589" s="136" t="s">
        <v>1665</v>
      </c>
      <c r="B589" s="136" t="s">
        <v>1666</v>
      </c>
    </row>
    <row r="590" spans="1:2">
      <c r="A590" s="136" t="s">
        <v>1667</v>
      </c>
      <c r="B590" s="136" t="s">
        <v>1668</v>
      </c>
    </row>
    <row r="591" spans="1:2">
      <c r="A591" s="136" t="s">
        <v>1669</v>
      </c>
      <c r="B591" s="136" t="s">
        <v>1670</v>
      </c>
    </row>
    <row r="592" spans="1:2">
      <c r="A592" s="136" t="s">
        <v>1671</v>
      </c>
      <c r="B592" s="136" t="s">
        <v>1672</v>
      </c>
    </row>
    <row r="593" spans="1:2">
      <c r="A593" s="136" t="s">
        <v>1673</v>
      </c>
      <c r="B593" s="136" t="s">
        <v>1674</v>
      </c>
    </row>
    <row r="594" spans="1:2">
      <c r="A594" s="136" t="s">
        <v>1675</v>
      </c>
      <c r="B594" s="136" t="s">
        <v>1676</v>
      </c>
    </row>
    <row r="595" spans="1:2">
      <c r="A595" s="136" t="s">
        <v>1677</v>
      </c>
      <c r="B595" s="136" t="s">
        <v>1678</v>
      </c>
    </row>
    <row r="596" spans="1:2">
      <c r="A596" s="136" t="s">
        <v>1679</v>
      </c>
      <c r="B596" s="136" t="s">
        <v>1680</v>
      </c>
    </row>
    <row r="597" spans="1:2">
      <c r="A597" s="136" t="s">
        <v>1681</v>
      </c>
      <c r="B597" s="136" t="s">
        <v>1682</v>
      </c>
    </row>
    <row r="598" spans="1:2">
      <c r="A598" s="136" t="s">
        <v>1683</v>
      </c>
      <c r="B598" s="136" t="s">
        <v>1684</v>
      </c>
    </row>
    <row r="599" spans="1:2">
      <c r="A599" s="136" t="s">
        <v>1685</v>
      </c>
      <c r="B599" s="136" t="s">
        <v>1686</v>
      </c>
    </row>
    <row r="600" spans="1:2">
      <c r="A600" s="136" t="s">
        <v>1687</v>
      </c>
      <c r="B600" s="136" t="s">
        <v>1688</v>
      </c>
    </row>
    <row r="601" spans="1:2">
      <c r="A601" s="136" t="s">
        <v>1689</v>
      </c>
      <c r="B601" s="136" t="s">
        <v>1690</v>
      </c>
    </row>
    <row r="602" spans="1:2">
      <c r="A602" s="136" t="s">
        <v>1691</v>
      </c>
      <c r="B602" s="136" t="s">
        <v>1692</v>
      </c>
    </row>
    <row r="603" spans="1:2">
      <c r="A603" s="136" t="s">
        <v>1693</v>
      </c>
      <c r="B603" s="136" t="s">
        <v>1694</v>
      </c>
    </row>
    <row r="604" spans="1:2">
      <c r="A604" s="136" t="s">
        <v>1695</v>
      </c>
      <c r="B604" s="136" t="s">
        <v>1696</v>
      </c>
    </row>
    <row r="605" spans="1:2">
      <c r="A605" s="136" t="s">
        <v>1697</v>
      </c>
      <c r="B605" s="136" t="s">
        <v>1698</v>
      </c>
    </row>
    <row r="606" spans="1:2">
      <c r="A606" s="136" t="s">
        <v>1699</v>
      </c>
      <c r="B606" s="136" t="s">
        <v>1700</v>
      </c>
    </row>
    <row r="607" spans="1:2">
      <c r="A607" s="136" t="s">
        <v>1701</v>
      </c>
      <c r="B607" s="136" t="s">
        <v>1702</v>
      </c>
    </row>
    <row r="608" spans="1:2">
      <c r="A608" s="136" t="s">
        <v>1703</v>
      </c>
      <c r="B608" s="136" t="s">
        <v>1704</v>
      </c>
    </row>
    <row r="609" spans="1:2">
      <c r="A609" s="136" t="s">
        <v>1705</v>
      </c>
      <c r="B609" s="136" t="s">
        <v>1706</v>
      </c>
    </row>
    <row r="610" spans="1:2">
      <c r="A610" s="136" t="s">
        <v>1707</v>
      </c>
      <c r="B610" s="136" t="s">
        <v>1708</v>
      </c>
    </row>
    <row r="611" spans="1:2">
      <c r="A611" s="136" t="s">
        <v>1709</v>
      </c>
      <c r="B611" s="136" t="s">
        <v>1710</v>
      </c>
    </row>
    <row r="612" spans="1:2">
      <c r="A612" s="136" t="s">
        <v>1711</v>
      </c>
      <c r="B612" s="136" t="s">
        <v>1712</v>
      </c>
    </row>
    <row r="613" spans="1:2">
      <c r="A613" s="136" t="s">
        <v>1713</v>
      </c>
      <c r="B613" s="136" t="s">
        <v>1714</v>
      </c>
    </row>
    <row r="614" spans="1:2">
      <c r="A614" s="136" t="s">
        <v>1715</v>
      </c>
      <c r="B614" s="136" t="s">
        <v>1716</v>
      </c>
    </row>
    <row r="615" spans="1:2">
      <c r="A615" s="136" t="s">
        <v>1717</v>
      </c>
      <c r="B615" s="136" t="s">
        <v>1718</v>
      </c>
    </row>
    <row r="616" spans="1:2">
      <c r="A616" s="136" t="s">
        <v>1719</v>
      </c>
      <c r="B616" s="136" t="s">
        <v>1720</v>
      </c>
    </row>
    <row r="617" spans="1:2">
      <c r="A617" s="136" t="s">
        <v>1721</v>
      </c>
      <c r="B617" s="136" t="s">
        <v>1722</v>
      </c>
    </row>
    <row r="618" spans="1:2">
      <c r="A618" s="136" t="s">
        <v>1723</v>
      </c>
      <c r="B618" s="136" t="s">
        <v>1724</v>
      </c>
    </row>
    <row r="619" spans="1:2">
      <c r="A619" s="136" t="s">
        <v>1725</v>
      </c>
      <c r="B619" s="136" t="s">
        <v>1726</v>
      </c>
    </row>
    <row r="620" spans="1:2">
      <c r="A620" s="136" t="s">
        <v>1727</v>
      </c>
      <c r="B620" s="136" t="s">
        <v>1728</v>
      </c>
    </row>
    <row r="621" spans="1:2">
      <c r="A621" s="136" t="s">
        <v>1729</v>
      </c>
      <c r="B621" s="136" t="s">
        <v>1730</v>
      </c>
    </row>
    <row r="622" spans="1:2">
      <c r="A622" s="136" t="s">
        <v>1731</v>
      </c>
      <c r="B622" s="136" t="s">
        <v>1732</v>
      </c>
    </row>
    <row r="623" spans="1:2">
      <c r="A623" s="136" t="s">
        <v>1733</v>
      </c>
      <c r="B623" s="136" t="s">
        <v>1734</v>
      </c>
    </row>
    <row r="624" spans="1:2">
      <c r="A624" s="136" t="s">
        <v>1735</v>
      </c>
      <c r="B624" s="136" t="s">
        <v>1736</v>
      </c>
    </row>
    <row r="625" spans="1:2">
      <c r="A625" s="136" t="s">
        <v>1737</v>
      </c>
      <c r="B625" s="136" t="s">
        <v>1738</v>
      </c>
    </row>
    <row r="626" spans="1:2">
      <c r="A626" s="136" t="s">
        <v>1739</v>
      </c>
      <c r="B626" s="136" t="s">
        <v>1740</v>
      </c>
    </row>
    <row r="627" spans="1:2">
      <c r="A627" s="136" t="s">
        <v>1741</v>
      </c>
      <c r="B627" s="136" t="s">
        <v>244</v>
      </c>
    </row>
    <row r="628" spans="1:2">
      <c r="A628" s="136" t="s">
        <v>1742</v>
      </c>
      <c r="B628" s="136" t="s">
        <v>1743</v>
      </c>
    </row>
    <row r="629" spans="1:2">
      <c r="A629" s="136" t="s">
        <v>1744</v>
      </c>
      <c r="B629" s="136" t="s">
        <v>1745</v>
      </c>
    </row>
    <row r="630" spans="1:2">
      <c r="A630" s="136" t="s">
        <v>1746</v>
      </c>
      <c r="B630" s="136" t="s">
        <v>1747</v>
      </c>
    </row>
    <row r="631" spans="1:2">
      <c r="A631" s="136" t="s">
        <v>1748</v>
      </c>
      <c r="B631" s="136" t="s">
        <v>1749</v>
      </c>
    </row>
    <row r="632" spans="1:2">
      <c r="A632" s="136" t="s">
        <v>1750</v>
      </c>
      <c r="B632" s="136" t="s">
        <v>1751</v>
      </c>
    </row>
    <row r="633" spans="1:2">
      <c r="A633" s="136" t="s">
        <v>1752</v>
      </c>
      <c r="B633" s="136" t="s">
        <v>1753</v>
      </c>
    </row>
    <row r="634" spans="1:2">
      <c r="A634" s="136" t="s">
        <v>1754</v>
      </c>
      <c r="B634" s="136" t="s">
        <v>1755</v>
      </c>
    </row>
    <row r="635" spans="1:2">
      <c r="A635" s="136" t="s">
        <v>1756</v>
      </c>
      <c r="B635" s="136" t="s">
        <v>1757</v>
      </c>
    </row>
    <row r="636" spans="1:2">
      <c r="A636" s="136" t="s">
        <v>1758</v>
      </c>
      <c r="B636" s="136" t="s">
        <v>1759</v>
      </c>
    </row>
    <row r="637" spans="1:2">
      <c r="A637" s="136" t="s">
        <v>1760</v>
      </c>
      <c r="B637" s="136" t="s">
        <v>1761</v>
      </c>
    </row>
    <row r="638" spans="1:2">
      <c r="A638" s="136" t="s">
        <v>1762</v>
      </c>
      <c r="B638" s="136" t="s">
        <v>1763</v>
      </c>
    </row>
    <row r="639" spans="1:2">
      <c r="A639" s="136" t="s">
        <v>1764</v>
      </c>
      <c r="B639" s="136" t="s">
        <v>1765</v>
      </c>
    </row>
    <row r="640" spans="1:2">
      <c r="A640" s="136" t="s">
        <v>1766</v>
      </c>
      <c r="B640" s="136" t="s">
        <v>1767</v>
      </c>
    </row>
    <row r="641" spans="1:2">
      <c r="A641" s="136" t="s">
        <v>1768</v>
      </c>
      <c r="B641" s="136" t="s">
        <v>1769</v>
      </c>
    </row>
    <row r="642" spans="1:2">
      <c r="A642" s="136" t="s">
        <v>1770</v>
      </c>
      <c r="B642" s="136" t="s">
        <v>1771</v>
      </c>
    </row>
    <row r="643" spans="1:2">
      <c r="A643" s="136" t="s">
        <v>1772</v>
      </c>
      <c r="B643" s="136" t="s">
        <v>1773</v>
      </c>
    </row>
    <row r="644" spans="1:2">
      <c r="A644" s="136" t="s">
        <v>1774</v>
      </c>
      <c r="B644" s="136" t="s">
        <v>1775</v>
      </c>
    </row>
    <row r="645" spans="1:2">
      <c r="A645" s="136" t="s">
        <v>1776</v>
      </c>
      <c r="B645" s="136" t="s">
        <v>1777</v>
      </c>
    </row>
    <row r="646" spans="1:2">
      <c r="A646" s="136" t="s">
        <v>1778</v>
      </c>
      <c r="B646" s="136" t="s">
        <v>1779</v>
      </c>
    </row>
    <row r="647" spans="1:2">
      <c r="A647" s="136" t="s">
        <v>1780</v>
      </c>
      <c r="B647" s="136" t="s">
        <v>1781</v>
      </c>
    </row>
    <row r="648" spans="1:2">
      <c r="A648" s="136" t="s">
        <v>1782</v>
      </c>
      <c r="B648" s="136" t="s">
        <v>1783</v>
      </c>
    </row>
    <row r="649" spans="1:2">
      <c r="A649" s="136" t="s">
        <v>1784</v>
      </c>
      <c r="B649" s="136" t="s">
        <v>1785</v>
      </c>
    </row>
    <row r="650" spans="1:2">
      <c r="A650" s="136" t="s">
        <v>1786</v>
      </c>
      <c r="B650" s="136" t="s">
        <v>1787</v>
      </c>
    </row>
    <row r="651" spans="1:2">
      <c r="A651" s="136" t="s">
        <v>1788</v>
      </c>
      <c r="B651" s="136" t="s">
        <v>1789</v>
      </c>
    </row>
    <row r="652" spans="1:2">
      <c r="A652" s="136" t="s">
        <v>1790</v>
      </c>
      <c r="B652" s="136" t="s">
        <v>1791</v>
      </c>
    </row>
    <row r="653" spans="1:2">
      <c r="A653" s="136" t="s">
        <v>1792</v>
      </c>
      <c r="B653" s="136" t="s">
        <v>1793</v>
      </c>
    </row>
    <row r="654" spans="1:2">
      <c r="A654" s="136" t="s">
        <v>1794</v>
      </c>
      <c r="B654" s="136" t="s">
        <v>1795</v>
      </c>
    </row>
    <row r="655" spans="1:2">
      <c r="A655" s="136" t="s">
        <v>1796</v>
      </c>
      <c r="B655" s="136" t="s">
        <v>1797</v>
      </c>
    </row>
    <row r="656" spans="1:2">
      <c r="A656" s="136" t="s">
        <v>1798</v>
      </c>
      <c r="B656" s="136" t="s">
        <v>1799</v>
      </c>
    </row>
    <row r="657" spans="1:2">
      <c r="A657" s="136" t="s">
        <v>1800</v>
      </c>
      <c r="B657" s="136" t="s">
        <v>1801</v>
      </c>
    </row>
    <row r="658" spans="1:2">
      <c r="A658" s="136" t="s">
        <v>1802</v>
      </c>
      <c r="B658" s="136" t="s">
        <v>1803</v>
      </c>
    </row>
    <row r="659" spans="1:2">
      <c r="A659" s="136" t="s">
        <v>1804</v>
      </c>
      <c r="B659" s="136" t="s">
        <v>1805</v>
      </c>
    </row>
    <row r="660" spans="1:2">
      <c r="A660" s="136" t="s">
        <v>1806</v>
      </c>
      <c r="B660" s="136" t="s">
        <v>1807</v>
      </c>
    </row>
    <row r="661" spans="1:2">
      <c r="A661" s="136" t="s">
        <v>1808</v>
      </c>
      <c r="B661" s="136" t="s">
        <v>1809</v>
      </c>
    </row>
    <row r="662" spans="1:2">
      <c r="A662" s="136" t="s">
        <v>1810</v>
      </c>
      <c r="B662" s="136" t="s">
        <v>1811</v>
      </c>
    </row>
    <row r="663" spans="1:2">
      <c r="A663" s="136" t="s">
        <v>1812</v>
      </c>
      <c r="B663" s="136" t="s">
        <v>1813</v>
      </c>
    </row>
    <row r="664" spans="1:2">
      <c r="A664" s="136" t="s">
        <v>1814</v>
      </c>
      <c r="B664" s="136" t="s">
        <v>1815</v>
      </c>
    </row>
    <row r="665" spans="1:2">
      <c r="A665" s="136" t="s">
        <v>1816</v>
      </c>
      <c r="B665" s="136" t="s">
        <v>1817</v>
      </c>
    </row>
    <row r="666" spans="1:2">
      <c r="A666" s="136" t="s">
        <v>1818</v>
      </c>
      <c r="B666" s="136" t="s">
        <v>1819</v>
      </c>
    </row>
    <row r="667" spans="1:2">
      <c r="A667" s="136" t="s">
        <v>1820</v>
      </c>
      <c r="B667" s="136" t="s">
        <v>1821</v>
      </c>
    </row>
    <row r="668" spans="1:2">
      <c r="A668" s="136" t="s">
        <v>1822</v>
      </c>
      <c r="B668" s="136" t="s">
        <v>1823</v>
      </c>
    </row>
    <row r="669" spans="1:2">
      <c r="A669" s="136" t="s">
        <v>1824</v>
      </c>
      <c r="B669" s="136" t="s">
        <v>1825</v>
      </c>
    </row>
    <row r="670" spans="1:2">
      <c r="A670" s="136" t="s">
        <v>1826</v>
      </c>
      <c r="B670" s="136" t="s">
        <v>1827</v>
      </c>
    </row>
    <row r="671" spans="1:2">
      <c r="A671" s="136" t="s">
        <v>1828</v>
      </c>
      <c r="B671" s="136" t="s">
        <v>1829</v>
      </c>
    </row>
    <row r="672" spans="1:2">
      <c r="A672" s="136" t="s">
        <v>1830</v>
      </c>
      <c r="B672" s="136" t="s">
        <v>1831</v>
      </c>
    </row>
    <row r="673" spans="1:2">
      <c r="A673" s="136" t="s">
        <v>1832</v>
      </c>
      <c r="B673" s="136" t="s">
        <v>1833</v>
      </c>
    </row>
    <row r="674" spans="1:2">
      <c r="A674" s="136" t="s">
        <v>1834</v>
      </c>
      <c r="B674" s="136" t="s">
        <v>1835</v>
      </c>
    </row>
    <row r="675" spans="1:2">
      <c r="A675" s="136" t="s">
        <v>1836</v>
      </c>
      <c r="B675" s="136" t="s">
        <v>1837</v>
      </c>
    </row>
    <row r="676" spans="1:2">
      <c r="A676" s="136" t="s">
        <v>1838</v>
      </c>
      <c r="B676" s="136" t="s">
        <v>1839</v>
      </c>
    </row>
    <row r="677" spans="1:2">
      <c r="A677" s="136" t="s">
        <v>1840</v>
      </c>
      <c r="B677" s="136" t="s">
        <v>1841</v>
      </c>
    </row>
    <row r="678" spans="1:2">
      <c r="A678" s="136" t="s">
        <v>1842</v>
      </c>
      <c r="B678" s="136" t="s">
        <v>1843</v>
      </c>
    </row>
    <row r="679" spans="1:2">
      <c r="A679" s="136" t="s">
        <v>1844</v>
      </c>
      <c r="B679" s="136" t="s">
        <v>1845</v>
      </c>
    </row>
    <row r="680" spans="1:2">
      <c r="A680" s="136" t="s">
        <v>1846</v>
      </c>
      <c r="B680" s="136" t="s">
        <v>1847</v>
      </c>
    </row>
    <row r="681" spans="1:2">
      <c r="A681" s="136" t="s">
        <v>1848</v>
      </c>
      <c r="B681" s="136" t="s">
        <v>1849</v>
      </c>
    </row>
    <row r="682" spans="1:2">
      <c r="A682" s="136" t="s">
        <v>1850</v>
      </c>
      <c r="B682" s="136" t="s">
        <v>1851</v>
      </c>
    </row>
    <row r="683" spans="1:2">
      <c r="A683" s="136" t="s">
        <v>1852</v>
      </c>
      <c r="B683" s="136" t="s">
        <v>1853</v>
      </c>
    </row>
    <row r="684" spans="1:2">
      <c r="A684" s="136" t="s">
        <v>1854</v>
      </c>
      <c r="B684" s="136" t="s">
        <v>1855</v>
      </c>
    </row>
    <row r="685" spans="1:2">
      <c r="A685" s="136" t="s">
        <v>1856</v>
      </c>
      <c r="B685" s="136" t="s">
        <v>1857</v>
      </c>
    </row>
    <row r="686" spans="1:2">
      <c r="A686" s="136" t="s">
        <v>1858</v>
      </c>
      <c r="B686" s="136" t="s">
        <v>1859</v>
      </c>
    </row>
    <row r="687" spans="1:2">
      <c r="A687" s="136" t="s">
        <v>1860</v>
      </c>
      <c r="B687" s="136" t="s">
        <v>1861</v>
      </c>
    </row>
    <row r="688" spans="1:2">
      <c r="A688" s="136" t="s">
        <v>1862</v>
      </c>
      <c r="B688" s="136" t="s">
        <v>1863</v>
      </c>
    </row>
    <row r="689" spans="1:2">
      <c r="A689" s="136" t="s">
        <v>1864</v>
      </c>
      <c r="B689" s="136" t="s">
        <v>1865</v>
      </c>
    </row>
    <row r="690" spans="1:2">
      <c r="A690" s="136" t="s">
        <v>1866</v>
      </c>
      <c r="B690" s="136" t="s">
        <v>1867</v>
      </c>
    </row>
    <row r="691" spans="1:2">
      <c r="A691" s="136" t="s">
        <v>1868</v>
      </c>
      <c r="B691" s="136" t="s">
        <v>1869</v>
      </c>
    </row>
    <row r="692" spans="1:2">
      <c r="A692" s="136" t="s">
        <v>1870</v>
      </c>
      <c r="B692" s="136" t="s">
        <v>1871</v>
      </c>
    </row>
    <row r="693" spans="1:2">
      <c r="A693" s="136" t="s">
        <v>1872</v>
      </c>
      <c r="B693" s="136" t="s">
        <v>1873</v>
      </c>
    </row>
    <row r="694" spans="1:2">
      <c r="A694" s="136" t="s">
        <v>1874</v>
      </c>
      <c r="B694" s="136" t="s">
        <v>1875</v>
      </c>
    </row>
    <row r="695" spans="1:2">
      <c r="A695" s="136" t="s">
        <v>1876</v>
      </c>
      <c r="B695" s="136" t="s">
        <v>1877</v>
      </c>
    </row>
    <row r="696" spans="1:2">
      <c r="A696" s="136" t="s">
        <v>1878</v>
      </c>
      <c r="B696" s="136" t="s">
        <v>1879</v>
      </c>
    </row>
    <row r="697" spans="1:2">
      <c r="A697" s="136" t="s">
        <v>1880</v>
      </c>
      <c r="B697" s="136" t="s">
        <v>1881</v>
      </c>
    </row>
    <row r="698" spans="1:2">
      <c r="A698" s="136" t="s">
        <v>1882</v>
      </c>
      <c r="B698" s="136" t="s">
        <v>1883</v>
      </c>
    </row>
    <row r="699" spans="1:2">
      <c r="A699" s="136" t="s">
        <v>1884</v>
      </c>
      <c r="B699" s="136" t="s">
        <v>1885</v>
      </c>
    </row>
    <row r="700" spans="1:2">
      <c r="A700" s="136" t="s">
        <v>1886</v>
      </c>
      <c r="B700" s="136" t="s">
        <v>1887</v>
      </c>
    </row>
    <row r="701" spans="1:2">
      <c r="A701" s="136" t="s">
        <v>1888</v>
      </c>
      <c r="B701" s="136" t="s">
        <v>1889</v>
      </c>
    </row>
    <row r="702" spans="1:2">
      <c r="A702" s="136" t="s">
        <v>1890</v>
      </c>
      <c r="B702" s="136" t="s">
        <v>1891</v>
      </c>
    </row>
    <row r="703" spans="1:2">
      <c r="A703" s="136" t="s">
        <v>1892</v>
      </c>
      <c r="B703" s="136" t="s">
        <v>1893</v>
      </c>
    </row>
    <row r="704" spans="1:2">
      <c r="A704" s="136" t="s">
        <v>1894</v>
      </c>
      <c r="B704" s="136" t="s">
        <v>1895</v>
      </c>
    </row>
    <row r="705" spans="1:2">
      <c r="A705" s="136" t="s">
        <v>1896</v>
      </c>
      <c r="B705" s="136" t="s">
        <v>1897</v>
      </c>
    </row>
    <row r="706" spans="1:2">
      <c r="A706" s="136" t="s">
        <v>1898</v>
      </c>
      <c r="B706" s="136" t="s">
        <v>1899</v>
      </c>
    </row>
    <row r="707" spans="1:2">
      <c r="A707" s="136" t="s">
        <v>1900</v>
      </c>
      <c r="B707" s="136" t="s">
        <v>1901</v>
      </c>
    </row>
    <row r="708" spans="1:2">
      <c r="A708" s="136" t="s">
        <v>1902</v>
      </c>
      <c r="B708" s="136" t="s">
        <v>1903</v>
      </c>
    </row>
    <row r="709" spans="1:2">
      <c r="A709" s="136" t="s">
        <v>1904</v>
      </c>
      <c r="B709" s="136" t="s">
        <v>1905</v>
      </c>
    </row>
    <row r="710" spans="1:2">
      <c r="A710" s="136" t="s">
        <v>1906</v>
      </c>
      <c r="B710" s="136" t="s">
        <v>1907</v>
      </c>
    </row>
    <row r="711" spans="1:2">
      <c r="A711" s="136" t="s">
        <v>1908</v>
      </c>
      <c r="B711" s="136" t="s">
        <v>1909</v>
      </c>
    </row>
    <row r="712" spans="1:2">
      <c r="A712" s="136" t="s">
        <v>1910</v>
      </c>
      <c r="B712" s="136" t="s">
        <v>1911</v>
      </c>
    </row>
    <row r="713" spans="1:2">
      <c r="A713" s="136" t="s">
        <v>1912</v>
      </c>
      <c r="B713" s="136" t="s">
        <v>1913</v>
      </c>
    </row>
    <row r="714" spans="1:2">
      <c r="A714" s="136" t="s">
        <v>1914</v>
      </c>
      <c r="B714" s="136" t="s">
        <v>1915</v>
      </c>
    </row>
    <row r="715" spans="1:2">
      <c r="A715" s="136" t="s">
        <v>1916</v>
      </c>
      <c r="B715" s="136" t="s">
        <v>1917</v>
      </c>
    </row>
    <row r="716" spans="1:2">
      <c r="A716" s="136" t="s">
        <v>1918</v>
      </c>
      <c r="B716" s="136" t="s">
        <v>1919</v>
      </c>
    </row>
    <row r="717" spans="1:2">
      <c r="A717" s="136" t="s">
        <v>1920</v>
      </c>
      <c r="B717" s="136" t="s">
        <v>1921</v>
      </c>
    </row>
    <row r="718" spans="1:2">
      <c r="A718" s="136" t="s">
        <v>1922</v>
      </c>
      <c r="B718" s="136" t="s">
        <v>1923</v>
      </c>
    </row>
    <row r="719" spans="1:2">
      <c r="A719" s="136" t="s">
        <v>1924</v>
      </c>
      <c r="B719" s="136" t="s">
        <v>1925</v>
      </c>
    </row>
    <row r="720" spans="1:2">
      <c r="A720" s="136" t="s">
        <v>1926</v>
      </c>
      <c r="B720" s="136" t="s">
        <v>1927</v>
      </c>
    </row>
    <row r="721" spans="1:2">
      <c r="A721" s="136" t="s">
        <v>1928</v>
      </c>
      <c r="B721" s="136" t="s">
        <v>1929</v>
      </c>
    </row>
    <row r="722" spans="1:2">
      <c r="A722" s="136" t="s">
        <v>1930</v>
      </c>
      <c r="B722" s="136" t="s">
        <v>1931</v>
      </c>
    </row>
    <row r="723" spans="1:2">
      <c r="A723" s="136" t="s">
        <v>1932</v>
      </c>
      <c r="B723" s="136" t="s">
        <v>1933</v>
      </c>
    </row>
    <row r="724" spans="1:2">
      <c r="A724" s="136" t="s">
        <v>1934</v>
      </c>
      <c r="B724" s="136" t="s">
        <v>1935</v>
      </c>
    </row>
    <row r="725" spans="1:2">
      <c r="A725" s="136" t="s">
        <v>1936</v>
      </c>
      <c r="B725" s="136" t="s">
        <v>1937</v>
      </c>
    </row>
    <row r="726" spans="1:2">
      <c r="A726" s="136" t="s">
        <v>1938</v>
      </c>
      <c r="B726" s="136" t="s">
        <v>1939</v>
      </c>
    </row>
    <row r="727" spans="1:2">
      <c r="A727" s="136" t="s">
        <v>1940</v>
      </c>
      <c r="B727" s="136" t="s">
        <v>1941</v>
      </c>
    </row>
    <row r="728" spans="1:2">
      <c r="A728" s="136" t="s">
        <v>1942</v>
      </c>
      <c r="B728" s="136" t="s">
        <v>1943</v>
      </c>
    </row>
    <row r="729" spans="1:2">
      <c r="A729" s="136" t="s">
        <v>1944</v>
      </c>
      <c r="B729" s="136" t="s">
        <v>1945</v>
      </c>
    </row>
    <row r="730" spans="1:2">
      <c r="A730" s="136" t="s">
        <v>1946</v>
      </c>
      <c r="B730" s="136" t="s">
        <v>1947</v>
      </c>
    </row>
    <row r="731" spans="1:2">
      <c r="A731" s="136" t="s">
        <v>1948</v>
      </c>
      <c r="B731" s="136" t="s">
        <v>1949</v>
      </c>
    </row>
    <row r="732" spans="1:2">
      <c r="A732" s="136" t="s">
        <v>1950</v>
      </c>
      <c r="B732" s="136" t="s">
        <v>1951</v>
      </c>
    </row>
    <row r="733" spans="1:2">
      <c r="A733" s="136" t="s">
        <v>1952</v>
      </c>
      <c r="B733" s="136" t="s">
        <v>1953</v>
      </c>
    </row>
    <row r="734" spans="1:2">
      <c r="A734" s="136" t="s">
        <v>1954</v>
      </c>
      <c r="B734" s="136" t="s">
        <v>1955</v>
      </c>
    </row>
    <row r="735" spans="1:2">
      <c r="A735" s="136" t="s">
        <v>1956</v>
      </c>
      <c r="B735" s="136" t="s">
        <v>1957</v>
      </c>
    </row>
    <row r="736" spans="1:2">
      <c r="A736" s="136" t="s">
        <v>1958</v>
      </c>
      <c r="B736" s="136" t="s">
        <v>1959</v>
      </c>
    </row>
    <row r="737" spans="1:2">
      <c r="A737" s="136" t="s">
        <v>1960</v>
      </c>
      <c r="B737" s="136" t="s">
        <v>1961</v>
      </c>
    </row>
    <row r="738" spans="1:2">
      <c r="A738" s="136" t="s">
        <v>1962</v>
      </c>
      <c r="B738" s="136" t="s">
        <v>1963</v>
      </c>
    </row>
    <row r="739" spans="1:2">
      <c r="A739" s="136" t="s">
        <v>1964</v>
      </c>
      <c r="B739" s="136" t="s">
        <v>1965</v>
      </c>
    </row>
    <row r="740" spans="1:2">
      <c r="A740" s="136" t="s">
        <v>1966</v>
      </c>
      <c r="B740" s="136" t="s">
        <v>1967</v>
      </c>
    </row>
    <row r="741" spans="1:2">
      <c r="A741" s="136" t="s">
        <v>1968</v>
      </c>
      <c r="B741" s="136" t="s">
        <v>1969</v>
      </c>
    </row>
    <row r="742" spans="1:2">
      <c r="A742" s="136" t="s">
        <v>1970</v>
      </c>
      <c r="B742" s="136" t="s">
        <v>1971</v>
      </c>
    </row>
    <row r="743" spans="1:2">
      <c r="A743" s="136" t="s">
        <v>1972</v>
      </c>
      <c r="B743" s="136" t="s">
        <v>1973</v>
      </c>
    </row>
    <row r="744" spans="1:2">
      <c r="A744" s="136" t="s">
        <v>1974</v>
      </c>
      <c r="B744" s="136" t="s">
        <v>1975</v>
      </c>
    </row>
    <row r="745" spans="1:2">
      <c r="A745" s="136" t="s">
        <v>1976</v>
      </c>
      <c r="B745" s="136" t="s">
        <v>1977</v>
      </c>
    </row>
    <row r="746" spans="1:2">
      <c r="A746" s="136" t="s">
        <v>1978</v>
      </c>
      <c r="B746" s="136" t="s">
        <v>1979</v>
      </c>
    </row>
    <row r="747" spans="1:2">
      <c r="A747" s="136" t="s">
        <v>1980</v>
      </c>
      <c r="B747" s="136" t="s">
        <v>1981</v>
      </c>
    </row>
    <row r="748" spans="1:2">
      <c r="A748" s="136" t="s">
        <v>1982</v>
      </c>
      <c r="B748" s="136" t="s">
        <v>1983</v>
      </c>
    </row>
    <row r="749" spans="1:2">
      <c r="A749" s="136" t="s">
        <v>1984</v>
      </c>
      <c r="B749" s="136" t="s">
        <v>1985</v>
      </c>
    </row>
    <row r="750" spans="1:2">
      <c r="A750" s="136" t="s">
        <v>1986</v>
      </c>
      <c r="B750" s="136" t="s">
        <v>1987</v>
      </c>
    </row>
    <row r="751" spans="1:2">
      <c r="A751" s="136" t="s">
        <v>1988</v>
      </c>
      <c r="B751" s="136" t="s">
        <v>1989</v>
      </c>
    </row>
    <row r="752" spans="1:2">
      <c r="A752" s="136" t="s">
        <v>1990</v>
      </c>
      <c r="B752" s="136" t="s">
        <v>1991</v>
      </c>
    </row>
    <row r="753" spans="1:2">
      <c r="A753" s="136" t="s">
        <v>1992</v>
      </c>
      <c r="B753" s="136" t="s">
        <v>1993</v>
      </c>
    </row>
    <row r="754" spans="1:2">
      <c r="A754" s="136" t="s">
        <v>1994</v>
      </c>
      <c r="B754" s="136" t="s">
        <v>1995</v>
      </c>
    </row>
    <row r="755" spans="1:2">
      <c r="A755" s="136" t="s">
        <v>1996</v>
      </c>
      <c r="B755" s="136" t="s">
        <v>1997</v>
      </c>
    </row>
    <row r="756" spans="1:2">
      <c r="A756" s="136" t="s">
        <v>1998</v>
      </c>
      <c r="B756" s="136" t="s">
        <v>1999</v>
      </c>
    </row>
    <row r="757" spans="1:2">
      <c r="A757" s="136" t="s">
        <v>2000</v>
      </c>
      <c r="B757" s="136" t="s">
        <v>2001</v>
      </c>
    </row>
    <row r="758" spans="1:2">
      <c r="A758" s="136" t="s">
        <v>2002</v>
      </c>
      <c r="B758" s="136" t="s">
        <v>2003</v>
      </c>
    </row>
    <row r="759" spans="1:2">
      <c r="A759" s="136" t="s">
        <v>2004</v>
      </c>
      <c r="B759" s="136" t="s">
        <v>2005</v>
      </c>
    </row>
    <row r="760" spans="1:2">
      <c r="A760" s="136" t="s">
        <v>2006</v>
      </c>
      <c r="B760" s="136" t="s">
        <v>2007</v>
      </c>
    </row>
    <row r="761" spans="1:2">
      <c r="A761" s="136" t="s">
        <v>2008</v>
      </c>
      <c r="B761" s="136" t="s">
        <v>2009</v>
      </c>
    </row>
    <row r="762" spans="1:2">
      <c r="A762" s="136" t="s">
        <v>2010</v>
      </c>
      <c r="B762" s="136" t="s">
        <v>2011</v>
      </c>
    </row>
    <row r="763" spans="1:2">
      <c r="A763" s="136" t="s">
        <v>2012</v>
      </c>
      <c r="B763" s="136" t="s">
        <v>2013</v>
      </c>
    </row>
    <row r="764" spans="1:2">
      <c r="A764" s="136" t="s">
        <v>2014</v>
      </c>
      <c r="B764" s="136" t="s">
        <v>2015</v>
      </c>
    </row>
    <row r="765" spans="1:2">
      <c r="A765" s="136" t="s">
        <v>2016</v>
      </c>
      <c r="B765" s="136" t="s">
        <v>2017</v>
      </c>
    </row>
    <row r="766" spans="1:2">
      <c r="A766" s="136" t="s">
        <v>2018</v>
      </c>
      <c r="B766" s="136" t="s">
        <v>2019</v>
      </c>
    </row>
    <row r="767" spans="1:2">
      <c r="A767" s="136" t="s">
        <v>2020</v>
      </c>
      <c r="B767" s="136" t="s">
        <v>2021</v>
      </c>
    </row>
    <row r="768" spans="1:2">
      <c r="A768" s="136" t="s">
        <v>2022</v>
      </c>
      <c r="B768" s="136" t="s">
        <v>2023</v>
      </c>
    </row>
    <row r="769" spans="1:2">
      <c r="A769" s="136" t="s">
        <v>2024</v>
      </c>
      <c r="B769" s="136" t="s">
        <v>2025</v>
      </c>
    </row>
    <row r="770" spans="1:2">
      <c r="A770" s="136" t="s">
        <v>2026</v>
      </c>
      <c r="B770" s="136" t="s">
        <v>2027</v>
      </c>
    </row>
    <row r="771" spans="1:2">
      <c r="A771" s="136" t="s">
        <v>2028</v>
      </c>
      <c r="B771" s="136" t="s">
        <v>2029</v>
      </c>
    </row>
    <row r="772" spans="1:2">
      <c r="A772" s="136" t="s">
        <v>2030</v>
      </c>
      <c r="B772" s="136" t="s">
        <v>2031</v>
      </c>
    </row>
    <row r="773" spans="1:2">
      <c r="A773" s="136" t="s">
        <v>2032</v>
      </c>
      <c r="B773" s="136" t="s">
        <v>2033</v>
      </c>
    </row>
    <row r="774" spans="1:2">
      <c r="A774" s="136" t="s">
        <v>2034</v>
      </c>
      <c r="B774" s="136" t="s">
        <v>2035</v>
      </c>
    </row>
    <row r="775" spans="1:2">
      <c r="A775" s="136" t="s">
        <v>2036</v>
      </c>
      <c r="B775" s="136" t="s">
        <v>2037</v>
      </c>
    </row>
    <row r="776" spans="1:2">
      <c r="A776" s="136" t="s">
        <v>2038</v>
      </c>
      <c r="B776" s="136" t="s">
        <v>2039</v>
      </c>
    </row>
    <row r="777" spans="1:2">
      <c r="A777" s="136" t="s">
        <v>2040</v>
      </c>
      <c r="B777" s="136" t="s">
        <v>2041</v>
      </c>
    </row>
    <row r="778" spans="1:2">
      <c r="A778" s="136" t="s">
        <v>2042</v>
      </c>
      <c r="B778" s="136" t="s">
        <v>2043</v>
      </c>
    </row>
    <row r="779" spans="1:2">
      <c r="A779" s="136" t="s">
        <v>2044</v>
      </c>
      <c r="B779" s="136" t="s">
        <v>2045</v>
      </c>
    </row>
    <row r="780" spans="1:2">
      <c r="A780" s="136" t="s">
        <v>2046</v>
      </c>
      <c r="B780" s="136" t="s">
        <v>2047</v>
      </c>
    </row>
    <row r="781" spans="1:2">
      <c r="A781" s="136" t="s">
        <v>2048</v>
      </c>
      <c r="B781" s="136" t="s">
        <v>2049</v>
      </c>
    </row>
    <row r="782" spans="1:2">
      <c r="A782" s="136" t="s">
        <v>2050</v>
      </c>
      <c r="B782" s="136" t="s">
        <v>2051</v>
      </c>
    </row>
    <row r="783" spans="1:2">
      <c r="A783" s="136" t="s">
        <v>2052</v>
      </c>
      <c r="B783" s="136" t="s">
        <v>2053</v>
      </c>
    </row>
    <row r="784" spans="1:2">
      <c r="A784" s="136" t="s">
        <v>2054</v>
      </c>
      <c r="B784" s="136" t="s">
        <v>2055</v>
      </c>
    </row>
    <row r="785" spans="1:2">
      <c r="A785" s="136" t="s">
        <v>2056</v>
      </c>
      <c r="B785" s="136" t="s">
        <v>2057</v>
      </c>
    </row>
    <row r="786" spans="1:2">
      <c r="A786" s="136" t="s">
        <v>2058</v>
      </c>
      <c r="B786" s="136" t="s">
        <v>2059</v>
      </c>
    </row>
    <row r="787" spans="1:2">
      <c r="A787" s="136" t="s">
        <v>2060</v>
      </c>
      <c r="B787" s="136" t="s">
        <v>2061</v>
      </c>
    </row>
    <row r="788" spans="1:2">
      <c r="A788" s="136" t="s">
        <v>2062</v>
      </c>
      <c r="B788" s="136" t="s">
        <v>2063</v>
      </c>
    </row>
    <row r="789" spans="1:2">
      <c r="A789" s="136" t="s">
        <v>2064</v>
      </c>
      <c r="B789" s="136" t="s">
        <v>2065</v>
      </c>
    </row>
    <row r="790" spans="1:2">
      <c r="A790" s="136" t="s">
        <v>2066</v>
      </c>
      <c r="B790" s="136" t="s">
        <v>2067</v>
      </c>
    </row>
    <row r="791" spans="1:2">
      <c r="A791" s="136" t="s">
        <v>2068</v>
      </c>
      <c r="B791" s="136" t="s">
        <v>2069</v>
      </c>
    </row>
    <row r="792" spans="1:2">
      <c r="A792" s="136" t="s">
        <v>2070</v>
      </c>
      <c r="B792" s="136" t="s">
        <v>2071</v>
      </c>
    </row>
    <row r="793" spans="1:2">
      <c r="A793" s="136" t="s">
        <v>2072</v>
      </c>
      <c r="B793" s="136" t="s">
        <v>2073</v>
      </c>
    </row>
    <row r="794" spans="1:2">
      <c r="A794" s="136" t="s">
        <v>2074</v>
      </c>
      <c r="B794" s="136" t="s">
        <v>2075</v>
      </c>
    </row>
    <row r="795" spans="1:2">
      <c r="A795" s="136" t="s">
        <v>2076</v>
      </c>
      <c r="B795" s="136" t="s">
        <v>2077</v>
      </c>
    </row>
    <row r="796" spans="1:2">
      <c r="A796" s="136" t="s">
        <v>2078</v>
      </c>
      <c r="B796" s="136" t="s">
        <v>2079</v>
      </c>
    </row>
    <row r="797" spans="1:2">
      <c r="A797" s="136" t="s">
        <v>2080</v>
      </c>
      <c r="B797" s="136" t="s">
        <v>2081</v>
      </c>
    </row>
    <row r="798" spans="1:2">
      <c r="A798" s="136" t="s">
        <v>2082</v>
      </c>
      <c r="B798" s="136" t="s">
        <v>2083</v>
      </c>
    </row>
    <row r="799" spans="1:2">
      <c r="A799" s="136" t="s">
        <v>2084</v>
      </c>
      <c r="B799" s="136" t="s">
        <v>2085</v>
      </c>
    </row>
    <row r="800" spans="1:2">
      <c r="A800" s="136" t="s">
        <v>2086</v>
      </c>
      <c r="B800" s="136" t="s">
        <v>2087</v>
      </c>
    </row>
    <row r="801" spans="1:2">
      <c r="A801" s="136" t="s">
        <v>2088</v>
      </c>
      <c r="B801" s="136" t="s">
        <v>2089</v>
      </c>
    </row>
    <row r="802" spans="1:2">
      <c r="A802" s="136" t="s">
        <v>2090</v>
      </c>
      <c r="B802" s="136" t="s">
        <v>2091</v>
      </c>
    </row>
    <row r="803" spans="1:2">
      <c r="A803" s="136" t="s">
        <v>2092</v>
      </c>
      <c r="B803" s="136" t="s">
        <v>2093</v>
      </c>
    </row>
    <row r="804" spans="1:2">
      <c r="A804" s="136" t="s">
        <v>2094</v>
      </c>
      <c r="B804" s="136" t="s">
        <v>2095</v>
      </c>
    </row>
    <row r="805" spans="1:2">
      <c r="A805" s="136" t="s">
        <v>2096</v>
      </c>
      <c r="B805" s="136" t="s">
        <v>2097</v>
      </c>
    </row>
    <row r="806" spans="1:2">
      <c r="A806" s="136" t="s">
        <v>2098</v>
      </c>
      <c r="B806" s="136" t="s">
        <v>2099</v>
      </c>
    </row>
    <row r="807" spans="1:2">
      <c r="A807" s="136" t="s">
        <v>2100</v>
      </c>
      <c r="B807" s="136" t="s">
        <v>2101</v>
      </c>
    </row>
    <row r="808" spans="1:2">
      <c r="A808" s="136" t="s">
        <v>2102</v>
      </c>
      <c r="B808" s="136" t="s">
        <v>2103</v>
      </c>
    </row>
    <row r="809" spans="1:2">
      <c r="A809" s="136" t="s">
        <v>2104</v>
      </c>
      <c r="B809" s="136" t="s">
        <v>2105</v>
      </c>
    </row>
    <row r="810" spans="1:2">
      <c r="A810" s="136" t="s">
        <v>2106</v>
      </c>
      <c r="B810" s="136" t="s">
        <v>2107</v>
      </c>
    </row>
    <row r="811" spans="1:2">
      <c r="A811" s="136" t="s">
        <v>2108</v>
      </c>
      <c r="B811" s="136" t="s">
        <v>2109</v>
      </c>
    </row>
    <row r="812" spans="1:2">
      <c r="A812" s="136" t="s">
        <v>2110</v>
      </c>
      <c r="B812" s="136" t="s">
        <v>2111</v>
      </c>
    </row>
    <row r="813" spans="1:2">
      <c r="A813" s="136" t="s">
        <v>2112</v>
      </c>
      <c r="B813" s="136" t="s">
        <v>2113</v>
      </c>
    </row>
    <row r="814" spans="1:2">
      <c r="A814" s="136" t="s">
        <v>2114</v>
      </c>
      <c r="B814" s="136" t="s">
        <v>2115</v>
      </c>
    </row>
    <row r="815" spans="1:2">
      <c r="A815" s="136" t="s">
        <v>2116</v>
      </c>
      <c r="B815" s="136" t="s">
        <v>2117</v>
      </c>
    </row>
    <row r="816" spans="1:2">
      <c r="A816" s="136" t="s">
        <v>2118</v>
      </c>
      <c r="B816" s="136" t="s">
        <v>2119</v>
      </c>
    </row>
    <row r="817" spans="1:2">
      <c r="A817" s="136" t="s">
        <v>2120</v>
      </c>
      <c r="B817" s="136" t="s">
        <v>2121</v>
      </c>
    </row>
    <row r="818" spans="1:2">
      <c r="A818" s="136" t="s">
        <v>2122</v>
      </c>
      <c r="B818" s="136" t="s">
        <v>2123</v>
      </c>
    </row>
    <row r="819" spans="1:2">
      <c r="A819" s="136" t="s">
        <v>2124</v>
      </c>
      <c r="B819" s="136" t="s">
        <v>2125</v>
      </c>
    </row>
    <row r="820" spans="1:2">
      <c r="A820" s="136" t="s">
        <v>2126</v>
      </c>
      <c r="B820" s="136" t="s">
        <v>2127</v>
      </c>
    </row>
    <row r="821" spans="1:2">
      <c r="A821" s="136" t="s">
        <v>2128</v>
      </c>
      <c r="B821" s="136" t="s">
        <v>2129</v>
      </c>
    </row>
    <row r="822" spans="1:2">
      <c r="A822" s="136" t="s">
        <v>2130</v>
      </c>
      <c r="B822" s="136" t="s">
        <v>2131</v>
      </c>
    </row>
    <row r="823" spans="1:2">
      <c r="A823" s="136" t="s">
        <v>2132</v>
      </c>
      <c r="B823" s="136" t="s">
        <v>2133</v>
      </c>
    </row>
    <row r="824" spans="1:2">
      <c r="A824" s="136" t="s">
        <v>2134</v>
      </c>
      <c r="B824" s="136" t="s">
        <v>2135</v>
      </c>
    </row>
    <row r="825" spans="1:2">
      <c r="A825" s="136" t="s">
        <v>2136</v>
      </c>
      <c r="B825" s="136" t="s">
        <v>2137</v>
      </c>
    </row>
    <row r="826" spans="1:2">
      <c r="A826" s="136" t="s">
        <v>2138</v>
      </c>
      <c r="B826" s="136" t="s">
        <v>2139</v>
      </c>
    </row>
    <row r="827" spans="1:2">
      <c r="A827" s="136" t="s">
        <v>2140</v>
      </c>
      <c r="B827" s="136" t="s">
        <v>2141</v>
      </c>
    </row>
    <row r="828" spans="1:2">
      <c r="A828" s="136" t="s">
        <v>2142</v>
      </c>
      <c r="B828" s="136" t="s">
        <v>2143</v>
      </c>
    </row>
    <row r="829" spans="1:2">
      <c r="A829" s="136" t="s">
        <v>2144</v>
      </c>
      <c r="B829" s="136" t="s">
        <v>2145</v>
      </c>
    </row>
    <row r="830" spans="1:2">
      <c r="A830" s="136" t="s">
        <v>2146</v>
      </c>
      <c r="B830" s="136" t="s">
        <v>2147</v>
      </c>
    </row>
    <row r="831" spans="1:2">
      <c r="A831" s="136" t="s">
        <v>2148</v>
      </c>
      <c r="B831" s="136" t="s">
        <v>2149</v>
      </c>
    </row>
    <row r="832" spans="1:2">
      <c r="A832" s="136" t="s">
        <v>2150</v>
      </c>
      <c r="B832" s="136" t="s">
        <v>2151</v>
      </c>
    </row>
    <row r="833" spans="1:2">
      <c r="A833" s="136" t="s">
        <v>2152</v>
      </c>
      <c r="B833" s="136" t="s">
        <v>2153</v>
      </c>
    </row>
    <row r="834" spans="1:2">
      <c r="A834" s="136" t="s">
        <v>2154</v>
      </c>
      <c r="B834" s="136" t="s">
        <v>2155</v>
      </c>
    </row>
    <row r="835" spans="1:2">
      <c r="A835" s="136" t="s">
        <v>2156</v>
      </c>
      <c r="B835" s="136" t="s">
        <v>2157</v>
      </c>
    </row>
    <row r="836" spans="1:2">
      <c r="A836" s="136" t="s">
        <v>2158</v>
      </c>
      <c r="B836" s="136" t="s">
        <v>2159</v>
      </c>
    </row>
    <row r="837" spans="1:2">
      <c r="A837" s="136" t="s">
        <v>2160</v>
      </c>
      <c r="B837" s="136" t="s">
        <v>2161</v>
      </c>
    </row>
    <row r="838" spans="1:2">
      <c r="A838" s="136" t="s">
        <v>2162</v>
      </c>
      <c r="B838" s="136" t="s">
        <v>2163</v>
      </c>
    </row>
    <row r="839" spans="1:2">
      <c r="A839" s="136" t="s">
        <v>2164</v>
      </c>
      <c r="B839" s="136" t="s">
        <v>2165</v>
      </c>
    </row>
    <row r="840" spans="1:2">
      <c r="A840" s="136" t="s">
        <v>2166</v>
      </c>
      <c r="B840" s="136" t="s">
        <v>2167</v>
      </c>
    </row>
    <row r="841" spans="1:2">
      <c r="A841" s="136" t="s">
        <v>2168</v>
      </c>
      <c r="B841" s="136" t="s">
        <v>2169</v>
      </c>
    </row>
    <row r="842" spans="1:2">
      <c r="A842" s="136" t="s">
        <v>2170</v>
      </c>
      <c r="B842" s="136" t="s">
        <v>2171</v>
      </c>
    </row>
    <row r="843" spans="1:2">
      <c r="A843" s="136" t="s">
        <v>119</v>
      </c>
      <c r="B843" s="136" t="s">
        <v>2172</v>
      </c>
    </row>
    <row r="844" spans="1:2">
      <c r="A844" s="136" t="s">
        <v>2173</v>
      </c>
      <c r="B844" s="136" t="s">
        <v>2174</v>
      </c>
    </row>
    <row r="845" spans="1:2">
      <c r="A845" s="136" t="s">
        <v>2175</v>
      </c>
      <c r="B845" s="136" t="s">
        <v>2176</v>
      </c>
    </row>
    <row r="846" spans="1:2">
      <c r="A846" s="136" t="s">
        <v>2177</v>
      </c>
      <c r="B846" s="136" t="s">
        <v>2178</v>
      </c>
    </row>
    <row r="847" spans="1:2">
      <c r="A847" s="136" t="s">
        <v>2179</v>
      </c>
      <c r="B847" s="136" t="s">
        <v>2180</v>
      </c>
    </row>
    <row r="848" spans="1:2">
      <c r="A848" s="136" t="s">
        <v>2181</v>
      </c>
      <c r="B848" s="136" t="s">
        <v>2182</v>
      </c>
    </row>
    <row r="849" spans="1:2">
      <c r="A849" s="136" t="s">
        <v>2183</v>
      </c>
      <c r="B849" s="136" t="s">
        <v>2184</v>
      </c>
    </row>
    <row r="850" spans="1:2">
      <c r="A850" s="136" t="s">
        <v>2185</v>
      </c>
      <c r="B850" s="136" t="s">
        <v>2186</v>
      </c>
    </row>
    <row r="851" spans="1:2">
      <c r="A851" s="136" t="s">
        <v>2187</v>
      </c>
      <c r="B851" s="136" t="s">
        <v>2188</v>
      </c>
    </row>
    <row r="852" spans="1:2">
      <c r="A852" s="136" t="s">
        <v>2189</v>
      </c>
      <c r="B852" s="136" t="s">
        <v>2190</v>
      </c>
    </row>
    <row r="853" spans="1:2">
      <c r="A853" s="136" t="s">
        <v>2191</v>
      </c>
      <c r="B853" s="136" t="s">
        <v>2192</v>
      </c>
    </row>
    <row r="854" spans="1:2">
      <c r="A854" s="136" t="s">
        <v>2193</v>
      </c>
      <c r="B854" s="136" t="s">
        <v>2194</v>
      </c>
    </row>
    <row r="855" spans="1:2">
      <c r="A855" s="136" t="s">
        <v>2195</v>
      </c>
      <c r="B855" s="136" t="s">
        <v>2196</v>
      </c>
    </row>
    <row r="856" spans="1:2">
      <c r="A856" s="136" t="s">
        <v>2197</v>
      </c>
      <c r="B856" s="136" t="s">
        <v>2198</v>
      </c>
    </row>
    <row r="857" spans="1:2">
      <c r="A857" s="136" t="s">
        <v>2199</v>
      </c>
      <c r="B857" s="136" t="s">
        <v>2200</v>
      </c>
    </row>
    <row r="858" spans="1:2">
      <c r="A858" s="136" t="s">
        <v>2201</v>
      </c>
      <c r="B858" s="136" t="s">
        <v>2202</v>
      </c>
    </row>
    <row r="859" spans="1:2">
      <c r="A859" s="136" t="s">
        <v>2203</v>
      </c>
      <c r="B859" s="136" t="s">
        <v>2204</v>
      </c>
    </row>
    <row r="860" spans="1:2">
      <c r="A860" s="136" t="s">
        <v>2205</v>
      </c>
      <c r="B860" s="136" t="s">
        <v>2206</v>
      </c>
    </row>
    <row r="861" spans="1:2">
      <c r="A861" s="136" t="s">
        <v>2207</v>
      </c>
      <c r="B861" s="136" t="s">
        <v>2208</v>
      </c>
    </row>
    <row r="862" spans="1:2">
      <c r="A862" s="136" t="s">
        <v>2209</v>
      </c>
      <c r="B862" s="136" t="s">
        <v>2210</v>
      </c>
    </row>
    <row r="863" spans="1:2">
      <c r="A863" s="136" t="s">
        <v>2211</v>
      </c>
      <c r="B863" s="136" t="s">
        <v>2212</v>
      </c>
    </row>
    <row r="864" spans="1:2">
      <c r="A864" s="136" t="s">
        <v>2213</v>
      </c>
      <c r="B864" s="136" t="s">
        <v>2214</v>
      </c>
    </row>
    <row r="865" spans="1:2">
      <c r="A865" s="136" t="s">
        <v>2215</v>
      </c>
      <c r="B865" s="136" t="s">
        <v>2216</v>
      </c>
    </row>
    <row r="866" spans="1:2">
      <c r="A866" s="136" t="s">
        <v>2217</v>
      </c>
      <c r="B866" s="136" t="s">
        <v>2218</v>
      </c>
    </row>
    <row r="867" spans="1:2">
      <c r="A867" s="136" t="s">
        <v>2219</v>
      </c>
      <c r="B867" s="136" t="s">
        <v>2220</v>
      </c>
    </row>
    <row r="868" spans="1:2">
      <c r="A868" s="136" t="s">
        <v>2221</v>
      </c>
      <c r="B868" s="136" t="s">
        <v>2222</v>
      </c>
    </row>
    <row r="869" spans="1:2">
      <c r="A869" s="136" t="s">
        <v>2223</v>
      </c>
      <c r="B869" s="136" t="s">
        <v>2224</v>
      </c>
    </row>
    <row r="870" spans="1:2">
      <c r="A870" s="136" t="s">
        <v>2225</v>
      </c>
      <c r="B870" s="136" t="s">
        <v>2226</v>
      </c>
    </row>
    <row r="871" spans="1:2">
      <c r="A871" s="136" t="s">
        <v>2227</v>
      </c>
      <c r="B871" s="136" t="s">
        <v>2228</v>
      </c>
    </row>
    <row r="872" spans="1:2">
      <c r="A872" s="136" t="s">
        <v>2229</v>
      </c>
      <c r="B872" s="136" t="s">
        <v>320</v>
      </c>
    </row>
    <row r="873" spans="1:2">
      <c r="A873" s="136" t="s">
        <v>2230</v>
      </c>
      <c r="B873" s="136" t="s">
        <v>2231</v>
      </c>
    </row>
    <row r="874" spans="1:2">
      <c r="A874" s="136" t="s">
        <v>2232</v>
      </c>
      <c r="B874" s="136" t="s">
        <v>2233</v>
      </c>
    </row>
    <row r="875" spans="1:2">
      <c r="A875" s="136" t="s">
        <v>2234</v>
      </c>
      <c r="B875" s="136" t="s">
        <v>2235</v>
      </c>
    </row>
    <row r="876" spans="1:2">
      <c r="A876" s="136" t="s">
        <v>2236</v>
      </c>
      <c r="B876" s="136" t="s">
        <v>2237</v>
      </c>
    </row>
    <row r="877" spans="1:2">
      <c r="A877" s="136" t="s">
        <v>2238</v>
      </c>
      <c r="B877" s="136" t="s">
        <v>2239</v>
      </c>
    </row>
    <row r="878" spans="1:2">
      <c r="A878" s="136" t="s">
        <v>2240</v>
      </c>
      <c r="B878" s="136" t="s">
        <v>2241</v>
      </c>
    </row>
    <row r="879" spans="1:2">
      <c r="A879" s="136" t="s">
        <v>2242</v>
      </c>
      <c r="B879" s="136" t="s">
        <v>2243</v>
      </c>
    </row>
    <row r="880" spans="1:2">
      <c r="A880" s="136" t="s">
        <v>2244</v>
      </c>
      <c r="B880" s="136" t="s">
        <v>2245</v>
      </c>
    </row>
    <row r="881" spans="1:2">
      <c r="A881" s="136" t="s">
        <v>2246</v>
      </c>
      <c r="B881" s="136" t="s">
        <v>2247</v>
      </c>
    </row>
    <row r="882" spans="1:2">
      <c r="A882" s="136" t="s">
        <v>2248</v>
      </c>
      <c r="B882" s="136" t="s">
        <v>2249</v>
      </c>
    </row>
    <row r="883" spans="1:2">
      <c r="A883" s="136" t="s">
        <v>2250</v>
      </c>
      <c r="B883" s="136" t="s">
        <v>2251</v>
      </c>
    </row>
    <row r="884" spans="1:2">
      <c r="A884" s="136" t="s">
        <v>2252</v>
      </c>
      <c r="B884" s="136" t="s">
        <v>2253</v>
      </c>
    </row>
    <row r="885" spans="1:2">
      <c r="A885" s="136" t="s">
        <v>2254</v>
      </c>
      <c r="B885" s="136" t="s">
        <v>2255</v>
      </c>
    </row>
    <row r="886" spans="1:2">
      <c r="A886" s="136" t="s">
        <v>2256</v>
      </c>
      <c r="B886" s="136" t="s">
        <v>2257</v>
      </c>
    </row>
    <row r="887" spans="1:2">
      <c r="A887" s="136" t="s">
        <v>2258</v>
      </c>
      <c r="B887" s="136" t="s">
        <v>2259</v>
      </c>
    </row>
    <row r="888" spans="1:2">
      <c r="A888" s="136" t="s">
        <v>2260</v>
      </c>
      <c r="B888" s="136" t="s">
        <v>2261</v>
      </c>
    </row>
    <row r="889" spans="1:2">
      <c r="A889" s="136" t="s">
        <v>2262</v>
      </c>
      <c r="B889" s="136" t="s">
        <v>2263</v>
      </c>
    </row>
    <row r="890" spans="1:2">
      <c r="A890" s="136" t="s">
        <v>2264</v>
      </c>
      <c r="B890" s="136" t="s">
        <v>2265</v>
      </c>
    </row>
    <row r="891" spans="1:2">
      <c r="A891" s="136" t="s">
        <v>2266</v>
      </c>
      <c r="B891" s="136" t="s">
        <v>2267</v>
      </c>
    </row>
    <row r="892" spans="1:2">
      <c r="A892" s="136" t="s">
        <v>2268</v>
      </c>
      <c r="B892" s="136" t="s">
        <v>2269</v>
      </c>
    </row>
    <row r="893" spans="1:2">
      <c r="A893" s="136" t="s">
        <v>2270</v>
      </c>
      <c r="B893" s="136" t="s">
        <v>2271</v>
      </c>
    </row>
    <row r="894" spans="1:2">
      <c r="A894" s="136" t="s">
        <v>2272</v>
      </c>
      <c r="B894" s="136" t="s">
        <v>2273</v>
      </c>
    </row>
    <row r="895" spans="1:2">
      <c r="A895" s="136" t="s">
        <v>2274</v>
      </c>
      <c r="B895" s="136" t="s">
        <v>2275</v>
      </c>
    </row>
    <row r="896" spans="1:2">
      <c r="A896" s="136" t="s">
        <v>2276</v>
      </c>
      <c r="B896" s="136" t="s">
        <v>2277</v>
      </c>
    </row>
    <row r="897" spans="1:2">
      <c r="A897" s="136" t="s">
        <v>2278</v>
      </c>
      <c r="B897" s="136" t="s">
        <v>2279</v>
      </c>
    </row>
    <row r="898" spans="1:2">
      <c r="A898" s="136" t="s">
        <v>2280</v>
      </c>
      <c r="B898" s="136" t="s">
        <v>2281</v>
      </c>
    </row>
    <row r="899" spans="1:2">
      <c r="A899" s="136" t="s">
        <v>2282</v>
      </c>
      <c r="B899" s="136" t="s">
        <v>2283</v>
      </c>
    </row>
    <row r="900" spans="1:2">
      <c r="A900" s="136" t="s">
        <v>2284</v>
      </c>
      <c r="B900" s="136" t="s">
        <v>2285</v>
      </c>
    </row>
    <row r="901" spans="1:2">
      <c r="A901" s="136" t="s">
        <v>2286</v>
      </c>
      <c r="B901" s="136" t="s">
        <v>2287</v>
      </c>
    </row>
    <row r="902" spans="1:2">
      <c r="A902" s="136" t="s">
        <v>2288</v>
      </c>
      <c r="B902" s="136" t="s">
        <v>2289</v>
      </c>
    </row>
    <row r="903" spans="1:2">
      <c r="A903" s="136" t="s">
        <v>2290</v>
      </c>
      <c r="B903" s="136" t="s">
        <v>2291</v>
      </c>
    </row>
    <row r="904" spans="1:2">
      <c r="A904" s="136" t="s">
        <v>2292</v>
      </c>
      <c r="B904" s="136" t="s">
        <v>2293</v>
      </c>
    </row>
    <row r="905" spans="1:2">
      <c r="A905" s="136" t="s">
        <v>2294</v>
      </c>
      <c r="B905" s="136" t="s">
        <v>2295</v>
      </c>
    </row>
    <row r="906" spans="1:2">
      <c r="A906" s="136" t="s">
        <v>2296</v>
      </c>
      <c r="B906" s="136" t="s">
        <v>2297</v>
      </c>
    </row>
    <row r="907" spans="1:2">
      <c r="A907" s="136" t="s">
        <v>2298</v>
      </c>
      <c r="B907" s="136" t="s">
        <v>2299</v>
      </c>
    </row>
    <row r="908" spans="1:2">
      <c r="A908" s="136" t="s">
        <v>2300</v>
      </c>
      <c r="B908" s="136" t="s">
        <v>2301</v>
      </c>
    </row>
    <row r="909" spans="1:2">
      <c r="A909" s="136" t="s">
        <v>2302</v>
      </c>
      <c r="B909" s="136" t="s">
        <v>2303</v>
      </c>
    </row>
    <row r="910" spans="1:2">
      <c r="A910" s="136" t="s">
        <v>2304</v>
      </c>
      <c r="B910" s="136" t="s">
        <v>2305</v>
      </c>
    </row>
    <row r="911" spans="1:2">
      <c r="A911" s="136" t="s">
        <v>2306</v>
      </c>
      <c r="B911" s="136" t="s">
        <v>2307</v>
      </c>
    </row>
    <row r="912" spans="1:2">
      <c r="A912" s="136" t="s">
        <v>2308</v>
      </c>
      <c r="B912" s="136" t="s">
        <v>2309</v>
      </c>
    </row>
    <row r="913" spans="1:2">
      <c r="A913" s="136" t="s">
        <v>2310</v>
      </c>
      <c r="B913" s="136" t="s">
        <v>2311</v>
      </c>
    </row>
    <row r="914" spans="1:2">
      <c r="A914" s="136" t="s">
        <v>2312</v>
      </c>
      <c r="B914" s="136" t="s">
        <v>2313</v>
      </c>
    </row>
    <row r="915" spans="1:2">
      <c r="A915" s="136" t="s">
        <v>2314</v>
      </c>
      <c r="B915" s="136" t="s">
        <v>2315</v>
      </c>
    </row>
    <row r="916" spans="1:2">
      <c r="A916" s="136" t="s">
        <v>2316</v>
      </c>
      <c r="B916" s="136" t="s">
        <v>2317</v>
      </c>
    </row>
    <row r="917" spans="1:2">
      <c r="A917" s="136" t="s">
        <v>2318</v>
      </c>
      <c r="B917" s="136" t="s">
        <v>2319</v>
      </c>
    </row>
    <row r="918" spans="1:2">
      <c r="A918" s="136" t="s">
        <v>2320</v>
      </c>
      <c r="B918" s="136" t="s">
        <v>2321</v>
      </c>
    </row>
    <row r="919" spans="1:2">
      <c r="A919" s="136" t="s">
        <v>2322</v>
      </c>
      <c r="B919" s="136" t="s">
        <v>2323</v>
      </c>
    </row>
    <row r="920" spans="1:2">
      <c r="A920" s="136" t="s">
        <v>2324</v>
      </c>
      <c r="B920" s="136" t="s">
        <v>2325</v>
      </c>
    </row>
    <row r="921" spans="1:2">
      <c r="A921" s="136" t="s">
        <v>2326</v>
      </c>
      <c r="B921" s="136" t="s">
        <v>2327</v>
      </c>
    </row>
    <row r="922" spans="1:2">
      <c r="A922" s="136" t="s">
        <v>2328</v>
      </c>
      <c r="B922" s="136" t="s">
        <v>2329</v>
      </c>
    </row>
    <row r="923" spans="1:2">
      <c r="A923" s="136" t="s">
        <v>2330</v>
      </c>
      <c r="B923" s="136" t="s">
        <v>2331</v>
      </c>
    </row>
    <row r="924" spans="1:2">
      <c r="A924" s="136" t="s">
        <v>2332</v>
      </c>
      <c r="B924" s="136" t="s">
        <v>2333</v>
      </c>
    </row>
    <row r="925" spans="1:2">
      <c r="A925" s="136" t="s">
        <v>2334</v>
      </c>
      <c r="B925" s="136" t="s">
        <v>2335</v>
      </c>
    </row>
    <row r="926" spans="1:2">
      <c r="A926" s="136" t="s">
        <v>2336</v>
      </c>
      <c r="B926" s="136" t="s">
        <v>2337</v>
      </c>
    </row>
    <row r="927" spans="1:2">
      <c r="A927" s="136" t="s">
        <v>2338</v>
      </c>
      <c r="B927" s="136" t="s">
        <v>2339</v>
      </c>
    </row>
    <row r="928" spans="1:2">
      <c r="A928" s="136" t="s">
        <v>2340</v>
      </c>
      <c r="B928" s="136" t="s">
        <v>2341</v>
      </c>
    </row>
    <row r="929" spans="1:2">
      <c r="A929" s="136" t="s">
        <v>2342</v>
      </c>
      <c r="B929" s="136" t="s">
        <v>2343</v>
      </c>
    </row>
    <row r="930" spans="1:2">
      <c r="A930" s="136" t="s">
        <v>2344</v>
      </c>
      <c r="B930" s="136" t="s">
        <v>2345</v>
      </c>
    </row>
    <row r="931" spans="1:2">
      <c r="A931" s="136" t="s">
        <v>2346</v>
      </c>
      <c r="B931" s="136" t="s">
        <v>2347</v>
      </c>
    </row>
    <row r="932" spans="1:2">
      <c r="A932" s="136" t="s">
        <v>2348</v>
      </c>
      <c r="B932" s="136" t="s">
        <v>2349</v>
      </c>
    </row>
    <row r="933" spans="1:2">
      <c r="A933" s="136" t="s">
        <v>2350</v>
      </c>
      <c r="B933" s="136" t="s">
        <v>2351</v>
      </c>
    </row>
    <row r="934" spans="1:2">
      <c r="A934" s="136" t="s">
        <v>2352</v>
      </c>
      <c r="B934" s="136" t="s">
        <v>2353</v>
      </c>
    </row>
    <row r="935" spans="1:2">
      <c r="A935" s="136" t="s">
        <v>2354</v>
      </c>
      <c r="B935" s="136" t="s">
        <v>2355</v>
      </c>
    </row>
    <row r="936" spans="1:2">
      <c r="A936" s="136" t="s">
        <v>2356</v>
      </c>
      <c r="B936" s="136" t="s">
        <v>2357</v>
      </c>
    </row>
    <row r="937" spans="1:2">
      <c r="A937" s="136" t="s">
        <v>2358</v>
      </c>
      <c r="B937" s="136" t="s">
        <v>2359</v>
      </c>
    </row>
    <row r="938" spans="1:2">
      <c r="A938" s="136" t="s">
        <v>2360</v>
      </c>
      <c r="B938" s="136" t="s">
        <v>2361</v>
      </c>
    </row>
    <row r="939" spans="1:2">
      <c r="A939" s="136" t="s">
        <v>2362</v>
      </c>
      <c r="B939" s="136" t="s">
        <v>2363</v>
      </c>
    </row>
    <row r="940" spans="1:2">
      <c r="A940" s="136" t="s">
        <v>2364</v>
      </c>
      <c r="B940" s="136" t="s">
        <v>2365</v>
      </c>
    </row>
    <row r="941" spans="1:2">
      <c r="A941" s="136" t="s">
        <v>2366</v>
      </c>
      <c r="B941" s="136" t="s">
        <v>2367</v>
      </c>
    </row>
    <row r="942" spans="1:2">
      <c r="A942" s="136" t="s">
        <v>2368</v>
      </c>
      <c r="B942" s="136" t="s">
        <v>2369</v>
      </c>
    </row>
    <row r="943" spans="1:2">
      <c r="A943" s="136" t="s">
        <v>2370</v>
      </c>
      <c r="B943" s="136" t="s">
        <v>2371</v>
      </c>
    </row>
    <row r="944" spans="1:2">
      <c r="A944" s="136" t="s">
        <v>2372</v>
      </c>
      <c r="B944" s="136" t="s">
        <v>2373</v>
      </c>
    </row>
    <row r="945" spans="1:2">
      <c r="A945" s="136" t="s">
        <v>2374</v>
      </c>
      <c r="B945" s="136" t="s">
        <v>2375</v>
      </c>
    </row>
    <row r="946" spans="1:2">
      <c r="A946" s="136" t="s">
        <v>2376</v>
      </c>
      <c r="B946" s="136" t="s">
        <v>2377</v>
      </c>
    </row>
    <row r="947" spans="1:2">
      <c r="A947" s="136" t="s">
        <v>2378</v>
      </c>
      <c r="B947" s="136" t="s">
        <v>2379</v>
      </c>
    </row>
    <row r="948" spans="1:2">
      <c r="A948" s="136" t="s">
        <v>2380</v>
      </c>
      <c r="B948" s="136" t="s">
        <v>2381</v>
      </c>
    </row>
    <row r="949" spans="1:2">
      <c r="A949" s="136" t="s">
        <v>2382</v>
      </c>
      <c r="B949" s="136" t="s">
        <v>2383</v>
      </c>
    </row>
    <row r="950" spans="1:2">
      <c r="A950" s="136" t="s">
        <v>2384</v>
      </c>
      <c r="B950" s="136" t="s">
        <v>2385</v>
      </c>
    </row>
    <row r="951" spans="1:2">
      <c r="A951" s="136" t="s">
        <v>2386</v>
      </c>
      <c r="B951" s="136" t="s">
        <v>2387</v>
      </c>
    </row>
    <row r="952" spans="1:2">
      <c r="A952" s="136" t="s">
        <v>2388</v>
      </c>
      <c r="B952" s="136" t="s">
        <v>2389</v>
      </c>
    </row>
    <row r="953" spans="1:2">
      <c r="A953" s="136" t="s">
        <v>2390</v>
      </c>
      <c r="B953" s="136" t="s">
        <v>2391</v>
      </c>
    </row>
    <row r="954" spans="1:2">
      <c r="A954" s="136" t="s">
        <v>2392</v>
      </c>
      <c r="B954" s="136" t="s">
        <v>2393</v>
      </c>
    </row>
    <row r="955" spans="1:2">
      <c r="A955" s="136" t="s">
        <v>2394</v>
      </c>
      <c r="B955" s="136" t="s">
        <v>2395</v>
      </c>
    </row>
    <row r="956" spans="1:2">
      <c r="A956" s="136" t="s">
        <v>2396</v>
      </c>
      <c r="B956" s="136" t="s">
        <v>2397</v>
      </c>
    </row>
    <row r="957" spans="1:2">
      <c r="A957" s="136" t="s">
        <v>2398</v>
      </c>
      <c r="B957" s="136" t="s">
        <v>2399</v>
      </c>
    </row>
    <row r="958" spans="1:2">
      <c r="A958" s="136" t="s">
        <v>2400</v>
      </c>
      <c r="B958" s="136" t="s">
        <v>2401</v>
      </c>
    </row>
    <row r="959" spans="1:2">
      <c r="A959" s="136" t="s">
        <v>2402</v>
      </c>
      <c r="B959" s="136" t="s">
        <v>2403</v>
      </c>
    </row>
    <row r="960" spans="1:2">
      <c r="A960" s="136" t="s">
        <v>2404</v>
      </c>
      <c r="B960" s="136" t="s">
        <v>2405</v>
      </c>
    </row>
    <row r="961" spans="1:2">
      <c r="A961" s="136" t="s">
        <v>2406</v>
      </c>
      <c r="B961" s="136" t="s">
        <v>2407</v>
      </c>
    </row>
    <row r="962" spans="1:2">
      <c r="A962" s="136" t="s">
        <v>2408</v>
      </c>
      <c r="B962" s="136" t="s">
        <v>2409</v>
      </c>
    </row>
    <row r="963" spans="1:2">
      <c r="A963" s="136" t="s">
        <v>2410</v>
      </c>
      <c r="B963" s="136" t="s">
        <v>2411</v>
      </c>
    </row>
    <row r="964" spans="1:2">
      <c r="A964" s="136" t="s">
        <v>2412</v>
      </c>
      <c r="B964" s="136" t="s">
        <v>2413</v>
      </c>
    </row>
    <row r="965" spans="1:2">
      <c r="A965" s="136" t="s">
        <v>2414</v>
      </c>
      <c r="B965" s="136" t="s">
        <v>2415</v>
      </c>
    </row>
    <row r="966" spans="1:2">
      <c r="A966" s="136" t="s">
        <v>2416</v>
      </c>
      <c r="B966" s="136" t="s">
        <v>249</v>
      </c>
    </row>
    <row r="967" spans="1:2">
      <c r="A967" s="136" t="s">
        <v>2417</v>
      </c>
      <c r="B967" s="136" t="s">
        <v>2418</v>
      </c>
    </row>
    <row r="968" spans="1:2">
      <c r="A968" s="136" t="s">
        <v>2419</v>
      </c>
      <c r="B968" s="136" t="s">
        <v>2420</v>
      </c>
    </row>
    <row r="969" spans="1:2">
      <c r="A969" s="136" t="s">
        <v>2421</v>
      </c>
      <c r="B969" s="136" t="s">
        <v>2422</v>
      </c>
    </row>
    <row r="970" spans="1:2">
      <c r="A970" s="136" t="s">
        <v>2423</v>
      </c>
      <c r="B970" s="136" t="s">
        <v>2424</v>
      </c>
    </row>
    <row r="971" spans="1:2">
      <c r="A971" s="136" t="s">
        <v>2425</v>
      </c>
      <c r="B971" s="136" t="s">
        <v>2426</v>
      </c>
    </row>
    <row r="972" spans="1:2">
      <c r="A972" s="136" t="s">
        <v>2427</v>
      </c>
      <c r="B972" s="136" t="s">
        <v>2428</v>
      </c>
    </row>
    <row r="973" spans="1:2">
      <c r="A973" s="136" t="s">
        <v>2429</v>
      </c>
      <c r="B973" s="136" t="s">
        <v>2430</v>
      </c>
    </row>
    <row r="974" spans="1:2">
      <c r="A974" s="136" t="s">
        <v>2431</v>
      </c>
      <c r="B974" s="136" t="s">
        <v>2432</v>
      </c>
    </row>
    <row r="975" spans="1:2">
      <c r="A975" s="136" t="s">
        <v>2433</v>
      </c>
      <c r="B975" s="136" t="s">
        <v>2434</v>
      </c>
    </row>
    <row r="976" spans="1:2">
      <c r="A976" s="136" t="s">
        <v>2435</v>
      </c>
      <c r="B976" s="136" t="s">
        <v>2436</v>
      </c>
    </row>
    <row r="977" spans="1:2">
      <c r="A977" s="136" t="s">
        <v>2437</v>
      </c>
      <c r="B977" s="136" t="s">
        <v>2438</v>
      </c>
    </row>
    <row r="978" spans="1:2">
      <c r="A978" s="136" t="s">
        <v>2439</v>
      </c>
      <c r="B978" s="136" t="s">
        <v>2440</v>
      </c>
    </row>
    <row r="979" spans="1:2">
      <c r="A979" s="136" t="s">
        <v>2441</v>
      </c>
      <c r="B979" s="136" t="s">
        <v>2442</v>
      </c>
    </row>
    <row r="980" spans="1:2">
      <c r="A980" s="136" t="s">
        <v>2443</v>
      </c>
      <c r="B980" s="136" t="s">
        <v>2444</v>
      </c>
    </row>
    <row r="981" spans="1:2">
      <c r="A981" s="136" t="s">
        <v>2445</v>
      </c>
      <c r="B981" s="136" t="s">
        <v>2446</v>
      </c>
    </row>
    <row r="982" spans="1:2">
      <c r="A982" s="136" t="s">
        <v>2447</v>
      </c>
      <c r="B982" s="136" t="s">
        <v>2448</v>
      </c>
    </row>
    <row r="983" spans="1:2">
      <c r="A983" s="136" t="s">
        <v>2449</v>
      </c>
      <c r="B983" s="136" t="s">
        <v>2450</v>
      </c>
    </row>
    <row r="984" spans="1:2">
      <c r="A984" s="136" t="s">
        <v>2451</v>
      </c>
      <c r="B984" s="136" t="s">
        <v>2452</v>
      </c>
    </row>
    <row r="985" spans="1:2">
      <c r="A985" s="136" t="s">
        <v>2453</v>
      </c>
      <c r="B985" s="136" t="s">
        <v>2454</v>
      </c>
    </row>
    <row r="986" spans="1:2">
      <c r="A986" s="136" t="s">
        <v>2455</v>
      </c>
      <c r="B986" s="136" t="s">
        <v>2456</v>
      </c>
    </row>
    <row r="987" spans="1:2">
      <c r="A987" s="136" t="s">
        <v>2457</v>
      </c>
      <c r="B987" s="136" t="s">
        <v>2458</v>
      </c>
    </row>
    <row r="988" spans="1:2">
      <c r="A988" s="136" t="s">
        <v>2459</v>
      </c>
      <c r="B988" s="136" t="s">
        <v>2460</v>
      </c>
    </row>
    <row r="989" spans="1:2">
      <c r="A989" s="136" t="s">
        <v>2461</v>
      </c>
      <c r="B989" s="136" t="s">
        <v>2462</v>
      </c>
    </row>
    <row r="990" spans="1:2">
      <c r="A990" s="136" t="s">
        <v>2463</v>
      </c>
      <c r="B990" s="136" t="s">
        <v>2464</v>
      </c>
    </row>
    <row r="991" spans="1:2">
      <c r="A991" s="136" t="s">
        <v>2465</v>
      </c>
      <c r="B991" s="136" t="s">
        <v>254</v>
      </c>
    </row>
    <row r="992" spans="1:2">
      <c r="A992" s="136" t="s">
        <v>2466</v>
      </c>
      <c r="B992" s="136" t="s">
        <v>2467</v>
      </c>
    </row>
    <row r="993" spans="1:2">
      <c r="A993" s="136" t="s">
        <v>2468</v>
      </c>
      <c r="B993" s="136" t="s">
        <v>2469</v>
      </c>
    </row>
    <row r="994" spans="1:2">
      <c r="A994" s="136" t="s">
        <v>2470</v>
      </c>
      <c r="B994" s="136" t="s">
        <v>2471</v>
      </c>
    </row>
    <row r="995" spans="1:2">
      <c r="A995" s="136" t="s">
        <v>2472</v>
      </c>
      <c r="B995" s="136" t="s">
        <v>2473</v>
      </c>
    </row>
    <row r="996" spans="1:2">
      <c r="A996" s="136" t="s">
        <v>2474</v>
      </c>
      <c r="B996" s="136" t="s">
        <v>2475</v>
      </c>
    </row>
    <row r="997" spans="1:2">
      <c r="A997" s="136" t="s">
        <v>2476</v>
      </c>
      <c r="B997" s="136" t="s">
        <v>2477</v>
      </c>
    </row>
    <row r="998" spans="1:2">
      <c r="A998" s="136" t="s">
        <v>2478</v>
      </c>
      <c r="B998" s="136" t="s">
        <v>2479</v>
      </c>
    </row>
    <row r="999" spans="1:2">
      <c r="A999" s="136" t="s">
        <v>2480</v>
      </c>
      <c r="B999" s="136" t="s">
        <v>2481</v>
      </c>
    </row>
    <row r="1000" spans="1:2">
      <c r="A1000" s="136" t="s">
        <v>2482</v>
      </c>
      <c r="B1000" s="136" t="s">
        <v>2483</v>
      </c>
    </row>
    <row r="1001" spans="1:2">
      <c r="A1001" s="136" t="s">
        <v>2484</v>
      </c>
      <c r="B1001" s="136" t="s">
        <v>2485</v>
      </c>
    </row>
    <row r="1002" spans="1:2">
      <c r="A1002" s="136" t="s">
        <v>2486</v>
      </c>
      <c r="B1002" s="136" t="s">
        <v>2487</v>
      </c>
    </row>
    <row r="1003" spans="1:2">
      <c r="A1003" s="136" t="s">
        <v>2488</v>
      </c>
      <c r="B1003" s="136" t="s">
        <v>2489</v>
      </c>
    </row>
    <row r="1004" spans="1:2">
      <c r="A1004" s="136" t="s">
        <v>2490</v>
      </c>
      <c r="B1004" s="136" t="s">
        <v>2491</v>
      </c>
    </row>
    <row r="1005" spans="1:2">
      <c r="A1005" s="136" t="s">
        <v>2492</v>
      </c>
      <c r="B1005" s="136" t="s">
        <v>2493</v>
      </c>
    </row>
    <row r="1006" spans="1:2">
      <c r="A1006" s="136" t="s">
        <v>2494</v>
      </c>
      <c r="B1006" s="136" t="s">
        <v>2495</v>
      </c>
    </row>
    <row r="1007" spans="1:2">
      <c r="A1007" s="136" t="s">
        <v>2496</v>
      </c>
      <c r="B1007" s="136" t="s">
        <v>2497</v>
      </c>
    </row>
    <row r="1008" spans="1:2">
      <c r="A1008" s="136" t="s">
        <v>2498</v>
      </c>
      <c r="B1008" s="136" t="s">
        <v>2499</v>
      </c>
    </row>
    <row r="1009" spans="1:2">
      <c r="A1009" s="136" t="s">
        <v>2500</v>
      </c>
      <c r="B1009" s="136" t="s">
        <v>2501</v>
      </c>
    </row>
    <row r="1010" spans="1:2">
      <c r="A1010" s="136" t="s">
        <v>2502</v>
      </c>
      <c r="B1010" s="136" t="s">
        <v>2503</v>
      </c>
    </row>
    <row r="1011" spans="1:2">
      <c r="A1011" s="136" t="s">
        <v>2504</v>
      </c>
      <c r="B1011" s="136" t="s">
        <v>2505</v>
      </c>
    </row>
    <row r="1012" spans="1:2">
      <c r="A1012" s="136" t="s">
        <v>2506</v>
      </c>
      <c r="B1012" s="136" t="s">
        <v>2507</v>
      </c>
    </row>
    <row r="1013" spans="1:2">
      <c r="A1013" s="136" t="s">
        <v>2508</v>
      </c>
      <c r="B1013" s="136" t="s">
        <v>2509</v>
      </c>
    </row>
    <row r="1014" spans="1:2">
      <c r="A1014" s="136" t="s">
        <v>2510</v>
      </c>
      <c r="B1014" s="136" t="s">
        <v>2511</v>
      </c>
    </row>
    <row r="1015" spans="1:2">
      <c r="A1015" s="136" t="s">
        <v>2512</v>
      </c>
      <c r="B1015" s="136" t="s">
        <v>2513</v>
      </c>
    </row>
    <row r="1016" spans="1:2">
      <c r="A1016" s="136" t="s">
        <v>2514</v>
      </c>
      <c r="B1016" s="136" t="s">
        <v>2515</v>
      </c>
    </row>
    <row r="1017" spans="1:2">
      <c r="A1017" s="136" t="s">
        <v>2516</v>
      </c>
      <c r="B1017" s="136" t="s">
        <v>2517</v>
      </c>
    </row>
    <row r="1018" spans="1:2">
      <c r="A1018" s="136" t="s">
        <v>2518</v>
      </c>
      <c r="B1018" s="136" t="s">
        <v>2519</v>
      </c>
    </row>
    <row r="1019" spans="1:2">
      <c r="A1019" s="136" t="s">
        <v>2520</v>
      </c>
      <c r="B1019" s="136" t="s">
        <v>2521</v>
      </c>
    </row>
    <row r="1020" spans="1:2">
      <c r="A1020" s="136" t="s">
        <v>2522</v>
      </c>
      <c r="B1020" s="136" t="s">
        <v>2523</v>
      </c>
    </row>
    <row r="1021" spans="1:2">
      <c r="A1021" s="136" t="s">
        <v>2524</v>
      </c>
      <c r="B1021" s="136" t="s">
        <v>2525</v>
      </c>
    </row>
    <row r="1022" spans="1:2">
      <c r="A1022" s="136" t="s">
        <v>2526</v>
      </c>
      <c r="B1022" s="136" t="s">
        <v>2527</v>
      </c>
    </row>
    <row r="1023" spans="1:2">
      <c r="A1023" s="136" t="s">
        <v>2528</v>
      </c>
      <c r="B1023" s="136" t="s">
        <v>2529</v>
      </c>
    </row>
    <row r="1024" spans="1:2">
      <c r="A1024" s="136" t="s">
        <v>2530</v>
      </c>
      <c r="B1024" s="136" t="s">
        <v>2531</v>
      </c>
    </row>
    <row r="1025" spans="1:2">
      <c r="A1025" s="136" t="s">
        <v>2532</v>
      </c>
      <c r="B1025" s="136" t="s">
        <v>2533</v>
      </c>
    </row>
    <row r="1026" spans="1:2">
      <c r="A1026" s="136" t="s">
        <v>2534</v>
      </c>
      <c r="B1026" s="136" t="s">
        <v>2535</v>
      </c>
    </row>
    <row r="1027" spans="1:2">
      <c r="A1027" s="136" t="s">
        <v>2536</v>
      </c>
      <c r="B1027" s="136" t="s">
        <v>2537</v>
      </c>
    </row>
    <row r="1028" spans="1:2">
      <c r="A1028" s="136" t="s">
        <v>2538</v>
      </c>
      <c r="B1028" s="136" t="s">
        <v>2539</v>
      </c>
    </row>
    <row r="1029" spans="1:2">
      <c r="A1029" s="136" t="s">
        <v>2540</v>
      </c>
      <c r="B1029" s="136" t="s">
        <v>2541</v>
      </c>
    </row>
    <row r="1030" spans="1:2">
      <c r="A1030" s="136" t="s">
        <v>2542</v>
      </c>
      <c r="B1030" s="136" t="s">
        <v>2543</v>
      </c>
    </row>
    <row r="1031" spans="1:2">
      <c r="A1031" s="136" t="s">
        <v>2544</v>
      </c>
      <c r="B1031" s="136" t="s">
        <v>2545</v>
      </c>
    </row>
    <row r="1032" spans="1:2">
      <c r="A1032" s="136" t="s">
        <v>2546</v>
      </c>
      <c r="B1032" s="136" t="s">
        <v>2547</v>
      </c>
    </row>
    <row r="1033" spans="1:2">
      <c r="A1033" s="136" t="s">
        <v>2548</v>
      </c>
      <c r="B1033" s="136" t="s">
        <v>2549</v>
      </c>
    </row>
    <row r="1034" spans="1:2">
      <c r="A1034" s="136" t="s">
        <v>2550</v>
      </c>
      <c r="B1034" s="136" t="s">
        <v>2551</v>
      </c>
    </row>
    <row r="1035" spans="1:2">
      <c r="A1035" s="136" t="s">
        <v>2552</v>
      </c>
      <c r="B1035" s="136" t="s">
        <v>2553</v>
      </c>
    </row>
    <row r="1036" spans="1:2">
      <c r="A1036" s="136" t="s">
        <v>2554</v>
      </c>
      <c r="B1036" s="136" t="s">
        <v>2555</v>
      </c>
    </row>
    <row r="1037" spans="1:2">
      <c r="A1037" s="136" t="s">
        <v>2556</v>
      </c>
      <c r="B1037" s="136" t="s">
        <v>2557</v>
      </c>
    </row>
    <row r="1038" spans="1:2">
      <c r="A1038" s="136" t="s">
        <v>2558</v>
      </c>
      <c r="B1038" s="136" t="s">
        <v>2559</v>
      </c>
    </row>
    <row r="1039" spans="1:2">
      <c r="A1039" s="136" t="s">
        <v>2560</v>
      </c>
      <c r="B1039" s="136" t="s">
        <v>2561</v>
      </c>
    </row>
    <row r="1040" spans="1:2">
      <c r="A1040" s="136" t="s">
        <v>2562</v>
      </c>
      <c r="B1040" s="136" t="s">
        <v>2563</v>
      </c>
    </row>
    <row r="1041" spans="1:2">
      <c r="A1041" s="136" t="s">
        <v>2564</v>
      </c>
      <c r="B1041" s="136" t="s">
        <v>2565</v>
      </c>
    </row>
    <row r="1042" spans="1:2">
      <c r="A1042" s="136" t="s">
        <v>2566</v>
      </c>
      <c r="B1042" s="136" t="s">
        <v>2567</v>
      </c>
    </row>
    <row r="1043" spans="1:2">
      <c r="A1043" s="136" t="s">
        <v>2568</v>
      </c>
      <c r="B1043" s="136" t="s">
        <v>2569</v>
      </c>
    </row>
    <row r="1044" spans="1:2">
      <c r="A1044" s="136" t="s">
        <v>2570</v>
      </c>
      <c r="B1044" s="136" t="s">
        <v>2571</v>
      </c>
    </row>
    <row r="1045" spans="1:2">
      <c r="A1045" s="136" t="s">
        <v>2572</v>
      </c>
      <c r="B1045" s="136" t="s">
        <v>2573</v>
      </c>
    </row>
    <row r="1046" spans="1:2">
      <c r="A1046" s="136" t="s">
        <v>2574</v>
      </c>
      <c r="B1046" s="136" t="s">
        <v>2575</v>
      </c>
    </row>
    <row r="1047" spans="1:2">
      <c r="A1047" s="136" t="s">
        <v>2576</v>
      </c>
      <c r="B1047" s="136" t="s">
        <v>2577</v>
      </c>
    </row>
    <row r="1048" spans="1:2">
      <c r="A1048" s="136" t="s">
        <v>2578</v>
      </c>
      <c r="B1048" s="136" t="s">
        <v>2579</v>
      </c>
    </row>
    <row r="1049" spans="1:2">
      <c r="A1049" s="136" t="s">
        <v>2580</v>
      </c>
      <c r="B1049" s="136" t="s">
        <v>2581</v>
      </c>
    </row>
    <row r="1050" spans="1:2">
      <c r="A1050" s="136" t="s">
        <v>2582</v>
      </c>
      <c r="B1050" s="136" t="s">
        <v>2583</v>
      </c>
    </row>
    <row r="1051" spans="1:2">
      <c r="A1051" s="136" t="s">
        <v>2584</v>
      </c>
      <c r="B1051" s="136" t="s">
        <v>2585</v>
      </c>
    </row>
    <row r="1052" spans="1:2">
      <c r="A1052" s="136" t="s">
        <v>2586</v>
      </c>
      <c r="B1052" s="136" t="s">
        <v>2587</v>
      </c>
    </row>
    <row r="1053" spans="1:2">
      <c r="A1053" s="136" t="s">
        <v>2588</v>
      </c>
      <c r="B1053" s="136" t="s">
        <v>2589</v>
      </c>
    </row>
    <row r="1054" spans="1:2">
      <c r="A1054" s="136" t="s">
        <v>2590</v>
      </c>
      <c r="B1054" s="136" t="s">
        <v>2591</v>
      </c>
    </row>
    <row r="1055" spans="1:2">
      <c r="A1055" s="136" t="s">
        <v>2592</v>
      </c>
      <c r="B1055" s="136" t="s">
        <v>2593</v>
      </c>
    </row>
    <row r="1056" spans="1:2">
      <c r="A1056" s="136" t="s">
        <v>2594</v>
      </c>
      <c r="B1056" s="136" t="s">
        <v>2595</v>
      </c>
    </row>
    <row r="1057" spans="1:2">
      <c r="A1057" s="136" t="s">
        <v>2596</v>
      </c>
      <c r="B1057" s="136" t="s">
        <v>2597</v>
      </c>
    </row>
    <row r="1058" spans="1:2">
      <c r="A1058" s="136" t="s">
        <v>2598</v>
      </c>
      <c r="B1058" s="136" t="s">
        <v>2599</v>
      </c>
    </row>
    <row r="1059" spans="1:2">
      <c r="A1059" s="136" t="s">
        <v>2600</v>
      </c>
      <c r="B1059" s="136" t="s">
        <v>2601</v>
      </c>
    </row>
    <row r="1060" spans="1:2">
      <c r="A1060" s="136" t="s">
        <v>2602</v>
      </c>
      <c r="B1060" s="136" t="s">
        <v>2603</v>
      </c>
    </row>
    <row r="1061" spans="1:2">
      <c r="A1061" s="136" t="s">
        <v>2604</v>
      </c>
      <c r="B1061" s="136" t="s">
        <v>2605</v>
      </c>
    </row>
    <row r="1062" spans="1:2">
      <c r="A1062" s="136" t="s">
        <v>2606</v>
      </c>
      <c r="B1062" s="136" t="s">
        <v>2607</v>
      </c>
    </row>
    <row r="1063" spans="1:2">
      <c r="A1063" s="136" t="s">
        <v>2608</v>
      </c>
      <c r="B1063" s="136" t="s">
        <v>2609</v>
      </c>
    </row>
    <row r="1064" spans="1:2">
      <c r="A1064" s="136" t="s">
        <v>2610</v>
      </c>
      <c r="B1064" s="136" t="s">
        <v>2611</v>
      </c>
    </row>
    <row r="1065" spans="1:2">
      <c r="A1065" s="136" t="s">
        <v>2612</v>
      </c>
      <c r="B1065" s="136" t="s">
        <v>2613</v>
      </c>
    </row>
    <row r="1066" spans="1:2">
      <c r="A1066" s="136" t="s">
        <v>2614</v>
      </c>
      <c r="B1066" s="136" t="s">
        <v>2615</v>
      </c>
    </row>
    <row r="1067" spans="1:2">
      <c r="A1067" s="136" t="s">
        <v>2616</v>
      </c>
      <c r="B1067" s="136" t="s">
        <v>2617</v>
      </c>
    </row>
    <row r="1068" spans="1:2">
      <c r="A1068" s="136" t="s">
        <v>2618</v>
      </c>
      <c r="B1068" s="136" t="s">
        <v>2619</v>
      </c>
    </row>
    <row r="1069" spans="1:2">
      <c r="A1069" s="136" t="s">
        <v>2620</v>
      </c>
      <c r="B1069" s="136" t="s">
        <v>2621</v>
      </c>
    </row>
    <row r="1070" spans="1:2">
      <c r="A1070" s="136" t="s">
        <v>2622</v>
      </c>
      <c r="B1070" s="136" t="s">
        <v>2623</v>
      </c>
    </row>
    <row r="1071" spans="1:2">
      <c r="A1071" s="136" t="s">
        <v>2624</v>
      </c>
      <c r="B1071" s="136" t="s">
        <v>2625</v>
      </c>
    </row>
    <row r="1072" spans="1:2">
      <c r="A1072" s="136" t="s">
        <v>2626</v>
      </c>
      <c r="B1072" s="136" t="s">
        <v>2627</v>
      </c>
    </row>
    <row r="1073" spans="1:2">
      <c r="A1073" s="136" t="s">
        <v>2628</v>
      </c>
      <c r="B1073" s="136" t="s">
        <v>2629</v>
      </c>
    </row>
    <row r="1074" spans="1:2">
      <c r="A1074" s="136" t="s">
        <v>2630</v>
      </c>
      <c r="B1074" s="136" t="s">
        <v>2631</v>
      </c>
    </row>
    <row r="1075" spans="1:2">
      <c r="A1075" s="136" t="s">
        <v>2632</v>
      </c>
      <c r="B1075" s="136" t="s">
        <v>2633</v>
      </c>
    </row>
    <row r="1076" spans="1:2">
      <c r="A1076" s="136" t="s">
        <v>2634</v>
      </c>
      <c r="B1076" s="136" t="s">
        <v>2635</v>
      </c>
    </row>
    <row r="1077" spans="1:2">
      <c r="A1077" s="136" t="s">
        <v>2636</v>
      </c>
      <c r="B1077" s="136" t="s">
        <v>2637</v>
      </c>
    </row>
    <row r="1078" spans="1:2">
      <c r="A1078" s="136" t="s">
        <v>2638</v>
      </c>
      <c r="B1078" s="136" t="s">
        <v>2639</v>
      </c>
    </row>
    <row r="1079" spans="1:2">
      <c r="A1079" s="136" t="s">
        <v>2640</v>
      </c>
      <c r="B1079" s="136" t="s">
        <v>2641</v>
      </c>
    </row>
    <row r="1080" spans="1:2">
      <c r="A1080" s="136" t="s">
        <v>2642</v>
      </c>
      <c r="B1080" s="136" t="s">
        <v>2643</v>
      </c>
    </row>
    <row r="1081" spans="1:2">
      <c r="A1081" s="136" t="s">
        <v>2644</v>
      </c>
      <c r="B1081" s="136" t="s">
        <v>2645</v>
      </c>
    </row>
    <row r="1082" spans="1:2">
      <c r="A1082" s="136" t="s">
        <v>2646</v>
      </c>
      <c r="B1082" s="136" t="s">
        <v>2647</v>
      </c>
    </row>
    <row r="1083" spans="1:2">
      <c r="A1083" s="136" t="s">
        <v>2648</v>
      </c>
      <c r="B1083" s="136" t="s">
        <v>2649</v>
      </c>
    </row>
    <row r="1084" spans="1:2">
      <c r="A1084" s="136" t="s">
        <v>2650</v>
      </c>
      <c r="B1084" s="136" t="s">
        <v>2651</v>
      </c>
    </row>
    <row r="1085" spans="1:2">
      <c r="A1085" s="136" t="s">
        <v>2652</v>
      </c>
      <c r="B1085" s="136" t="s">
        <v>2653</v>
      </c>
    </row>
    <row r="1086" spans="1:2">
      <c r="A1086" s="136" t="s">
        <v>2654</v>
      </c>
      <c r="B1086" s="136" t="s">
        <v>2655</v>
      </c>
    </row>
    <row r="1087" spans="1:2">
      <c r="A1087" s="136" t="s">
        <v>2656</v>
      </c>
      <c r="B1087" s="136" t="s">
        <v>2657</v>
      </c>
    </row>
    <row r="1088" spans="1:2">
      <c r="A1088" s="136" t="s">
        <v>2658</v>
      </c>
      <c r="B1088" s="136" t="s">
        <v>2659</v>
      </c>
    </row>
    <row r="1089" spans="1:2">
      <c r="A1089" s="136" t="s">
        <v>2660</v>
      </c>
      <c r="B1089" s="136" t="s">
        <v>2661</v>
      </c>
    </row>
    <row r="1090" spans="1:2">
      <c r="A1090" s="136" t="s">
        <v>2662</v>
      </c>
      <c r="B1090" s="136" t="s">
        <v>2663</v>
      </c>
    </row>
    <row r="1091" spans="1:2">
      <c r="A1091" s="136" t="s">
        <v>2664</v>
      </c>
      <c r="B1091" s="136" t="s">
        <v>2665</v>
      </c>
    </row>
    <row r="1092" spans="1:2">
      <c r="A1092" s="136" t="s">
        <v>2666</v>
      </c>
      <c r="B1092" s="136" t="s">
        <v>2667</v>
      </c>
    </row>
    <row r="1093" spans="1:2">
      <c r="A1093" s="136" t="s">
        <v>2668</v>
      </c>
      <c r="B1093" s="136" t="s">
        <v>2669</v>
      </c>
    </row>
    <row r="1094" spans="1:2">
      <c r="A1094" s="136" t="s">
        <v>2670</v>
      </c>
      <c r="B1094" s="136" t="s">
        <v>2671</v>
      </c>
    </row>
    <row r="1095" spans="1:2">
      <c r="A1095" s="136" t="s">
        <v>2672</v>
      </c>
      <c r="B1095" s="136" t="s">
        <v>2673</v>
      </c>
    </row>
    <row r="1096" spans="1:2">
      <c r="A1096" s="136" t="s">
        <v>2674</v>
      </c>
      <c r="B1096" s="136" t="s">
        <v>2675</v>
      </c>
    </row>
    <row r="1097" spans="1:2">
      <c r="A1097" s="136" t="s">
        <v>2676</v>
      </c>
      <c r="B1097" s="136" t="s">
        <v>2677</v>
      </c>
    </row>
    <row r="1098" spans="1:2">
      <c r="A1098" s="136" t="s">
        <v>2678</v>
      </c>
      <c r="B1098" s="136" t="s">
        <v>2679</v>
      </c>
    </row>
    <row r="1099" spans="1:2">
      <c r="A1099" s="136" t="s">
        <v>2680</v>
      </c>
      <c r="B1099" s="136" t="s">
        <v>2681</v>
      </c>
    </row>
    <row r="1100" spans="1:2">
      <c r="A1100" s="136" t="s">
        <v>2682</v>
      </c>
      <c r="B1100" s="136" t="s">
        <v>2683</v>
      </c>
    </row>
    <row r="1101" spans="1:2">
      <c r="A1101" s="136" t="s">
        <v>2684</v>
      </c>
      <c r="B1101" s="136" t="s">
        <v>2685</v>
      </c>
    </row>
    <row r="1102" spans="1:2">
      <c r="A1102" s="136" t="s">
        <v>2686</v>
      </c>
      <c r="B1102" s="136" t="s">
        <v>2687</v>
      </c>
    </row>
    <row r="1103" spans="1:2">
      <c r="A1103" s="136" t="s">
        <v>2688</v>
      </c>
      <c r="B1103" s="136" t="s">
        <v>2689</v>
      </c>
    </row>
    <row r="1104" spans="1:2">
      <c r="A1104" s="136" t="s">
        <v>2690</v>
      </c>
      <c r="B1104" s="136" t="s">
        <v>2691</v>
      </c>
    </row>
    <row r="1105" spans="1:2">
      <c r="A1105" s="136" t="s">
        <v>2692</v>
      </c>
      <c r="B1105" s="136" t="s">
        <v>2693</v>
      </c>
    </row>
    <row r="1106" spans="1:2">
      <c r="A1106" s="136" t="s">
        <v>2694</v>
      </c>
      <c r="B1106" s="136" t="s">
        <v>2695</v>
      </c>
    </row>
    <row r="1107" spans="1:2">
      <c r="A1107" s="136" t="s">
        <v>2696</v>
      </c>
      <c r="B1107" s="136" t="s">
        <v>2697</v>
      </c>
    </row>
    <row r="1108" spans="1:2">
      <c r="A1108" s="136" t="s">
        <v>2698</v>
      </c>
      <c r="B1108" s="136" t="s">
        <v>2699</v>
      </c>
    </row>
    <row r="1109" spans="1:2">
      <c r="A1109" s="136" t="s">
        <v>2700</v>
      </c>
      <c r="B1109" s="136" t="s">
        <v>2701</v>
      </c>
    </row>
    <row r="1110" spans="1:2">
      <c r="A1110" s="136" t="s">
        <v>2702</v>
      </c>
      <c r="B1110" s="136" t="s">
        <v>2703</v>
      </c>
    </row>
    <row r="1111" spans="1:2">
      <c r="A1111" s="136" t="s">
        <v>2704</v>
      </c>
      <c r="B1111" s="136" t="s">
        <v>2705</v>
      </c>
    </row>
    <row r="1112" spans="1:2">
      <c r="A1112" s="136" t="s">
        <v>2706</v>
      </c>
      <c r="B1112" s="136" t="s">
        <v>2707</v>
      </c>
    </row>
    <row r="1113" spans="1:2">
      <c r="A1113" s="136" t="s">
        <v>2708</v>
      </c>
      <c r="B1113" s="136" t="s">
        <v>2709</v>
      </c>
    </row>
    <row r="1114" spans="1:2">
      <c r="A1114" s="136" t="s">
        <v>2710</v>
      </c>
      <c r="B1114" s="136" t="s">
        <v>2711</v>
      </c>
    </row>
    <row r="1115" spans="1:2">
      <c r="A1115" s="136" t="s">
        <v>2712</v>
      </c>
      <c r="B1115" s="136" t="s">
        <v>2713</v>
      </c>
    </row>
    <row r="1116" spans="1:2">
      <c r="A1116" s="136" t="s">
        <v>2714</v>
      </c>
      <c r="B1116" s="136" t="s">
        <v>2715</v>
      </c>
    </row>
    <row r="1117" spans="1:2">
      <c r="A1117" s="136" t="s">
        <v>2716</v>
      </c>
      <c r="B1117" s="136" t="s">
        <v>2717</v>
      </c>
    </row>
    <row r="1118" spans="1:2">
      <c r="A1118" s="136" t="s">
        <v>2718</v>
      </c>
      <c r="B1118" s="136" t="s">
        <v>2719</v>
      </c>
    </row>
    <row r="1119" spans="1:2">
      <c r="A1119" s="136" t="s">
        <v>2720</v>
      </c>
      <c r="B1119" s="136" t="s">
        <v>2721</v>
      </c>
    </row>
    <row r="1120" spans="1:2">
      <c r="A1120" s="136" t="s">
        <v>2722</v>
      </c>
      <c r="B1120" s="136" t="s">
        <v>2723</v>
      </c>
    </row>
    <row r="1121" spans="1:2">
      <c r="A1121" s="136" t="s">
        <v>2724</v>
      </c>
      <c r="B1121" s="136" t="s">
        <v>2725</v>
      </c>
    </row>
    <row r="1122" spans="1:2">
      <c r="A1122" s="136" t="s">
        <v>2726</v>
      </c>
      <c r="B1122" s="136" t="s">
        <v>2727</v>
      </c>
    </row>
    <row r="1123" spans="1:2">
      <c r="A1123" s="136" t="s">
        <v>2728</v>
      </c>
      <c r="B1123" s="136" t="s">
        <v>2729</v>
      </c>
    </row>
    <row r="1124" spans="1:2">
      <c r="A1124" s="136" t="s">
        <v>2730</v>
      </c>
      <c r="B1124" s="136" t="s">
        <v>2731</v>
      </c>
    </row>
    <row r="1125" spans="1:2">
      <c r="A1125" s="136" t="s">
        <v>2732</v>
      </c>
      <c r="B1125" s="136" t="s">
        <v>2733</v>
      </c>
    </row>
    <row r="1126" spans="1:2">
      <c r="A1126" s="136" t="s">
        <v>2734</v>
      </c>
      <c r="B1126" s="136" t="s">
        <v>2735</v>
      </c>
    </row>
    <row r="1127" spans="1:2">
      <c r="A1127" s="136" t="s">
        <v>2736</v>
      </c>
      <c r="B1127" s="136" t="s">
        <v>2737</v>
      </c>
    </row>
    <row r="1128" spans="1:2">
      <c r="A1128" s="136" t="s">
        <v>2738</v>
      </c>
      <c r="B1128" s="136" t="s">
        <v>2739</v>
      </c>
    </row>
    <row r="1129" spans="1:2">
      <c r="A1129" s="136" t="s">
        <v>2740</v>
      </c>
      <c r="B1129" s="136" t="s">
        <v>2741</v>
      </c>
    </row>
    <row r="1130" spans="1:2">
      <c r="A1130" s="136" t="s">
        <v>2742</v>
      </c>
      <c r="B1130" s="136" t="s">
        <v>2743</v>
      </c>
    </row>
    <row r="1131" spans="1:2">
      <c r="A1131" s="136" t="s">
        <v>2744</v>
      </c>
      <c r="B1131" s="136" t="s">
        <v>2745</v>
      </c>
    </row>
    <row r="1132" spans="1:2">
      <c r="A1132" s="136" t="s">
        <v>2746</v>
      </c>
      <c r="B1132" s="136" t="s">
        <v>2747</v>
      </c>
    </row>
    <row r="1133" spans="1:2">
      <c r="A1133" s="136" t="s">
        <v>2748</v>
      </c>
      <c r="B1133" s="136" t="s">
        <v>2749</v>
      </c>
    </row>
    <row r="1134" spans="1:2">
      <c r="A1134" s="136" t="s">
        <v>2750</v>
      </c>
      <c r="B1134" s="136" t="s">
        <v>2751</v>
      </c>
    </row>
    <row r="1135" spans="1:2">
      <c r="A1135" s="136" t="s">
        <v>2752</v>
      </c>
      <c r="B1135" s="136" t="s">
        <v>2753</v>
      </c>
    </row>
    <row r="1136" spans="1:2">
      <c r="A1136" s="136" t="s">
        <v>2754</v>
      </c>
      <c r="B1136" s="136" t="s">
        <v>2755</v>
      </c>
    </row>
    <row r="1137" spans="1:2">
      <c r="A1137" s="136" t="s">
        <v>2756</v>
      </c>
      <c r="B1137" s="136" t="s">
        <v>2757</v>
      </c>
    </row>
    <row r="1138" spans="1:2">
      <c r="A1138" s="136" t="s">
        <v>2758</v>
      </c>
      <c r="B1138" s="136" t="s">
        <v>2759</v>
      </c>
    </row>
    <row r="1139" spans="1:2">
      <c r="A1139" s="136" t="s">
        <v>2760</v>
      </c>
      <c r="B1139" s="136" t="s">
        <v>2761</v>
      </c>
    </row>
    <row r="1140" spans="1:2">
      <c r="A1140" s="136" t="s">
        <v>2762</v>
      </c>
      <c r="B1140" s="136" t="s">
        <v>2763</v>
      </c>
    </row>
    <row r="1141" spans="1:2">
      <c r="A1141" s="136" t="s">
        <v>2764</v>
      </c>
      <c r="B1141" s="136" t="s">
        <v>2765</v>
      </c>
    </row>
    <row r="1142" spans="1:2">
      <c r="A1142" s="136" t="s">
        <v>2766</v>
      </c>
      <c r="B1142" s="136" t="s">
        <v>2767</v>
      </c>
    </row>
    <row r="1143" spans="1:2">
      <c r="A1143" s="136" t="s">
        <v>2768</v>
      </c>
      <c r="B1143" s="136" t="s">
        <v>2769</v>
      </c>
    </row>
    <row r="1144" spans="1:2">
      <c r="A1144" s="136" t="s">
        <v>2770</v>
      </c>
      <c r="B1144" s="136" t="s">
        <v>2771</v>
      </c>
    </row>
    <row r="1145" spans="1:2">
      <c r="A1145" s="136" t="s">
        <v>2772</v>
      </c>
      <c r="B1145" s="136" t="s">
        <v>2773</v>
      </c>
    </row>
    <row r="1146" spans="1:2">
      <c r="A1146" s="136" t="s">
        <v>2774</v>
      </c>
      <c r="B1146" s="136" t="s">
        <v>2775</v>
      </c>
    </row>
    <row r="1147" spans="1:2">
      <c r="A1147" s="136" t="s">
        <v>2776</v>
      </c>
      <c r="B1147" s="136" t="s">
        <v>2777</v>
      </c>
    </row>
    <row r="1148" spans="1:2">
      <c r="A1148" s="136" t="s">
        <v>2778</v>
      </c>
      <c r="B1148" s="136" t="s">
        <v>2779</v>
      </c>
    </row>
    <row r="1149" spans="1:2">
      <c r="A1149" s="136" t="s">
        <v>2780</v>
      </c>
      <c r="B1149" s="136" t="s">
        <v>2781</v>
      </c>
    </row>
    <row r="1150" spans="1:2">
      <c r="A1150" s="136" t="s">
        <v>2782</v>
      </c>
      <c r="B1150" s="136" t="s">
        <v>2783</v>
      </c>
    </row>
    <row r="1151" spans="1:2">
      <c r="A1151" s="136" t="s">
        <v>2784</v>
      </c>
      <c r="B1151" s="136" t="s">
        <v>2785</v>
      </c>
    </row>
    <row r="1152" spans="1:2">
      <c r="A1152" s="136" t="s">
        <v>2786</v>
      </c>
      <c r="B1152" s="136" t="s">
        <v>2787</v>
      </c>
    </row>
    <row r="1153" spans="1:2">
      <c r="A1153" s="136" t="s">
        <v>2788</v>
      </c>
      <c r="B1153" s="136" t="s">
        <v>2789</v>
      </c>
    </row>
    <row r="1154" spans="1:2">
      <c r="A1154" s="136" t="s">
        <v>2790</v>
      </c>
      <c r="B1154" s="136" t="s">
        <v>2791</v>
      </c>
    </row>
    <row r="1155" spans="1:2">
      <c r="A1155" s="136" t="s">
        <v>2792</v>
      </c>
      <c r="B1155" s="136" t="s">
        <v>2793</v>
      </c>
    </row>
    <row r="1156" spans="1:2">
      <c r="A1156" s="136" t="s">
        <v>2794</v>
      </c>
      <c r="B1156" s="136" t="s">
        <v>2795</v>
      </c>
    </row>
    <row r="1157" spans="1:2">
      <c r="A1157" s="136" t="s">
        <v>2796</v>
      </c>
      <c r="B1157" s="136" t="s">
        <v>2797</v>
      </c>
    </row>
    <row r="1158" spans="1:2">
      <c r="A1158" s="136" t="s">
        <v>2798</v>
      </c>
      <c r="B1158" s="136" t="s">
        <v>2799</v>
      </c>
    </row>
    <row r="1159" spans="1:2">
      <c r="A1159" s="136" t="s">
        <v>2800</v>
      </c>
      <c r="B1159" s="136" t="s">
        <v>2801</v>
      </c>
    </row>
    <row r="1160" spans="1:2">
      <c r="A1160" s="136" t="s">
        <v>2802</v>
      </c>
      <c r="B1160" s="136" t="s">
        <v>2803</v>
      </c>
    </row>
    <row r="1161" spans="1:2">
      <c r="A1161" s="136" t="s">
        <v>2804</v>
      </c>
      <c r="B1161" s="136" t="s">
        <v>2805</v>
      </c>
    </row>
    <row r="1162" spans="1:2">
      <c r="A1162" s="136" t="s">
        <v>2806</v>
      </c>
      <c r="B1162" s="136" t="s">
        <v>2807</v>
      </c>
    </row>
    <row r="1163" spans="1:2">
      <c r="A1163" s="136" t="s">
        <v>2808</v>
      </c>
      <c r="B1163" s="136" t="s">
        <v>2809</v>
      </c>
    </row>
    <row r="1164" spans="1:2">
      <c r="A1164" s="136" t="s">
        <v>2810</v>
      </c>
      <c r="B1164" s="136" t="s">
        <v>2811</v>
      </c>
    </row>
    <row r="1165" spans="1:2">
      <c r="A1165" s="136" t="s">
        <v>2812</v>
      </c>
      <c r="B1165" s="136" t="s">
        <v>2813</v>
      </c>
    </row>
    <row r="1166" spans="1:2">
      <c r="A1166" s="136" t="s">
        <v>2814</v>
      </c>
      <c r="B1166" s="136" t="s">
        <v>2815</v>
      </c>
    </row>
    <row r="1167" spans="1:2">
      <c r="A1167" s="136" t="s">
        <v>2816</v>
      </c>
      <c r="B1167" s="136" t="s">
        <v>2817</v>
      </c>
    </row>
    <row r="1168" spans="1:2">
      <c r="A1168" s="136" t="s">
        <v>2818</v>
      </c>
      <c r="B1168" s="136" t="s">
        <v>2819</v>
      </c>
    </row>
    <row r="1169" spans="1:2">
      <c r="A1169" s="136" t="s">
        <v>2820</v>
      </c>
      <c r="B1169" s="136" t="s">
        <v>2821</v>
      </c>
    </row>
    <row r="1170" spans="1:2">
      <c r="A1170" s="136" t="s">
        <v>2822</v>
      </c>
      <c r="B1170" s="136" t="s">
        <v>2823</v>
      </c>
    </row>
    <row r="1171" spans="1:2">
      <c r="A1171" s="136" t="s">
        <v>2824</v>
      </c>
      <c r="B1171" s="136" t="s">
        <v>2825</v>
      </c>
    </row>
    <row r="1172" spans="1:2">
      <c r="A1172" s="136" t="s">
        <v>2826</v>
      </c>
      <c r="B1172" s="136" t="s">
        <v>2827</v>
      </c>
    </row>
    <row r="1173" spans="1:2">
      <c r="A1173" s="136" t="s">
        <v>2828</v>
      </c>
      <c r="B1173" s="136" t="s">
        <v>2829</v>
      </c>
    </row>
    <row r="1174" spans="1:2">
      <c r="A1174" s="136" t="s">
        <v>2830</v>
      </c>
      <c r="B1174" s="136" t="s">
        <v>2831</v>
      </c>
    </row>
    <row r="1175" spans="1:2">
      <c r="A1175" s="136" t="s">
        <v>2832</v>
      </c>
      <c r="B1175" s="136" t="s">
        <v>2833</v>
      </c>
    </row>
    <row r="1176" spans="1:2">
      <c r="A1176" s="136" t="s">
        <v>2834</v>
      </c>
      <c r="B1176" s="136" t="s">
        <v>2835</v>
      </c>
    </row>
    <row r="1177" spans="1:2">
      <c r="A1177" s="136" t="s">
        <v>2836</v>
      </c>
      <c r="B1177" s="136" t="s">
        <v>2837</v>
      </c>
    </row>
    <row r="1178" spans="1:2">
      <c r="A1178" s="136" t="s">
        <v>2838</v>
      </c>
      <c r="B1178" s="136" t="s">
        <v>2839</v>
      </c>
    </row>
    <row r="1179" spans="1:2">
      <c r="A1179" s="136" t="s">
        <v>2840</v>
      </c>
      <c r="B1179" s="136" t="s">
        <v>2841</v>
      </c>
    </row>
    <row r="1180" spans="1:2">
      <c r="A1180" s="136" t="s">
        <v>2842</v>
      </c>
      <c r="B1180" s="136" t="s">
        <v>2843</v>
      </c>
    </row>
    <row r="1181" spans="1:2">
      <c r="A1181" s="136" t="s">
        <v>2844</v>
      </c>
      <c r="B1181" s="136" t="s">
        <v>2845</v>
      </c>
    </row>
    <row r="1182" spans="1:2">
      <c r="A1182" s="136" t="s">
        <v>2846</v>
      </c>
      <c r="B1182" s="136" t="s">
        <v>2847</v>
      </c>
    </row>
    <row r="1183" spans="1:2">
      <c r="A1183" s="136" t="s">
        <v>2848</v>
      </c>
      <c r="B1183" s="136" t="s">
        <v>2849</v>
      </c>
    </row>
    <row r="1184" spans="1:2">
      <c r="A1184" s="136" t="s">
        <v>2850</v>
      </c>
      <c r="B1184" s="136" t="s">
        <v>2851</v>
      </c>
    </row>
    <row r="1185" spans="1:2">
      <c r="A1185" s="136" t="s">
        <v>2852</v>
      </c>
      <c r="B1185" s="136" t="s">
        <v>2853</v>
      </c>
    </row>
    <row r="1186" spans="1:2">
      <c r="A1186" s="136" t="s">
        <v>2854</v>
      </c>
      <c r="B1186" s="136" t="s">
        <v>2855</v>
      </c>
    </row>
    <row r="1187" spans="1:2">
      <c r="A1187" s="136" t="s">
        <v>2856</v>
      </c>
      <c r="B1187" s="136" t="s">
        <v>2857</v>
      </c>
    </row>
    <row r="1188" spans="1:2">
      <c r="A1188" s="136" t="s">
        <v>2858</v>
      </c>
      <c r="B1188" s="136" t="s">
        <v>2859</v>
      </c>
    </row>
    <row r="1189" spans="1:2">
      <c r="A1189" s="136" t="s">
        <v>2860</v>
      </c>
      <c r="B1189" s="136" t="s">
        <v>2861</v>
      </c>
    </row>
    <row r="1190" spans="1:2">
      <c r="A1190" s="136" t="s">
        <v>2862</v>
      </c>
      <c r="B1190" s="136" t="s">
        <v>2863</v>
      </c>
    </row>
    <row r="1191" spans="1:2">
      <c r="A1191" s="136" t="s">
        <v>2864</v>
      </c>
      <c r="B1191" s="136" t="s">
        <v>2865</v>
      </c>
    </row>
    <row r="1192" spans="1:2">
      <c r="A1192" s="136" t="s">
        <v>2866</v>
      </c>
      <c r="B1192" s="136" t="s">
        <v>2867</v>
      </c>
    </row>
    <row r="1193" spans="1:2">
      <c r="A1193" s="136" t="s">
        <v>2868</v>
      </c>
      <c r="B1193" s="136" t="s">
        <v>2869</v>
      </c>
    </row>
    <row r="1194" spans="1:2">
      <c r="A1194" s="136" t="s">
        <v>2870</v>
      </c>
      <c r="B1194" s="136" t="s">
        <v>2871</v>
      </c>
    </row>
    <row r="1195" spans="1:2">
      <c r="A1195" s="136" t="s">
        <v>2872</v>
      </c>
      <c r="B1195" s="136" t="s">
        <v>2873</v>
      </c>
    </row>
    <row r="1196" spans="1:2">
      <c r="A1196" s="136" t="s">
        <v>2874</v>
      </c>
      <c r="B1196" s="136" t="s">
        <v>2875</v>
      </c>
    </row>
    <row r="1197" spans="1:2">
      <c r="A1197" s="136" t="s">
        <v>2876</v>
      </c>
      <c r="B1197" s="136" t="s">
        <v>2877</v>
      </c>
    </row>
    <row r="1198" spans="1:2">
      <c r="A1198" s="136" t="s">
        <v>2878</v>
      </c>
      <c r="B1198" s="136" t="s">
        <v>2879</v>
      </c>
    </row>
    <row r="1199" spans="1:2">
      <c r="A1199" s="136" t="s">
        <v>2880</v>
      </c>
      <c r="B1199" s="136" t="s">
        <v>2881</v>
      </c>
    </row>
    <row r="1200" spans="1:2">
      <c r="A1200" s="136" t="s">
        <v>2882</v>
      </c>
      <c r="B1200" s="136" t="s">
        <v>2883</v>
      </c>
    </row>
    <row r="1201" spans="1:2">
      <c r="A1201" s="136" t="s">
        <v>2884</v>
      </c>
      <c r="B1201" s="136" t="s">
        <v>2885</v>
      </c>
    </row>
    <row r="1202" spans="1:2">
      <c r="A1202" s="136" t="s">
        <v>2886</v>
      </c>
      <c r="B1202" s="136" t="s">
        <v>2887</v>
      </c>
    </row>
    <row r="1203" spans="1:2">
      <c r="A1203" s="136" t="s">
        <v>2888</v>
      </c>
      <c r="B1203" s="136" t="s">
        <v>2889</v>
      </c>
    </row>
    <row r="1204" spans="1:2">
      <c r="A1204" s="136" t="s">
        <v>2890</v>
      </c>
      <c r="B1204" s="136" t="s">
        <v>2891</v>
      </c>
    </row>
    <row r="1205" spans="1:2">
      <c r="A1205" s="136" t="s">
        <v>2892</v>
      </c>
      <c r="B1205" s="136" t="s">
        <v>2893</v>
      </c>
    </row>
    <row r="1206" spans="1:2">
      <c r="A1206" s="136" t="s">
        <v>2894</v>
      </c>
      <c r="B1206" s="136" t="s">
        <v>2895</v>
      </c>
    </row>
    <row r="1207" spans="1:2">
      <c r="A1207" s="136" t="s">
        <v>2896</v>
      </c>
      <c r="B1207" s="136" t="s">
        <v>2897</v>
      </c>
    </row>
    <row r="1208" spans="1:2">
      <c r="A1208" s="136" t="s">
        <v>2898</v>
      </c>
      <c r="B1208" s="136" t="s">
        <v>2899</v>
      </c>
    </row>
    <row r="1209" spans="1:2">
      <c r="A1209" s="136" t="s">
        <v>2900</v>
      </c>
      <c r="B1209" s="136" t="s">
        <v>2901</v>
      </c>
    </row>
    <row r="1210" spans="1:2">
      <c r="A1210" s="136" t="s">
        <v>2902</v>
      </c>
      <c r="B1210" s="136" t="s">
        <v>2903</v>
      </c>
    </row>
    <row r="1211" spans="1:2">
      <c r="A1211" s="136" t="s">
        <v>2904</v>
      </c>
      <c r="B1211" s="136" t="s">
        <v>2905</v>
      </c>
    </row>
    <row r="1212" spans="1:2">
      <c r="A1212" s="136" t="s">
        <v>2906</v>
      </c>
      <c r="B1212" s="136" t="s">
        <v>2907</v>
      </c>
    </row>
    <row r="1213" spans="1:2">
      <c r="A1213" s="136" t="s">
        <v>2908</v>
      </c>
      <c r="B1213" s="136" t="s">
        <v>2909</v>
      </c>
    </row>
    <row r="1214" spans="1:2">
      <c r="A1214" s="136" t="s">
        <v>2910</v>
      </c>
      <c r="B1214" s="136" t="s">
        <v>2911</v>
      </c>
    </row>
    <row r="1215" spans="1:2">
      <c r="A1215" s="136" t="s">
        <v>2912</v>
      </c>
      <c r="B1215" s="136" t="s">
        <v>2913</v>
      </c>
    </row>
    <row r="1216" spans="1:2">
      <c r="A1216" s="136" t="s">
        <v>2914</v>
      </c>
      <c r="B1216" s="136" t="s">
        <v>2915</v>
      </c>
    </row>
    <row r="1217" spans="1:2">
      <c r="A1217" s="136" t="s">
        <v>2916</v>
      </c>
      <c r="B1217" s="136" t="s">
        <v>2917</v>
      </c>
    </row>
    <row r="1218" spans="1:2">
      <c r="A1218" s="136" t="s">
        <v>2918</v>
      </c>
      <c r="B1218" s="136" t="s">
        <v>2919</v>
      </c>
    </row>
    <row r="1219" spans="1:2">
      <c r="A1219" s="136" t="s">
        <v>2920</v>
      </c>
      <c r="B1219" s="136" t="s">
        <v>2921</v>
      </c>
    </row>
    <row r="1220" spans="1:2">
      <c r="A1220" s="136" t="s">
        <v>2922</v>
      </c>
      <c r="B1220" s="136" t="s">
        <v>2923</v>
      </c>
    </row>
    <row r="1221" spans="1:2">
      <c r="A1221" s="136" t="s">
        <v>2924</v>
      </c>
      <c r="B1221" s="136" t="s">
        <v>2925</v>
      </c>
    </row>
    <row r="1222" spans="1:2">
      <c r="A1222" s="136" t="s">
        <v>2926</v>
      </c>
      <c r="B1222" s="136" t="s">
        <v>2927</v>
      </c>
    </row>
    <row r="1223" spans="1:2">
      <c r="A1223" s="136" t="s">
        <v>2928</v>
      </c>
      <c r="B1223" s="136" t="s">
        <v>2929</v>
      </c>
    </row>
    <row r="1224" spans="1:2">
      <c r="A1224" s="136" t="s">
        <v>2930</v>
      </c>
      <c r="B1224" s="136" t="s">
        <v>2931</v>
      </c>
    </row>
    <row r="1225" spans="1:2">
      <c r="A1225" s="136" t="s">
        <v>2932</v>
      </c>
      <c r="B1225" s="136" t="s">
        <v>2933</v>
      </c>
    </row>
    <row r="1226" spans="1:2">
      <c r="A1226" s="136" t="s">
        <v>2934</v>
      </c>
      <c r="B1226" s="136" t="s">
        <v>2935</v>
      </c>
    </row>
    <row r="1227" spans="1:2">
      <c r="A1227" s="136" t="s">
        <v>2936</v>
      </c>
      <c r="B1227" s="136" t="s">
        <v>2937</v>
      </c>
    </row>
    <row r="1228" spans="1:2">
      <c r="A1228" s="136" t="s">
        <v>2938</v>
      </c>
      <c r="B1228" s="136" t="s">
        <v>2939</v>
      </c>
    </row>
    <row r="1229" spans="1:2">
      <c r="A1229" s="136" t="s">
        <v>2940</v>
      </c>
      <c r="B1229" s="136" t="s">
        <v>2941</v>
      </c>
    </row>
    <row r="1230" spans="1:2">
      <c r="A1230" s="136" t="s">
        <v>2942</v>
      </c>
      <c r="B1230" s="136" t="s">
        <v>2943</v>
      </c>
    </row>
    <row r="1231" spans="1:2">
      <c r="A1231" s="136" t="s">
        <v>2944</v>
      </c>
      <c r="B1231" s="136" t="s">
        <v>2945</v>
      </c>
    </row>
    <row r="1232" spans="1:2">
      <c r="A1232" s="136" t="s">
        <v>2946</v>
      </c>
      <c r="B1232" s="136" t="s">
        <v>2947</v>
      </c>
    </row>
    <row r="1233" spans="1:2">
      <c r="A1233" s="136" t="s">
        <v>2948</v>
      </c>
      <c r="B1233" s="136" t="s">
        <v>2949</v>
      </c>
    </row>
    <row r="1234" spans="1:2">
      <c r="A1234" s="136" t="s">
        <v>2950</v>
      </c>
      <c r="B1234" s="136" t="s">
        <v>2951</v>
      </c>
    </row>
    <row r="1235" spans="1:2">
      <c r="A1235" s="136" t="s">
        <v>2952</v>
      </c>
      <c r="B1235" s="136" t="s">
        <v>2953</v>
      </c>
    </row>
    <row r="1236" spans="1:2">
      <c r="A1236" s="136" t="s">
        <v>2954</v>
      </c>
      <c r="B1236" s="136" t="s">
        <v>2955</v>
      </c>
    </row>
    <row r="1237" spans="1:2">
      <c r="A1237" s="136" t="s">
        <v>2956</v>
      </c>
      <c r="B1237" s="136" t="s">
        <v>2957</v>
      </c>
    </row>
    <row r="1238" spans="1:2">
      <c r="A1238" s="136" t="s">
        <v>2958</v>
      </c>
      <c r="B1238" s="136" t="s">
        <v>2959</v>
      </c>
    </row>
    <row r="1239" spans="1:2">
      <c r="A1239" s="136" t="s">
        <v>2960</v>
      </c>
      <c r="B1239" s="136" t="s">
        <v>2961</v>
      </c>
    </row>
    <row r="1240" spans="1:2">
      <c r="A1240" s="136" t="s">
        <v>2962</v>
      </c>
      <c r="B1240" s="136" t="s">
        <v>2963</v>
      </c>
    </row>
    <row r="1241" spans="1:2">
      <c r="A1241" s="136" t="s">
        <v>2964</v>
      </c>
      <c r="B1241" s="136" t="s">
        <v>2965</v>
      </c>
    </row>
    <row r="1242" spans="1:2">
      <c r="A1242" s="136" t="s">
        <v>2966</v>
      </c>
      <c r="B1242" s="136" t="s">
        <v>2967</v>
      </c>
    </row>
    <row r="1243" spans="1:2">
      <c r="A1243" s="136" t="s">
        <v>2968</v>
      </c>
      <c r="B1243" s="136" t="s">
        <v>2969</v>
      </c>
    </row>
    <row r="1244" spans="1:2">
      <c r="A1244" s="136" t="s">
        <v>2970</v>
      </c>
      <c r="B1244" s="136" t="s">
        <v>2971</v>
      </c>
    </row>
    <row r="1245" spans="1:2">
      <c r="A1245" s="136" t="s">
        <v>2972</v>
      </c>
      <c r="B1245" s="136" t="s">
        <v>2973</v>
      </c>
    </row>
    <row r="1246" spans="1:2">
      <c r="A1246" s="136" t="s">
        <v>2974</v>
      </c>
      <c r="B1246" s="136" t="s">
        <v>2975</v>
      </c>
    </row>
    <row r="1247" spans="1:2">
      <c r="A1247" s="136" t="s">
        <v>2976</v>
      </c>
      <c r="B1247" s="136" t="s">
        <v>2977</v>
      </c>
    </row>
    <row r="1248" spans="1:2">
      <c r="A1248" s="136" t="s">
        <v>2978</v>
      </c>
      <c r="B1248" s="136" t="s">
        <v>2979</v>
      </c>
    </row>
    <row r="1249" spans="1:2">
      <c r="A1249" s="136" t="s">
        <v>2980</v>
      </c>
      <c r="B1249" s="136" t="s">
        <v>2981</v>
      </c>
    </row>
    <row r="1250" spans="1:2">
      <c r="A1250" s="136" t="s">
        <v>2982</v>
      </c>
      <c r="B1250" s="136" t="s">
        <v>2983</v>
      </c>
    </row>
    <row r="1251" spans="1:2">
      <c r="A1251" s="136" t="s">
        <v>2984</v>
      </c>
      <c r="B1251" s="136" t="s">
        <v>2985</v>
      </c>
    </row>
    <row r="1252" spans="1:2">
      <c r="A1252" s="136" t="s">
        <v>2986</v>
      </c>
      <c r="B1252" s="136" t="s">
        <v>2987</v>
      </c>
    </row>
    <row r="1253" spans="1:2">
      <c r="A1253" s="136" t="s">
        <v>2988</v>
      </c>
      <c r="B1253" s="136" t="s">
        <v>2989</v>
      </c>
    </row>
    <row r="1254" spans="1:2">
      <c r="A1254" s="136" t="s">
        <v>2990</v>
      </c>
      <c r="B1254" s="136" t="s">
        <v>2991</v>
      </c>
    </row>
    <row r="1255" spans="1:2">
      <c r="A1255" s="136" t="s">
        <v>2992</v>
      </c>
      <c r="B1255" s="136" t="s">
        <v>2993</v>
      </c>
    </row>
    <row r="1256" spans="1:2">
      <c r="A1256" s="136" t="s">
        <v>2994</v>
      </c>
      <c r="B1256" s="136" t="s">
        <v>2995</v>
      </c>
    </row>
    <row r="1257" spans="1:2">
      <c r="A1257" s="136" t="s">
        <v>2996</v>
      </c>
      <c r="B1257" s="136" t="s">
        <v>2997</v>
      </c>
    </row>
    <row r="1258" spans="1:2">
      <c r="A1258" s="136" t="s">
        <v>2998</v>
      </c>
      <c r="B1258" s="136" t="s">
        <v>2999</v>
      </c>
    </row>
    <row r="1259" spans="1:2">
      <c r="A1259" s="136" t="s">
        <v>3000</v>
      </c>
      <c r="B1259" s="136" t="s">
        <v>3001</v>
      </c>
    </row>
    <row r="1260" spans="1:2">
      <c r="A1260" s="136" t="s">
        <v>3002</v>
      </c>
      <c r="B1260" s="136" t="s">
        <v>3003</v>
      </c>
    </row>
    <row r="1261" spans="1:2">
      <c r="A1261" s="136" t="s">
        <v>3004</v>
      </c>
      <c r="B1261" s="136" t="s">
        <v>3005</v>
      </c>
    </row>
    <row r="1262" spans="1:2">
      <c r="A1262" s="136" t="s">
        <v>3006</v>
      </c>
      <c r="B1262" s="136" t="s">
        <v>258</v>
      </c>
    </row>
    <row r="1263" spans="1:2">
      <c r="A1263" s="136" t="s">
        <v>3007</v>
      </c>
      <c r="B1263" s="136" t="s">
        <v>3008</v>
      </c>
    </row>
    <row r="1264" spans="1:2">
      <c r="A1264" s="136" t="s">
        <v>3009</v>
      </c>
      <c r="B1264" s="136" t="s">
        <v>3010</v>
      </c>
    </row>
    <row r="1265" spans="1:2">
      <c r="A1265" s="136" t="s">
        <v>3011</v>
      </c>
      <c r="B1265" s="136" t="s">
        <v>3012</v>
      </c>
    </row>
    <row r="1266" spans="1:2">
      <c r="A1266" s="136" t="s">
        <v>3013</v>
      </c>
      <c r="B1266" s="136" t="s">
        <v>3014</v>
      </c>
    </row>
    <row r="1267" spans="1:2">
      <c r="A1267" s="136" t="s">
        <v>3015</v>
      </c>
      <c r="B1267" s="136" t="s">
        <v>3016</v>
      </c>
    </row>
    <row r="1268" spans="1:2">
      <c r="A1268" s="136" t="s">
        <v>3017</v>
      </c>
      <c r="B1268" s="136" t="s">
        <v>3018</v>
      </c>
    </row>
    <row r="1269" spans="1:2">
      <c r="A1269" s="136" t="s">
        <v>3019</v>
      </c>
      <c r="B1269" s="136" t="s">
        <v>263</v>
      </c>
    </row>
    <row r="1270" spans="1:2">
      <c r="A1270" s="136" t="s">
        <v>3020</v>
      </c>
      <c r="B1270" s="136" t="s">
        <v>3021</v>
      </c>
    </row>
    <row r="1271" spans="1:2">
      <c r="A1271" s="136" t="s">
        <v>3022</v>
      </c>
      <c r="B1271" s="136" t="s">
        <v>3023</v>
      </c>
    </row>
    <row r="1272" spans="1:2">
      <c r="A1272" s="136" t="s">
        <v>3024</v>
      </c>
      <c r="B1272" s="136" t="s">
        <v>3025</v>
      </c>
    </row>
    <row r="1273" spans="1:2">
      <c r="A1273" s="136" t="s">
        <v>3026</v>
      </c>
      <c r="B1273" s="136" t="s">
        <v>3027</v>
      </c>
    </row>
    <row r="1274" spans="1:2">
      <c r="A1274" s="136" t="s">
        <v>3028</v>
      </c>
      <c r="B1274" s="136" t="s">
        <v>3029</v>
      </c>
    </row>
    <row r="1275" spans="1:2">
      <c r="A1275" s="136" t="s">
        <v>3030</v>
      </c>
      <c r="B1275" s="136" t="s">
        <v>3031</v>
      </c>
    </row>
    <row r="1276" spans="1:2">
      <c r="A1276" s="136" t="s">
        <v>3032</v>
      </c>
      <c r="B1276" s="136" t="s">
        <v>3033</v>
      </c>
    </row>
    <row r="1277" spans="1:2">
      <c r="A1277" s="136" t="s">
        <v>3034</v>
      </c>
      <c r="B1277" s="136" t="s">
        <v>3035</v>
      </c>
    </row>
    <row r="1278" spans="1:2">
      <c r="A1278" s="136" t="s">
        <v>3036</v>
      </c>
      <c r="B1278" s="136" t="s">
        <v>3037</v>
      </c>
    </row>
    <row r="1279" spans="1:2">
      <c r="A1279" s="136" t="s">
        <v>3038</v>
      </c>
      <c r="B1279" s="136" t="s">
        <v>268</v>
      </c>
    </row>
    <row r="1280" spans="1:2">
      <c r="A1280" s="136" t="s">
        <v>3039</v>
      </c>
      <c r="B1280" s="136" t="s">
        <v>3040</v>
      </c>
    </row>
    <row r="1281" spans="1:2">
      <c r="A1281" s="136" t="s">
        <v>3041</v>
      </c>
      <c r="B1281" s="136" t="s">
        <v>3042</v>
      </c>
    </row>
    <row r="1282" spans="1:2">
      <c r="A1282" s="136" t="s">
        <v>3043</v>
      </c>
      <c r="B1282" s="136" t="s">
        <v>3044</v>
      </c>
    </row>
    <row r="1283" spans="1:2">
      <c r="A1283" s="136" t="s">
        <v>3045</v>
      </c>
      <c r="B1283" s="136" t="s">
        <v>273</v>
      </c>
    </row>
    <row r="1284" spans="1:2">
      <c r="A1284" s="136" t="s">
        <v>3046</v>
      </c>
      <c r="B1284" s="136" t="s">
        <v>278</v>
      </c>
    </row>
    <row r="1285" spans="1:2">
      <c r="A1285" s="136" t="s">
        <v>3047</v>
      </c>
      <c r="B1285" s="136" t="s">
        <v>283</v>
      </c>
    </row>
    <row r="1286" spans="1:2">
      <c r="A1286" s="136" t="s">
        <v>3048</v>
      </c>
      <c r="B1286" s="136" t="s">
        <v>3049</v>
      </c>
    </row>
    <row r="1287" spans="1:2">
      <c r="A1287" s="136" t="s">
        <v>3050</v>
      </c>
      <c r="B1287" s="136" t="s">
        <v>3051</v>
      </c>
    </row>
    <row r="1288" spans="1:2">
      <c r="A1288" s="136" t="s">
        <v>3052</v>
      </c>
      <c r="B1288" s="136" t="s">
        <v>3053</v>
      </c>
    </row>
    <row r="1289" spans="1:2">
      <c r="A1289" s="136" t="s">
        <v>3054</v>
      </c>
      <c r="B1289" s="136" t="s">
        <v>3055</v>
      </c>
    </row>
    <row r="1290" spans="1:2">
      <c r="A1290" s="136" t="s">
        <v>3056</v>
      </c>
      <c r="B1290" s="136" t="s">
        <v>3057</v>
      </c>
    </row>
    <row r="1291" spans="1:2">
      <c r="A1291" s="136" t="s">
        <v>3058</v>
      </c>
      <c r="B1291" s="136" t="s">
        <v>3059</v>
      </c>
    </row>
    <row r="1292" spans="1:2">
      <c r="A1292" s="136" t="s">
        <v>3060</v>
      </c>
      <c r="B1292" s="136" t="s">
        <v>3061</v>
      </c>
    </row>
    <row r="1293" spans="1:2">
      <c r="A1293" s="136" t="s">
        <v>3062</v>
      </c>
      <c r="B1293" s="136" t="s">
        <v>3063</v>
      </c>
    </row>
    <row r="1294" spans="1:2">
      <c r="A1294" s="136" t="s">
        <v>3064</v>
      </c>
      <c r="B1294" s="136" t="s">
        <v>3065</v>
      </c>
    </row>
    <row r="1295" spans="1:2">
      <c r="A1295" s="136" t="s">
        <v>3066</v>
      </c>
      <c r="B1295" s="136" t="s">
        <v>3067</v>
      </c>
    </row>
    <row r="1296" spans="1:2">
      <c r="A1296" s="136" t="s">
        <v>3068</v>
      </c>
      <c r="B1296" s="136" t="s">
        <v>3069</v>
      </c>
    </row>
    <row r="1297" spans="1:2">
      <c r="A1297" s="136" t="s">
        <v>3070</v>
      </c>
      <c r="B1297" s="136" t="s">
        <v>3071</v>
      </c>
    </row>
    <row r="1298" spans="1:2">
      <c r="A1298" s="136" t="s">
        <v>3072</v>
      </c>
      <c r="B1298" s="136" t="s">
        <v>3073</v>
      </c>
    </row>
    <row r="1299" spans="1:2">
      <c r="A1299" s="136" t="s">
        <v>3074</v>
      </c>
      <c r="B1299" s="136" t="s">
        <v>3075</v>
      </c>
    </row>
    <row r="1300" spans="1:2">
      <c r="A1300" s="136" t="s">
        <v>3076</v>
      </c>
      <c r="B1300" s="136" t="s">
        <v>288</v>
      </c>
    </row>
    <row r="1301" spans="1:2">
      <c r="A1301" s="136" t="s">
        <v>3077</v>
      </c>
      <c r="B1301" s="136" t="s">
        <v>3078</v>
      </c>
    </row>
    <row r="1302" spans="1:2">
      <c r="A1302" s="136" t="s">
        <v>3079</v>
      </c>
      <c r="B1302" s="136" t="s">
        <v>3080</v>
      </c>
    </row>
    <row r="1303" spans="1:2">
      <c r="A1303" s="136" t="s">
        <v>3081</v>
      </c>
      <c r="B1303" s="136" t="s">
        <v>293</v>
      </c>
    </row>
    <row r="1304" spans="1:2">
      <c r="A1304" s="136" t="s">
        <v>3082</v>
      </c>
      <c r="B1304" s="136" t="s">
        <v>3083</v>
      </c>
    </row>
    <row r="1305" spans="1:2">
      <c r="A1305" s="136" t="s">
        <v>3084</v>
      </c>
      <c r="B1305" s="136" t="s">
        <v>3085</v>
      </c>
    </row>
    <row r="1306" spans="1:2">
      <c r="A1306" s="136" t="s">
        <v>3086</v>
      </c>
      <c r="B1306" s="136" t="s">
        <v>3087</v>
      </c>
    </row>
    <row r="1307" spans="1:2">
      <c r="A1307" s="136" t="s">
        <v>3088</v>
      </c>
      <c r="B1307" s="136" t="s">
        <v>3089</v>
      </c>
    </row>
    <row r="1308" spans="1:2">
      <c r="A1308" s="136" t="s">
        <v>3090</v>
      </c>
      <c r="B1308" s="136" t="s">
        <v>3091</v>
      </c>
    </row>
    <row r="1309" spans="1:2">
      <c r="A1309" s="136" t="s">
        <v>3092</v>
      </c>
      <c r="B1309" s="136" t="s">
        <v>3093</v>
      </c>
    </row>
    <row r="1310" spans="1:2">
      <c r="A1310" s="136" t="s">
        <v>3094</v>
      </c>
      <c r="B1310" s="136" t="s">
        <v>3095</v>
      </c>
    </row>
    <row r="1311" spans="1:2">
      <c r="A1311" s="136" t="s">
        <v>3096</v>
      </c>
      <c r="B1311" s="136" t="s">
        <v>3097</v>
      </c>
    </row>
    <row r="1312" spans="1:2">
      <c r="A1312" s="136" t="s">
        <v>3098</v>
      </c>
      <c r="B1312" s="136" t="s">
        <v>3099</v>
      </c>
    </row>
    <row r="1313" spans="1:2">
      <c r="A1313" s="136" t="s">
        <v>3100</v>
      </c>
      <c r="B1313" s="136" t="s">
        <v>3101</v>
      </c>
    </row>
    <row r="1314" spans="1:2">
      <c r="A1314" s="136" t="s">
        <v>3102</v>
      </c>
      <c r="B1314" s="136" t="s">
        <v>3103</v>
      </c>
    </row>
    <row r="1315" spans="1:2">
      <c r="A1315" s="136" t="s">
        <v>3104</v>
      </c>
      <c r="B1315" s="136" t="s">
        <v>3105</v>
      </c>
    </row>
    <row r="1316" spans="1:2">
      <c r="A1316" s="136" t="s">
        <v>3106</v>
      </c>
      <c r="B1316" s="136" t="s">
        <v>3107</v>
      </c>
    </row>
    <row r="1317" spans="1:2">
      <c r="A1317" s="136" t="s">
        <v>3108</v>
      </c>
      <c r="B1317" s="136" t="s">
        <v>3109</v>
      </c>
    </row>
    <row r="1318" spans="1:2">
      <c r="A1318" s="136" t="s">
        <v>3110</v>
      </c>
      <c r="B1318" s="136" t="s">
        <v>3111</v>
      </c>
    </row>
    <row r="1319" spans="1:2">
      <c r="A1319" s="136" t="s">
        <v>3112</v>
      </c>
      <c r="B1319" s="136" t="s">
        <v>3113</v>
      </c>
    </row>
    <row r="1320" spans="1:2">
      <c r="A1320" s="136" t="s">
        <v>3114</v>
      </c>
      <c r="B1320" s="136" t="s">
        <v>3115</v>
      </c>
    </row>
    <row r="1321" spans="1:2">
      <c r="A1321" s="136" t="s">
        <v>3116</v>
      </c>
      <c r="B1321" s="136" t="s">
        <v>3117</v>
      </c>
    </row>
    <row r="1322" spans="1:2">
      <c r="A1322" s="136" t="s">
        <v>3118</v>
      </c>
      <c r="B1322" s="136" t="s">
        <v>3119</v>
      </c>
    </row>
    <row r="1323" spans="1:2">
      <c r="A1323" s="136" t="s">
        <v>3120</v>
      </c>
      <c r="B1323" s="136" t="s">
        <v>3121</v>
      </c>
    </row>
    <row r="1324" spans="1:2">
      <c r="A1324" s="136" t="s">
        <v>3122</v>
      </c>
      <c r="B1324" s="136" t="s">
        <v>3123</v>
      </c>
    </row>
    <row r="1325" spans="1:2">
      <c r="A1325" s="136" t="s">
        <v>3124</v>
      </c>
      <c r="B1325" s="136" t="s">
        <v>3125</v>
      </c>
    </row>
    <row r="1326" spans="1:2">
      <c r="A1326" s="136" t="s">
        <v>3126</v>
      </c>
      <c r="B1326" s="136" t="s">
        <v>3127</v>
      </c>
    </row>
    <row r="1327" spans="1:2">
      <c r="A1327" s="136" t="s">
        <v>3128</v>
      </c>
      <c r="B1327" s="136" t="s">
        <v>3129</v>
      </c>
    </row>
    <row r="1328" spans="1:2">
      <c r="A1328" s="136" t="s">
        <v>3130</v>
      </c>
      <c r="B1328" s="136" t="s">
        <v>3131</v>
      </c>
    </row>
    <row r="1329" spans="1:2">
      <c r="A1329" s="136" t="s">
        <v>3132</v>
      </c>
      <c r="B1329" s="136" t="s">
        <v>3133</v>
      </c>
    </row>
    <row r="1330" spans="1:2">
      <c r="A1330" s="136" t="s">
        <v>3134</v>
      </c>
      <c r="B1330" s="136" t="s">
        <v>3135</v>
      </c>
    </row>
    <row r="1331" spans="1:2">
      <c r="A1331" s="136" t="s">
        <v>3136</v>
      </c>
      <c r="B1331" s="136" t="s">
        <v>3137</v>
      </c>
    </row>
    <row r="1332" spans="1:2">
      <c r="A1332" s="136" t="s">
        <v>3138</v>
      </c>
      <c r="B1332" s="136" t="s">
        <v>3139</v>
      </c>
    </row>
    <row r="1333" spans="1:2">
      <c r="A1333" s="136" t="s">
        <v>3140</v>
      </c>
      <c r="B1333" s="136" t="s">
        <v>3141</v>
      </c>
    </row>
    <row r="1334" spans="1:2">
      <c r="A1334" s="136" t="s">
        <v>3142</v>
      </c>
      <c r="B1334" s="136" t="s">
        <v>3143</v>
      </c>
    </row>
    <row r="1335" spans="1:2">
      <c r="A1335" s="136" t="s">
        <v>3144</v>
      </c>
      <c r="B1335" s="136" t="s">
        <v>3145</v>
      </c>
    </row>
    <row r="1336" spans="1:2">
      <c r="A1336" s="136" t="s">
        <v>3146</v>
      </c>
      <c r="B1336" s="136" t="s">
        <v>3147</v>
      </c>
    </row>
    <row r="1337" spans="1:2">
      <c r="A1337" s="136" t="s">
        <v>3148</v>
      </c>
      <c r="B1337" s="136" t="s">
        <v>3149</v>
      </c>
    </row>
    <row r="1338" spans="1:2">
      <c r="A1338" s="136" t="s">
        <v>3150</v>
      </c>
      <c r="B1338" s="136" t="s">
        <v>3151</v>
      </c>
    </row>
    <row r="1339" spans="1:2">
      <c r="A1339" s="136" t="s">
        <v>3152</v>
      </c>
      <c r="B1339" s="136" t="s">
        <v>3153</v>
      </c>
    </row>
    <row r="1340" spans="1:2">
      <c r="A1340" s="136" t="s">
        <v>3154</v>
      </c>
      <c r="B1340" s="136" t="s">
        <v>3155</v>
      </c>
    </row>
    <row r="1341" spans="1:2">
      <c r="A1341" s="136" t="s">
        <v>3156</v>
      </c>
      <c r="B1341" s="136" t="s">
        <v>3157</v>
      </c>
    </row>
    <row r="1342" spans="1:2">
      <c r="A1342" s="136" t="s">
        <v>3158</v>
      </c>
      <c r="B1342" s="136" t="s">
        <v>3159</v>
      </c>
    </row>
    <row r="1343" spans="1:2">
      <c r="A1343" s="136" t="s">
        <v>3160</v>
      </c>
      <c r="B1343" s="136" t="s">
        <v>3161</v>
      </c>
    </row>
    <row r="1344" spans="1:2">
      <c r="A1344" s="136" t="s">
        <v>3162</v>
      </c>
      <c r="B1344" s="136" t="s">
        <v>3163</v>
      </c>
    </row>
    <row r="1345" spans="1:2">
      <c r="A1345" s="136" t="s">
        <v>3164</v>
      </c>
      <c r="B1345" s="136" t="s">
        <v>3165</v>
      </c>
    </row>
    <row r="1346" spans="1:2">
      <c r="A1346" s="136" t="s">
        <v>3166</v>
      </c>
      <c r="B1346" s="136" t="s">
        <v>3167</v>
      </c>
    </row>
    <row r="1347" spans="1:2">
      <c r="A1347" s="136" t="s">
        <v>3168</v>
      </c>
      <c r="B1347" s="136" t="s">
        <v>3169</v>
      </c>
    </row>
    <row r="1348" spans="1:2">
      <c r="A1348" s="136" t="s">
        <v>3170</v>
      </c>
      <c r="B1348" s="136" t="s">
        <v>3171</v>
      </c>
    </row>
    <row r="1349" spans="1:2">
      <c r="A1349" s="136" t="s">
        <v>3172</v>
      </c>
      <c r="B1349" s="136" t="s">
        <v>3173</v>
      </c>
    </row>
    <row r="1350" spans="1:2">
      <c r="A1350" s="136" t="s">
        <v>3174</v>
      </c>
      <c r="B1350" s="136" t="s">
        <v>3175</v>
      </c>
    </row>
    <row r="1351" spans="1:2">
      <c r="A1351" s="136" t="s">
        <v>3176</v>
      </c>
      <c r="B1351" s="136" t="s">
        <v>3177</v>
      </c>
    </row>
    <row r="1352" spans="1:2">
      <c r="A1352" s="136" t="s">
        <v>3178</v>
      </c>
      <c r="B1352" s="136" t="s">
        <v>3179</v>
      </c>
    </row>
    <row r="1353" spans="1:2">
      <c r="A1353" s="136" t="s">
        <v>3180</v>
      </c>
      <c r="B1353" s="136" t="s">
        <v>3181</v>
      </c>
    </row>
    <row r="1354" spans="1:2">
      <c r="A1354" s="136" t="s">
        <v>3182</v>
      </c>
      <c r="B1354" s="136" t="s">
        <v>3183</v>
      </c>
    </row>
    <row r="1355" spans="1:2">
      <c r="A1355" s="136" t="s">
        <v>3184</v>
      </c>
      <c r="B1355" s="136" t="s">
        <v>298</v>
      </c>
    </row>
    <row r="1356" spans="1:2">
      <c r="A1356" s="136" t="s">
        <v>3185</v>
      </c>
      <c r="B1356" s="136" t="s">
        <v>3186</v>
      </c>
    </row>
    <row r="1357" spans="1:2">
      <c r="A1357" s="136" t="s">
        <v>3187</v>
      </c>
      <c r="B1357" s="136" t="s">
        <v>303</v>
      </c>
    </row>
    <row r="1358" spans="1:2">
      <c r="A1358" s="136" t="s">
        <v>3188</v>
      </c>
      <c r="B1358" s="136" t="s">
        <v>3189</v>
      </c>
    </row>
    <row r="1359" spans="1:2">
      <c r="A1359" s="136" t="s">
        <v>3190</v>
      </c>
      <c r="B1359" s="136" t="s">
        <v>3191</v>
      </c>
    </row>
    <row r="1360" spans="1:2">
      <c r="A1360" s="136" t="s">
        <v>3192</v>
      </c>
      <c r="B1360" s="136" t="s">
        <v>3193</v>
      </c>
    </row>
    <row r="1361" spans="1:2">
      <c r="A1361" s="136" t="s">
        <v>3194</v>
      </c>
      <c r="B1361" s="136" t="s">
        <v>3195</v>
      </c>
    </row>
    <row r="1362" spans="1:2">
      <c r="A1362" s="136" t="s">
        <v>3196</v>
      </c>
      <c r="B1362" s="136" t="s">
        <v>3197</v>
      </c>
    </row>
    <row r="1363" spans="1:2">
      <c r="A1363" s="136" t="s">
        <v>3198</v>
      </c>
      <c r="B1363" s="136" t="s">
        <v>3199</v>
      </c>
    </row>
    <row r="1364" spans="1:2">
      <c r="A1364" s="136" t="s">
        <v>3200</v>
      </c>
      <c r="B1364" s="136" t="s">
        <v>3201</v>
      </c>
    </row>
    <row r="1365" spans="1:2">
      <c r="A1365" s="136" t="s">
        <v>3202</v>
      </c>
      <c r="B1365" s="136" t="s">
        <v>3203</v>
      </c>
    </row>
    <row r="1366" spans="1:2">
      <c r="A1366" s="136" t="s">
        <v>3204</v>
      </c>
      <c r="B1366" s="136" t="s">
        <v>3205</v>
      </c>
    </row>
    <row r="1367" spans="1:2">
      <c r="A1367" s="136" t="s">
        <v>3206</v>
      </c>
      <c r="B1367" s="136" t="s">
        <v>3207</v>
      </c>
    </row>
    <row r="1368" spans="1:2">
      <c r="A1368" s="136" t="s">
        <v>3208</v>
      </c>
      <c r="B1368" s="136" t="s">
        <v>3209</v>
      </c>
    </row>
    <row r="1369" spans="1:2">
      <c r="A1369" s="136" t="s">
        <v>3210</v>
      </c>
      <c r="B1369" s="136" t="s">
        <v>3211</v>
      </c>
    </row>
    <row r="1370" spans="1:2">
      <c r="A1370" s="136" t="s">
        <v>3212</v>
      </c>
      <c r="B1370" s="136" t="s">
        <v>3213</v>
      </c>
    </row>
    <row r="1371" spans="1:2">
      <c r="A1371" s="136" t="s">
        <v>3214</v>
      </c>
      <c r="B1371" s="136" t="s">
        <v>3215</v>
      </c>
    </row>
    <row r="1372" spans="1:2">
      <c r="A1372" s="136" t="s">
        <v>3216</v>
      </c>
      <c r="B1372" s="136" t="s">
        <v>3217</v>
      </c>
    </row>
    <row r="1373" spans="1:2">
      <c r="A1373" s="136" t="s">
        <v>3218</v>
      </c>
      <c r="B1373" s="136" t="s">
        <v>3219</v>
      </c>
    </row>
    <row r="1374" spans="1:2">
      <c r="A1374" s="136" t="s">
        <v>3220</v>
      </c>
      <c r="B1374" s="136" t="s">
        <v>3221</v>
      </c>
    </row>
    <row r="1375" spans="1:2">
      <c r="A1375" s="136" t="s">
        <v>3222</v>
      </c>
      <c r="B1375" s="136" t="s">
        <v>3223</v>
      </c>
    </row>
    <row r="1376" spans="1:2">
      <c r="A1376" s="136" t="s">
        <v>3224</v>
      </c>
      <c r="B1376" s="136" t="s">
        <v>3225</v>
      </c>
    </row>
    <row r="1377" spans="1:2">
      <c r="A1377" s="136" t="s">
        <v>3226</v>
      </c>
      <c r="B1377" s="136" t="s">
        <v>3227</v>
      </c>
    </row>
    <row r="1378" spans="1:2">
      <c r="A1378" s="136" t="s">
        <v>3228</v>
      </c>
      <c r="B1378" s="136" t="s">
        <v>3229</v>
      </c>
    </row>
    <row r="1379" spans="1:2">
      <c r="A1379" s="136" t="s">
        <v>3230</v>
      </c>
      <c r="B1379" s="136" t="s">
        <v>3231</v>
      </c>
    </row>
    <row r="1380" spans="1:2">
      <c r="A1380" s="136" t="s">
        <v>3232</v>
      </c>
      <c r="B1380" s="136" t="s">
        <v>3233</v>
      </c>
    </row>
    <row r="1381" spans="1:2">
      <c r="A1381" s="136" t="s">
        <v>3234</v>
      </c>
      <c r="B1381" s="136" t="s">
        <v>3235</v>
      </c>
    </row>
    <row r="1382" spans="1:2">
      <c r="A1382" s="136" t="s">
        <v>3236</v>
      </c>
      <c r="B1382" s="136" t="s">
        <v>3237</v>
      </c>
    </row>
    <row r="1383" spans="1:2">
      <c r="A1383" s="136" t="s">
        <v>3238</v>
      </c>
      <c r="B1383" s="136" t="s">
        <v>3239</v>
      </c>
    </row>
    <row r="1384" spans="1:2">
      <c r="A1384" s="136" t="s">
        <v>3240</v>
      </c>
      <c r="B1384" s="136" t="s">
        <v>3241</v>
      </c>
    </row>
    <row r="1385" spans="1:2">
      <c r="A1385" s="136" t="s">
        <v>3242</v>
      </c>
      <c r="B1385" s="136" t="s">
        <v>865</v>
      </c>
    </row>
    <row r="1386" spans="1:2">
      <c r="A1386" s="136" t="s">
        <v>3243</v>
      </c>
      <c r="B1386" s="136" t="s">
        <v>3244</v>
      </c>
    </row>
    <row r="1387" spans="1:2">
      <c r="A1387" s="136" t="s">
        <v>3245</v>
      </c>
      <c r="B1387" s="136" t="s">
        <v>308</v>
      </c>
    </row>
    <row r="1388" spans="1:2">
      <c r="A1388" s="136" t="s">
        <v>3246</v>
      </c>
      <c r="B1388" s="136" t="s">
        <v>3247</v>
      </c>
    </row>
    <row r="1389" spans="1:2">
      <c r="A1389" s="136" t="s">
        <v>3248</v>
      </c>
      <c r="B1389" s="136" t="s">
        <v>313</v>
      </c>
    </row>
    <row r="1390" spans="1:2">
      <c r="A1390" s="136" t="s">
        <v>3249</v>
      </c>
      <c r="B1390" s="136" t="s">
        <v>3250</v>
      </c>
    </row>
    <row r="1391" spans="1:2">
      <c r="A1391" s="136" t="s">
        <v>3251</v>
      </c>
      <c r="B1391" s="136" t="s">
        <v>318</v>
      </c>
    </row>
    <row r="1392" spans="1:2">
      <c r="A1392" s="136" t="s">
        <v>3252</v>
      </c>
      <c r="B1392" s="136" t="s">
        <v>323</v>
      </c>
    </row>
    <row r="1393" spans="1:2">
      <c r="A1393" s="136" t="s">
        <v>3253</v>
      </c>
      <c r="B1393" s="136" t="s">
        <v>83</v>
      </c>
    </row>
    <row r="1394" spans="1:2">
      <c r="A1394" s="136" t="s">
        <v>3254</v>
      </c>
      <c r="B1394" s="136" t="s">
        <v>3255</v>
      </c>
    </row>
    <row r="1395" spans="1:2">
      <c r="A1395" s="136" t="s">
        <v>3256</v>
      </c>
      <c r="B1395" s="136" t="s">
        <v>3257</v>
      </c>
    </row>
    <row r="1396" spans="1:2">
      <c r="A1396" s="136" t="s">
        <v>3258</v>
      </c>
      <c r="B1396" s="136" t="s">
        <v>3259</v>
      </c>
    </row>
    <row r="1397" spans="1:2">
      <c r="A1397" s="136" t="s">
        <v>3260</v>
      </c>
      <c r="B1397" s="136" t="s">
        <v>328</v>
      </c>
    </row>
    <row r="1398" spans="1:2">
      <c r="A1398" s="136" t="s">
        <v>3261</v>
      </c>
      <c r="B1398" s="136" t="s">
        <v>3262</v>
      </c>
    </row>
    <row r="1399" spans="1:2">
      <c r="A1399" s="136" t="s">
        <v>3263</v>
      </c>
      <c r="B1399" s="136" t="s">
        <v>3264</v>
      </c>
    </row>
    <row r="1400" spans="1:2">
      <c r="A1400" s="136" t="s">
        <v>3265</v>
      </c>
      <c r="B1400" s="136" t="s">
        <v>3266</v>
      </c>
    </row>
    <row r="1401" spans="1:2">
      <c r="A1401" s="136" t="s">
        <v>3267</v>
      </c>
      <c r="B1401" s="136" t="s">
        <v>3268</v>
      </c>
    </row>
    <row r="1402" spans="1:2">
      <c r="A1402" s="136" t="s">
        <v>3269</v>
      </c>
      <c r="B1402" s="136" t="s">
        <v>3270</v>
      </c>
    </row>
    <row r="1403" spans="1:2">
      <c r="A1403" s="136" t="s">
        <v>3271</v>
      </c>
      <c r="B1403" s="136" t="s">
        <v>3272</v>
      </c>
    </row>
    <row r="1404" spans="1:2">
      <c r="A1404" s="136" t="s">
        <v>3273</v>
      </c>
      <c r="B1404" s="136" t="s">
        <v>3274</v>
      </c>
    </row>
    <row r="1405" spans="1:2">
      <c r="A1405" s="136" t="s">
        <v>3275</v>
      </c>
      <c r="B1405" s="136" t="s">
        <v>3276</v>
      </c>
    </row>
    <row r="1406" spans="1:2">
      <c r="A1406" s="136" t="s">
        <v>3277</v>
      </c>
      <c r="B1406" s="136" t="s">
        <v>3278</v>
      </c>
    </row>
    <row r="1407" spans="1:2">
      <c r="A1407" s="136" t="s">
        <v>3279</v>
      </c>
      <c r="B1407" s="136" t="s">
        <v>3280</v>
      </c>
    </row>
    <row r="1408" spans="1:2">
      <c r="A1408" s="136" t="s">
        <v>3281</v>
      </c>
      <c r="B1408" s="136" t="s">
        <v>3282</v>
      </c>
    </row>
    <row r="1409" spans="1:2">
      <c r="A1409" s="136" t="s">
        <v>3283</v>
      </c>
      <c r="B1409" s="136" t="s">
        <v>3284</v>
      </c>
    </row>
    <row r="1410" spans="1:2">
      <c r="A1410" s="136" t="s">
        <v>3285</v>
      </c>
      <c r="B1410" s="136" t="s">
        <v>3286</v>
      </c>
    </row>
    <row r="1411" spans="1:2">
      <c r="A1411" s="136" t="s">
        <v>3287</v>
      </c>
      <c r="B1411" s="136" t="s">
        <v>3288</v>
      </c>
    </row>
    <row r="1412" spans="1:2">
      <c r="A1412" s="136" t="s">
        <v>3289</v>
      </c>
      <c r="B1412" s="136" t="s">
        <v>3290</v>
      </c>
    </row>
    <row r="1413" spans="1:2">
      <c r="A1413" s="136" t="s">
        <v>3291</v>
      </c>
      <c r="B1413" s="136" t="s">
        <v>3292</v>
      </c>
    </row>
    <row r="1414" spans="1:2">
      <c r="A1414" s="136" t="s">
        <v>3293</v>
      </c>
      <c r="B1414" s="136" t="s">
        <v>3294</v>
      </c>
    </row>
    <row r="1415" spans="1:2">
      <c r="A1415" s="136" t="s">
        <v>3295</v>
      </c>
      <c r="B1415" s="136" t="s">
        <v>3296</v>
      </c>
    </row>
    <row r="1416" spans="1:2">
      <c r="A1416" s="136" t="s">
        <v>3297</v>
      </c>
      <c r="B1416" s="136" t="s">
        <v>3298</v>
      </c>
    </row>
    <row r="1417" spans="1:2">
      <c r="A1417" s="136" t="s">
        <v>3299</v>
      </c>
      <c r="B1417" s="136" t="s">
        <v>3300</v>
      </c>
    </row>
    <row r="1418" spans="1:2">
      <c r="A1418" s="136" t="s">
        <v>3301</v>
      </c>
      <c r="B1418" s="136" t="s">
        <v>3302</v>
      </c>
    </row>
    <row r="1419" spans="1:2">
      <c r="A1419" s="136" t="s">
        <v>3303</v>
      </c>
      <c r="B1419" s="136" t="s">
        <v>3304</v>
      </c>
    </row>
    <row r="1420" spans="1:2">
      <c r="A1420" s="136" t="s">
        <v>3305</v>
      </c>
      <c r="B1420" s="136" t="s">
        <v>3306</v>
      </c>
    </row>
    <row r="1421" spans="1:2">
      <c r="A1421" s="136" t="s">
        <v>3307</v>
      </c>
      <c r="B1421" s="136" t="s">
        <v>3308</v>
      </c>
    </row>
    <row r="1422" spans="1:2">
      <c r="A1422" s="136" t="s">
        <v>3309</v>
      </c>
      <c r="B1422" s="136" t="s">
        <v>3310</v>
      </c>
    </row>
    <row r="1423" spans="1:2">
      <c r="A1423" s="136" t="s">
        <v>3311</v>
      </c>
      <c r="B1423" s="136" t="s">
        <v>3312</v>
      </c>
    </row>
    <row r="1424" spans="1:2">
      <c r="A1424" s="136" t="s">
        <v>3313</v>
      </c>
      <c r="B1424" s="136" t="s">
        <v>3314</v>
      </c>
    </row>
    <row r="1425" spans="1:2">
      <c r="A1425" s="136" t="s">
        <v>3315</v>
      </c>
      <c r="B1425" s="136" t="s">
        <v>3316</v>
      </c>
    </row>
    <row r="1426" spans="1:2">
      <c r="A1426" s="136" t="s">
        <v>3317</v>
      </c>
      <c r="B1426" s="136" t="s">
        <v>3318</v>
      </c>
    </row>
    <row r="1427" spans="1:2">
      <c r="A1427" s="136" t="s">
        <v>3319</v>
      </c>
      <c r="B1427" s="136" t="s">
        <v>3320</v>
      </c>
    </row>
    <row r="1428" spans="1:2">
      <c r="A1428" s="136" t="s">
        <v>3321</v>
      </c>
      <c r="B1428" s="136" t="s">
        <v>3322</v>
      </c>
    </row>
    <row r="1429" spans="1:2">
      <c r="A1429" s="136" t="s">
        <v>3323</v>
      </c>
      <c r="B1429" s="136" t="s">
        <v>3324</v>
      </c>
    </row>
    <row r="1430" spans="1:2">
      <c r="A1430" s="136" t="s">
        <v>3325</v>
      </c>
      <c r="B1430" s="136" t="s">
        <v>3326</v>
      </c>
    </row>
    <row r="1431" spans="1:2">
      <c r="A1431" s="136" t="s">
        <v>3327</v>
      </c>
      <c r="B1431" s="136" t="s">
        <v>3328</v>
      </c>
    </row>
    <row r="1432" spans="1:2">
      <c r="A1432" s="136" t="s">
        <v>3329</v>
      </c>
      <c r="B1432" s="136" t="s">
        <v>3330</v>
      </c>
    </row>
    <row r="1433" spans="1:2">
      <c r="A1433" s="136" t="s">
        <v>3331</v>
      </c>
      <c r="B1433" s="136" t="s">
        <v>3332</v>
      </c>
    </row>
    <row r="1434" spans="1:2">
      <c r="A1434" s="136" t="s">
        <v>3333</v>
      </c>
      <c r="B1434" s="136" t="s">
        <v>3334</v>
      </c>
    </row>
    <row r="1435" spans="1:2">
      <c r="A1435" s="136" t="s">
        <v>3335</v>
      </c>
      <c r="B1435" s="136" t="s">
        <v>3336</v>
      </c>
    </row>
    <row r="1436" spans="1:2">
      <c r="A1436" s="136" t="s">
        <v>3337</v>
      </c>
      <c r="B1436" s="136" t="s">
        <v>3338</v>
      </c>
    </row>
    <row r="1437" spans="1:2">
      <c r="A1437" s="136" t="s">
        <v>3339</v>
      </c>
      <c r="B1437" s="136" t="s">
        <v>3340</v>
      </c>
    </row>
    <row r="1438" spans="1:2">
      <c r="A1438" s="136" t="s">
        <v>3341</v>
      </c>
      <c r="B1438" s="136" t="s">
        <v>3342</v>
      </c>
    </row>
    <row r="1439" spans="1:2">
      <c r="A1439" s="136" t="s">
        <v>3343</v>
      </c>
      <c r="B1439" s="136" t="s">
        <v>3344</v>
      </c>
    </row>
    <row r="1440" spans="1:2">
      <c r="A1440" s="136" t="s">
        <v>3345</v>
      </c>
      <c r="B1440" s="136" t="s">
        <v>3346</v>
      </c>
    </row>
    <row r="1441" spans="1:2">
      <c r="A1441" s="136" t="s">
        <v>3347</v>
      </c>
      <c r="B1441" s="136" t="s">
        <v>3348</v>
      </c>
    </row>
    <row r="1442" spans="1:2">
      <c r="A1442" s="136" t="s">
        <v>3349</v>
      </c>
      <c r="B1442" s="136" t="s">
        <v>3350</v>
      </c>
    </row>
    <row r="1443" spans="1:2">
      <c r="A1443" s="136" t="s">
        <v>3351</v>
      </c>
      <c r="B1443" s="136" t="s">
        <v>3352</v>
      </c>
    </row>
    <row r="1444" spans="1:2">
      <c r="A1444" s="136" t="s">
        <v>3353</v>
      </c>
      <c r="B1444" s="136" t="s">
        <v>3354</v>
      </c>
    </row>
    <row r="1445" spans="1:2">
      <c r="A1445" s="136" t="s">
        <v>3355</v>
      </c>
      <c r="B1445" s="136" t="s">
        <v>3356</v>
      </c>
    </row>
    <row r="1446" spans="1:2">
      <c r="A1446" s="136" t="s">
        <v>3357</v>
      </c>
      <c r="B1446" s="136" t="s">
        <v>3358</v>
      </c>
    </row>
    <row r="1447" spans="1:2">
      <c r="A1447" s="136" t="s">
        <v>3359</v>
      </c>
      <c r="B1447" s="136" t="s">
        <v>3360</v>
      </c>
    </row>
    <row r="1448" spans="1:2">
      <c r="A1448" s="136" t="s">
        <v>3361</v>
      </c>
      <c r="B1448" s="136" t="s">
        <v>3362</v>
      </c>
    </row>
    <row r="1449" spans="1:2">
      <c r="A1449" s="136" t="s">
        <v>3363</v>
      </c>
      <c r="B1449" s="136" t="s">
        <v>3364</v>
      </c>
    </row>
    <row r="1450" spans="1:2">
      <c r="A1450" s="136" t="s">
        <v>3365</v>
      </c>
      <c r="B1450" s="136" t="s">
        <v>3366</v>
      </c>
    </row>
    <row r="1451" spans="1:2">
      <c r="A1451" s="136" t="s">
        <v>3367</v>
      </c>
      <c r="B1451" s="136" t="s">
        <v>3368</v>
      </c>
    </row>
    <row r="1452" spans="1:2">
      <c r="A1452" s="136" t="s">
        <v>3369</v>
      </c>
      <c r="B1452" s="136" t="s">
        <v>3370</v>
      </c>
    </row>
    <row r="1453" spans="1:2">
      <c r="A1453" s="136" t="s">
        <v>3371</v>
      </c>
      <c r="B1453" s="136" t="s">
        <v>3372</v>
      </c>
    </row>
    <row r="1454" spans="1:2">
      <c r="A1454" s="136" t="s">
        <v>3373</v>
      </c>
      <c r="B1454" s="136" t="s">
        <v>3374</v>
      </c>
    </row>
    <row r="1455" spans="1:2">
      <c r="A1455" s="136" t="s">
        <v>3375</v>
      </c>
      <c r="B1455" s="136" t="s">
        <v>3376</v>
      </c>
    </row>
    <row r="1456" spans="1:2">
      <c r="A1456" s="136" t="s">
        <v>3377</v>
      </c>
      <c r="B1456" s="136" t="s">
        <v>3378</v>
      </c>
    </row>
    <row r="1457" spans="1:2">
      <c r="A1457" s="136" t="s">
        <v>3379</v>
      </c>
      <c r="B1457" s="136" t="s">
        <v>3380</v>
      </c>
    </row>
    <row r="1458" spans="1:2">
      <c r="A1458" s="136" t="s">
        <v>3381</v>
      </c>
    </row>
    <row r="1459" spans="1:2">
      <c r="A1459" s="136" t="s">
        <v>3382</v>
      </c>
    </row>
    <row r="1460" spans="1:2">
      <c r="A1460" s="136" t="s">
        <v>3383</v>
      </c>
    </row>
    <row r="1461" spans="1:2">
      <c r="A1461" s="136" t="s">
        <v>3384</v>
      </c>
    </row>
    <row r="1462" spans="1:2">
      <c r="A1462" s="136" t="s">
        <v>3385</v>
      </c>
    </row>
    <row r="1463" spans="1:2">
      <c r="A1463" s="136" t="s">
        <v>3386</v>
      </c>
    </row>
    <row r="1464" spans="1:2">
      <c r="A1464" s="136" t="s">
        <v>3387</v>
      </c>
    </row>
    <row r="1465" spans="1:2">
      <c r="A1465" s="136" t="s">
        <v>3388</v>
      </c>
    </row>
    <row r="1466" spans="1:2">
      <c r="A1466" s="136" t="s">
        <v>3389</v>
      </c>
    </row>
    <row r="1467" spans="1:2">
      <c r="A1467" s="136" t="s">
        <v>3390</v>
      </c>
    </row>
    <row r="1468" spans="1:2">
      <c r="A1468" s="136" t="s">
        <v>3391</v>
      </c>
    </row>
    <row r="1469" spans="1:2">
      <c r="A1469" s="136" t="s">
        <v>3392</v>
      </c>
    </row>
    <row r="1470" spans="1:2">
      <c r="A1470" s="136" t="s">
        <v>3393</v>
      </c>
    </row>
    <row r="1471" spans="1:2">
      <c r="A1471" s="136" t="s">
        <v>3394</v>
      </c>
    </row>
    <row r="1472" spans="1:2">
      <c r="A1472" s="136" t="s">
        <v>3395</v>
      </c>
    </row>
    <row r="1473" spans="1:1">
      <c r="A1473" s="136" t="s">
        <v>3396</v>
      </c>
    </row>
    <row r="1474" spans="1:1">
      <c r="A1474" s="136" t="s">
        <v>3397</v>
      </c>
    </row>
    <row r="1475" spans="1:1">
      <c r="A1475" s="136" t="s">
        <v>3398</v>
      </c>
    </row>
    <row r="1476" spans="1:1">
      <c r="A1476" s="136" t="s">
        <v>3399</v>
      </c>
    </row>
    <row r="1477" spans="1:1">
      <c r="A1477" s="136" t="s">
        <v>3400</v>
      </c>
    </row>
    <row r="1478" spans="1:1">
      <c r="A1478" s="136" t="s">
        <v>3401</v>
      </c>
    </row>
    <row r="1479" spans="1:1">
      <c r="A1479" s="136" t="s">
        <v>3402</v>
      </c>
    </row>
    <row r="1480" spans="1:1">
      <c r="A1480" s="136" t="s">
        <v>3403</v>
      </c>
    </row>
    <row r="1481" spans="1:1">
      <c r="A1481" s="136" t="s">
        <v>3404</v>
      </c>
    </row>
    <row r="1482" spans="1:1">
      <c r="A1482" s="136" t="s">
        <v>3405</v>
      </c>
    </row>
    <row r="1483" spans="1:1">
      <c r="A1483" s="136" t="s">
        <v>3406</v>
      </c>
    </row>
    <row r="1484" spans="1:1">
      <c r="A1484" s="136" t="s">
        <v>3407</v>
      </c>
    </row>
    <row r="1485" spans="1:1">
      <c r="A1485" s="136" t="s">
        <v>3408</v>
      </c>
    </row>
    <row r="1486" spans="1:1">
      <c r="A1486" s="136" t="s">
        <v>3409</v>
      </c>
    </row>
    <row r="1487" spans="1:1">
      <c r="A1487" s="136" t="s">
        <v>3410</v>
      </c>
    </row>
    <row r="1488" spans="1:1">
      <c r="A1488" s="136" t="s">
        <v>3411</v>
      </c>
    </row>
    <row r="1489" spans="1:1">
      <c r="A1489" s="136" t="s">
        <v>3412</v>
      </c>
    </row>
    <row r="1490" spans="1:1">
      <c r="A1490" s="136" t="s">
        <v>3413</v>
      </c>
    </row>
    <row r="1491" spans="1:1">
      <c r="A1491" s="136" t="s">
        <v>3414</v>
      </c>
    </row>
    <row r="1492" spans="1:1">
      <c r="A1492" s="136" t="s">
        <v>3415</v>
      </c>
    </row>
    <row r="1493" spans="1:1">
      <c r="A1493" s="136" t="s">
        <v>3416</v>
      </c>
    </row>
    <row r="1494" spans="1:1">
      <c r="A1494" s="136" t="s">
        <v>3417</v>
      </c>
    </row>
    <row r="1495" spans="1:1">
      <c r="A1495" s="136" t="s">
        <v>3418</v>
      </c>
    </row>
    <row r="1496" spans="1:1">
      <c r="A1496" s="136" t="s">
        <v>3419</v>
      </c>
    </row>
    <row r="1497" spans="1:1">
      <c r="A1497" s="136" t="s">
        <v>3420</v>
      </c>
    </row>
    <row r="1498" spans="1:1">
      <c r="A1498" s="136" t="s">
        <v>3421</v>
      </c>
    </row>
    <row r="1499" spans="1:1">
      <c r="A1499" s="136" t="s">
        <v>3422</v>
      </c>
    </row>
    <row r="1500" spans="1:1">
      <c r="A1500" s="136" t="s">
        <v>3423</v>
      </c>
    </row>
    <row r="1501" spans="1:1">
      <c r="A1501" s="136" t="s">
        <v>3424</v>
      </c>
    </row>
    <row r="1502" spans="1:1">
      <c r="A1502" s="136" t="s">
        <v>3425</v>
      </c>
    </row>
    <row r="1503" spans="1:1">
      <c r="A1503" s="136" t="s">
        <v>3426</v>
      </c>
    </row>
    <row r="1504" spans="1:1">
      <c r="A1504" s="136" t="s">
        <v>3427</v>
      </c>
    </row>
    <row r="1505" spans="1:1">
      <c r="A1505" s="136" t="s">
        <v>3428</v>
      </c>
    </row>
    <row r="1506" spans="1:1">
      <c r="A1506" s="136" t="s">
        <v>3429</v>
      </c>
    </row>
    <row r="1507" spans="1:1">
      <c r="A1507" s="136" t="s">
        <v>3430</v>
      </c>
    </row>
    <row r="1508" spans="1:1">
      <c r="A1508" s="136" t="s">
        <v>3431</v>
      </c>
    </row>
    <row r="1509" spans="1:1">
      <c r="A1509" s="136" t="s">
        <v>3432</v>
      </c>
    </row>
    <row r="1510" spans="1:1">
      <c r="A1510" s="136" t="s">
        <v>3433</v>
      </c>
    </row>
    <row r="1511" spans="1:1">
      <c r="A1511" s="136" t="s">
        <v>3434</v>
      </c>
    </row>
    <row r="1512" spans="1:1">
      <c r="A1512" s="136" t="s">
        <v>3435</v>
      </c>
    </row>
    <row r="1513" spans="1:1">
      <c r="A1513" s="136" t="s">
        <v>3436</v>
      </c>
    </row>
    <row r="1514" spans="1:1">
      <c r="A1514" s="136" t="s">
        <v>3437</v>
      </c>
    </row>
    <row r="1515" spans="1:1">
      <c r="A1515" s="136" t="s">
        <v>3438</v>
      </c>
    </row>
    <row r="1516" spans="1:1">
      <c r="A1516" s="136" t="s">
        <v>3439</v>
      </c>
    </row>
    <row r="1517" spans="1:1">
      <c r="A1517" s="136" t="s">
        <v>3440</v>
      </c>
    </row>
    <row r="1518" spans="1:1">
      <c r="A1518" s="136" t="s">
        <v>3441</v>
      </c>
    </row>
    <row r="1519" spans="1:1">
      <c r="A1519" s="136" t="s">
        <v>3442</v>
      </c>
    </row>
    <row r="1520" spans="1:1">
      <c r="A1520" s="136" t="s">
        <v>3443</v>
      </c>
    </row>
    <row r="1521" spans="1:1">
      <c r="A1521" s="136" t="s">
        <v>3444</v>
      </c>
    </row>
    <row r="1522" spans="1:1">
      <c r="A1522" s="136" t="s">
        <v>3445</v>
      </c>
    </row>
    <row r="1523" spans="1:1">
      <c r="A1523" s="136" t="s">
        <v>3446</v>
      </c>
    </row>
    <row r="1524" spans="1:1">
      <c r="A1524" s="136" t="s">
        <v>3447</v>
      </c>
    </row>
    <row r="1525" spans="1:1">
      <c r="A1525" s="136" t="s">
        <v>3448</v>
      </c>
    </row>
    <row r="1526" spans="1:1">
      <c r="A1526" s="136" t="s">
        <v>3449</v>
      </c>
    </row>
    <row r="1527" spans="1:1">
      <c r="A1527" s="136" t="s">
        <v>3450</v>
      </c>
    </row>
    <row r="1528" spans="1:1">
      <c r="A1528" s="136" t="s">
        <v>3451</v>
      </c>
    </row>
    <row r="1529" spans="1:1">
      <c r="A1529" s="136" t="s">
        <v>3452</v>
      </c>
    </row>
    <row r="1530" spans="1:1">
      <c r="A1530" s="136" t="s">
        <v>3453</v>
      </c>
    </row>
    <row r="1531" spans="1:1">
      <c r="A1531" s="136" t="s">
        <v>3454</v>
      </c>
    </row>
    <row r="1532" spans="1:1">
      <c r="A1532" s="136" t="s">
        <v>3455</v>
      </c>
    </row>
    <row r="1533" spans="1:1">
      <c r="A1533" s="136" t="s">
        <v>3456</v>
      </c>
    </row>
    <row r="1534" spans="1:1">
      <c r="A1534" s="136" t="s">
        <v>3457</v>
      </c>
    </row>
    <row r="1535" spans="1:1">
      <c r="A1535" s="136" t="s">
        <v>3458</v>
      </c>
    </row>
    <row r="1536" spans="1:1">
      <c r="A1536" s="136" t="s">
        <v>3459</v>
      </c>
    </row>
    <row r="1537" spans="1:1">
      <c r="A1537" s="136" t="s">
        <v>3460</v>
      </c>
    </row>
    <row r="1538" spans="1:1">
      <c r="A1538" s="136" t="s">
        <v>3461</v>
      </c>
    </row>
    <row r="1539" spans="1:1">
      <c r="A1539" s="136" t="s">
        <v>3462</v>
      </c>
    </row>
    <row r="1540" spans="1:1">
      <c r="A1540" s="136" t="s">
        <v>3463</v>
      </c>
    </row>
    <row r="1541" spans="1:1">
      <c r="A1541" s="136" t="s">
        <v>3464</v>
      </c>
    </row>
    <row r="1542" spans="1:1">
      <c r="A1542" s="136" t="s">
        <v>3465</v>
      </c>
    </row>
    <row r="1543" spans="1:1">
      <c r="A1543" s="136" t="s">
        <v>3466</v>
      </c>
    </row>
    <row r="1544" spans="1:1">
      <c r="A1544" s="136" t="s">
        <v>3467</v>
      </c>
    </row>
    <row r="1545" spans="1:1">
      <c r="A1545" s="136" t="s">
        <v>3468</v>
      </c>
    </row>
    <row r="1546" spans="1:1">
      <c r="A1546" s="136" t="s">
        <v>3469</v>
      </c>
    </row>
    <row r="1547" spans="1:1">
      <c r="A1547" s="136" t="s">
        <v>3470</v>
      </c>
    </row>
    <row r="1548" spans="1:1">
      <c r="A1548" s="136" t="s">
        <v>3471</v>
      </c>
    </row>
    <row r="1549" spans="1:1">
      <c r="A1549" s="136" t="s">
        <v>3472</v>
      </c>
    </row>
    <row r="1550" spans="1:1">
      <c r="A1550" s="136" t="s">
        <v>3473</v>
      </c>
    </row>
    <row r="1551" spans="1:1">
      <c r="A1551" s="136" t="s">
        <v>3474</v>
      </c>
    </row>
    <row r="1552" spans="1:1">
      <c r="A1552" s="136" t="s">
        <v>3475</v>
      </c>
    </row>
    <row r="1553" spans="1:1">
      <c r="A1553" s="136" t="s">
        <v>3476</v>
      </c>
    </row>
    <row r="1554" spans="1:1">
      <c r="A1554" s="136" t="s">
        <v>3477</v>
      </c>
    </row>
    <row r="1555" spans="1:1">
      <c r="A1555" s="136" t="s">
        <v>3478</v>
      </c>
    </row>
    <row r="1556" spans="1:1">
      <c r="A1556" s="136" t="s">
        <v>3479</v>
      </c>
    </row>
    <row r="1557" spans="1:1">
      <c r="A1557" s="136" t="s">
        <v>3480</v>
      </c>
    </row>
    <row r="1558" spans="1:1">
      <c r="A1558" s="136" t="s">
        <v>3481</v>
      </c>
    </row>
    <row r="1559" spans="1:1">
      <c r="A1559" s="136" t="s">
        <v>3482</v>
      </c>
    </row>
    <row r="1560" spans="1:1">
      <c r="A1560" s="136" t="s">
        <v>3483</v>
      </c>
    </row>
    <row r="1561" spans="1:1">
      <c r="A1561" s="136" t="s">
        <v>3484</v>
      </c>
    </row>
    <row r="1562" spans="1:1">
      <c r="A1562" s="136" t="s">
        <v>3485</v>
      </c>
    </row>
    <row r="1563" spans="1:1">
      <c r="A1563" s="136" t="s">
        <v>3486</v>
      </c>
    </row>
    <row r="1564" spans="1:1">
      <c r="A1564" s="136" t="s">
        <v>3487</v>
      </c>
    </row>
    <row r="1565" spans="1:1">
      <c r="A1565" s="136" t="s">
        <v>3488</v>
      </c>
    </row>
    <row r="1566" spans="1:1">
      <c r="A1566" s="136" t="s">
        <v>3489</v>
      </c>
    </row>
    <row r="1567" spans="1:1">
      <c r="A1567" s="136" t="s">
        <v>3490</v>
      </c>
    </row>
    <row r="1568" spans="1:1">
      <c r="A1568" s="136" t="s">
        <v>3491</v>
      </c>
    </row>
    <row r="1569" spans="1:1">
      <c r="A1569" s="136" t="s">
        <v>3492</v>
      </c>
    </row>
    <row r="1570" spans="1:1">
      <c r="A1570" s="136" t="s">
        <v>3493</v>
      </c>
    </row>
    <row r="1571" spans="1:1">
      <c r="A1571" s="136" t="s">
        <v>3494</v>
      </c>
    </row>
    <row r="1572" spans="1:1">
      <c r="A1572" s="136" t="s">
        <v>3495</v>
      </c>
    </row>
    <row r="1573" spans="1:1">
      <c r="A1573" s="136" t="s">
        <v>3496</v>
      </c>
    </row>
    <row r="1574" spans="1:1">
      <c r="A1574" s="136" t="s">
        <v>3497</v>
      </c>
    </row>
    <row r="1575" spans="1:1">
      <c r="A1575" s="136" t="s">
        <v>3498</v>
      </c>
    </row>
    <row r="1576" spans="1:1">
      <c r="A1576" s="136" t="s">
        <v>3499</v>
      </c>
    </row>
    <row r="1577" spans="1:1">
      <c r="A1577" s="136" t="s">
        <v>3500</v>
      </c>
    </row>
    <row r="1578" spans="1:1">
      <c r="A1578" s="136" t="s">
        <v>3501</v>
      </c>
    </row>
    <row r="1579" spans="1:1">
      <c r="A1579" s="136" t="s">
        <v>3502</v>
      </c>
    </row>
    <row r="1580" spans="1:1">
      <c r="A1580" s="136" t="s">
        <v>3503</v>
      </c>
    </row>
    <row r="1581" spans="1:1">
      <c r="A1581" s="136" t="s">
        <v>3504</v>
      </c>
    </row>
    <row r="1582" spans="1:1">
      <c r="A1582" s="136" t="s">
        <v>3505</v>
      </c>
    </row>
    <row r="1583" spans="1:1">
      <c r="A1583" s="136" t="s">
        <v>3506</v>
      </c>
    </row>
    <row r="1584" spans="1:1">
      <c r="A1584" s="136" t="s">
        <v>3507</v>
      </c>
    </row>
    <row r="1585" spans="1:1">
      <c r="A1585" s="136" t="s">
        <v>3508</v>
      </c>
    </row>
    <row r="1586" spans="1:1">
      <c r="A1586" s="136" t="s">
        <v>3509</v>
      </c>
    </row>
    <row r="1587" spans="1:1">
      <c r="A1587" s="136" t="s">
        <v>3510</v>
      </c>
    </row>
    <row r="1588" spans="1:1">
      <c r="A1588" s="136" t="s">
        <v>3511</v>
      </c>
    </row>
    <row r="1589" spans="1:1">
      <c r="A1589" s="136" t="s">
        <v>3512</v>
      </c>
    </row>
    <row r="1590" spans="1:1">
      <c r="A1590" s="136" t="s">
        <v>3513</v>
      </c>
    </row>
    <row r="1591" spans="1:1">
      <c r="A1591" s="136" t="s">
        <v>3514</v>
      </c>
    </row>
    <row r="1592" spans="1:1">
      <c r="A1592" s="136" t="s">
        <v>3515</v>
      </c>
    </row>
    <row r="1593" spans="1:1">
      <c r="A1593" s="136" t="s">
        <v>3516</v>
      </c>
    </row>
    <row r="1594" spans="1:1">
      <c r="A1594" s="136" t="s">
        <v>3517</v>
      </c>
    </row>
    <row r="1595" spans="1:1">
      <c r="A1595" s="136" t="s">
        <v>3518</v>
      </c>
    </row>
    <row r="1596" spans="1:1">
      <c r="A1596" s="136" t="s">
        <v>3519</v>
      </c>
    </row>
    <row r="1597" spans="1:1">
      <c r="A1597" s="136" t="s">
        <v>3520</v>
      </c>
    </row>
    <row r="1598" spans="1:1">
      <c r="A1598" s="136" t="s">
        <v>3521</v>
      </c>
    </row>
    <row r="1599" spans="1:1">
      <c r="A1599" s="136" t="s">
        <v>3522</v>
      </c>
    </row>
    <row r="1600" spans="1:1">
      <c r="A1600" s="136" t="s">
        <v>3523</v>
      </c>
    </row>
    <row r="1601" spans="1:1">
      <c r="A1601" s="136" t="s">
        <v>3524</v>
      </c>
    </row>
    <row r="1602" spans="1:1">
      <c r="A1602" s="136" t="s">
        <v>3525</v>
      </c>
    </row>
    <row r="1603" spans="1:1">
      <c r="A1603" s="136" t="s">
        <v>3526</v>
      </c>
    </row>
    <row r="1604" spans="1:1">
      <c r="A1604" s="136" t="s">
        <v>3527</v>
      </c>
    </row>
    <row r="1605" spans="1:1">
      <c r="A1605" s="136" t="s">
        <v>3528</v>
      </c>
    </row>
    <row r="1606" spans="1:1">
      <c r="A1606" s="136" t="s">
        <v>3529</v>
      </c>
    </row>
    <row r="1607" spans="1:1">
      <c r="A1607" s="136" t="s">
        <v>3530</v>
      </c>
    </row>
    <row r="1608" spans="1:1">
      <c r="A1608" s="136" t="s">
        <v>3531</v>
      </c>
    </row>
    <row r="1609" spans="1:1">
      <c r="A1609" s="136" t="s">
        <v>3532</v>
      </c>
    </row>
    <row r="1610" spans="1:1">
      <c r="A1610" s="136" t="s">
        <v>3533</v>
      </c>
    </row>
    <row r="1611" spans="1:1">
      <c r="A1611" s="136" t="s">
        <v>3534</v>
      </c>
    </row>
    <row r="1612" spans="1:1">
      <c r="A1612" s="136" t="s">
        <v>3535</v>
      </c>
    </row>
    <row r="1613" spans="1:1">
      <c r="A1613" s="136" t="s">
        <v>3536</v>
      </c>
    </row>
    <row r="1614" spans="1:1">
      <c r="A1614" s="136" t="s">
        <v>3537</v>
      </c>
    </row>
    <row r="1615" spans="1:1">
      <c r="A1615" s="136" t="s">
        <v>3538</v>
      </c>
    </row>
    <row r="1616" spans="1:1">
      <c r="A1616" s="136" t="s">
        <v>3539</v>
      </c>
    </row>
    <row r="1617" spans="1:1">
      <c r="A1617" s="136" t="s">
        <v>3540</v>
      </c>
    </row>
    <row r="1618" spans="1:1">
      <c r="A1618" s="136" t="s">
        <v>3541</v>
      </c>
    </row>
    <row r="1619" spans="1:1">
      <c r="A1619" s="136" t="s">
        <v>3542</v>
      </c>
    </row>
    <row r="1620" spans="1:1">
      <c r="A1620" s="136" t="s">
        <v>3543</v>
      </c>
    </row>
    <row r="1621" spans="1:1">
      <c r="A1621" s="136" t="s">
        <v>3544</v>
      </c>
    </row>
    <row r="1622" spans="1:1">
      <c r="A1622" s="136" t="s">
        <v>3545</v>
      </c>
    </row>
    <row r="1623" spans="1:1">
      <c r="A1623" s="136" t="s">
        <v>3546</v>
      </c>
    </row>
    <row r="1624" spans="1:1">
      <c r="A1624" s="136" t="s">
        <v>3547</v>
      </c>
    </row>
    <row r="1625" spans="1:1">
      <c r="A1625" s="136" t="s">
        <v>3548</v>
      </c>
    </row>
    <row r="1626" spans="1:1">
      <c r="A1626" s="136" t="s">
        <v>3549</v>
      </c>
    </row>
    <row r="1627" spans="1:1">
      <c r="A1627" s="136" t="s">
        <v>3550</v>
      </c>
    </row>
    <row r="1628" spans="1:1">
      <c r="A1628" s="136" t="s">
        <v>3551</v>
      </c>
    </row>
    <row r="1629" spans="1:1">
      <c r="A1629" s="136" t="s">
        <v>3552</v>
      </c>
    </row>
    <row r="1630" spans="1:1">
      <c r="A1630" s="136" t="s">
        <v>3553</v>
      </c>
    </row>
    <row r="1631" spans="1:1">
      <c r="A1631" s="136" t="s">
        <v>3554</v>
      </c>
    </row>
    <row r="1632" spans="1:1">
      <c r="A1632" s="136" t="s">
        <v>3555</v>
      </c>
    </row>
    <row r="1633" spans="1:1">
      <c r="A1633" s="136" t="s">
        <v>3556</v>
      </c>
    </row>
    <row r="1634" spans="1:1">
      <c r="A1634" s="136" t="s">
        <v>3557</v>
      </c>
    </row>
    <row r="1635" spans="1:1">
      <c r="A1635" s="136" t="s">
        <v>3558</v>
      </c>
    </row>
    <row r="1636" spans="1:1">
      <c r="A1636" s="136" t="s">
        <v>3559</v>
      </c>
    </row>
    <row r="1637" spans="1:1">
      <c r="A1637" s="136" t="s">
        <v>3560</v>
      </c>
    </row>
    <row r="1638" spans="1:1">
      <c r="A1638" s="136" t="s">
        <v>3561</v>
      </c>
    </row>
    <row r="1639" spans="1:1">
      <c r="A1639" s="136" t="s">
        <v>3562</v>
      </c>
    </row>
    <row r="1640" spans="1:1">
      <c r="A1640" s="136" t="s">
        <v>3563</v>
      </c>
    </row>
    <row r="1641" spans="1:1">
      <c r="A1641" s="136" t="s">
        <v>3564</v>
      </c>
    </row>
    <row r="1642" spans="1:1">
      <c r="A1642" s="136" t="s">
        <v>3565</v>
      </c>
    </row>
    <row r="1643" spans="1:1">
      <c r="A1643" s="136" t="s">
        <v>3566</v>
      </c>
    </row>
    <row r="1644" spans="1:1">
      <c r="A1644" s="136" t="s">
        <v>3567</v>
      </c>
    </row>
    <row r="1645" spans="1:1">
      <c r="A1645" s="136" t="s">
        <v>3568</v>
      </c>
    </row>
    <row r="1646" spans="1:1">
      <c r="A1646" s="136" t="s">
        <v>3569</v>
      </c>
    </row>
    <row r="1647" spans="1:1">
      <c r="A1647" s="136" t="s">
        <v>3570</v>
      </c>
    </row>
    <row r="1648" spans="1:1">
      <c r="A1648" s="136" t="s">
        <v>3571</v>
      </c>
    </row>
    <row r="1649" spans="1:1">
      <c r="A1649" s="136" t="s">
        <v>3572</v>
      </c>
    </row>
    <row r="1650" spans="1:1">
      <c r="A1650" s="136" t="s">
        <v>3573</v>
      </c>
    </row>
    <row r="1651" spans="1:1">
      <c r="A1651" s="136" t="s">
        <v>3574</v>
      </c>
    </row>
    <row r="1652" spans="1:1">
      <c r="A1652" s="136" t="s">
        <v>3575</v>
      </c>
    </row>
    <row r="1653" spans="1:1">
      <c r="A1653" s="136" t="s">
        <v>3576</v>
      </c>
    </row>
    <row r="1654" spans="1:1">
      <c r="A1654" s="136" t="s">
        <v>3577</v>
      </c>
    </row>
    <row r="1655" spans="1:1">
      <c r="A1655" s="136" t="s">
        <v>3578</v>
      </c>
    </row>
    <row r="1656" spans="1:1">
      <c r="A1656" s="136" t="s">
        <v>3579</v>
      </c>
    </row>
    <row r="1657" spans="1:1">
      <c r="A1657" s="136" t="s">
        <v>3580</v>
      </c>
    </row>
    <row r="1658" spans="1:1">
      <c r="A1658" s="136" t="s">
        <v>3581</v>
      </c>
    </row>
    <row r="1659" spans="1:1">
      <c r="A1659" s="136" t="s">
        <v>3582</v>
      </c>
    </row>
    <row r="1660" spans="1:1">
      <c r="A1660" s="136" t="s">
        <v>3583</v>
      </c>
    </row>
    <row r="1661" spans="1:1">
      <c r="A1661" s="136" t="s">
        <v>3584</v>
      </c>
    </row>
    <row r="1662" spans="1:1">
      <c r="A1662" s="136" t="s">
        <v>3585</v>
      </c>
    </row>
    <row r="1663" spans="1:1">
      <c r="A1663" s="136" t="s">
        <v>3586</v>
      </c>
    </row>
    <row r="1664" spans="1:1">
      <c r="A1664" s="136" t="s">
        <v>3587</v>
      </c>
    </row>
    <row r="1665" spans="1:1">
      <c r="A1665" s="136" t="s">
        <v>3588</v>
      </c>
    </row>
    <row r="1666" spans="1:1">
      <c r="A1666" s="136" t="s">
        <v>3589</v>
      </c>
    </row>
    <row r="1667" spans="1:1">
      <c r="A1667" s="136" t="s">
        <v>3590</v>
      </c>
    </row>
    <row r="1668" spans="1:1">
      <c r="A1668" s="136" t="s">
        <v>3591</v>
      </c>
    </row>
    <row r="1669" spans="1:1">
      <c r="A1669" s="136" t="s">
        <v>3592</v>
      </c>
    </row>
    <row r="1670" spans="1:1">
      <c r="A1670" s="136" t="s">
        <v>3593</v>
      </c>
    </row>
    <row r="1671" spans="1:1">
      <c r="A1671" s="136" t="s">
        <v>3594</v>
      </c>
    </row>
    <row r="1672" spans="1:1">
      <c r="A1672" s="136" t="s">
        <v>3595</v>
      </c>
    </row>
    <row r="1673" spans="1:1">
      <c r="A1673" s="136" t="s">
        <v>3596</v>
      </c>
    </row>
    <row r="1674" spans="1:1">
      <c r="A1674" s="136" t="s">
        <v>3597</v>
      </c>
    </row>
    <row r="1675" spans="1:1">
      <c r="A1675" s="136" t="s">
        <v>3598</v>
      </c>
    </row>
    <row r="1676" spans="1:1">
      <c r="A1676" s="136" t="s">
        <v>3599</v>
      </c>
    </row>
    <row r="1677" spans="1:1">
      <c r="A1677" s="136" t="s">
        <v>3600</v>
      </c>
    </row>
    <row r="1678" spans="1:1">
      <c r="A1678" s="136" t="s">
        <v>3601</v>
      </c>
    </row>
    <row r="1679" spans="1:1">
      <c r="A1679" s="136" t="s">
        <v>3602</v>
      </c>
    </row>
    <row r="1680" spans="1:1">
      <c r="A1680" s="136" t="s">
        <v>3603</v>
      </c>
    </row>
    <row r="1681" spans="1:1">
      <c r="A1681" s="136" t="s">
        <v>3604</v>
      </c>
    </row>
    <row r="1682" spans="1:1">
      <c r="A1682" s="136" t="s">
        <v>3605</v>
      </c>
    </row>
    <row r="1683" spans="1:1">
      <c r="A1683" s="136" t="s">
        <v>3606</v>
      </c>
    </row>
    <row r="1684" spans="1:1">
      <c r="A1684" s="136" t="s">
        <v>3607</v>
      </c>
    </row>
    <row r="1685" spans="1:1">
      <c r="A1685" s="136" t="s">
        <v>3608</v>
      </c>
    </row>
    <row r="1686" spans="1:1">
      <c r="A1686" s="136" t="s">
        <v>3609</v>
      </c>
    </row>
    <row r="1687" spans="1:1">
      <c r="A1687" s="136" t="s">
        <v>3610</v>
      </c>
    </row>
    <row r="1688" spans="1:1">
      <c r="A1688" s="136" t="s">
        <v>3611</v>
      </c>
    </row>
    <row r="1689" spans="1:1">
      <c r="A1689" s="136" t="s">
        <v>3612</v>
      </c>
    </row>
    <row r="1690" spans="1:1">
      <c r="A1690" s="136" t="s">
        <v>3613</v>
      </c>
    </row>
    <row r="1691" spans="1:1">
      <c r="A1691" s="136" t="s">
        <v>3614</v>
      </c>
    </row>
    <row r="1692" spans="1:1">
      <c r="A1692" s="136" t="s">
        <v>3615</v>
      </c>
    </row>
    <row r="1693" spans="1:1">
      <c r="A1693" s="136" t="s">
        <v>3616</v>
      </c>
    </row>
    <row r="1694" spans="1:1">
      <c r="A1694" s="136" t="s">
        <v>3617</v>
      </c>
    </row>
    <row r="1695" spans="1:1">
      <c r="A1695" s="136" t="s">
        <v>3618</v>
      </c>
    </row>
    <row r="1696" spans="1:1">
      <c r="A1696" s="136" t="s">
        <v>3619</v>
      </c>
    </row>
    <row r="1697" spans="1:1">
      <c r="A1697" s="136" t="s">
        <v>3620</v>
      </c>
    </row>
    <row r="1698" spans="1:1">
      <c r="A1698" s="136" t="s">
        <v>3621</v>
      </c>
    </row>
    <row r="1699" spans="1:1">
      <c r="A1699" s="136" t="s">
        <v>3622</v>
      </c>
    </row>
    <row r="1700" spans="1:1">
      <c r="A1700" s="136" t="s">
        <v>3623</v>
      </c>
    </row>
    <row r="1701" spans="1:1">
      <c r="A1701" s="136" t="s">
        <v>3624</v>
      </c>
    </row>
    <row r="1702" spans="1:1">
      <c r="A1702" s="136" t="s">
        <v>3625</v>
      </c>
    </row>
    <row r="1703" spans="1:1">
      <c r="A1703" s="136" t="s">
        <v>3626</v>
      </c>
    </row>
    <row r="1704" spans="1:1">
      <c r="A1704" s="136" t="s">
        <v>3627</v>
      </c>
    </row>
    <row r="1705" spans="1:1">
      <c r="A1705" s="136" t="s">
        <v>3628</v>
      </c>
    </row>
    <row r="1706" spans="1:1">
      <c r="A1706" s="136" t="s">
        <v>3629</v>
      </c>
    </row>
    <row r="1707" spans="1:1">
      <c r="A1707" s="136" t="s">
        <v>3630</v>
      </c>
    </row>
    <row r="1708" spans="1:1">
      <c r="A1708" s="136" t="s">
        <v>3631</v>
      </c>
    </row>
    <row r="1709" spans="1:1">
      <c r="A1709" s="136" t="s">
        <v>3632</v>
      </c>
    </row>
    <row r="1710" spans="1:1">
      <c r="A1710" s="136" t="s">
        <v>3633</v>
      </c>
    </row>
    <row r="1711" spans="1:1">
      <c r="A1711" s="136" t="s">
        <v>3634</v>
      </c>
    </row>
    <row r="1712" spans="1:1">
      <c r="A1712" s="136" t="s">
        <v>3635</v>
      </c>
    </row>
    <row r="1713" spans="1:1">
      <c r="A1713" s="136" t="s">
        <v>3636</v>
      </c>
    </row>
    <row r="1714" spans="1:1">
      <c r="A1714" s="136" t="s">
        <v>3637</v>
      </c>
    </row>
    <row r="1715" spans="1:1">
      <c r="A1715" s="136" t="s">
        <v>3638</v>
      </c>
    </row>
    <row r="1716" spans="1:1">
      <c r="A1716" s="136" t="s">
        <v>3639</v>
      </c>
    </row>
    <row r="1717" spans="1:1">
      <c r="A1717" s="136" t="s">
        <v>3640</v>
      </c>
    </row>
    <row r="1718" spans="1:1">
      <c r="A1718" s="136" t="s">
        <v>3641</v>
      </c>
    </row>
    <row r="1719" spans="1:1">
      <c r="A1719" s="136" t="s">
        <v>3642</v>
      </c>
    </row>
    <row r="1720" spans="1:1">
      <c r="A1720" s="136" t="s">
        <v>3643</v>
      </c>
    </row>
    <row r="1721" spans="1:1">
      <c r="A1721" s="136" t="s">
        <v>3644</v>
      </c>
    </row>
    <row r="1722" spans="1:1">
      <c r="A1722" s="136" t="s">
        <v>3645</v>
      </c>
    </row>
    <row r="1723" spans="1:1">
      <c r="A1723" s="136" t="s">
        <v>3646</v>
      </c>
    </row>
    <row r="1724" spans="1:1">
      <c r="A1724" s="136" t="s">
        <v>3647</v>
      </c>
    </row>
    <row r="1725" spans="1:1">
      <c r="A1725" s="136" t="s">
        <v>3648</v>
      </c>
    </row>
    <row r="1726" spans="1:1">
      <c r="A1726" s="136" t="s">
        <v>3649</v>
      </c>
    </row>
    <row r="1727" spans="1:1">
      <c r="A1727" s="136" t="s">
        <v>3650</v>
      </c>
    </row>
    <row r="1728" spans="1:1">
      <c r="A1728" s="136" t="s">
        <v>3651</v>
      </c>
    </row>
    <row r="1729" spans="1:1">
      <c r="A1729" s="136" t="s">
        <v>3652</v>
      </c>
    </row>
    <row r="1730" spans="1:1">
      <c r="A1730" s="136" t="s">
        <v>3653</v>
      </c>
    </row>
    <row r="1731" spans="1:1">
      <c r="A1731" s="136" t="s">
        <v>3654</v>
      </c>
    </row>
    <row r="1732" spans="1:1">
      <c r="A1732" s="136" t="s">
        <v>3655</v>
      </c>
    </row>
    <row r="1733" spans="1:1">
      <c r="A1733" s="136" t="s">
        <v>3656</v>
      </c>
    </row>
    <row r="1734" spans="1:1">
      <c r="A1734" s="136" t="s">
        <v>3657</v>
      </c>
    </row>
    <row r="1735" spans="1:1">
      <c r="A1735" s="136" t="s">
        <v>3658</v>
      </c>
    </row>
    <row r="1736" spans="1:1">
      <c r="A1736" s="136" t="s">
        <v>3659</v>
      </c>
    </row>
    <row r="1737" spans="1:1">
      <c r="A1737" s="136" t="s">
        <v>3660</v>
      </c>
    </row>
    <row r="1738" spans="1:1">
      <c r="A1738" s="136" t="s">
        <v>3661</v>
      </c>
    </row>
    <row r="1739" spans="1:1">
      <c r="A1739" s="136" t="s">
        <v>3662</v>
      </c>
    </row>
    <row r="1740" spans="1:1">
      <c r="A1740" s="136" t="s">
        <v>3663</v>
      </c>
    </row>
    <row r="1741" spans="1:1">
      <c r="A1741" s="136" t="s">
        <v>3664</v>
      </c>
    </row>
    <row r="1742" spans="1:1">
      <c r="A1742" s="136" t="s">
        <v>3665</v>
      </c>
    </row>
    <row r="1743" spans="1:1">
      <c r="A1743" s="136" t="s">
        <v>3666</v>
      </c>
    </row>
    <row r="1744" spans="1:1">
      <c r="A1744" s="136" t="s">
        <v>3667</v>
      </c>
    </row>
    <row r="1745" spans="1:1">
      <c r="A1745" s="136" t="s">
        <v>3668</v>
      </c>
    </row>
    <row r="1746" spans="1:1">
      <c r="A1746" s="136" t="s">
        <v>3669</v>
      </c>
    </row>
    <row r="1747" spans="1:1">
      <c r="A1747" s="136" t="s">
        <v>3670</v>
      </c>
    </row>
    <row r="1748" spans="1:1">
      <c r="A1748" s="136" t="s">
        <v>3671</v>
      </c>
    </row>
    <row r="1749" spans="1:1">
      <c r="A1749" s="136" t="s">
        <v>3672</v>
      </c>
    </row>
    <row r="1750" spans="1:1">
      <c r="A1750" s="136" t="s">
        <v>3673</v>
      </c>
    </row>
    <row r="1751" spans="1:1">
      <c r="A1751" s="136" t="s">
        <v>3674</v>
      </c>
    </row>
    <row r="1752" spans="1:1">
      <c r="A1752" s="136" t="s">
        <v>3675</v>
      </c>
    </row>
    <row r="1753" spans="1:1">
      <c r="A1753" s="136" t="s">
        <v>3676</v>
      </c>
    </row>
    <row r="1754" spans="1:1">
      <c r="A1754" s="136" t="s">
        <v>3677</v>
      </c>
    </row>
    <row r="1755" spans="1:1">
      <c r="A1755" s="136" t="s">
        <v>3678</v>
      </c>
    </row>
    <row r="1756" spans="1:1">
      <c r="A1756" s="136" t="s">
        <v>3679</v>
      </c>
    </row>
    <row r="1757" spans="1:1">
      <c r="A1757" s="136" t="s">
        <v>3680</v>
      </c>
    </row>
    <row r="1758" spans="1:1">
      <c r="A1758" s="136" t="s">
        <v>3681</v>
      </c>
    </row>
    <row r="1759" spans="1:1">
      <c r="A1759" s="136" t="s">
        <v>3682</v>
      </c>
    </row>
    <row r="1760" spans="1:1">
      <c r="A1760" s="136" t="s">
        <v>3683</v>
      </c>
    </row>
    <row r="1761" spans="1:1">
      <c r="A1761" s="136" t="s">
        <v>3684</v>
      </c>
    </row>
    <row r="1762" spans="1:1">
      <c r="A1762" s="136" t="s">
        <v>3685</v>
      </c>
    </row>
    <row r="1763" spans="1:1">
      <c r="A1763" s="136" t="s">
        <v>3686</v>
      </c>
    </row>
    <row r="1764" spans="1:1">
      <c r="A1764" s="136" t="s">
        <v>3687</v>
      </c>
    </row>
    <row r="1765" spans="1:1">
      <c r="A1765" s="136" t="s">
        <v>3688</v>
      </c>
    </row>
    <row r="1766" spans="1:1">
      <c r="A1766" s="136" t="s">
        <v>3689</v>
      </c>
    </row>
    <row r="1767" spans="1:1">
      <c r="A1767" s="136" t="s">
        <v>3690</v>
      </c>
    </row>
    <row r="1768" spans="1:1">
      <c r="A1768" s="136" t="s">
        <v>3691</v>
      </c>
    </row>
    <row r="1769" spans="1:1">
      <c r="A1769" s="136" t="s">
        <v>3692</v>
      </c>
    </row>
    <row r="1770" spans="1:1">
      <c r="A1770" s="136" t="s">
        <v>3693</v>
      </c>
    </row>
    <row r="1771" spans="1:1">
      <c r="A1771" s="136" t="s">
        <v>3694</v>
      </c>
    </row>
    <row r="1772" spans="1:1">
      <c r="A1772" s="136" t="s">
        <v>3695</v>
      </c>
    </row>
    <row r="1773" spans="1:1">
      <c r="A1773" s="136" t="s">
        <v>3696</v>
      </c>
    </row>
    <row r="1774" spans="1:1">
      <c r="A1774" s="136" t="s">
        <v>3697</v>
      </c>
    </row>
    <row r="1775" spans="1:1">
      <c r="A1775" s="136" t="s">
        <v>3698</v>
      </c>
    </row>
    <row r="1776" spans="1:1">
      <c r="A1776" s="136" t="s">
        <v>3699</v>
      </c>
    </row>
    <row r="1777" spans="1:1">
      <c r="A1777" s="136" t="s">
        <v>3700</v>
      </c>
    </row>
    <row r="1778" spans="1:1">
      <c r="A1778" s="136" t="s">
        <v>3701</v>
      </c>
    </row>
    <row r="1779" spans="1:1">
      <c r="A1779" s="136" t="s">
        <v>3702</v>
      </c>
    </row>
    <row r="1780" spans="1:1">
      <c r="A1780" s="136" t="s">
        <v>3703</v>
      </c>
    </row>
    <row r="1781" spans="1:1">
      <c r="A1781" s="136" t="s">
        <v>3704</v>
      </c>
    </row>
    <row r="1782" spans="1:1">
      <c r="A1782" s="136" t="s">
        <v>3705</v>
      </c>
    </row>
    <row r="1783" spans="1:1">
      <c r="A1783" s="136" t="s">
        <v>3706</v>
      </c>
    </row>
    <row r="1784" spans="1:1">
      <c r="A1784" s="136" t="s">
        <v>3707</v>
      </c>
    </row>
    <row r="1785" spans="1:1">
      <c r="A1785" s="136" t="s">
        <v>3708</v>
      </c>
    </row>
    <row r="1786" spans="1:1">
      <c r="A1786" s="136" t="s">
        <v>3709</v>
      </c>
    </row>
    <row r="1787" spans="1:1">
      <c r="A1787" s="136" t="s">
        <v>3710</v>
      </c>
    </row>
    <row r="1788" spans="1:1">
      <c r="A1788" s="136" t="s">
        <v>3711</v>
      </c>
    </row>
    <row r="1789" spans="1:1">
      <c r="A1789" s="136" t="s">
        <v>3712</v>
      </c>
    </row>
    <row r="1790" spans="1:1">
      <c r="A1790" s="136" t="s">
        <v>3713</v>
      </c>
    </row>
    <row r="1791" spans="1:1">
      <c r="A1791" s="136" t="s">
        <v>3714</v>
      </c>
    </row>
    <row r="1792" spans="1:1">
      <c r="A1792" s="136" t="s">
        <v>3715</v>
      </c>
    </row>
    <row r="1793" spans="1:1">
      <c r="A1793" s="136" t="s">
        <v>3716</v>
      </c>
    </row>
    <row r="1794" spans="1:1">
      <c r="A1794" s="136" t="s">
        <v>3717</v>
      </c>
    </row>
    <row r="1795" spans="1:1">
      <c r="A1795" s="136" t="s">
        <v>3718</v>
      </c>
    </row>
    <row r="1796" spans="1:1">
      <c r="A1796" s="136" t="s">
        <v>3719</v>
      </c>
    </row>
    <row r="1797" spans="1:1">
      <c r="A1797" s="136" t="s">
        <v>3720</v>
      </c>
    </row>
    <row r="1798" spans="1:1">
      <c r="A1798" s="136" t="s">
        <v>3721</v>
      </c>
    </row>
    <row r="1799" spans="1:1">
      <c r="A1799" s="136" t="s">
        <v>3722</v>
      </c>
    </row>
    <row r="1800" spans="1:1">
      <c r="A1800" s="136" t="s">
        <v>3723</v>
      </c>
    </row>
    <row r="1801" spans="1:1">
      <c r="A1801" s="136" t="s">
        <v>3724</v>
      </c>
    </row>
    <row r="1802" spans="1:1">
      <c r="A1802" s="136" t="s">
        <v>3725</v>
      </c>
    </row>
    <row r="1803" spans="1:1">
      <c r="A1803" s="136" t="s">
        <v>3726</v>
      </c>
    </row>
    <row r="1804" spans="1:1">
      <c r="A1804" s="136" t="s">
        <v>3727</v>
      </c>
    </row>
    <row r="1805" spans="1:1">
      <c r="A1805" s="136" t="s">
        <v>3728</v>
      </c>
    </row>
    <row r="1806" spans="1:1">
      <c r="A1806" s="136" t="s">
        <v>3729</v>
      </c>
    </row>
    <row r="1807" spans="1:1">
      <c r="A1807" s="136" t="s">
        <v>3730</v>
      </c>
    </row>
    <row r="1808" spans="1:1">
      <c r="A1808" s="136" t="s">
        <v>3731</v>
      </c>
    </row>
    <row r="1809" spans="1:1">
      <c r="A1809" s="136" t="s">
        <v>3732</v>
      </c>
    </row>
    <row r="1810" spans="1:1">
      <c r="A1810" s="136" t="s">
        <v>3733</v>
      </c>
    </row>
    <row r="1811" spans="1:1">
      <c r="A1811" s="136" t="s">
        <v>3734</v>
      </c>
    </row>
    <row r="1812" spans="1:1">
      <c r="A1812" s="136" t="s">
        <v>3735</v>
      </c>
    </row>
    <row r="1813" spans="1:1">
      <c r="A1813" s="136" t="s">
        <v>3736</v>
      </c>
    </row>
    <row r="1814" spans="1:1">
      <c r="A1814" s="136" t="s">
        <v>3737</v>
      </c>
    </row>
    <row r="1815" spans="1:1">
      <c r="A1815" s="136" t="s">
        <v>3738</v>
      </c>
    </row>
    <row r="1816" spans="1:1">
      <c r="A1816" s="136" t="s">
        <v>3739</v>
      </c>
    </row>
    <row r="1817" spans="1:1">
      <c r="A1817" s="136" t="s">
        <v>3740</v>
      </c>
    </row>
    <row r="1818" spans="1:1">
      <c r="A1818" s="136" t="s">
        <v>3741</v>
      </c>
    </row>
    <row r="1819" spans="1:1">
      <c r="A1819" s="136" t="s">
        <v>3742</v>
      </c>
    </row>
    <row r="1820" spans="1:1">
      <c r="A1820" s="136" t="s">
        <v>3743</v>
      </c>
    </row>
    <row r="1821" spans="1:1">
      <c r="A1821" s="136" t="s">
        <v>3744</v>
      </c>
    </row>
    <row r="1822" spans="1:1">
      <c r="A1822" s="136" t="s">
        <v>3745</v>
      </c>
    </row>
    <row r="1823" spans="1:1">
      <c r="A1823" s="136" t="s">
        <v>3746</v>
      </c>
    </row>
    <row r="1824" spans="1:1">
      <c r="A1824" s="136" t="s">
        <v>3747</v>
      </c>
    </row>
    <row r="1825" spans="1:1">
      <c r="A1825" s="136" t="s">
        <v>3748</v>
      </c>
    </row>
    <row r="1826" spans="1:1">
      <c r="A1826" s="136" t="s">
        <v>3749</v>
      </c>
    </row>
    <row r="1827" spans="1:1">
      <c r="A1827" s="136" t="s">
        <v>3750</v>
      </c>
    </row>
    <row r="1828" spans="1:1">
      <c r="A1828" s="136" t="s">
        <v>3751</v>
      </c>
    </row>
    <row r="1829" spans="1:1">
      <c r="A1829" s="136" t="s">
        <v>3752</v>
      </c>
    </row>
    <row r="1830" spans="1:1">
      <c r="A1830" s="136" t="s">
        <v>3753</v>
      </c>
    </row>
    <row r="1831" spans="1:1">
      <c r="A1831" s="136" t="s">
        <v>3754</v>
      </c>
    </row>
    <row r="1832" spans="1:1">
      <c r="A1832" s="136" t="s">
        <v>3755</v>
      </c>
    </row>
    <row r="1833" spans="1:1">
      <c r="A1833" s="136" t="s">
        <v>3756</v>
      </c>
    </row>
    <row r="1834" spans="1:1">
      <c r="A1834" s="136" t="s">
        <v>3757</v>
      </c>
    </row>
    <row r="1835" spans="1:1">
      <c r="A1835" s="136" t="s">
        <v>3758</v>
      </c>
    </row>
    <row r="1836" spans="1:1">
      <c r="A1836" s="136" t="s">
        <v>3759</v>
      </c>
    </row>
    <row r="1837" spans="1:1">
      <c r="A1837" s="136" t="s">
        <v>3760</v>
      </c>
    </row>
    <row r="1838" spans="1:1">
      <c r="A1838" s="136" t="s">
        <v>3761</v>
      </c>
    </row>
    <row r="1839" spans="1:1">
      <c r="A1839" s="136" t="s">
        <v>3762</v>
      </c>
    </row>
    <row r="1840" spans="1:1">
      <c r="A1840" s="136" t="s">
        <v>3763</v>
      </c>
    </row>
    <row r="1841" spans="1:1">
      <c r="A1841" s="136" t="s">
        <v>3764</v>
      </c>
    </row>
    <row r="1842" spans="1:1">
      <c r="A1842" s="136" t="s">
        <v>3765</v>
      </c>
    </row>
    <row r="1843" spans="1:1">
      <c r="A1843" s="136" t="s">
        <v>3766</v>
      </c>
    </row>
    <row r="1844" spans="1:1">
      <c r="A1844" s="136" t="s">
        <v>3767</v>
      </c>
    </row>
    <row r="1845" spans="1:1">
      <c r="A1845" s="136" t="s">
        <v>3768</v>
      </c>
    </row>
    <row r="1846" spans="1:1">
      <c r="A1846" s="136" t="s">
        <v>3769</v>
      </c>
    </row>
    <row r="1847" spans="1:1">
      <c r="A1847" s="136" t="s">
        <v>3770</v>
      </c>
    </row>
    <row r="1848" spans="1:1">
      <c r="A1848" s="136" t="s">
        <v>3771</v>
      </c>
    </row>
    <row r="1849" spans="1:1">
      <c r="A1849" s="136" t="s">
        <v>3772</v>
      </c>
    </row>
    <row r="1850" spans="1:1">
      <c r="A1850" s="136" t="s">
        <v>3773</v>
      </c>
    </row>
    <row r="1851" spans="1:1">
      <c r="A1851" s="136" t="s">
        <v>3774</v>
      </c>
    </row>
    <row r="1852" spans="1:1">
      <c r="A1852" s="136" t="s">
        <v>3775</v>
      </c>
    </row>
    <row r="1853" spans="1:1">
      <c r="A1853" s="136" t="s">
        <v>3776</v>
      </c>
    </row>
    <row r="1854" spans="1:1">
      <c r="A1854" s="136" t="s">
        <v>3777</v>
      </c>
    </row>
    <row r="1855" spans="1:1">
      <c r="A1855" s="136" t="s">
        <v>3778</v>
      </c>
    </row>
    <row r="1856" spans="1:1">
      <c r="A1856" s="136" t="s">
        <v>3779</v>
      </c>
    </row>
    <row r="1857" spans="1:1">
      <c r="A1857" s="136" t="s">
        <v>3780</v>
      </c>
    </row>
    <row r="1858" spans="1:1">
      <c r="A1858" s="136" t="s">
        <v>3781</v>
      </c>
    </row>
    <row r="1859" spans="1:1">
      <c r="A1859" s="136" t="s">
        <v>3782</v>
      </c>
    </row>
    <row r="1860" spans="1:1">
      <c r="A1860" s="136" t="s">
        <v>3783</v>
      </c>
    </row>
    <row r="1861" spans="1:1">
      <c r="A1861" s="136" t="s">
        <v>3784</v>
      </c>
    </row>
    <row r="1862" spans="1:1">
      <c r="A1862" s="136" t="s">
        <v>3785</v>
      </c>
    </row>
    <row r="1863" spans="1:1">
      <c r="A1863" s="136" t="s">
        <v>3786</v>
      </c>
    </row>
    <row r="1864" spans="1:1">
      <c r="A1864" s="136" t="s">
        <v>3787</v>
      </c>
    </row>
    <row r="1865" spans="1:1">
      <c r="A1865" s="136" t="s">
        <v>3788</v>
      </c>
    </row>
    <row r="1866" spans="1:1">
      <c r="A1866" s="136" t="s">
        <v>3789</v>
      </c>
    </row>
    <row r="1867" spans="1:1">
      <c r="A1867" s="136" t="s">
        <v>3790</v>
      </c>
    </row>
    <row r="1868" spans="1:1">
      <c r="A1868" s="136" t="s">
        <v>3791</v>
      </c>
    </row>
    <row r="1869" spans="1:1">
      <c r="A1869" s="136" t="s">
        <v>3792</v>
      </c>
    </row>
    <row r="1870" spans="1:1">
      <c r="A1870" s="136" t="s">
        <v>3793</v>
      </c>
    </row>
    <row r="1871" spans="1:1">
      <c r="A1871" s="136" t="s">
        <v>3794</v>
      </c>
    </row>
    <row r="1872" spans="1:1">
      <c r="A1872" s="136" t="s">
        <v>3795</v>
      </c>
    </row>
    <row r="1873" spans="1:1">
      <c r="A1873" s="136" t="s">
        <v>3796</v>
      </c>
    </row>
    <row r="1874" spans="1:1">
      <c r="A1874" s="136" t="s">
        <v>3797</v>
      </c>
    </row>
    <row r="1875" spans="1:1">
      <c r="A1875" s="136" t="s">
        <v>3798</v>
      </c>
    </row>
    <row r="1876" spans="1:1">
      <c r="A1876" s="136" t="s">
        <v>3799</v>
      </c>
    </row>
    <row r="1877" spans="1:1">
      <c r="A1877" s="136" t="s">
        <v>3800</v>
      </c>
    </row>
    <row r="1878" spans="1:1">
      <c r="A1878" s="136" t="s">
        <v>3801</v>
      </c>
    </row>
    <row r="1879" spans="1:1">
      <c r="A1879" s="136" t="s">
        <v>3802</v>
      </c>
    </row>
    <row r="1880" spans="1:1">
      <c r="A1880" s="136" t="s">
        <v>3803</v>
      </c>
    </row>
    <row r="1881" spans="1:1">
      <c r="A1881" s="136" t="s">
        <v>3804</v>
      </c>
    </row>
    <row r="1882" spans="1:1">
      <c r="A1882" s="136" t="s">
        <v>3805</v>
      </c>
    </row>
    <row r="1883" spans="1:1">
      <c r="A1883" s="136" t="s">
        <v>3806</v>
      </c>
    </row>
    <row r="1884" spans="1:1">
      <c r="A1884" s="136" t="s">
        <v>3807</v>
      </c>
    </row>
    <row r="1885" spans="1:1">
      <c r="A1885" s="136" t="s">
        <v>3808</v>
      </c>
    </row>
    <row r="1886" spans="1:1">
      <c r="A1886" s="136" t="s">
        <v>3809</v>
      </c>
    </row>
    <row r="1887" spans="1:1">
      <c r="A1887" s="136" t="s">
        <v>3810</v>
      </c>
    </row>
    <row r="1888" spans="1:1">
      <c r="A1888" s="136" t="s">
        <v>3811</v>
      </c>
    </row>
    <row r="1889" spans="1:1">
      <c r="A1889" s="136" t="s">
        <v>3812</v>
      </c>
    </row>
    <row r="1890" spans="1:1">
      <c r="A1890" s="136" t="s">
        <v>3813</v>
      </c>
    </row>
    <row r="1891" spans="1:1">
      <c r="A1891" s="136" t="s">
        <v>3814</v>
      </c>
    </row>
    <row r="1892" spans="1:1">
      <c r="A1892" s="136" t="s">
        <v>3815</v>
      </c>
    </row>
    <row r="1893" spans="1:1">
      <c r="A1893" s="136" t="s">
        <v>3816</v>
      </c>
    </row>
    <row r="1894" spans="1:1">
      <c r="A1894" s="136" t="s">
        <v>3817</v>
      </c>
    </row>
    <row r="1895" spans="1:1">
      <c r="A1895" s="136" t="s">
        <v>3818</v>
      </c>
    </row>
    <row r="1896" spans="1:1">
      <c r="A1896" s="136" t="s">
        <v>3819</v>
      </c>
    </row>
    <row r="1897" spans="1:1">
      <c r="A1897" s="136" t="s">
        <v>3820</v>
      </c>
    </row>
    <row r="1898" spans="1:1">
      <c r="A1898" s="136" t="s">
        <v>3821</v>
      </c>
    </row>
    <row r="1899" spans="1:1">
      <c r="A1899" s="136" t="s">
        <v>3822</v>
      </c>
    </row>
    <row r="1900" spans="1:1">
      <c r="A1900" s="136" t="s">
        <v>3823</v>
      </c>
    </row>
    <row r="1901" spans="1:1">
      <c r="A1901" s="136" t="s">
        <v>3824</v>
      </c>
    </row>
    <row r="1902" spans="1:1">
      <c r="A1902" s="136" t="s">
        <v>3825</v>
      </c>
    </row>
    <row r="1903" spans="1:1">
      <c r="A1903" s="136" t="s">
        <v>3826</v>
      </c>
    </row>
    <row r="1904" spans="1:1">
      <c r="A1904" s="136" t="s">
        <v>3827</v>
      </c>
    </row>
    <row r="1905" spans="1:1">
      <c r="A1905" s="136" t="s">
        <v>3828</v>
      </c>
    </row>
    <row r="1906" spans="1:1">
      <c r="A1906" s="136" t="s">
        <v>3829</v>
      </c>
    </row>
    <row r="1907" spans="1:1">
      <c r="A1907" s="136" t="s">
        <v>3830</v>
      </c>
    </row>
    <row r="1908" spans="1:1">
      <c r="A1908" s="136" t="s">
        <v>3831</v>
      </c>
    </row>
    <row r="1909" spans="1:1">
      <c r="A1909" s="136" t="s">
        <v>3832</v>
      </c>
    </row>
    <row r="1910" spans="1:1">
      <c r="A1910" s="136" t="s">
        <v>3833</v>
      </c>
    </row>
    <row r="1911" spans="1:1">
      <c r="A1911" s="136" t="s">
        <v>3834</v>
      </c>
    </row>
    <row r="1912" spans="1:1">
      <c r="A1912" s="136" t="s">
        <v>3835</v>
      </c>
    </row>
    <row r="1913" spans="1:1">
      <c r="A1913" s="136" t="s">
        <v>3836</v>
      </c>
    </row>
    <row r="1914" spans="1:1">
      <c r="A1914" s="136" t="s">
        <v>3837</v>
      </c>
    </row>
    <row r="1915" spans="1:1">
      <c r="A1915" s="136" t="s">
        <v>3838</v>
      </c>
    </row>
    <row r="1916" spans="1:1">
      <c r="A1916" s="136" t="s">
        <v>3839</v>
      </c>
    </row>
    <row r="1917" spans="1:1">
      <c r="A1917" s="136" t="s">
        <v>3840</v>
      </c>
    </row>
    <row r="1918" spans="1:1">
      <c r="A1918" s="136" t="s">
        <v>3841</v>
      </c>
    </row>
    <row r="1919" spans="1:1">
      <c r="A1919" s="136" t="s">
        <v>3842</v>
      </c>
    </row>
    <row r="1920" spans="1:1">
      <c r="A1920" s="136" t="s">
        <v>3843</v>
      </c>
    </row>
    <row r="1921" spans="1:1">
      <c r="A1921" s="136" t="s">
        <v>3844</v>
      </c>
    </row>
    <row r="1922" spans="1:1">
      <c r="A1922" s="136" t="s">
        <v>3845</v>
      </c>
    </row>
    <row r="1923" spans="1:1">
      <c r="A1923" s="136" t="s">
        <v>3846</v>
      </c>
    </row>
    <row r="1924" spans="1:1">
      <c r="A1924" s="136" t="s">
        <v>3847</v>
      </c>
    </row>
    <row r="1925" spans="1:1">
      <c r="A1925" s="136" t="s">
        <v>3848</v>
      </c>
    </row>
    <row r="1926" spans="1:1">
      <c r="A1926" s="136" t="s">
        <v>3849</v>
      </c>
    </row>
    <row r="1927" spans="1:1">
      <c r="A1927" s="136" t="s">
        <v>3850</v>
      </c>
    </row>
    <row r="1928" spans="1:1">
      <c r="A1928" s="136" t="s">
        <v>3851</v>
      </c>
    </row>
    <row r="1929" spans="1:1">
      <c r="A1929" s="136" t="s">
        <v>3852</v>
      </c>
    </row>
    <row r="1930" spans="1:1">
      <c r="A1930" s="136" t="s">
        <v>3853</v>
      </c>
    </row>
    <row r="1931" spans="1:1">
      <c r="A1931" s="136" t="s">
        <v>3854</v>
      </c>
    </row>
    <row r="1932" spans="1:1">
      <c r="A1932" s="136" t="s">
        <v>3855</v>
      </c>
    </row>
    <row r="1933" spans="1:1">
      <c r="A1933" s="136" t="s">
        <v>3856</v>
      </c>
    </row>
    <row r="1934" spans="1:1">
      <c r="A1934" s="136" t="s">
        <v>3857</v>
      </c>
    </row>
    <row r="1935" spans="1:1">
      <c r="A1935" s="136" t="s">
        <v>3858</v>
      </c>
    </row>
    <row r="1936" spans="1:1">
      <c r="A1936" s="136" t="s">
        <v>3859</v>
      </c>
    </row>
    <row r="1937" spans="1:1">
      <c r="A1937" s="136" t="s">
        <v>3860</v>
      </c>
    </row>
    <row r="1938" spans="1:1">
      <c r="A1938" s="136" t="s">
        <v>3861</v>
      </c>
    </row>
    <row r="1939" spans="1:1">
      <c r="A1939" s="136" t="s">
        <v>3862</v>
      </c>
    </row>
    <row r="1940" spans="1:1">
      <c r="A1940" s="136" t="s">
        <v>3863</v>
      </c>
    </row>
    <row r="1941" spans="1:1">
      <c r="A1941" s="136" t="s">
        <v>3864</v>
      </c>
    </row>
    <row r="1942" spans="1:1">
      <c r="A1942" s="136" t="s">
        <v>3865</v>
      </c>
    </row>
    <row r="1943" spans="1:1">
      <c r="A1943" s="136" t="s">
        <v>3866</v>
      </c>
    </row>
    <row r="1944" spans="1:1">
      <c r="A1944" s="136" t="s">
        <v>3867</v>
      </c>
    </row>
    <row r="1945" spans="1:1">
      <c r="A1945" s="136" t="s">
        <v>3868</v>
      </c>
    </row>
    <row r="1946" spans="1:1">
      <c r="A1946" s="136" t="s">
        <v>3869</v>
      </c>
    </row>
    <row r="1947" spans="1:1">
      <c r="A1947" s="136" t="s">
        <v>3870</v>
      </c>
    </row>
    <row r="1948" spans="1:1">
      <c r="A1948" s="136" t="s">
        <v>3871</v>
      </c>
    </row>
    <row r="1949" spans="1:1">
      <c r="A1949" s="136" t="s">
        <v>3872</v>
      </c>
    </row>
    <row r="1950" spans="1:1">
      <c r="A1950" s="136" t="s">
        <v>3873</v>
      </c>
    </row>
    <row r="1951" spans="1:1">
      <c r="A1951" s="136" t="s">
        <v>3874</v>
      </c>
    </row>
    <row r="1952" spans="1:1">
      <c r="A1952" s="136" t="s">
        <v>3875</v>
      </c>
    </row>
    <row r="1953" spans="1:1">
      <c r="A1953" s="136" t="s">
        <v>3876</v>
      </c>
    </row>
    <row r="1954" spans="1:1">
      <c r="A1954" s="136" t="s">
        <v>3877</v>
      </c>
    </row>
    <row r="1955" spans="1:1">
      <c r="A1955" s="136" t="s">
        <v>3878</v>
      </c>
    </row>
    <row r="1956" spans="1:1">
      <c r="A1956" s="136" t="s">
        <v>3879</v>
      </c>
    </row>
    <row r="1957" spans="1:1">
      <c r="A1957" s="136" t="s">
        <v>3880</v>
      </c>
    </row>
    <row r="1958" spans="1:1">
      <c r="A1958" s="136" t="s">
        <v>3881</v>
      </c>
    </row>
    <row r="1959" spans="1:1">
      <c r="A1959" s="136" t="s">
        <v>3882</v>
      </c>
    </row>
    <row r="1960" spans="1:1">
      <c r="A1960" s="136" t="s">
        <v>3883</v>
      </c>
    </row>
    <row r="1961" spans="1:1">
      <c r="A1961" s="136" t="s">
        <v>3884</v>
      </c>
    </row>
    <row r="1962" spans="1:1">
      <c r="A1962" s="136" t="s">
        <v>3885</v>
      </c>
    </row>
    <row r="1963" spans="1:1">
      <c r="A1963" s="136" t="s">
        <v>3886</v>
      </c>
    </row>
    <row r="1964" spans="1:1">
      <c r="A1964" s="136" t="s">
        <v>3887</v>
      </c>
    </row>
    <row r="1965" spans="1:1">
      <c r="A1965" s="136" t="s">
        <v>3888</v>
      </c>
    </row>
    <row r="1966" spans="1:1">
      <c r="A1966" s="136" t="s">
        <v>3889</v>
      </c>
    </row>
    <row r="1967" spans="1:1">
      <c r="A1967" s="136" t="s">
        <v>3890</v>
      </c>
    </row>
    <row r="1968" spans="1:1">
      <c r="A1968" s="136" t="s">
        <v>3891</v>
      </c>
    </row>
    <row r="1969" spans="1:1">
      <c r="A1969" s="136" t="s">
        <v>3892</v>
      </c>
    </row>
    <row r="1970" spans="1:1">
      <c r="A1970" s="136" t="s">
        <v>3893</v>
      </c>
    </row>
    <row r="1971" spans="1:1">
      <c r="A1971" s="136" t="s">
        <v>3894</v>
      </c>
    </row>
    <row r="1972" spans="1:1">
      <c r="A1972" s="136" t="s">
        <v>3895</v>
      </c>
    </row>
    <row r="1973" spans="1:1">
      <c r="A1973" s="136" t="s">
        <v>3896</v>
      </c>
    </row>
    <row r="1974" spans="1:1">
      <c r="A1974" s="136" t="s">
        <v>3897</v>
      </c>
    </row>
    <row r="1975" spans="1:1">
      <c r="A1975" s="136" t="s">
        <v>3898</v>
      </c>
    </row>
    <row r="1976" spans="1:1">
      <c r="A1976" s="136" t="s">
        <v>3899</v>
      </c>
    </row>
    <row r="1977" spans="1:1">
      <c r="A1977" s="136" t="s">
        <v>3900</v>
      </c>
    </row>
    <row r="1978" spans="1:1">
      <c r="A1978" s="136" t="s">
        <v>3901</v>
      </c>
    </row>
    <row r="1979" spans="1:1">
      <c r="A1979" s="136" t="s">
        <v>3902</v>
      </c>
    </row>
    <row r="1980" spans="1:1">
      <c r="A1980" s="136" t="s">
        <v>3903</v>
      </c>
    </row>
    <row r="1981" spans="1:1">
      <c r="A1981" s="136" t="s">
        <v>3904</v>
      </c>
    </row>
    <row r="1982" spans="1:1">
      <c r="A1982" s="136" t="s">
        <v>3905</v>
      </c>
    </row>
    <row r="1983" spans="1:1">
      <c r="A1983" s="136" t="s">
        <v>3906</v>
      </c>
    </row>
    <row r="1984" spans="1:1">
      <c r="A1984" s="136" t="s">
        <v>3907</v>
      </c>
    </row>
    <row r="1985" spans="1:1">
      <c r="A1985" s="136" t="s">
        <v>3908</v>
      </c>
    </row>
    <row r="1986" spans="1:1">
      <c r="A1986" s="136" t="s">
        <v>3909</v>
      </c>
    </row>
    <row r="1987" spans="1:1">
      <c r="A1987" s="136" t="s">
        <v>3910</v>
      </c>
    </row>
    <row r="1988" spans="1:1">
      <c r="A1988" s="136" t="s">
        <v>3911</v>
      </c>
    </row>
    <row r="1989" spans="1:1">
      <c r="A1989" s="136" t="s">
        <v>3912</v>
      </c>
    </row>
    <row r="1990" spans="1:1">
      <c r="A1990" s="136" t="s">
        <v>3913</v>
      </c>
    </row>
    <row r="1991" spans="1:1">
      <c r="A1991" s="136" t="s">
        <v>3914</v>
      </c>
    </row>
    <row r="1992" spans="1:1">
      <c r="A1992" s="136" t="s">
        <v>3915</v>
      </c>
    </row>
    <row r="1993" spans="1:1">
      <c r="A1993" s="136" t="s">
        <v>3916</v>
      </c>
    </row>
    <row r="1994" spans="1:1">
      <c r="A1994" s="136" t="s">
        <v>3917</v>
      </c>
    </row>
    <row r="1995" spans="1:1">
      <c r="A1995" s="136" t="s">
        <v>3918</v>
      </c>
    </row>
    <row r="1996" spans="1:1">
      <c r="A1996" s="136" t="s">
        <v>3919</v>
      </c>
    </row>
    <row r="1997" spans="1:1">
      <c r="A1997" s="136" t="s">
        <v>3920</v>
      </c>
    </row>
    <row r="1998" spans="1:1">
      <c r="A1998" s="136" t="s">
        <v>3921</v>
      </c>
    </row>
    <row r="1999" spans="1:1">
      <c r="A1999" s="136" t="s">
        <v>3922</v>
      </c>
    </row>
    <row r="2000" spans="1:1">
      <c r="A2000" s="136" t="s">
        <v>3923</v>
      </c>
    </row>
    <row r="2001" spans="1:1">
      <c r="A2001" s="136" t="s">
        <v>3924</v>
      </c>
    </row>
    <row r="2002" spans="1:1">
      <c r="A2002" s="136" t="s">
        <v>3925</v>
      </c>
    </row>
    <row r="2003" spans="1:1">
      <c r="A2003" s="136" t="s">
        <v>3926</v>
      </c>
    </row>
    <row r="2004" spans="1:1">
      <c r="A2004" s="136" t="s">
        <v>3927</v>
      </c>
    </row>
    <row r="2005" spans="1:1">
      <c r="A2005" s="136" t="s">
        <v>3928</v>
      </c>
    </row>
    <row r="2006" spans="1:1">
      <c r="A2006" s="136" t="s">
        <v>3929</v>
      </c>
    </row>
    <row r="2007" spans="1:1">
      <c r="A2007" s="136" t="s">
        <v>3930</v>
      </c>
    </row>
    <row r="2008" spans="1:1">
      <c r="A2008" s="136" t="s">
        <v>3931</v>
      </c>
    </row>
    <row r="2009" spans="1:1">
      <c r="A2009" s="136" t="s">
        <v>3932</v>
      </c>
    </row>
    <row r="2010" spans="1:1">
      <c r="A2010" s="136" t="s">
        <v>3933</v>
      </c>
    </row>
    <row r="2011" spans="1:1">
      <c r="A2011" s="136" t="s">
        <v>3934</v>
      </c>
    </row>
    <row r="2012" spans="1:1">
      <c r="A2012" s="136" t="s">
        <v>3935</v>
      </c>
    </row>
    <row r="2013" spans="1:1">
      <c r="A2013" s="136" t="s">
        <v>3936</v>
      </c>
    </row>
    <row r="2014" spans="1:1">
      <c r="A2014" s="136" t="s">
        <v>3937</v>
      </c>
    </row>
    <row r="2015" spans="1:1">
      <c r="A2015" s="136" t="s">
        <v>3938</v>
      </c>
    </row>
    <row r="2016" spans="1:1">
      <c r="A2016" s="136" t="s">
        <v>3939</v>
      </c>
    </row>
    <row r="2017" spans="1:1">
      <c r="A2017" s="136" t="s">
        <v>3940</v>
      </c>
    </row>
    <row r="2018" spans="1:1">
      <c r="A2018" s="136" t="s">
        <v>3941</v>
      </c>
    </row>
    <row r="2019" spans="1:1">
      <c r="A2019" s="136" t="s">
        <v>3942</v>
      </c>
    </row>
    <row r="2020" spans="1:1">
      <c r="A2020" s="136" t="s">
        <v>3943</v>
      </c>
    </row>
    <row r="2021" spans="1:1">
      <c r="A2021" s="136" t="s">
        <v>3944</v>
      </c>
    </row>
    <row r="2022" spans="1:1">
      <c r="A2022" s="136" t="s">
        <v>3945</v>
      </c>
    </row>
    <row r="2023" spans="1:1">
      <c r="A2023" s="136" t="s">
        <v>3946</v>
      </c>
    </row>
    <row r="2024" spans="1:1">
      <c r="A2024" s="136" t="s">
        <v>3947</v>
      </c>
    </row>
    <row r="2025" spans="1:1">
      <c r="A2025" s="136" t="s">
        <v>3948</v>
      </c>
    </row>
    <row r="2026" spans="1:1">
      <c r="A2026" s="136" t="s">
        <v>3949</v>
      </c>
    </row>
    <row r="2027" spans="1:1">
      <c r="A2027" s="136" t="s">
        <v>3950</v>
      </c>
    </row>
    <row r="2028" spans="1:1">
      <c r="A2028" s="136" t="s">
        <v>3951</v>
      </c>
    </row>
    <row r="2029" spans="1:1">
      <c r="A2029" s="136" t="s">
        <v>3952</v>
      </c>
    </row>
    <row r="2030" spans="1:1">
      <c r="A2030" s="136" t="s">
        <v>3953</v>
      </c>
    </row>
    <row r="2031" spans="1:1">
      <c r="A2031" s="136" t="s">
        <v>3954</v>
      </c>
    </row>
    <row r="2032" spans="1:1">
      <c r="A2032" s="136" t="s">
        <v>3955</v>
      </c>
    </row>
    <row r="2033" spans="1:1">
      <c r="A2033" s="136" t="s">
        <v>3956</v>
      </c>
    </row>
    <row r="2034" spans="1:1">
      <c r="A2034" s="136" t="s">
        <v>3957</v>
      </c>
    </row>
    <row r="2035" spans="1:1">
      <c r="A2035" s="136" t="s">
        <v>3958</v>
      </c>
    </row>
    <row r="2036" spans="1:1">
      <c r="A2036" s="136" t="s">
        <v>3959</v>
      </c>
    </row>
    <row r="2037" spans="1:1">
      <c r="A2037" s="136" t="s">
        <v>3960</v>
      </c>
    </row>
    <row r="2038" spans="1:1">
      <c r="A2038" s="136" t="s">
        <v>3961</v>
      </c>
    </row>
    <row r="2039" spans="1:1">
      <c r="A2039" s="136" t="s">
        <v>3962</v>
      </c>
    </row>
    <row r="2040" spans="1:1">
      <c r="A2040" s="136" t="s">
        <v>3963</v>
      </c>
    </row>
    <row r="2041" spans="1:1">
      <c r="A2041" s="136" t="s">
        <v>3964</v>
      </c>
    </row>
    <row r="2042" spans="1:1">
      <c r="A2042" s="136" t="s">
        <v>3965</v>
      </c>
    </row>
    <row r="2043" spans="1:1">
      <c r="A2043" s="136" t="s">
        <v>3966</v>
      </c>
    </row>
    <row r="2044" spans="1:1">
      <c r="A2044" s="136" t="s">
        <v>3967</v>
      </c>
    </row>
    <row r="2045" spans="1:1">
      <c r="A2045" s="136" t="s">
        <v>3968</v>
      </c>
    </row>
    <row r="2046" spans="1:1">
      <c r="A2046" s="136" t="s">
        <v>3969</v>
      </c>
    </row>
    <row r="2047" spans="1:1">
      <c r="A2047" s="136" t="s">
        <v>3970</v>
      </c>
    </row>
    <row r="2048" spans="1:1">
      <c r="A2048" s="136" t="s">
        <v>3971</v>
      </c>
    </row>
    <row r="2049" spans="1:1">
      <c r="A2049" s="136" t="s">
        <v>3972</v>
      </c>
    </row>
    <row r="2050" spans="1:1">
      <c r="A2050" s="136" t="s">
        <v>3973</v>
      </c>
    </row>
    <row r="2051" spans="1:1">
      <c r="A2051" s="136" t="s">
        <v>3974</v>
      </c>
    </row>
    <row r="2052" spans="1:1">
      <c r="A2052" s="136" t="s">
        <v>3975</v>
      </c>
    </row>
    <row r="2053" spans="1:1">
      <c r="A2053" s="136" t="s">
        <v>3976</v>
      </c>
    </row>
    <row r="2054" spans="1:1">
      <c r="A2054" s="136" t="s">
        <v>3977</v>
      </c>
    </row>
    <row r="2055" spans="1:1">
      <c r="A2055" s="136" t="s">
        <v>3978</v>
      </c>
    </row>
    <row r="2056" spans="1:1">
      <c r="A2056" s="136" t="s">
        <v>3979</v>
      </c>
    </row>
    <row r="2057" spans="1:1">
      <c r="A2057" s="136" t="s">
        <v>3980</v>
      </c>
    </row>
    <row r="2058" spans="1:1">
      <c r="A2058" s="136" t="s">
        <v>3981</v>
      </c>
    </row>
    <row r="2059" spans="1:1">
      <c r="A2059" s="136" t="s">
        <v>3982</v>
      </c>
    </row>
    <row r="2060" spans="1:1">
      <c r="A2060" s="136" t="s">
        <v>3983</v>
      </c>
    </row>
    <row r="2061" spans="1:1">
      <c r="A2061" s="136" t="s">
        <v>3984</v>
      </c>
    </row>
    <row r="2062" spans="1:1">
      <c r="A2062" s="136" t="s">
        <v>3985</v>
      </c>
    </row>
    <row r="2063" spans="1:1">
      <c r="A2063" s="136" t="s">
        <v>3986</v>
      </c>
    </row>
    <row r="2064" spans="1:1">
      <c r="A2064" s="136" t="s">
        <v>3987</v>
      </c>
    </row>
    <row r="2065" spans="1:1">
      <c r="A2065" s="136" t="s">
        <v>3988</v>
      </c>
    </row>
    <row r="2066" spans="1:1">
      <c r="A2066" s="136" t="s">
        <v>3989</v>
      </c>
    </row>
    <row r="2067" spans="1:1">
      <c r="A2067" s="136" t="s">
        <v>3990</v>
      </c>
    </row>
    <row r="2068" spans="1:1">
      <c r="A2068" s="136" t="s">
        <v>3991</v>
      </c>
    </row>
    <row r="2069" spans="1:1">
      <c r="A2069" s="136" t="s">
        <v>3992</v>
      </c>
    </row>
    <row r="2070" spans="1:1">
      <c r="A2070" s="136" t="s">
        <v>3993</v>
      </c>
    </row>
    <row r="2071" spans="1:1">
      <c r="A2071" s="136" t="s">
        <v>3994</v>
      </c>
    </row>
    <row r="2072" spans="1:1">
      <c r="A2072" s="136" t="s">
        <v>3995</v>
      </c>
    </row>
    <row r="2073" spans="1:1">
      <c r="A2073" s="136" t="s">
        <v>3996</v>
      </c>
    </row>
    <row r="2074" spans="1:1">
      <c r="A2074" s="136" t="s">
        <v>3997</v>
      </c>
    </row>
    <row r="2075" spans="1:1">
      <c r="A2075" s="136" t="s">
        <v>3998</v>
      </c>
    </row>
    <row r="2076" spans="1:1">
      <c r="A2076" s="136" t="s">
        <v>3999</v>
      </c>
    </row>
    <row r="2077" spans="1:1">
      <c r="A2077" s="136" t="s">
        <v>4000</v>
      </c>
    </row>
    <row r="2078" spans="1:1">
      <c r="A2078" s="136" t="s">
        <v>4001</v>
      </c>
    </row>
    <row r="2079" spans="1:1">
      <c r="A2079" s="136" t="s">
        <v>4002</v>
      </c>
    </row>
    <row r="2080" spans="1:1">
      <c r="A2080" s="136" t="s">
        <v>4003</v>
      </c>
    </row>
    <row r="2081" spans="1:1">
      <c r="A2081" s="136" t="s">
        <v>4004</v>
      </c>
    </row>
    <row r="2082" spans="1:1">
      <c r="A2082" s="136" t="s">
        <v>4005</v>
      </c>
    </row>
    <row r="2083" spans="1:1">
      <c r="A2083" s="136" t="s">
        <v>4006</v>
      </c>
    </row>
    <row r="2084" spans="1:1">
      <c r="A2084" s="136" t="s">
        <v>4007</v>
      </c>
    </row>
    <row r="2085" spans="1:1">
      <c r="A2085" s="136" t="s">
        <v>4008</v>
      </c>
    </row>
    <row r="2086" spans="1:1">
      <c r="A2086" s="136" t="s">
        <v>4009</v>
      </c>
    </row>
    <row r="2087" spans="1:1">
      <c r="A2087" s="136" t="s">
        <v>4010</v>
      </c>
    </row>
    <row r="2088" spans="1:1">
      <c r="A2088" s="136" t="s">
        <v>4011</v>
      </c>
    </row>
    <row r="2089" spans="1:1">
      <c r="A2089" s="136" t="s">
        <v>4012</v>
      </c>
    </row>
    <row r="2090" spans="1:1">
      <c r="A2090" s="136" t="s">
        <v>4013</v>
      </c>
    </row>
    <row r="2091" spans="1:1">
      <c r="A2091" s="136" t="s">
        <v>4014</v>
      </c>
    </row>
    <row r="2092" spans="1:1">
      <c r="A2092" s="136" t="s">
        <v>4015</v>
      </c>
    </row>
    <row r="2093" spans="1:1">
      <c r="A2093" s="136" t="s">
        <v>4016</v>
      </c>
    </row>
    <row r="2094" spans="1:1">
      <c r="A2094" s="136" t="s">
        <v>4017</v>
      </c>
    </row>
    <row r="2095" spans="1:1">
      <c r="A2095" s="136" t="s">
        <v>4018</v>
      </c>
    </row>
    <row r="2096" spans="1:1">
      <c r="A2096" s="136" t="s">
        <v>4019</v>
      </c>
    </row>
    <row r="2097" spans="1:1">
      <c r="A2097" s="136" t="s">
        <v>4020</v>
      </c>
    </row>
    <row r="2098" spans="1:1">
      <c r="A2098" s="136" t="s">
        <v>4021</v>
      </c>
    </row>
    <row r="2099" spans="1:1">
      <c r="A2099" s="136" t="s">
        <v>4022</v>
      </c>
    </row>
    <row r="2100" spans="1:1">
      <c r="A2100" s="136" t="s">
        <v>4023</v>
      </c>
    </row>
    <row r="2101" spans="1:1">
      <c r="A2101" s="136" t="s">
        <v>4024</v>
      </c>
    </row>
    <row r="2102" spans="1:1">
      <c r="A2102" s="136" t="s">
        <v>4025</v>
      </c>
    </row>
    <row r="2103" spans="1:1">
      <c r="A2103" s="136" t="s">
        <v>4026</v>
      </c>
    </row>
    <row r="2104" spans="1:1">
      <c r="A2104" s="136" t="s">
        <v>4027</v>
      </c>
    </row>
    <row r="2105" spans="1:1">
      <c r="A2105" s="136" t="s">
        <v>4028</v>
      </c>
    </row>
    <row r="2106" spans="1:1">
      <c r="A2106" s="136" t="s">
        <v>4029</v>
      </c>
    </row>
    <row r="2107" spans="1:1">
      <c r="A2107" s="136" t="s">
        <v>4030</v>
      </c>
    </row>
    <row r="2108" spans="1:1">
      <c r="A2108" s="136" t="s">
        <v>4031</v>
      </c>
    </row>
    <row r="2109" spans="1:1">
      <c r="A2109" s="136" t="s">
        <v>4032</v>
      </c>
    </row>
    <row r="2110" spans="1:1">
      <c r="A2110" s="136" t="s">
        <v>4033</v>
      </c>
    </row>
    <row r="2111" spans="1:1">
      <c r="A2111" s="136" t="s">
        <v>4034</v>
      </c>
    </row>
    <row r="2112" spans="1:1">
      <c r="A2112" s="136" t="s">
        <v>4035</v>
      </c>
    </row>
    <row r="2113" spans="1:1">
      <c r="A2113" s="136" t="s">
        <v>4036</v>
      </c>
    </row>
    <row r="2114" spans="1:1">
      <c r="A2114" s="136" t="s">
        <v>4037</v>
      </c>
    </row>
    <row r="2115" spans="1:1">
      <c r="A2115" s="136" t="s">
        <v>4038</v>
      </c>
    </row>
    <row r="2116" spans="1:1">
      <c r="A2116" s="136" t="s">
        <v>4039</v>
      </c>
    </row>
    <row r="2117" spans="1:1">
      <c r="A2117" s="136" t="s">
        <v>4040</v>
      </c>
    </row>
    <row r="2118" spans="1:1">
      <c r="A2118" s="136" t="s">
        <v>4041</v>
      </c>
    </row>
    <row r="2119" spans="1:1">
      <c r="A2119" s="136" t="s">
        <v>4042</v>
      </c>
    </row>
    <row r="2120" spans="1:1">
      <c r="A2120" s="136" t="s">
        <v>4043</v>
      </c>
    </row>
    <row r="2121" spans="1:1">
      <c r="A2121" s="136" t="s">
        <v>4044</v>
      </c>
    </row>
    <row r="2122" spans="1:1">
      <c r="A2122" s="136" t="s">
        <v>4045</v>
      </c>
    </row>
    <row r="2123" spans="1:1">
      <c r="A2123" s="136" t="s">
        <v>4046</v>
      </c>
    </row>
    <row r="2124" spans="1:1">
      <c r="A2124" s="136" t="s">
        <v>4047</v>
      </c>
    </row>
    <row r="2125" spans="1:1">
      <c r="A2125" s="136" t="s">
        <v>4048</v>
      </c>
    </row>
    <row r="2126" spans="1:1">
      <c r="A2126" s="136" t="s">
        <v>4049</v>
      </c>
    </row>
    <row r="2127" spans="1:1">
      <c r="A2127" s="136" t="s">
        <v>4050</v>
      </c>
    </row>
    <row r="2128" spans="1:1">
      <c r="A2128" s="136" t="s">
        <v>4051</v>
      </c>
    </row>
    <row r="2129" spans="1:1">
      <c r="A2129" s="136" t="s">
        <v>4052</v>
      </c>
    </row>
    <row r="2130" spans="1:1">
      <c r="A2130" s="136" t="s">
        <v>4053</v>
      </c>
    </row>
    <row r="2131" spans="1:1">
      <c r="A2131" s="136" t="s">
        <v>4054</v>
      </c>
    </row>
    <row r="2132" spans="1:1">
      <c r="A2132" s="136" t="s">
        <v>4055</v>
      </c>
    </row>
    <row r="2133" spans="1:1">
      <c r="A2133" s="136" t="s">
        <v>4056</v>
      </c>
    </row>
    <row r="2134" spans="1:1">
      <c r="A2134" s="136" t="s">
        <v>4057</v>
      </c>
    </row>
    <row r="2135" spans="1:1">
      <c r="A2135" s="136" t="s">
        <v>4058</v>
      </c>
    </row>
    <row r="2136" spans="1:1">
      <c r="A2136" s="136" t="s">
        <v>4059</v>
      </c>
    </row>
    <row r="2137" spans="1:1">
      <c r="A2137" s="136" t="s">
        <v>4060</v>
      </c>
    </row>
    <row r="2138" spans="1:1">
      <c r="A2138" s="136" t="s">
        <v>4061</v>
      </c>
    </row>
    <row r="2139" spans="1:1">
      <c r="A2139" s="136" t="s">
        <v>4062</v>
      </c>
    </row>
    <row r="2140" spans="1:1">
      <c r="A2140" s="136" t="s">
        <v>4063</v>
      </c>
    </row>
    <row r="2141" spans="1:1">
      <c r="A2141" s="136" t="s">
        <v>4064</v>
      </c>
    </row>
    <row r="2142" spans="1:1">
      <c r="A2142" s="136" t="s">
        <v>4065</v>
      </c>
    </row>
    <row r="2143" spans="1:1">
      <c r="A2143" s="136" t="s">
        <v>4066</v>
      </c>
    </row>
    <row r="2144" spans="1:1">
      <c r="A2144" s="136" t="s">
        <v>4067</v>
      </c>
    </row>
    <row r="2145" spans="1:1">
      <c r="A2145" s="136" t="s">
        <v>4068</v>
      </c>
    </row>
    <row r="2146" spans="1:1">
      <c r="A2146" s="136" t="s">
        <v>4069</v>
      </c>
    </row>
    <row r="2147" spans="1:1">
      <c r="A2147" s="136" t="s">
        <v>4070</v>
      </c>
    </row>
    <row r="2148" spans="1:1">
      <c r="A2148" s="136" t="s">
        <v>4071</v>
      </c>
    </row>
    <row r="2149" spans="1:1">
      <c r="A2149" s="136" t="s">
        <v>4072</v>
      </c>
    </row>
    <row r="2150" spans="1:1">
      <c r="A2150" s="136" t="s">
        <v>4073</v>
      </c>
    </row>
    <row r="2151" spans="1:1">
      <c r="A2151" s="136" t="s">
        <v>4074</v>
      </c>
    </row>
    <row r="2152" spans="1:1">
      <c r="A2152" s="136" t="s">
        <v>4075</v>
      </c>
    </row>
    <row r="2153" spans="1:1">
      <c r="A2153" s="136" t="s">
        <v>4076</v>
      </c>
    </row>
    <row r="2154" spans="1:1">
      <c r="A2154" s="136" t="s">
        <v>4077</v>
      </c>
    </row>
    <row r="2155" spans="1:1">
      <c r="A2155" s="136" t="s">
        <v>4078</v>
      </c>
    </row>
    <row r="2156" spans="1:1">
      <c r="A2156" s="136" t="s">
        <v>4079</v>
      </c>
    </row>
    <row r="2157" spans="1:1">
      <c r="A2157" s="136" t="s">
        <v>4080</v>
      </c>
    </row>
    <row r="2158" spans="1:1">
      <c r="A2158" s="136" t="s">
        <v>4081</v>
      </c>
    </row>
    <row r="2159" spans="1:1">
      <c r="A2159" s="136" t="s">
        <v>4082</v>
      </c>
    </row>
    <row r="2160" spans="1:1">
      <c r="A2160" s="136" t="s">
        <v>4083</v>
      </c>
    </row>
    <row r="2161" spans="1:1">
      <c r="A2161" s="136" t="s">
        <v>4084</v>
      </c>
    </row>
    <row r="2162" spans="1:1">
      <c r="A2162" s="136" t="s">
        <v>4085</v>
      </c>
    </row>
    <row r="2163" spans="1:1">
      <c r="A2163" s="136" t="s">
        <v>4086</v>
      </c>
    </row>
    <row r="2164" spans="1:1">
      <c r="A2164" s="136" t="s">
        <v>4087</v>
      </c>
    </row>
    <row r="2165" spans="1:1">
      <c r="A2165" s="136" t="s">
        <v>4088</v>
      </c>
    </row>
    <row r="2166" spans="1:1">
      <c r="A2166" s="136" t="s">
        <v>4089</v>
      </c>
    </row>
    <row r="2167" spans="1:1">
      <c r="A2167" s="136" t="s">
        <v>4090</v>
      </c>
    </row>
    <row r="2168" spans="1:1">
      <c r="A2168" s="136" t="s">
        <v>4091</v>
      </c>
    </row>
    <row r="2169" spans="1:1">
      <c r="A2169" s="136" t="s">
        <v>4092</v>
      </c>
    </row>
    <row r="2170" spans="1:1">
      <c r="A2170" s="136" t="s">
        <v>4093</v>
      </c>
    </row>
    <row r="2171" spans="1:1">
      <c r="A2171" s="136" t="s">
        <v>4094</v>
      </c>
    </row>
    <row r="2172" spans="1:1">
      <c r="A2172" s="136" t="s">
        <v>4095</v>
      </c>
    </row>
    <row r="2173" spans="1:1">
      <c r="A2173" s="136" t="s">
        <v>4096</v>
      </c>
    </row>
    <row r="2174" spans="1:1">
      <c r="A2174" s="136" t="s">
        <v>4097</v>
      </c>
    </row>
    <row r="2175" spans="1:1">
      <c r="A2175" s="136" t="s">
        <v>4098</v>
      </c>
    </row>
    <row r="2176" spans="1:1">
      <c r="A2176" s="136" t="s">
        <v>4099</v>
      </c>
    </row>
    <row r="2177" spans="1:1">
      <c r="A2177" s="136" t="s">
        <v>4100</v>
      </c>
    </row>
    <row r="2178" spans="1:1">
      <c r="A2178" s="136" t="s">
        <v>4101</v>
      </c>
    </row>
    <row r="2179" spans="1:1">
      <c r="A2179" s="136" t="s">
        <v>4102</v>
      </c>
    </row>
    <row r="2180" spans="1:1">
      <c r="A2180" s="136" t="s">
        <v>4103</v>
      </c>
    </row>
    <row r="2181" spans="1:1">
      <c r="A2181" s="136" t="s">
        <v>4104</v>
      </c>
    </row>
    <row r="2182" spans="1:1">
      <c r="A2182" s="136" t="s">
        <v>4105</v>
      </c>
    </row>
    <row r="2183" spans="1:1">
      <c r="A2183" s="136" t="s">
        <v>4106</v>
      </c>
    </row>
    <row r="2184" spans="1:1">
      <c r="A2184" s="136" t="s">
        <v>4107</v>
      </c>
    </row>
    <row r="2185" spans="1:1">
      <c r="A2185" s="136" t="s">
        <v>4108</v>
      </c>
    </row>
    <row r="2186" spans="1:1">
      <c r="A2186" s="136" t="s">
        <v>4109</v>
      </c>
    </row>
    <row r="2187" spans="1:1">
      <c r="A2187" s="136" t="s">
        <v>4110</v>
      </c>
    </row>
    <row r="2188" spans="1:1">
      <c r="A2188" s="136" t="s">
        <v>4111</v>
      </c>
    </row>
    <row r="2189" spans="1:1">
      <c r="A2189" s="136" t="s">
        <v>4112</v>
      </c>
    </row>
    <row r="2190" spans="1:1">
      <c r="A2190" s="136" t="s">
        <v>4113</v>
      </c>
    </row>
    <row r="2191" spans="1:1">
      <c r="A2191" s="136" t="s">
        <v>4114</v>
      </c>
    </row>
    <row r="2192" spans="1:1">
      <c r="A2192" s="136" t="s">
        <v>4115</v>
      </c>
    </row>
    <row r="2193" spans="1:1">
      <c r="A2193" s="136" t="s">
        <v>4116</v>
      </c>
    </row>
    <row r="2194" spans="1:1">
      <c r="A2194" s="136" t="s">
        <v>4117</v>
      </c>
    </row>
    <row r="2195" spans="1:1">
      <c r="A2195" s="136" t="s">
        <v>4118</v>
      </c>
    </row>
    <row r="2196" spans="1:1">
      <c r="A2196" s="136" t="s">
        <v>4119</v>
      </c>
    </row>
    <row r="2197" spans="1:1">
      <c r="A2197" s="136" t="s">
        <v>4120</v>
      </c>
    </row>
    <row r="2198" spans="1:1">
      <c r="A2198" s="136" t="s">
        <v>4121</v>
      </c>
    </row>
    <row r="2199" spans="1:1">
      <c r="A2199" s="136" t="s">
        <v>4122</v>
      </c>
    </row>
    <row r="2200" spans="1:1">
      <c r="A2200" s="136" t="s">
        <v>4123</v>
      </c>
    </row>
    <row r="2201" spans="1:1">
      <c r="A2201" s="136" t="s">
        <v>4124</v>
      </c>
    </row>
    <row r="2202" spans="1:1">
      <c r="A2202" s="136" t="s">
        <v>4125</v>
      </c>
    </row>
    <row r="2203" spans="1:1">
      <c r="A2203" s="136" t="s">
        <v>4126</v>
      </c>
    </row>
    <row r="2204" spans="1:1">
      <c r="A2204" s="136" t="s">
        <v>4127</v>
      </c>
    </row>
    <row r="2205" spans="1:1">
      <c r="A2205" s="136" t="s">
        <v>4128</v>
      </c>
    </row>
    <row r="2206" spans="1:1">
      <c r="A2206" s="136" t="s">
        <v>4129</v>
      </c>
    </row>
    <row r="2207" spans="1:1">
      <c r="A2207" s="136" t="s">
        <v>4130</v>
      </c>
    </row>
    <row r="2208" spans="1:1">
      <c r="A2208" s="136" t="s">
        <v>4131</v>
      </c>
    </row>
    <row r="2209" spans="1:1">
      <c r="A2209" s="136" t="s">
        <v>4132</v>
      </c>
    </row>
    <row r="2210" spans="1:1">
      <c r="A2210" s="136" t="s">
        <v>4133</v>
      </c>
    </row>
    <row r="2211" spans="1:1">
      <c r="A2211" s="136" t="s">
        <v>4134</v>
      </c>
    </row>
    <row r="2212" spans="1:1">
      <c r="A2212" s="136" t="s">
        <v>4135</v>
      </c>
    </row>
    <row r="2213" spans="1:1">
      <c r="A2213" s="136" t="s">
        <v>4136</v>
      </c>
    </row>
    <row r="2214" spans="1:1">
      <c r="A2214" s="136" t="s">
        <v>4137</v>
      </c>
    </row>
    <row r="2215" spans="1:1">
      <c r="A2215" s="136" t="s">
        <v>4138</v>
      </c>
    </row>
    <row r="2216" spans="1:1">
      <c r="A2216" s="136" t="s">
        <v>4139</v>
      </c>
    </row>
    <row r="2217" spans="1:1">
      <c r="A2217" s="136" t="s">
        <v>4140</v>
      </c>
    </row>
    <row r="2218" spans="1:1">
      <c r="A2218" s="136" t="s">
        <v>4141</v>
      </c>
    </row>
    <row r="2219" spans="1:1">
      <c r="A2219" s="136" t="s">
        <v>4142</v>
      </c>
    </row>
    <row r="2220" spans="1:1">
      <c r="A2220" s="136" t="s">
        <v>4143</v>
      </c>
    </row>
    <row r="2221" spans="1:1">
      <c r="A2221" s="136" t="s">
        <v>4144</v>
      </c>
    </row>
    <row r="2222" spans="1:1">
      <c r="A2222" s="136" t="s">
        <v>4145</v>
      </c>
    </row>
    <row r="2223" spans="1:1">
      <c r="A2223" s="136" t="s">
        <v>4146</v>
      </c>
    </row>
    <row r="2224" spans="1:1">
      <c r="A2224" s="136" t="s">
        <v>4147</v>
      </c>
    </row>
    <row r="2225" spans="1:1">
      <c r="A2225" s="136" t="s">
        <v>4148</v>
      </c>
    </row>
    <row r="2226" spans="1:1">
      <c r="A2226" s="136" t="s">
        <v>4149</v>
      </c>
    </row>
    <row r="2227" spans="1:1">
      <c r="A2227" s="136" t="s">
        <v>4150</v>
      </c>
    </row>
    <row r="2228" spans="1:1">
      <c r="A2228" s="136" t="s">
        <v>4151</v>
      </c>
    </row>
    <row r="2229" spans="1:1">
      <c r="A2229" s="136" t="s">
        <v>4152</v>
      </c>
    </row>
    <row r="2230" spans="1:1">
      <c r="A2230" s="136" t="s">
        <v>4153</v>
      </c>
    </row>
    <row r="2231" spans="1:1">
      <c r="A2231" s="136" t="s">
        <v>4154</v>
      </c>
    </row>
    <row r="2232" spans="1:1">
      <c r="A2232" s="136" t="s">
        <v>4155</v>
      </c>
    </row>
    <row r="2233" spans="1:1">
      <c r="A2233" s="136" t="s">
        <v>4156</v>
      </c>
    </row>
    <row r="2234" spans="1:1">
      <c r="A2234" s="136" t="s">
        <v>4157</v>
      </c>
    </row>
    <row r="2235" spans="1:1">
      <c r="A2235" s="136" t="s">
        <v>4158</v>
      </c>
    </row>
    <row r="2236" spans="1:1">
      <c r="A2236" s="136" t="s">
        <v>4159</v>
      </c>
    </row>
    <row r="2237" spans="1:1">
      <c r="A2237" s="136" t="s">
        <v>4160</v>
      </c>
    </row>
    <row r="2238" spans="1:1">
      <c r="A2238" s="136" t="s">
        <v>4161</v>
      </c>
    </row>
    <row r="2239" spans="1:1">
      <c r="A2239" s="136" t="s">
        <v>4162</v>
      </c>
    </row>
    <row r="2240" spans="1:1">
      <c r="A2240" s="136" t="s">
        <v>4163</v>
      </c>
    </row>
    <row r="2241" spans="1:1">
      <c r="A2241" s="136" t="s">
        <v>4164</v>
      </c>
    </row>
    <row r="2242" spans="1:1">
      <c r="A2242" s="136" t="s">
        <v>4165</v>
      </c>
    </row>
    <row r="2243" spans="1:1">
      <c r="A2243" s="136" t="s">
        <v>4166</v>
      </c>
    </row>
    <row r="2244" spans="1:1">
      <c r="A2244" s="136" t="s">
        <v>4167</v>
      </c>
    </row>
    <row r="2245" spans="1:1">
      <c r="A2245" s="136" t="s">
        <v>4168</v>
      </c>
    </row>
    <row r="2246" spans="1:1">
      <c r="A2246" s="136" t="s">
        <v>4169</v>
      </c>
    </row>
    <row r="2247" spans="1:1">
      <c r="A2247" s="136" t="s">
        <v>4170</v>
      </c>
    </row>
    <row r="2248" spans="1:1">
      <c r="A2248" s="136" t="s">
        <v>4171</v>
      </c>
    </row>
    <row r="2249" spans="1:1">
      <c r="A2249" s="136" t="s">
        <v>4172</v>
      </c>
    </row>
    <row r="2250" spans="1:1">
      <c r="A2250" s="136" t="s">
        <v>4173</v>
      </c>
    </row>
    <row r="2251" spans="1:1">
      <c r="A2251" s="136" t="s">
        <v>4174</v>
      </c>
    </row>
    <row r="2252" spans="1:1">
      <c r="A2252" s="136" t="s">
        <v>4175</v>
      </c>
    </row>
    <row r="2253" spans="1:1">
      <c r="A2253" s="136" t="s">
        <v>4176</v>
      </c>
    </row>
    <row r="2254" spans="1:1">
      <c r="A2254" s="136" t="s">
        <v>4177</v>
      </c>
    </row>
    <row r="2255" spans="1:1">
      <c r="A2255" s="136" t="s">
        <v>4178</v>
      </c>
    </row>
    <row r="2256" spans="1:1">
      <c r="A2256" s="136" t="s">
        <v>4179</v>
      </c>
    </row>
    <row r="2257" spans="1:1">
      <c r="A2257" s="136" t="s">
        <v>4180</v>
      </c>
    </row>
    <row r="2258" spans="1:1">
      <c r="A2258" s="136" t="s">
        <v>4181</v>
      </c>
    </row>
    <row r="2259" spans="1:1">
      <c r="A2259" s="136" t="s">
        <v>4182</v>
      </c>
    </row>
    <row r="2260" spans="1:1">
      <c r="A2260" s="136" t="s">
        <v>4183</v>
      </c>
    </row>
    <row r="2261" spans="1:1">
      <c r="A2261" s="136" t="s">
        <v>4184</v>
      </c>
    </row>
    <row r="2262" spans="1:1">
      <c r="A2262" s="136" t="s">
        <v>4185</v>
      </c>
    </row>
    <row r="2263" spans="1:1">
      <c r="A2263" s="136" t="s">
        <v>4186</v>
      </c>
    </row>
    <row r="2264" spans="1:1">
      <c r="A2264" s="136" t="s">
        <v>4187</v>
      </c>
    </row>
    <row r="2265" spans="1:1">
      <c r="A2265" s="136" t="s">
        <v>4188</v>
      </c>
    </row>
    <row r="2266" spans="1:1">
      <c r="A2266" s="136" t="s">
        <v>4189</v>
      </c>
    </row>
    <row r="2267" spans="1:1">
      <c r="A2267" s="136" t="s">
        <v>4190</v>
      </c>
    </row>
    <row r="2268" spans="1:1">
      <c r="A2268" s="136" t="s">
        <v>4191</v>
      </c>
    </row>
    <row r="2269" spans="1:1">
      <c r="A2269" s="136" t="s">
        <v>4192</v>
      </c>
    </row>
    <row r="2270" spans="1:1">
      <c r="A2270" s="136" t="s">
        <v>4193</v>
      </c>
    </row>
    <row r="2271" spans="1:1">
      <c r="A2271" s="136" t="s">
        <v>4194</v>
      </c>
    </row>
    <row r="2272" spans="1:1">
      <c r="A2272" s="136" t="s">
        <v>4195</v>
      </c>
    </row>
    <row r="2273" spans="1:1">
      <c r="A2273" s="136" t="s">
        <v>4196</v>
      </c>
    </row>
    <row r="2274" spans="1:1">
      <c r="A2274" s="136" t="s">
        <v>4197</v>
      </c>
    </row>
    <row r="2275" spans="1:1">
      <c r="A2275" s="136" t="s">
        <v>4198</v>
      </c>
    </row>
    <row r="2276" spans="1:1">
      <c r="A2276" s="136" t="s">
        <v>4199</v>
      </c>
    </row>
    <row r="2277" spans="1:1">
      <c r="A2277" s="136" t="s">
        <v>4200</v>
      </c>
    </row>
    <row r="2278" spans="1:1">
      <c r="A2278" s="136" t="s">
        <v>4201</v>
      </c>
    </row>
    <row r="2279" spans="1:1">
      <c r="A2279" s="136" t="s">
        <v>4202</v>
      </c>
    </row>
    <row r="2280" spans="1:1">
      <c r="A2280" s="136" t="s">
        <v>4203</v>
      </c>
    </row>
    <row r="2281" spans="1:1">
      <c r="A2281" s="136" t="s">
        <v>4204</v>
      </c>
    </row>
    <row r="2282" spans="1:1">
      <c r="A2282" s="136" t="s">
        <v>4205</v>
      </c>
    </row>
    <row r="2283" spans="1:1">
      <c r="A2283" s="136" t="s">
        <v>4206</v>
      </c>
    </row>
    <row r="2284" spans="1:1">
      <c r="A2284" s="136" t="s">
        <v>4207</v>
      </c>
    </row>
    <row r="2285" spans="1:1">
      <c r="A2285" s="136" t="s">
        <v>4208</v>
      </c>
    </row>
    <row r="2286" spans="1:1">
      <c r="A2286" s="136" t="s">
        <v>4209</v>
      </c>
    </row>
    <row r="2287" spans="1:1">
      <c r="A2287" s="136" t="s">
        <v>4210</v>
      </c>
    </row>
    <row r="2288" spans="1:1">
      <c r="A2288" s="136" t="s">
        <v>4211</v>
      </c>
    </row>
    <row r="2289" spans="1:1">
      <c r="A2289" s="136" t="s">
        <v>4212</v>
      </c>
    </row>
    <row r="2290" spans="1:1">
      <c r="A2290" s="136" t="s">
        <v>4213</v>
      </c>
    </row>
    <row r="2291" spans="1:1">
      <c r="A2291" s="136" t="s">
        <v>4214</v>
      </c>
    </row>
    <row r="2292" spans="1:1">
      <c r="A2292" s="136" t="s">
        <v>4215</v>
      </c>
    </row>
    <row r="2293" spans="1:1">
      <c r="A2293" s="136" t="s">
        <v>4216</v>
      </c>
    </row>
    <row r="2294" spans="1:1">
      <c r="A2294" s="136" t="s">
        <v>4217</v>
      </c>
    </row>
    <row r="2295" spans="1:1">
      <c r="A2295" s="136" t="s">
        <v>4218</v>
      </c>
    </row>
    <row r="2296" spans="1:1">
      <c r="A2296" s="136" t="s">
        <v>4219</v>
      </c>
    </row>
    <row r="2297" spans="1:1">
      <c r="A2297" s="136" t="s">
        <v>4220</v>
      </c>
    </row>
    <row r="2298" spans="1:1">
      <c r="A2298" s="136" t="s">
        <v>4221</v>
      </c>
    </row>
    <row r="2299" spans="1:1">
      <c r="A2299" s="136" t="s">
        <v>4222</v>
      </c>
    </row>
    <row r="2300" spans="1:1">
      <c r="A2300" s="136" t="s">
        <v>4223</v>
      </c>
    </row>
    <row r="2301" spans="1:1">
      <c r="A2301" s="136" t="s">
        <v>4224</v>
      </c>
    </row>
    <row r="2302" spans="1:1">
      <c r="A2302" s="136" t="s">
        <v>4225</v>
      </c>
    </row>
    <row r="2303" spans="1:1">
      <c r="A2303" s="136" t="s">
        <v>4226</v>
      </c>
    </row>
    <row r="2304" spans="1:1">
      <c r="A2304" s="136" t="s">
        <v>4227</v>
      </c>
    </row>
    <row r="2305" spans="1:1">
      <c r="A2305" s="136" t="s">
        <v>4228</v>
      </c>
    </row>
    <row r="2306" spans="1:1">
      <c r="A2306" s="136" t="s">
        <v>4229</v>
      </c>
    </row>
    <row r="2307" spans="1:1">
      <c r="A2307" s="136" t="s">
        <v>4230</v>
      </c>
    </row>
    <row r="2308" spans="1:1">
      <c r="A2308" s="136" t="s">
        <v>4231</v>
      </c>
    </row>
    <row r="2309" spans="1:1">
      <c r="A2309" s="136" t="s">
        <v>4232</v>
      </c>
    </row>
    <row r="2310" spans="1:1">
      <c r="A2310" s="136" t="s">
        <v>4233</v>
      </c>
    </row>
    <row r="2311" spans="1:1">
      <c r="A2311" s="136" t="s">
        <v>4234</v>
      </c>
    </row>
    <row r="2312" spans="1:1">
      <c r="A2312" s="136" t="s">
        <v>4235</v>
      </c>
    </row>
    <row r="2313" spans="1:1">
      <c r="A2313" s="136" t="s">
        <v>4236</v>
      </c>
    </row>
    <row r="2314" spans="1:1">
      <c r="A2314" s="136" t="s">
        <v>4237</v>
      </c>
    </row>
    <row r="2315" spans="1:1">
      <c r="A2315" s="136" t="s">
        <v>4238</v>
      </c>
    </row>
    <row r="2316" spans="1:1">
      <c r="A2316" s="136" t="s">
        <v>4239</v>
      </c>
    </row>
    <row r="2317" spans="1:1">
      <c r="A2317" s="136" t="s">
        <v>4240</v>
      </c>
    </row>
    <row r="2318" spans="1:1">
      <c r="A2318" s="136" t="s">
        <v>4241</v>
      </c>
    </row>
    <row r="2319" spans="1:1">
      <c r="A2319" s="136" t="s">
        <v>4242</v>
      </c>
    </row>
    <row r="2320" spans="1:1">
      <c r="A2320" s="136" t="s">
        <v>4243</v>
      </c>
    </row>
    <row r="2321" spans="1:1">
      <c r="A2321" s="136" t="s">
        <v>4244</v>
      </c>
    </row>
    <row r="2322" spans="1:1">
      <c r="A2322" s="136" t="s">
        <v>4245</v>
      </c>
    </row>
    <row r="2323" spans="1:1">
      <c r="A2323" s="136" t="s">
        <v>4246</v>
      </c>
    </row>
    <row r="2324" spans="1:1">
      <c r="A2324" s="136" t="s">
        <v>4247</v>
      </c>
    </row>
    <row r="2325" spans="1:1">
      <c r="A2325" s="136" t="s">
        <v>4248</v>
      </c>
    </row>
    <row r="2326" spans="1:1">
      <c r="A2326" s="136" t="s">
        <v>4249</v>
      </c>
    </row>
    <row r="2327" spans="1:1">
      <c r="A2327" s="136" t="s">
        <v>4250</v>
      </c>
    </row>
    <row r="2328" spans="1:1">
      <c r="A2328" s="136" t="s">
        <v>4251</v>
      </c>
    </row>
    <row r="2329" spans="1:1">
      <c r="A2329" s="136" t="s">
        <v>4252</v>
      </c>
    </row>
    <row r="2330" spans="1:1">
      <c r="A2330" s="136" t="s">
        <v>4253</v>
      </c>
    </row>
    <row r="2331" spans="1:1">
      <c r="A2331" s="136" t="s">
        <v>4254</v>
      </c>
    </row>
    <row r="2332" spans="1:1">
      <c r="A2332" s="136" t="s">
        <v>4255</v>
      </c>
    </row>
    <row r="2333" spans="1:1">
      <c r="A2333" s="136" t="s">
        <v>4256</v>
      </c>
    </row>
    <row r="2334" spans="1:1">
      <c r="A2334" s="136" t="s">
        <v>4257</v>
      </c>
    </row>
    <row r="2335" spans="1:1">
      <c r="A2335" s="136" t="s">
        <v>4258</v>
      </c>
    </row>
    <row r="2336" spans="1:1">
      <c r="A2336" s="136" t="s">
        <v>4259</v>
      </c>
    </row>
    <row r="2337" spans="1:1">
      <c r="A2337" s="136" t="s">
        <v>4260</v>
      </c>
    </row>
    <row r="2338" spans="1:1">
      <c r="A2338" s="136" t="s">
        <v>4261</v>
      </c>
    </row>
    <row r="2339" spans="1:1">
      <c r="A2339" s="136" t="s">
        <v>4262</v>
      </c>
    </row>
    <row r="2340" spans="1:1">
      <c r="A2340" s="136" t="s">
        <v>4263</v>
      </c>
    </row>
    <row r="2341" spans="1:1">
      <c r="A2341" s="136" t="s">
        <v>4264</v>
      </c>
    </row>
    <row r="2342" spans="1:1">
      <c r="A2342" s="136" t="s">
        <v>4265</v>
      </c>
    </row>
    <row r="2343" spans="1:1">
      <c r="A2343" s="136" t="s">
        <v>4266</v>
      </c>
    </row>
    <row r="2344" spans="1:1">
      <c r="A2344" s="136" t="s">
        <v>4267</v>
      </c>
    </row>
    <row r="2345" spans="1:1">
      <c r="A2345" s="136" t="s">
        <v>4268</v>
      </c>
    </row>
    <row r="2346" spans="1:1">
      <c r="A2346" s="136" t="s">
        <v>4269</v>
      </c>
    </row>
    <row r="2347" spans="1:1">
      <c r="A2347" s="136" t="s">
        <v>4270</v>
      </c>
    </row>
    <row r="2348" spans="1:1">
      <c r="A2348" s="136" t="s">
        <v>4271</v>
      </c>
    </row>
    <row r="2349" spans="1:1">
      <c r="A2349" s="136" t="s">
        <v>4272</v>
      </c>
    </row>
    <row r="2350" spans="1:1">
      <c r="A2350" s="136" t="s">
        <v>4273</v>
      </c>
    </row>
    <row r="2351" spans="1:1">
      <c r="A2351" s="136" t="s">
        <v>4274</v>
      </c>
    </row>
    <row r="2352" spans="1:1">
      <c r="A2352" s="136" t="s">
        <v>4275</v>
      </c>
    </row>
    <row r="2353" spans="1:1">
      <c r="A2353" s="136" t="s">
        <v>4276</v>
      </c>
    </row>
    <row r="2354" spans="1:1">
      <c r="A2354" s="136" t="s">
        <v>4277</v>
      </c>
    </row>
    <row r="2355" spans="1:1">
      <c r="A2355" s="136" t="s">
        <v>4278</v>
      </c>
    </row>
    <row r="2356" spans="1:1">
      <c r="A2356" s="136" t="s">
        <v>4279</v>
      </c>
    </row>
    <row r="2357" spans="1:1">
      <c r="A2357" s="136" t="s">
        <v>4280</v>
      </c>
    </row>
    <row r="2358" spans="1:1">
      <c r="A2358" s="136" t="s">
        <v>4281</v>
      </c>
    </row>
    <row r="2359" spans="1:1">
      <c r="A2359" s="136" t="s">
        <v>4282</v>
      </c>
    </row>
    <row r="2360" spans="1:1">
      <c r="A2360" s="136" t="s">
        <v>4283</v>
      </c>
    </row>
    <row r="2361" spans="1:1">
      <c r="A2361" s="136" t="s">
        <v>4284</v>
      </c>
    </row>
    <row r="2362" spans="1:1">
      <c r="A2362" s="136" t="s">
        <v>4285</v>
      </c>
    </row>
    <row r="2363" spans="1:1">
      <c r="A2363" s="136" t="s">
        <v>4286</v>
      </c>
    </row>
    <row r="2364" spans="1:1">
      <c r="A2364" s="136" t="s">
        <v>4287</v>
      </c>
    </row>
    <row r="2365" spans="1:1">
      <c r="A2365" s="136" t="s">
        <v>4288</v>
      </c>
    </row>
    <row r="2366" spans="1:1">
      <c r="A2366" s="136" t="s">
        <v>4289</v>
      </c>
    </row>
    <row r="2367" spans="1:1">
      <c r="A2367" s="136" t="s">
        <v>4290</v>
      </c>
    </row>
    <row r="2368" spans="1:1">
      <c r="A2368" s="136" t="s">
        <v>4291</v>
      </c>
    </row>
    <row r="2369" spans="1:1">
      <c r="A2369" s="136" t="s">
        <v>4292</v>
      </c>
    </row>
    <row r="2370" spans="1:1">
      <c r="A2370" s="136" t="s">
        <v>4293</v>
      </c>
    </row>
    <row r="2371" spans="1:1">
      <c r="A2371" s="136" t="s">
        <v>4294</v>
      </c>
    </row>
    <row r="2372" spans="1:1">
      <c r="A2372" s="136" t="s">
        <v>4295</v>
      </c>
    </row>
    <row r="2373" spans="1:1">
      <c r="A2373" s="136" t="s">
        <v>4296</v>
      </c>
    </row>
    <row r="2374" spans="1:1">
      <c r="A2374" s="136" t="s">
        <v>4297</v>
      </c>
    </row>
    <row r="2375" spans="1:1">
      <c r="A2375" s="136" t="s">
        <v>4298</v>
      </c>
    </row>
    <row r="2376" spans="1:1">
      <c r="A2376" s="136" t="s">
        <v>4299</v>
      </c>
    </row>
    <row r="2377" spans="1:1">
      <c r="A2377" s="136" t="s">
        <v>4300</v>
      </c>
    </row>
    <row r="2378" spans="1:1">
      <c r="A2378" s="136" t="s">
        <v>4301</v>
      </c>
    </row>
    <row r="2379" spans="1:1">
      <c r="A2379" s="136" t="s">
        <v>4302</v>
      </c>
    </row>
    <row r="2380" spans="1:1">
      <c r="A2380" s="136" t="s">
        <v>4303</v>
      </c>
    </row>
    <row r="2381" spans="1:1">
      <c r="A2381" s="136" t="s">
        <v>4304</v>
      </c>
    </row>
    <row r="2382" spans="1:1">
      <c r="A2382" s="136" t="s">
        <v>4305</v>
      </c>
    </row>
    <row r="2383" spans="1:1">
      <c r="A2383" s="136" t="s">
        <v>4306</v>
      </c>
    </row>
    <row r="2384" spans="1:1">
      <c r="A2384" s="136" t="s">
        <v>4307</v>
      </c>
    </row>
    <row r="2385" spans="1:1">
      <c r="A2385" s="136" t="s">
        <v>4308</v>
      </c>
    </row>
    <row r="2386" spans="1:1">
      <c r="A2386" s="136" t="s">
        <v>4309</v>
      </c>
    </row>
    <row r="2387" spans="1:1">
      <c r="A2387" s="136" t="s">
        <v>4310</v>
      </c>
    </row>
    <row r="2388" spans="1:1">
      <c r="A2388" s="136" t="s">
        <v>4311</v>
      </c>
    </row>
    <row r="2389" spans="1:1">
      <c r="A2389" s="136" t="s">
        <v>4312</v>
      </c>
    </row>
    <row r="2390" spans="1:1">
      <c r="A2390" s="136" t="s">
        <v>4313</v>
      </c>
    </row>
    <row r="2391" spans="1:1">
      <c r="A2391" s="136" t="s">
        <v>4314</v>
      </c>
    </row>
    <row r="2392" spans="1:1">
      <c r="A2392" s="136" t="s">
        <v>4315</v>
      </c>
    </row>
    <row r="2393" spans="1:1">
      <c r="A2393" s="136" t="s">
        <v>4316</v>
      </c>
    </row>
    <row r="2394" spans="1:1">
      <c r="A2394" s="136" t="s">
        <v>4317</v>
      </c>
    </row>
    <row r="2395" spans="1:1">
      <c r="A2395" s="136" t="s">
        <v>4318</v>
      </c>
    </row>
    <row r="2396" spans="1:1">
      <c r="A2396" s="136" t="s">
        <v>4319</v>
      </c>
    </row>
    <row r="2397" spans="1:1">
      <c r="A2397" s="136" t="s">
        <v>4320</v>
      </c>
    </row>
    <row r="2398" spans="1:1">
      <c r="A2398" s="136" t="s">
        <v>4321</v>
      </c>
    </row>
    <row r="2399" spans="1:1">
      <c r="A2399" s="136" t="s">
        <v>4322</v>
      </c>
    </row>
    <row r="2400" spans="1:1">
      <c r="A2400" s="136" t="s">
        <v>4323</v>
      </c>
    </row>
    <row r="2401" spans="1:1">
      <c r="A2401" s="136" t="s">
        <v>4324</v>
      </c>
    </row>
    <row r="2402" spans="1:1">
      <c r="A2402" s="136" t="s">
        <v>4325</v>
      </c>
    </row>
    <row r="2403" spans="1:1">
      <c r="A2403" s="136" t="s">
        <v>4326</v>
      </c>
    </row>
    <row r="2404" spans="1:1">
      <c r="A2404" s="136" t="s">
        <v>4327</v>
      </c>
    </row>
    <row r="2405" spans="1:1">
      <c r="A2405" s="136" t="s">
        <v>4328</v>
      </c>
    </row>
    <row r="2406" spans="1:1">
      <c r="A2406" s="136" t="s">
        <v>4329</v>
      </c>
    </row>
    <row r="2407" spans="1:1">
      <c r="A2407" s="136" t="s">
        <v>4330</v>
      </c>
    </row>
    <row r="2408" spans="1:1">
      <c r="A2408" s="136" t="s">
        <v>4331</v>
      </c>
    </row>
    <row r="2409" spans="1:1">
      <c r="A2409" s="136" t="s">
        <v>4332</v>
      </c>
    </row>
    <row r="2410" spans="1:1">
      <c r="A2410" s="136" t="s">
        <v>4333</v>
      </c>
    </row>
    <row r="2411" spans="1:1">
      <c r="A2411" s="136" t="s">
        <v>4334</v>
      </c>
    </row>
    <row r="2412" spans="1:1">
      <c r="A2412" s="136" t="s">
        <v>4335</v>
      </c>
    </row>
    <row r="2413" spans="1:1">
      <c r="A2413" s="136" t="s">
        <v>4336</v>
      </c>
    </row>
    <row r="2414" spans="1:1">
      <c r="A2414" s="136" t="s">
        <v>4337</v>
      </c>
    </row>
    <row r="2415" spans="1:1">
      <c r="A2415" s="136" t="s">
        <v>4338</v>
      </c>
    </row>
    <row r="2416" spans="1:1">
      <c r="A2416" s="136" t="s">
        <v>4339</v>
      </c>
    </row>
    <row r="2417" spans="1:1">
      <c r="A2417" s="136" t="s">
        <v>4340</v>
      </c>
    </row>
    <row r="2418" spans="1:1">
      <c r="A2418" s="136" t="s">
        <v>4341</v>
      </c>
    </row>
    <row r="2419" spans="1:1">
      <c r="A2419" s="136" t="s">
        <v>4342</v>
      </c>
    </row>
    <row r="2420" spans="1:1">
      <c r="A2420" s="136" t="s">
        <v>4343</v>
      </c>
    </row>
    <row r="2421" spans="1:1">
      <c r="A2421" s="136" t="s">
        <v>4344</v>
      </c>
    </row>
    <row r="2422" spans="1:1">
      <c r="A2422" s="136" t="s">
        <v>4345</v>
      </c>
    </row>
    <row r="2423" spans="1:1">
      <c r="A2423" s="136" t="s">
        <v>4346</v>
      </c>
    </row>
    <row r="2424" spans="1:1">
      <c r="A2424" s="136" t="s">
        <v>4347</v>
      </c>
    </row>
    <row r="2425" spans="1:1">
      <c r="A2425" s="136" t="s">
        <v>4348</v>
      </c>
    </row>
    <row r="2426" spans="1:1">
      <c r="A2426" s="136" t="s">
        <v>4349</v>
      </c>
    </row>
    <row r="2427" spans="1:1">
      <c r="A2427" s="136" t="s">
        <v>4350</v>
      </c>
    </row>
    <row r="2428" spans="1:1">
      <c r="A2428" s="136" t="s">
        <v>4351</v>
      </c>
    </row>
    <row r="2429" spans="1:1">
      <c r="A2429" s="136" t="s">
        <v>4352</v>
      </c>
    </row>
    <row r="2430" spans="1:1">
      <c r="A2430" s="136" t="s">
        <v>4353</v>
      </c>
    </row>
    <row r="2431" spans="1:1">
      <c r="A2431" s="136" t="s">
        <v>4354</v>
      </c>
    </row>
    <row r="2432" spans="1:1">
      <c r="A2432" s="136" t="s">
        <v>4355</v>
      </c>
    </row>
    <row r="2433" spans="1:1">
      <c r="A2433" s="136" t="s">
        <v>4356</v>
      </c>
    </row>
    <row r="2434" spans="1:1">
      <c r="A2434" s="136" t="s">
        <v>4357</v>
      </c>
    </row>
    <row r="2435" spans="1:1">
      <c r="A2435" s="136" t="s">
        <v>4358</v>
      </c>
    </row>
    <row r="2436" spans="1:1">
      <c r="A2436" s="136" t="s">
        <v>4359</v>
      </c>
    </row>
    <row r="2437" spans="1:1">
      <c r="A2437" s="136" t="s">
        <v>4360</v>
      </c>
    </row>
    <row r="2438" spans="1:1">
      <c r="A2438" s="136" t="s">
        <v>4361</v>
      </c>
    </row>
    <row r="2439" spans="1:1">
      <c r="A2439" s="136" t="s">
        <v>4362</v>
      </c>
    </row>
    <row r="2440" spans="1:1">
      <c r="A2440" s="136" t="s">
        <v>4363</v>
      </c>
    </row>
    <row r="2441" spans="1:1">
      <c r="A2441" s="136" t="s">
        <v>4364</v>
      </c>
    </row>
    <row r="2442" spans="1:1">
      <c r="A2442" s="136" t="s">
        <v>4365</v>
      </c>
    </row>
    <row r="2443" spans="1:1">
      <c r="A2443" s="136" t="s">
        <v>4366</v>
      </c>
    </row>
    <row r="2444" spans="1:1">
      <c r="A2444" s="136" t="s">
        <v>4367</v>
      </c>
    </row>
    <row r="2445" spans="1:1">
      <c r="A2445" s="136" t="s">
        <v>4368</v>
      </c>
    </row>
    <row r="2446" spans="1:1">
      <c r="A2446" s="136" t="s">
        <v>4369</v>
      </c>
    </row>
    <row r="2447" spans="1:1">
      <c r="A2447" s="136" t="s">
        <v>4370</v>
      </c>
    </row>
    <row r="2448" spans="1:1">
      <c r="A2448" s="136" t="s">
        <v>4371</v>
      </c>
    </row>
    <row r="2449" spans="1:1">
      <c r="A2449" s="136" t="s">
        <v>4372</v>
      </c>
    </row>
    <row r="2450" spans="1:1">
      <c r="A2450" s="136" t="s">
        <v>4373</v>
      </c>
    </row>
    <row r="2451" spans="1:1">
      <c r="A2451" s="136" t="s">
        <v>4374</v>
      </c>
    </row>
    <row r="2452" spans="1:1">
      <c r="A2452" s="136" t="s">
        <v>4375</v>
      </c>
    </row>
    <row r="2453" spans="1:1">
      <c r="A2453" s="136" t="s">
        <v>4376</v>
      </c>
    </row>
    <row r="2454" spans="1:1">
      <c r="A2454" s="136" t="s">
        <v>4377</v>
      </c>
    </row>
    <row r="2455" spans="1:1">
      <c r="A2455" s="136" t="s">
        <v>4378</v>
      </c>
    </row>
    <row r="2456" spans="1:1">
      <c r="A2456" s="136" t="s">
        <v>4379</v>
      </c>
    </row>
    <row r="2457" spans="1:1">
      <c r="A2457" s="136" t="s">
        <v>4380</v>
      </c>
    </row>
    <row r="2458" spans="1:1">
      <c r="A2458" s="136" t="s">
        <v>4381</v>
      </c>
    </row>
    <row r="2459" spans="1:1">
      <c r="A2459" s="136" t="s">
        <v>4382</v>
      </c>
    </row>
    <row r="2460" spans="1:1">
      <c r="A2460" s="136" t="s">
        <v>4383</v>
      </c>
    </row>
    <row r="2461" spans="1:1">
      <c r="A2461" s="136" t="s">
        <v>4384</v>
      </c>
    </row>
    <row r="2462" spans="1:1">
      <c r="A2462" s="136" t="s">
        <v>4385</v>
      </c>
    </row>
    <row r="2463" spans="1:1">
      <c r="A2463" s="136" t="s">
        <v>4386</v>
      </c>
    </row>
    <row r="2464" spans="1:1">
      <c r="A2464" s="136" t="s">
        <v>4387</v>
      </c>
    </row>
    <row r="2465" spans="1:1">
      <c r="A2465" s="136" t="s">
        <v>4388</v>
      </c>
    </row>
    <row r="2466" spans="1:1">
      <c r="A2466" s="136" t="s">
        <v>4389</v>
      </c>
    </row>
    <row r="2467" spans="1:1">
      <c r="A2467" s="136" t="s">
        <v>4390</v>
      </c>
    </row>
    <row r="2468" spans="1:1">
      <c r="A2468" s="136" t="s">
        <v>4391</v>
      </c>
    </row>
    <row r="2469" spans="1:1">
      <c r="A2469" s="136" t="s">
        <v>4392</v>
      </c>
    </row>
    <row r="2470" spans="1:1">
      <c r="A2470" s="136" t="s">
        <v>4393</v>
      </c>
    </row>
    <row r="2471" spans="1:1">
      <c r="A2471" s="136" t="s">
        <v>4394</v>
      </c>
    </row>
    <row r="2472" spans="1:1">
      <c r="A2472" s="136" t="s">
        <v>4395</v>
      </c>
    </row>
    <row r="2473" spans="1:1">
      <c r="A2473" s="136" t="s">
        <v>4396</v>
      </c>
    </row>
    <row r="2474" spans="1:1">
      <c r="A2474" s="136" t="s">
        <v>4397</v>
      </c>
    </row>
    <row r="2475" spans="1:1">
      <c r="A2475" s="136" t="s">
        <v>4398</v>
      </c>
    </row>
    <row r="2476" spans="1:1">
      <c r="A2476" s="136" t="s">
        <v>4399</v>
      </c>
    </row>
    <row r="2477" spans="1:1">
      <c r="A2477" s="136" t="s">
        <v>4400</v>
      </c>
    </row>
    <row r="2478" spans="1:1">
      <c r="A2478" s="136" t="s">
        <v>4401</v>
      </c>
    </row>
    <row r="2479" spans="1:1">
      <c r="A2479" s="136" t="s">
        <v>4402</v>
      </c>
    </row>
    <row r="2480" spans="1:1">
      <c r="A2480" s="136" t="s">
        <v>4403</v>
      </c>
    </row>
    <row r="2481" spans="1:1">
      <c r="A2481" s="136" t="s">
        <v>4404</v>
      </c>
    </row>
    <row r="2482" spans="1:1">
      <c r="A2482" s="136" t="s">
        <v>4405</v>
      </c>
    </row>
    <row r="2483" spans="1:1">
      <c r="A2483" s="136" t="s">
        <v>4406</v>
      </c>
    </row>
    <row r="2484" spans="1:1">
      <c r="A2484" s="136" t="s">
        <v>4407</v>
      </c>
    </row>
    <row r="2485" spans="1:1">
      <c r="A2485" s="136" t="s">
        <v>4408</v>
      </c>
    </row>
    <row r="2486" spans="1:1">
      <c r="A2486" s="136" t="s">
        <v>4409</v>
      </c>
    </row>
    <row r="2487" spans="1:1">
      <c r="A2487" s="136" t="s">
        <v>4410</v>
      </c>
    </row>
    <row r="2488" spans="1:1">
      <c r="A2488" s="136" t="s">
        <v>4411</v>
      </c>
    </row>
    <row r="2489" spans="1:1">
      <c r="A2489" s="136" t="s">
        <v>4412</v>
      </c>
    </row>
    <row r="2490" spans="1:1">
      <c r="A2490" s="136" t="s">
        <v>4413</v>
      </c>
    </row>
    <row r="2491" spans="1:1">
      <c r="A2491" s="136" t="s">
        <v>4414</v>
      </c>
    </row>
    <row r="2492" spans="1:1">
      <c r="A2492" s="136" t="s">
        <v>4415</v>
      </c>
    </row>
    <row r="2493" spans="1:1">
      <c r="A2493" s="136" t="s">
        <v>4416</v>
      </c>
    </row>
    <row r="2494" spans="1:1">
      <c r="A2494" s="136" t="s">
        <v>4417</v>
      </c>
    </row>
    <row r="2495" spans="1:1">
      <c r="A2495" s="136" t="s">
        <v>4418</v>
      </c>
    </row>
    <row r="2496" spans="1:1">
      <c r="A2496" s="136" t="s">
        <v>4419</v>
      </c>
    </row>
    <row r="2497" spans="1:1">
      <c r="A2497" s="136" t="s">
        <v>4420</v>
      </c>
    </row>
    <row r="2498" spans="1:1">
      <c r="A2498" s="136" t="s">
        <v>4421</v>
      </c>
    </row>
    <row r="2499" spans="1:1">
      <c r="A2499" s="136" t="s">
        <v>4422</v>
      </c>
    </row>
    <row r="2500" spans="1:1">
      <c r="A2500" s="136" t="s">
        <v>4423</v>
      </c>
    </row>
    <row r="2501" spans="1:1">
      <c r="A2501" s="136" t="s">
        <v>4424</v>
      </c>
    </row>
    <row r="2502" spans="1:1">
      <c r="A2502" s="136" t="s">
        <v>4425</v>
      </c>
    </row>
    <row r="2503" spans="1:1">
      <c r="A2503" s="136" t="s">
        <v>4426</v>
      </c>
    </row>
    <row r="2504" spans="1:1">
      <c r="A2504" s="136" t="s">
        <v>4427</v>
      </c>
    </row>
    <row r="2505" spans="1:1">
      <c r="A2505" s="136" t="s">
        <v>4428</v>
      </c>
    </row>
    <row r="2506" spans="1:1">
      <c r="A2506" s="136" t="s">
        <v>4429</v>
      </c>
    </row>
    <row r="2507" spans="1:1">
      <c r="A2507" s="136" t="s">
        <v>4430</v>
      </c>
    </row>
    <row r="2508" spans="1:1">
      <c r="A2508" s="136" t="s">
        <v>4431</v>
      </c>
    </row>
    <row r="2509" spans="1:1">
      <c r="A2509" s="136" t="s">
        <v>4432</v>
      </c>
    </row>
    <row r="2510" spans="1:1">
      <c r="A2510" s="136" t="s">
        <v>4433</v>
      </c>
    </row>
    <row r="2511" spans="1:1">
      <c r="A2511" s="136" t="s">
        <v>4434</v>
      </c>
    </row>
    <row r="2512" spans="1:1">
      <c r="A2512" s="136" t="s">
        <v>4435</v>
      </c>
    </row>
    <row r="2513" spans="1:1">
      <c r="A2513" s="136" t="s">
        <v>4436</v>
      </c>
    </row>
    <row r="2514" spans="1:1">
      <c r="A2514" s="136" t="s">
        <v>4437</v>
      </c>
    </row>
    <row r="2515" spans="1:1">
      <c r="A2515" s="136" t="s">
        <v>4438</v>
      </c>
    </row>
    <row r="2516" spans="1:1">
      <c r="A2516" s="136" t="s">
        <v>4439</v>
      </c>
    </row>
    <row r="2517" spans="1:1">
      <c r="A2517" s="136" t="s">
        <v>4440</v>
      </c>
    </row>
    <row r="2518" spans="1:1">
      <c r="A2518" s="136" t="s">
        <v>4441</v>
      </c>
    </row>
    <row r="2519" spans="1:1">
      <c r="A2519" s="136" t="s">
        <v>4442</v>
      </c>
    </row>
    <row r="2520" spans="1:1">
      <c r="A2520" s="136" t="s">
        <v>4443</v>
      </c>
    </row>
    <row r="2521" spans="1:1">
      <c r="A2521" s="136" t="s">
        <v>4444</v>
      </c>
    </row>
    <row r="2522" spans="1:1">
      <c r="A2522" s="136" t="s">
        <v>4445</v>
      </c>
    </row>
    <row r="2523" spans="1:1">
      <c r="A2523" s="136" t="s">
        <v>4446</v>
      </c>
    </row>
    <row r="2524" spans="1:1">
      <c r="A2524" s="136" t="s">
        <v>4447</v>
      </c>
    </row>
    <row r="2525" spans="1:1">
      <c r="A2525" s="136" t="s">
        <v>4448</v>
      </c>
    </row>
    <row r="2526" spans="1:1">
      <c r="A2526" s="136" t="s">
        <v>4449</v>
      </c>
    </row>
    <row r="2527" spans="1:1">
      <c r="A2527" s="136" t="s">
        <v>4450</v>
      </c>
    </row>
    <row r="2528" spans="1:1">
      <c r="A2528" s="136" t="s">
        <v>4451</v>
      </c>
    </row>
    <row r="2529" spans="1:1">
      <c r="A2529" s="136" t="s">
        <v>4452</v>
      </c>
    </row>
    <row r="2530" spans="1:1">
      <c r="A2530" s="136" t="s">
        <v>4453</v>
      </c>
    </row>
    <row r="2531" spans="1:1">
      <c r="A2531" s="136" t="s">
        <v>4454</v>
      </c>
    </row>
    <row r="2532" spans="1:1">
      <c r="A2532" s="136" t="s">
        <v>4455</v>
      </c>
    </row>
    <row r="2533" spans="1:1">
      <c r="A2533" s="136" t="s">
        <v>4456</v>
      </c>
    </row>
    <row r="2534" spans="1:1">
      <c r="A2534" s="136" t="s">
        <v>4457</v>
      </c>
    </row>
    <row r="2535" spans="1:1">
      <c r="A2535" s="136" t="s">
        <v>4458</v>
      </c>
    </row>
    <row r="2536" spans="1:1">
      <c r="A2536" s="136" t="s">
        <v>4459</v>
      </c>
    </row>
    <row r="2537" spans="1:1">
      <c r="A2537" s="136" t="s">
        <v>4460</v>
      </c>
    </row>
    <row r="2538" spans="1:1">
      <c r="A2538" s="136" t="s">
        <v>4461</v>
      </c>
    </row>
    <row r="2539" spans="1:1">
      <c r="A2539" s="136" t="s">
        <v>4462</v>
      </c>
    </row>
    <row r="2540" spans="1:1">
      <c r="A2540" s="136" t="s">
        <v>4463</v>
      </c>
    </row>
    <row r="2541" spans="1:1">
      <c r="A2541" s="136" t="s">
        <v>4464</v>
      </c>
    </row>
    <row r="2542" spans="1:1">
      <c r="A2542" s="136" t="s">
        <v>4465</v>
      </c>
    </row>
    <row r="2543" spans="1:1">
      <c r="A2543" s="136" t="s">
        <v>4466</v>
      </c>
    </row>
    <row r="2544" spans="1:1">
      <c r="A2544" s="136" t="s">
        <v>4467</v>
      </c>
    </row>
    <row r="2545" spans="1:1">
      <c r="A2545" s="136" t="s">
        <v>4468</v>
      </c>
    </row>
    <row r="2546" spans="1:1">
      <c r="A2546" s="136" t="s">
        <v>4469</v>
      </c>
    </row>
    <row r="2547" spans="1:1">
      <c r="A2547" s="136" t="s">
        <v>4470</v>
      </c>
    </row>
    <row r="2548" spans="1:1">
      <c r="A2548" s="136" t="s">
        <v>4471</v>
      </c>
    </row>
    <row r="2549" spans="1:1">
      <c r="A2549" s="136" t="s">
        <v>4472</v>
      </c>
    </row>
    <row r="2550" spans="1:1">
      <c r="A2550" s="136" t="s">
        <v>4473</v>
      </c>
    </row>
    <row r="2551" spans="1:1">
      <c r="A2551" s="136" t="s">
        <v>4474</v>
      </c>
    </row>
    <row r="2552" spans="1:1">
      <c r="A2552" s="136" t="s">
        <v>4475</v>
      </c>
    </row>
    <row r="2553" spans="1:1">
      <c r="A2553" s="136" t="s">
        <v>4476</v>
      </c>
    </row>
    <row r="2554" spans="1:1">
      <c r="A2554" s="136" t="s">
        <v>4477</v>
      </c>
    </row>
    <row r="2555" spans="1:1">
      <c r="A2555" s="136" t="s">
        <v>4478</v>
      </c>
    </row>
    <row r="2556" spans="1:1">
      <c r="A2556" s="136" t="s">
        <v>4479</v>
      </c>
    </row>
    <row r="2557" spans="1:1">
      <c r="A2557" s="136" t="s">
        <v>4480</v>
      </c>
    </row>
    <row r="2558" spans="1:1">
      <c r="A2558" s="136" t="s">
        <v>4481</v>
      </c>
    </row>
    <row r="2559" spans="1:1">
      <c r="A2559" s="136" t="s">
        <v>4482</v>
      </c>
    </row>
    <row r="2560" spans="1:1">
      <c r="A2560" s="136" t="s">
        <v>4483</v>
      </c>
    </row>
    <row r="2561" spans="1:1">
      <c r="A2561" s="136" t="s">
        <v>4484</v>
      </c>
    </row>
    <row r="2562" spans="1:1">
      <c r="A2562" s="136" t="s">
        <v>4485</v>
      </c>
    </row>
    <row r="2563" spans="1:1">
      <c r="A2563" s="136" t="s">
        <v>4486</v>
      </c>
    </row>
    <row r="2564" spans="1:1">
      <c r="A2564" s="136" t="s">
        <v>4487</v>
      </c>
    </row>
    <row r="2565" spans="1:1">
      <c r="A2565" s="136" t="s">
        <v>4488</v>
      </c>
    </row>
    <row r="2566" spans="1:1">
      <c r="A2566" s="136" t="s">
        <v>4489</v>
      </c>
    </row>
    <row r="2567" spans="1:1">
      <c r="A2567" s="136" t="s">
        <v>4490</v>
      </c>
    </row>
    <row r="2568" spans="1:1">
      <c r="A2568" s="136" t="s">
        <v>4491</v>
      </c>
    </row>
    <row r="2569" spans="1:1">
      <c r="A2569" s="136" t="s">
        <v>4492</v>
      </c>
    </row>
    <row r="2570" spans="1:1">
      <c r="A2570" s="136" t="s">
        <v>4493</v>
      </c>
    </row>
    <row r="2571" spans="1:1">
      <c r="A2571" s="136" t="s">
        <v>4494</v>
      </c>
    </row>
    <row r="2572" spans="1:1">
      <c r="A2572" s="136" t="s">
        <v>4495</v>
      </c>
    </row>
    <row r="2573" spans="1:1">
      <c r="A2573" s="136" t="s">
        <v>4496</v>
      </c>
    </row>
    <row r="2574" spans="1:1">
      <c r="A2574" s="136" t="s">
        <v>4497</v>
      </c>
    </row>
    <row r="2575" spans="1:1">
      <c r="A2575" s="136" t="s">
        <v>4498</v>
      </c>
    </row>
    <row r="2576" spans="1:1">
      <c r="A2576" s="136" t="s">
        <v>4499</v>
      </c>
    </row>
    <row r="2577" spans="1:1">
      <c r="A2577" s="136" t="s">
        <v>4500</v>
      </c>
    </row>
    <row r="2578" spans="1:1">
      <c r="A2578" s="136" t="s">
        <v>4501</v>
      </c>
    </row>
    <row r="2579" spans="1:1">
      <c r="A2579" s="136" t="s">
        <v>4502</v>
      </c>
    </row>
    <row r="2580" spans="1:1">
      <c r="A2580" s="136" t="s">
        <v>4503</v>
      </c>
    </row>
    <row r="2581" spans="1:1">
      <c r="A2581" s="136" t="s">
        <v>4504</v>
      </c>
    </row>
    <row r="2582" spans="1:1">
      <c r="A2582" s="136" t="s">
        <v>4505</v>
      </c>
    </row>
    <row r="2583" spans="1:1">
      <c r="A2583" s="136" t="s">
        <v>4506</v>
      </c>
    </row>
    <row r="2584" spans="1:1">
      <c r="A2584" s="136" t="s">
        <v>4507</v>
      </c>
    </row>
    <row r="2585" spans="1:1">
      <c r="A2585" s="136" t="s">
        <v>4508</v>
      </c>
    </row>
    <row r="2586" spans="1:1">
      <c r="A2586" s="136" t="s">
        <v>4509</v>
      </c>
    </row>
    <row r="2587" spans="1:1">
      <c r="A2587" s="136" t="s">
        <v>4510</v>
      </c>
    </row>
    <row r="2588" spans="1:1">
      <c r="A2588" s="136" t="s">
        <v>4511</v>
      </c>
    </row>
    <row r="2589" spans="1:1">
      <c r="A2589" s="136" t="s">
        <v>4512</v>
      </c>
    </row>
    <row r="2590" spans="1:1">
      <c r="A2590" s="136" t="s">
        <v>4513</v>
      </c>
    </row>
    <row r="2591" spans="1:1">
      <c r="A2591" s="136" t="s">
        <v>4514</v>
      </c>
    </row>
    <row r="2592" spans="1:1">
      <c r="A2592" s="136" t="s">
        <v>4515</v>
      </c>
    </row>
    <row r="2593" spans="1:1">
      <c r="A2593" s="136" t="s">
        <v>4516</v>
      </c>
    </row>
    <row r="2594" spans="1:1">
      <c r="A2594" s="136" t="s">
        <v>4517</v>
      </c>
    </row>
    <row r="2595" spans="1:1">
      <c r="A2595" s="136" t="s">
        <v>4518</v>
      </c>
    </row>
    <row r="2596" spans="1:1">
      <c r="A2596" s="136" t="s">
        <v>4519</v>
      </c>
    </row>
    <row r="2597" spans="1:1">
      <c r="A2597" s="136" t="s">
        <v>4520</v>
      </c>
    </row>
    <row r="2598" spans="1:1">
      <c r="A2598" s="136" t="s">
        <v>4521</v>
      </c>
    </row>
    <row r="2599" spans="1:1">
      <c r="A2599" s="136" t="s">
        <v>4522</v>
      </c>
    </row>
    <row r="2600" spans="1:1">
      <c r="A2600" s="136" t="s">
        <v>4523</v>
      </c>
    </row>
    <row r="2601" spans="1:1">
      <c r="A2601" s="136" t="s">
        <v>4524</v>
      </c>
    </row>
    <row r="2602" spans="1:1">
      <c r="A2602" s="136" t="s">
        <v>4525</v>
      </c>
    </row>
    <row r="2603" spans="1:1">
      <c r="A2603" s="136" t="s">
        <v>4526</v>
      </c>
    </row>
    <row r="2604" spans="1:1">
      <c r="A2604" s="136" t="s">
        <v>4527</v>
      </c>
    </row>
    <row r="2605" spans="1:1">
      <c r="A2605" s="136" t="s">
        <v>4528</v>
      </c>
    </row>
    <row r="2606" spans="1:1">
      <c r="A2606" s="136" t="s">
        <v>4529</v>
      </c>
    </row>
    <row r="2607" spans="1:1">
      <c r="A2607" s="136" t="s">
        <v>4530</v>
      </c>
    </row>
    <row r="2608" spans="1:1">
      <c r="A2608" s="136" t="s">
        <v>4531</v>
      </c>
    </row>
    <row r="2609" spans="1:1">
      <c r="A2609" s="136" t="s">
        <v>4532</v>
      </c>
    </row>
    <row r="2610" spans="1:1">
      <c r="A2610" s="136" t="s">
        <v>4533</v>
      </c>
    </row>
    <row r="2611" spans="1:1">
      <c r="A2611" s="136" t="s">
        <v>4534</v>
      </c>
    </row>
    <row r="2612" spans="1:1">
      <c r="A2612" s="136" t="s">
        <v>4535</v>
      </c>
    </row>
    <row r="2613" spans="1:1">
      <c r="A2613" s="136" t="s">
        <v>4536</v>
      </c>
    </row>
    <row r="2614" spans="1:1">
      <c r="A2614" s="136" t="s">
        <v>4537</v>
      </c>
    </row>
    <row r="2615" spans="1:1">
      <c r="A2615" s="136" t="s">
        <v>4538</v>
      </c>
    </row>
    <row r="2616" spans="1:1">
      <c r="A2616" s="136" t="s">
        <v>4539</v>
      </c>
    </row>
    <row r="2617" spans="1:1">
      <c r="A2617" s="136" t="s">
        <v>4540</v>
      </c>
    </row>
    <row r="2618" spans="1:1">
      <c r="A2618" s="136" t="s">
        <v>4541</v>
      </c>
    </row>
    <row r="2619" spans="1:1">
      <c r="A2619" s="136" t="s">
        <v>4542</v>
      </c>
    </row>
    <row r="2620" spans="1:1">
      <c r="A2620" s="136" t="s">
        <v>4543</v>
      </c>
    </row>
    <row r="2621" spans="1:1">
      <c r="A2621" s="136" t="s">
        <v>4544</v>
      </c>
    </row>
    <row r="2622" spans="1:1">
      <c r="A2622" s="136" t="s">
        <v>4545</v>
      </c>
    </row>
    <row r="2623" spans="1:1">
      <c r="A2623" s="136" t="s">
        <v>4546</v>
      </c>
    </row>
    <row r="2624" spans="1:1">
      <c r="A2624" s="136" t="s">
        <v>4547</v>
      </c>
    </row>
    <row r="2625" spans="1:1">
      <c r="A2625" s="136" t="s">
        <v>4548</v>
      </c>
    </row>
    <row r="2626" spans="1:1">
      <c r="A2626" s="136" t="s">
        <v>4549</v>
      </c>
    </row>
    <row r="2627" spans="1:1">
      <c r="A2627" s="136" t="s">
        <v>4550</v>
      </c>
    </row>
    <row r="2628" spans="1:1">
      <c r="A2628" s="136" t="s">
        <v>4551</v>
      </c>
    </row>
    <row r="2629" spans="1:1">
      <c r="A2629" s="136" t="s">
        <v>4552</v>
      </c>
    </row>
    <row r="2630" spans="1:1">
      <c r="A2630" s="136" t="s">
        <v>4553</v>
      </c>
    </row>
    <row r="2631" spans="1:1">
      <c r="A2631" s="136" t="s">
        <v>4554</v>
      </c>
    </row>
    <row r="2632" spans="1:1">
      <c r="A2632" s="136" t="s">
        <v>4555</v>
      </c>
    </row>
    <row r="2633" spans="1:1">
      <c r="A2633" s="136" t="s">
        <v>4556</v>
      </c>
    </row>
    <row r="2634" spans="1:1">
      <c r="A2634" s="136" t="s">
        <v>4557</v>
      </c>
    </row>
    <row r="2635" spans="1:1">
      <c r="A2635" s="136" t="s">
        <v>4558</v>
      </c>
    </row>
    <row r="2636" spans="1:1">
      <c r="A2636" s="136" t="s">
        <v>4559</v>
      </c>
    </row>
    <row r="2637" spans="1:1">
      <c r="A2637" s="136" t="s">
        <v>4560</v>
      </c>
    </row>
    <row r="2638" spans="1:1">
      <c r="A2638" s="136" t="s">
        <v>4561</v>
      </c>
    </row>
    <row r="2639" spans="1:1">
      <c r="A2639" s="136" t="s">
        <v>4562</v>
      </c>
    </row>
    <row r="2640" spans="1:1">
      <c r="A2640" s="136" t="s">
        <v>4563</v>
      </c>
    </row>
    <row r="2641" spans="1:1">
      <c r="A2641" s="136" t="s">
        <v>4564</v>
      </c>
    </row>
    <row r="2642" spans="1:1">
      <c r="A2642" s="136" t="s">
        <v>4565</v>
      </c>
    </row>
    <row r="2643" spans="1:1">
      <c r="A2643" s="136" t="s">
        <v>4566</v>
      </c>
    </row>
    <row r="2644" spans="1:1">
      <c r="A2644" s="136" t="s">
        <v>4567</v>
      </c>
    </row>
    <row r="2645" spans="1:1">
      <c r="A2645" s="136" t="s">
        <v>4568</v>
      </c>
    </row>
    <row r="2646" spans="1:1">
      <c r="A2646" s="136" t="s">
        <v>4569</v>
      </c>
    </row>
    <row r="2647" spans="1:1">
      <c r="A2647" s="136" t="s">
        <v>4570</v>
      </c>
    </row>
    <row r="2648" spans="1:1">
      <c r="A2648" s="136" t="s">
        <v>4571</v>
      </c>
    </row>
    <row r="2649" spans="1:1">
      <c r="A2649" s="136" t="s">
        <v>4572</v>
      </c>
    </row>
    <row r="2650" spans="1:1">
      <c r="A2650" s="136" t="s">
        <v>4573</v>
      </c>
    </row>
    <row r="2651" spans="1:1">
      <c r="A2651" s="136" t="s">
        <v>4574</v>
      </c>
    </row>
    <row r="2652" spans="1:1">
      <c r="A2652" s="136" t="s">
        <v>4575</v>
      </c>
    </row>
    <row r="2653" spans="1:1">
      <c r="A2653" s="136" t="s">
        <v>4576</v>
      </c>
    </row>
    <row r="2654" spans="1:1">
      <c r="A2654" s="136" t="s">
        <v>4577</v>
      </c>
    </row>
    <row r="2655" spans="1:1">
      <c r="A2655" s="136" t="s">
        <v>4578</v>
      </c>
    </row>
    <row r="2656" spans="1:1">
      <c r="A2656" s="136" t="s">
        <v>4579</v>
      </c>
    </row>
    <row r="2657" spans="1:1">
      <c r="A2657" s="136" t="s">
        <v>4580</v>
      </c>
    </row>
    <row r="2658" spans="1:1">
      <c r="A2658" s="136" t="s">
        <v>4581</v>
      </c>
    </row>
    <row r="2659" spans="1:1">
      <c r="A2659" s="136" t="s">
        <v>4582</v>
      </c>
    </row>
    <row r="2660" spans="1:1">
      <c r="A2660" s="136" t="s">
        <v>4583</v>
      </c>
    </row>
    <row r="2661" spans="1:1">
      <c r="A2661" s="136" t="s">
        <v>4584</v>
      </c>
    </row>
    <row r="2662" spans="1:1">
      <c r="A2662" s="136" t="s">
        <v>4585</v>
      </c>
    </row>
    <row r="2663" spans="1:1">
      <c r="A2663" s="136" t="s">
        <v>4586</v>
      </c>
    </row>
    <row r="2664" spans="1:1">
      <c r="A2664" s="136" t="s">
        <v>4587</v>
      </c>
    </row>
    <row r="2665" spans="1:1">
      <c r="A2665" s="136" t="s">
        <v>4588</v>
      </c>
    </row>
    <row r="2666" spans="1:1">
      <c r="A2666" s="136" t="s">
        <v>4589</v>
      </c>
    </row>
    <row r="2667" spans="1:1">
      <c r="A2667" s="136" t="s">
        <v>4590</v>
      </c>
    </row>
    <row r="2668" spans="1:1">
      <c r="A2668" s="136" t="s">
        <v>4591</v>
      </c>
    </row>
    <row r="2669" spans="1:1">
      <c r="A2669" s="136" t="s">
        <v>4592</v>
      </c>
    </row>
    <row r="2670" spans="1:1">
      <c r="A2670" s="136" t="s">
        <v>4593</v>
      </c>
    </row>
    <row r="2671" spans="1:1">
      <c r="A2671" s="136" t="s">
        <v>4594</v>
      </c>
    </row>
    <row r="2672" spans="1:1">
      <c r="A2672" s="136" t="s">
        <v>4595</v>
      </c>
    </row>
    <row r="2673" spans="1:1">
      <c r="A2673" s="136" t="s">
        <v>4596</v>
      </c>
    </row>
    <row r="2674" spans="1:1">
      <c r="A2674" s="136" t="s">
        <v>4597</v>
      </c>
    </row>
    <row r="2675" spans="1:1">
      <c r="A2675" s="136" t="s">
        <v>4598</v>
      </c>
    </row>
    <row r="2676" spans="1:1">
      <c r="A2676" s="136" t="s">
        <v>4599</v>
      </c>
    </row>
    <row r="2677" spans="1:1">
      <c r="A2677" s="136" t="s">
        <v>4600</v>
      </c>
    </row>
    <row r="2678" spans="1:1">
      <c r="A2678" s="136" t="s">
        <v>4601</v>
      </c>
    </row>
    <row r="2679" spans="1:1">
      <c r="A2679" s="136" t="s">
        <v>4602</v>
      </c>
    </row>
    <row r="2680" spans="1:1">
      <c r="A2680" s="136" t="s">
        <v>4603</v>
      </c>
    </row>
    <row r="2681" spans="1:1">
      <c r="A2681" s="136" t="s">
        <v>4604</v>
      </c>
    </row>
    <row r="2682" spans="1:1">
      <c r="A2682" s="136" t="s">
        <v>4605</v>
      </c>
    </row>
    <row r="2683" spans="1:1">
      <c r="A2683" s="136" t="s">
        <v>4606</v>
      </c>
    </row>
    <row r="2684" spans="1:1">
      <c r="A2684" s="136" t="s">
        <v>4607</v>
      </c>
    </row>
    <row r="2685" spans="1:1">
      <c r="A2685" s="136" t="s">
        <v>4608</v>
      </c>
    </row>
    <row r="2686" spans="1:1">
      <c r="A2686" s="136" t="s">
        <v>4609</v>
      </c>
    </row>
    <row r="2687" spans="1:1">
      <c r="A2687" s="136" t="s">
        <v>4610</v>
      </c>
    </row>
    <row r="2688" spans="1:1">
      <c r="A2688" s="136" t="s">
        <v>4611</v>
      </c>
    </row>
    <row r="2689" spans="1:1">
      <c r="A2689" s="136" t="s">
        <v>4612</v>
      </c>
    </row>
    <row r="2690" spans="1:1">
      <c r="A2690" s="136" t="s">
        <v>4613</v>
      </c>
    </row>
    <row r="2691" spans="1:1">
      <c r="A2691" s="136" t="s">
        <v>4614</v>
      </c>
    </row>
    <row r="2692" spans="1:1">
      <c r="A2692" s="136" t="s">
        <v>4615</v>
      </c>
    </row>
    <row r="2693" spans="1:1">
      <c r="A2693" s="136" t="s">
        <v>4616</v>
      </c>
    </row>
    <row r="2694" spans="1:1">
      <c r="A2694" s="136" t="s">
        <v>4617</v>
      </c>
    </row>
    <row r="2695" spans="1:1">
      <c r="A2695" s="136" t="s">
        <v>4618</v>
      </c>
    </row>
    <row r="2696" spans="1:1">
      <c r="A2696" s="136" t="s">
        <v>4619</v>
      </c>
    </row>
    <row r="2697" spans="1:1">
      <c r="A2697" s="136" t="s">
        <v>4620</v>
      </c>
    </row>
    <row r="2698" spans="1:1">
      <c r="A2698" s="136" t="s">
        <v>4621</v>
      </c>
    </row>
    <row r="2699" spans="1:1">
      <c r="A2699" s="136" t="s">
        <v>4622</v>
      </c>
    </row>
    <row r="2700" spans="1:1">
      <c r="A2700" s="136" t="s">
        <v>4623</v>
      </c>
    </row>
    <row r="2701" spans="1:1">
      <c r="A2701" s="136" t="s">
        <v>4624</v>
      </c>
    </row>
    <row r="2702" spans="1:1">
      <c r="A2702" s="136" t="s">
        <v>4625</v>
      </c>
    </row>
    <row r="2703" spans="1:1">
      <c r="A2703" s="136" t="s">
        <v>4626</v>
      </c>
    </row>
    <row r="2704" spans="1:1">
      <c r="A2704" s="136" t="s">
        <v>4627</v>
      </c>
    </row>
    <row r="2705" spans="1:1">
      <c r="A2705" s="136" t="s">
        <v>4628</v>
      </c>
    </row>
    <row r="2706" spans="1:1">
      <c r="A2706" s="136" t="s">
        <v>4629</v>
      </c>
    </row>
    <row r="2707" spans="1:1">
      <c r="A2707" s="136" t="s">
        <v>4630</v>
      </c>
    </row>
    <row r="2708" spans="1:1">
      <c r="A2708" s="136" t="s">
        <v>4631</v>
      </c>
    </row>
    <row r="2709" spans="1:1">
      <c r="A2709" s="136" t="s">
        <v>4632</v>
      </c>
    </row>
    <row r="2710" spans="1:1">
      <c r="A2710" s="136" t="s">
        <v>4633</v>
      </c>
    </row>
    <row r="2711" spans="1:1">
      <c r="A2711" s="136" t="s">
        <v>4634</v>
      </c>
    </row>
    <row r="2712" spans="1:1">
      <c r="A2712" s="136" t="s">
        <v>4635</v>
      </c>
    </row>
    <row r="2713" spans="1:1">
      <c r="A2713" s="136" t="s">
        <v>4636</v>
      </c>
    </row>
    <row r="2714" spans="1:1">
      <c r="A2714" s="136" t="s">
        <v>4637</v>
      </c>
    </row>
    <row r="2715" spans="1:1">
      <c r="A2715" s="136" t="s">
        <v>4638</v>
      </c>
    </row>
    <row r="2716" spans="1:1">
      <c r="A2716" s="136" t="s">
        <v>4639</v>
      </c>
    </row>
    <row r="2717" spans="1:1">
      <c r="A2717" s="136" t="s">
        <v>4640</v>
      </c>
    </row>
    <row r="2718" spans="1:1">
      <c r="A2718" s="136" t="s">
        <v>4641</v>
      </c>
    </row>
    <row r="2719" spans="1:1">
      <c r="A2719" s="136" t="s">
        <v>4642</v>
      </c>
    </row>
    <row r="2720" spans="1:1">
      <c r="A2720" s="136" t="s">
        <v>4643</v>
      </c>
    </row>
    <row r="2721" spans="1:1">
      <c r="A2721" s="136" t="s">
        <v>4644</v>
      </c>
    </row>
    <row r="2722" spans="1:1">
      <c r="A2722" s="136" t="s">
        <v>4645</v>
      </c>
    </row>
    <row r="2723" spans="1:1">
      <c r="A2723" s="136" t="s">
        <v>4646</v>
      </c>
    </row>
    <row r="2724" spans="1:1">
      <c r="A2724" s="136" t="s">
        <v>4647</v>
      </c>
    </row>
    <row r="2725" spans="1:1">
      <c r="A2725" s="136" t="s">
        <v>4648</v>
      </c>
    </row>
    <row r="2726" spans="1:1">
      <c r="A2726" s="136" t="s">
        <v>4649</v>
      </c>
    </row>
    <row r="2727" spans="1:1">
      <c r="A2727" s="136" t="s">
        <v>4650</v>
      </c>
    </row>
    <row r="2728" spans="1:1">
      <c r="A2728" s="136" t="s">
        <v>4651</v>
      </c>
    </row>
    <row r="2729" spans="1:1">
      <c r="A2729" s="136" t="s">
        <v>4652</v>
      </c>
    </row>
    <row r="2730" spans="1:1">
      <c r="A2730" s="136" t="s">
        <v>4653</v>
      </c>
    </row>
    <row r="2731" spans="1:1">
      <c r="A2731" s="136" t="s">
        <v>4654</v>
      </c>
    </row>
    <row r="2732" spans="1:1">
      <c r="A2732" s="136" t="s">
        <v>4655</v>
      </c>
    </row>
    <row r="2733" spans="1:1">
      <c r="A2733" s="136" t="s">
        <v>4656</v>
      </c>
    </row>
    <row r="2734" spans="1:1">
      <c r="A2734" s="136" t="s">
        <v>4657</v>
      </c>
    </row>
    <row r="2735" spans="1:1">
      <c r="A2735" s="136" t="s">
        <v>4658</v>
      </c>
    </row>
    <row r="2736" spans="1:1">
      <c r="A2736" s="136" t="s">
        <v>4659</v>
      </c>
    </row>
    <row r="2737" spans="1:1">
      <c r="A2737" s="136" t="s">
        <v>4660</v>
      </c>
    </row>
    <row r="2738" spans="1:1">
      <c r="A2738" s="136" t="s">
        <v>4661</v>
      </c>
    </row>
    <row r="2739" spans="1:1">
      <c r="A2739" s="136" t="s">
        <v>4662</v>
      </c>
    </row>
    <row r="2740" spans="1:1">
      <c r="A2740" s="136" t="s">
        <v>4663</v>
      </c>
    </row>
    <row r="2741" spans="1:1">
      <c r="A2741" s="136" t="s">
        <v>4664</v>
      </c>
    </row>
    <row r="2742" spans="1:1">
      <c r="A2742" s="136" t="s">
        <v>4665</v>
      </c>
    </row>
    <row r="2743" spans="1:1">
      <c r="A2743" s="136" t="s">
        <v>4666</v>
      </c>
    </row>
    <row r="2744" spans="1:1">
      <c r="A2744" s="136" t="s">
        <v>4667</v>
      </c>
    </row>
    <row r="2745" spans="1:1">
      <c r="A2745" s="136" t="s">
        <v>4668</v>
      </c>
    </row>
    <row r="2746" spans="1:1">
      <c r="A2746" s="136" t="s">
        <v>4669</v>
      </c>
    </row>
    <row r="2747" spans="1:1">
      <c r="A2747" s="136" t="s">
        <v>4670</v>
      </c>
    </row>
    <row r="2748" spans="1:1">
      <c r="A2748" s="136" t="s">
        <v>4671</v>
      </c>
    </row>
    <row r="2749" spans="1:1">
      <c r="A2749" s="136" t="s">
        <v>4672</v>
      </c>
    </row>
    <row r="2750" spans="1:1">
      <c r="A2750" s="136" t="s">
        <v>4673</v>
      </c>
    </row>
    <row r="2751" spans="1:1">
      <c r="A2751" s="136" t="s">
        <v>4674</v>
      </c>
    </row>
    <row r="2752" spans="1:1">
      <c r="A2752" s="136" t="s">
        <v>4675</v>
      </c>
    </row>
    <row r="2753" spans="1:1">
      <c r="A2753" s="136" t="s">
        <v>4676</v>
      </c>
    </row>
    <row r="2754" spans="1:1">
      <c r="A2754" s="136" t="s">
        <v>4677</v>
      </c>
    </row>
    <row r="2755" spans="1:1">
      <c r="A2755" s="136" t="s">
        <v>4678</v>
      </c>
    </row>
    <row r="2756" spans="1:1">
      <c r="A2756" s="136" t="s">
        <v>4679</v>
      </c>
    </row>
    <row r="2757" spans="1:1">
      <c r="A2757" s="136" t="s">
        <v>4680</v>
      </c>
    </row>
    <row r="2758" spans="1:1">
      <c r="A2758" s="136" t="s">
        <v>4681</v>
      </c>
    </row>
    <row r="2759" spans="1:1">
      <c r="A2759" s="136" t="s">
        <v>4682</v>
      </c>
    </row>
    <row r="2760" spans="1:1">
      <c r="A2760" s="136" t="s">
        <v>4683</v>
      </c>
    </row>
    <row r="2761" spans="1:1">
      <c r="A2761" s="136" t="s">
        <v>4684</v>
      </c>
    </row>
    <row r="2762" spans="1:1">
      <c r="A2762" s="136" t="s">
        <v>4685</v>
      </c>
    </row>
    <row r="2763" spans="1:1">
      <c r="A2763" s="136" t="s">
        <v>4686</v>
      </c>
    </row>
    <row r="2764" spans="1:1">
      <c r="A2764" s="136" t="s">
        <v>4687</v>
      </c>
    </row>
    <row r="2765" spans="1:1">
      <c r="A2765" s="136" t="s">
        <v>4688</v>
      </c>
    </row>
    <row r="2766" spans="1:1">
      <c r="A2766" s="136" t="s">
        <v>4689</v>
      </c>
    </row>
    <row r="2767" spans="1:1">
      <c r="A2767" s="136" t="s">
        <v>4690</v>
      </c>
    </row>
    <row r="2768" spans="1:1">
      <c r="A2768" s="136" t="s">
        <v>4691</v>
      </c>
    </row>
    <row r="2769" spans="1:1">
      <c r="A2769" s="136" t="s">
        <v>4692</v>
      </c>
    </row>
    <row r="2770" spans="1:1">
      <c r="A2770" s="136" t="s">
        <v>4693</v>
      </c>
    </row>
    <row r="2771" spans="1:1">
      <c r="A2771" s="136" t="s">
        <v>4694</v>
      </c>
    </row>
    <row r="2772" spans="1:1">
      <c r="A2772" s="136" t="s">
        <v>4695</v>
      </c>
    </row>
    <row r="2773" spans="1:1">
      <c r="A2773" s="136" t="s">
        <v>4696</v>
      </c>
    </row>
    <row r="2774" spans="1:1">
      <c r="A2774" s="136" t="s">
        <v>4697</v>
      </c>
    </row>
    <row r="2775" spans="1:1">
      <c r="A2775" s="136" t="s">
        <v>4698</v>
      </c>
    </row>
    <row r="2776" spans="1:1">
      <c r="A2776" s="136" t="s">
        <v>4699</v>
      </c>
    </row>
    <row r="2777" spans="1:1">
      <c r="A2777" s="136" t="s">
        <v>4700</v>
      </c>
    </row>
    <row r="2778" spans="1:1">
      <c r="A2778" s="136" t="s">
        <v>4701</v>
      </c>
    </row>
    <row r="2779" spans="1:1">
      <c r="A2779" s="136" t="s">
        <v>4702</v>
      </c>
    </row>
    <row r="2780" spans="1:1">
      <c r="A2780" s="136" t="s">
        <v>4703</v>
      </c>
    </row>
    <row r="2781" spans="1:1">
      <c r="A2781" s="136" t="s">
        <v>4704</v>
      </c>
    </row>
    <row r="2782" spans="1:1">
      <c r="A2782" s="136" t="s">
        <v>4705</v>
      </c>
    </row>
    <row r="2783" spans="1:1">
      <c r="A2783" s="136" t="s">
        <v>4706</v>
      </c>
    </row>
    <row r="2784" spans="1:1">
      <c r="A2784" s="136" t="s">
        <v>4707</v>
      </c>
    </row>
    <row r="2785" spans="1:1">
      <c r="A2785" s="136" t="s">
        <v>4708</v>
      </c>
    </row>
    <row r="2786" spans="1:1">
      <c r="A2786" s="136" t="s">
        <v>4709</v>
      </c>
    </row>
    <row r="2787" spans="1:1">
      <c r="A2787" s="136" t="s">
        <v>4710</v>
      </c>
    </row>
    <row r="2788" spans="1:1">
      <c r="A2788" s="136" t="s">
        <v>4711</v>
      </c>
    </row>
    <row r="2789" spans="1:1">
      <c r="A2789" s="136" t="s">
        <v>4712</v>
      </c>
    </row>
    <row r="2790" spans="1:1">
      <c r="A2790" s="136" t="s">
        <v>4713</v>
      </c>
    </row>
    <row r="2791" spans="1:1">
      <c r="A2791" s="136" t="s">
        <v>4714</v>
      </c>
    </row>
    <row r="2792" spans="1:1">
      <c r="A2792" s="136" t="s">
        <v>4715</v>
      </c>
    </row>
    <row r="2793" spans="1:1">
      <c r="A2793" s="136" t="s">
        <v>4716</v>
      </c>
    </row>
    <row r="2794" spans="1:1">
      <c r="A2794" s="136" t="s">
        <v>4717</v>
      </c>
    </row>
    <row r="2795" spans="1:1">
      <c r="A2795" s="136" t="s">
        <v>4718</v>
      </c>
    </row>
    <row r="2796" spans="1:1">
      <c r="A2796" s="136" t="s">
        <v>4719</v>
      </c>
    </row>
    <row r="2797" spans="1:1">
      <c r="A2797" s="136" t="s">
        <v>4720</v>
      </c>
    </row>
    <row r="2798" spans="1:1">
      <c r="A2798" s="136" t="s">
        <v>4721</v>
      </c>
    </row>
    <row r="2799" spans="1:1">
      <c r="A2799" s="136" t="s">
        <v>4722</v>
      </c>
    </row>
    <row r="2800" spans="1:1">
      <c r="A2800" s="136" t="s">
        <v>4723</v>
      </c>
    </row>
    <row r="2801" spans="1:1">
      <c r="A2801" s="136" t="s">
        <v>4724</v>
      </c>
    </row>
    <row r="2802" spans="1:1">
      <c r="A2802" s="136" t="s">
        <v>4725</v>
      </c>
    </row>
    <row r="2803" spans="1:1">
      <c r="A2803" s="136" t="s">
        <v>4726</v>
      </c>
    </row>
    <row r="2804" spans="1:1">
      <c r="A2804" s="136" t="s">
        <v>4727</v>
      </c>
    </row>
    <row r="2805" spans="1:1">
      <c r="A2805" s="136" t="s">
        <v>4728</v>
      </c>
    </row>
    <row r="2806" spans="1:1">
      <c r="A2806" s="136" t="s">
        <v>4729</v>
      </c>
    </row>
    <row r="2807" spans="1:1">
      <c r="A2807" s="136" t="s">
        <v>4730</v>
      </c>
    </row>
    <row r="2808" spans="1:1">
      <c r="A2808" s="136" t="s">
        <v>4731</v>
      </c>
    </row>
    <row r="2809" spans="1:1">
      <c r="A2809" s="136" t="s">
        <v>4732</v>
      </c>
    </row>
    <row r="2810" spans="1:1">
      <c r="A2810" s="136" t="s">
        <v>4733</v>
      </c>
    </row>
    <row r="2811" spans="1:1">
      <c r="A2811" s="136" t="s">
        <v>4734</v>
      </c>
    </row>
    <row r="2812" spans="1:1">
      <c r="A2812" s="136" t="s">
        <v>4735</v>
      </c>
    </row>
    <row r="2813" spans="1:1">
      <c r="A2813" s="136" t="s">
        <v>4736</v>
      </c>
    </row>
    <row r="2814" spans="1:1">
      <c r="A2814" s="136" t="s">
        <v>4737</v>
      </c>
    </row>
    <row r="2815" spans="1:1">
      <c r="A2815" s="136" t="s">
        <v>4738</v>
      </c>
    </row>
    <row r="2816" spans="1:1">
      <c r="A2816" s="136" t="s">
        <v>4739</v>
      </c>
    </row>
    <row r="2817" spans="1:1">
      <c r="A2817" s="136" t="s">
        <v>4740</v>
      </c>
    </row>
    <row r="2818" spans="1:1">
      <c r="A2818" s="136" t="s">
        <v>4741</v>
      </c>
    </row>
    <row r="2819" spans="1:1">
      <c r="A2819" s="136" t="s">
        <v>4742</v>
      </c>
    </row>
    <row r="2820" spans="1:1">
      <c r="A2820" s="136" t="s">
        <v>4743</v>
      </c>
    </row>
    <row r="2821" spans="1:1">
      <c r="A2821" s="136" t="s">
        <v>4744</v>
      </c>
    </row>
    <row r="2822" spans="1:1">
      <c r="A2822" s="136" t="s">
        <v>4745</v>
      </c>
    </row>
    <row r="2823" spans="1:1">
      <c r="A2823" s="136" t="s">
        <v>4746</v>
      </c>
    </row>
    <row r="2824" spans="1:1">
      <c r="A2824" s="136" t="s">
        <v>4747</v>
      </c>
    </row>
    <row r="2825" spans="1:1">
      <c r="A2825" s="136" t="s">
        <v>4748</v>
      </c>
    </row>
    <row r="2826" spans="1:1">
      <c r="A2826" s="136" t="s">
        <v>4749</v>
      </c>
    </row>
    <row r="2827" spans="1:1">
      <c r="A2827" s="136" t="s">
        <v>4750</v>
      </c>
    </row>
    <row r="2828" spans="1:1">
      <c r="A2828" s="136" t="s">
        <v>4751</v>
      </c>
    </row>
    <row r="2829" spans="1:1">
      <c r="A2829" s="136" t="s">
        <v>4752</v>
      </c>
    </row>
    <row r="2830" spans="1:1">
      <c r="A2830" s="136" t="s">
        <v>4753</v>
      </c>
    </row>
    <row r="2831" spans="1:1">
      <c r="A2831" s="136" t="s">
        <v>4754</v>
      </c>
    </row>
    <row r="2832" spans="1:1">
      <c r="A2832" s="136" t="s">
        <v>4755</v>
      </c>
    </row>
    <row r="2833" spans="1:1">
      <c r="A2833" s="136" t="s">
        <v>4756</v>
      </c>
    </row>
    <row r="2834" spans="1:1">
      <c r="A2834" s="136" t="s">
        <v>4757</v>
      </c>
    </row>
    <row r="2835" spans="1:1">
      <c r="A2835" s="136" t="s">
        <v>4758</v>
      </c>
    </row>
    <row r="2836" spans="1:1">
      <c r="A2836" s="136" t="s">
        <v>4759</v>
      </c>
    </row>
    <row r="2837" spans="1:1">
      <c r="A2837" s="136" t="s">
        <v>4760</v>
      </c>
    </row>
    <row r="2838" spans="1:1">
      <c r="A2838" s="136" t="s">
        <v>4761</v>
      </c>
    </row>
    <row r="2839" spans="1:1">
      <c r="A2839" s="136" t="s">
        <v>4762</v>
      </c>
    </row>
    <row r="2840" spans="1:1">
      <c r="A2840" s="136" t="s">
        <v>4763</v>
      </c>
    </row>
    <row r="2841" spans="1:1">
      <c r="A2841" s="136" t="s">
        <v>4764</v>
      </c>
    </row>
    <row r="2842" spans="1:1">
      <c r="A2842" s="136" t="s">
        <v>4765</v>
      </c>
    </row>
    <row r="2843" spans="1:1">
      <c r="A2843" s="136" t="s">
        <v>4766</v>
      </c>
    </row>
    <row r="2844" spans="1:1">
      <c r="A2844" s="136" t="s">
        <v>4767</v>
      </c>
    </row>
    <row r="2845" spans="1:1">
      <c r="A2845" s="136" t="s">
        <v>4768</v>
      </c>
    </row>
    <row r="2846" spans="1:1">
      <c r="A2846" s="136" t="s">
        <v>4769</v>
      </c>
    </row>
    <row r="2847" spans="1:1">
      <c r="A2847" s="136" t="s">
        <v>4770</v>
      </c>
    </row>
    <row r="2848" spans="1:1">
      <c r="A2848" s="136" t="s">
        <v>4771</v>
      </c>
    </row>
    <row r="2849" spans="1:1">
      <c r="A2849" s="136" t="s">
        <v>4772</v>
      </c>
    </row>
    <row r="2850" spans="1:1">
      <c r="A2850" s="136" t="s">
        <v>4773</v>
      </c>
    </row>
    <row r="2851" spans="1:1">
      <c r="A2851" s="136" t="s">
        <v>4774</v>
      </c>
    </row>
    <row r="2852" spans="1:1">
      <c r="A2852" s="136" t="s">
        <v>4775</v>
      </c>
    </row>
    <row r="2853" spans="1:1">
      <c r="A2853" s="136" t="s">
        <v>4776</v>
      </c>
    </row>
    <row r="2854" spans="1:1">
      <c r="A2854" s="136" t="s">
        <v>4777</v>
      </c>
    </row>
    <row r="2855" spans="1:1">
      <c r="A2855" s="136" t="s">
        <v>4778</v>
      </c>
    </row>
    <row r="2856" spans="1:1">
      <c r="A2856" s="136" t="s">
        <v>4779</v>
      </c>
    </row>
    <row r="2857" spans="1:1">
      <c r="A2857" s="136" t="s">
        <v>4780</v>
      </c>
    </row>
    <row r="2858" spans="1:1">
      <c r="A2858" s="136" t="s">
        <v>4781</v>
      </c>
    </row>
    <row r="2859" spans="1:1">
      <c r="A2859" s="136" t="s">
        <v>4782</v>
      </c>
    </row>
    <row r="2860" spans="1:1">
      <c r="A2860" s="136" t="s">
        <v>4783</v>
      </c>
    </row>
    <row r="2861" spans="1:1">
      <c r="A2861" s="136" t="s">
        <v>4784</v>
      </c>
    </row>
    <row r="2862" spans="1:1">
      <c r="A2862" s="136" t="s">
        <v>4785</v>
      </c>
    </row>
    <row r="2863" spans="1:1">
      <c r="A2863" s="136" t="s">
        <v>4786</v>
      </c>
    </row>
    <row r="2864" spans="1:1">
      <c r="A2864" s="136" t="s">
        <v>4787</v>
      </c>
    </row>
    <row r="2865" spans="1:1">
      <c r="A2865" s="136" t="s">
        <v>4788</v>
      </c>
    </row>
    <row r="2866" spans="1:1">
      <c r="A2866" s="136" t="s">
        <v>4789</v>
      </c>
    </row>
    <row r="2867" spans="1:1">
      <c r="A2867" s="136" t="s">
        <v>4790</v>
      </c>
    </row>
    <row r="2868" spans="1:1">
      <c r="A2868" s="136" t="s">
        <v>4791</v>
      </c>
    </row>
    <row r="2869" spans="1:1">
      <c r="A2869" s="136" t="s">
        <v>4792</v>
      </c>
    </row>
    <row r="2870" spans="1:1">
      <c r="A2870" s="136" t="s">
        <v>4793</v>
      </c>
    </row>
    <row r="2871" spans="1:1">
      <c r="A2871" s="136" t="s">
        <v>4794</v>
      </c>
    </row>
    <row r="2872" spans="1:1">
      <c r="A2872" s="136" t="s">
        <v>4795</v>
      </c>
    </row>
    <row r="2873" spans="1:1">
      <c r="A2873" s="136" t="s">
        <v>4796</v>
      </c>
    </row>
    <row r="2874" spans="1:1">
      <c r="A2874" s="136" t="s">
        <v>4797</v>
      </c>
    </row>
    <row r="2875" spans="1:1">
      <c r="A2875" s="136" t="s">
        <v>4798</v>
      </c>
    </row>
    <row r="2876" spans="1:1">
      <c r="A2876" s="136" t="s">
        <v>4799</v>
      </c>
    </row>
    <row r="2877" spans="1:1">
      <c r="A2877" s="136" t="s">
        <v>4800</v>
      </c>
    </row>
    <row r="2878" spans="1:1">
      <c r="A2878" s="136" t="s">
        <v>4801</v>
      </c>
    </row>
    <row r="2879" spans="1:1">
      <c r="A2879" s="136" t="s">
        <v>4802</v>
      </c>
    </row>
    <row r="2880" spans="1:1">
      <c r="A2880" s="136" t="s">
        <v>4803</v>
      </c>
    </row>
    <row r="2881" spans="1:1">
      <c r="A2881" s="136" t="s">
        <v>4804</v>
      </c>
    </row>
    <row r="2882" spans="1:1">
      <c r="A2882" s="136" t="s">
        <v>4805</v>
      </c>
    </row>
    <row r="2883" spans="1:1">
      <c r="A2883" s="136" t="s">
        <v>4806</v>
      </c>
    </row>
    <row r="2884" spans="1:1">
      <c r="A2884" s="136" t="s">
        <v>4807</v>
      </c>
    </row>
    <row r="2885" spans="1:1">
      <c r="A2885" s="136" t="s">
        <v>4808</v>
      </c>
    </row>
    <row r="2886" spans="1:1">
      <c r="A2886" s="136" t="s">
        <v>4809</v>
      </c>
    </row>
    <row r="2887" spans="1:1">
      <c r="A2887" s="136" t="s">
        <v>4810</v>
      </c>
    </row>
    <row r="2888" spans="1:1">
      <c r="A2888" s="136" t="s">
        <v>4811</v>
      </c>
    </row>
    <row r="2889" spans="1:1">
      <c r="A2889" s="136" t="s">
        <v>4812</v>
      </c>
    </row>
    <row r="2890" spans="1:1">
      <c r="A2890" s="136" t="s">
        <v>4813</v>
      </c>
    </row>
    <row r="2891" spans="1:1">
      <c r="A2891" s="136" t="s">
        <v>4814</v>
      </c>
    </row>
    <row r="2892" spans="1:1">
      <c r="A2892" s="136" t="s">
        <v>4815</v>
      </c>
    </row>
    <row r="2893" spans="1:1">
      <c r="A2893" s="136" t="s">
        <v>4816</v>
      </c>
    </row>
    <row r="2894" spans="1:1">
      <c r="A2894" s="136" t="s">
        <v>4817</v>
      </c>
    </row>
    <row r="2895" spans="1:1">
      <c r="A2895" s="136" t="s">
        <v>4818</v>
      </c>
    </row>
    <row r="2896" spans="1:1">
      <c r="A2896" s="136" t="s">
        <v>4819</v>
      </c>
    </row>
    <row r="2897" spans="1:1">
      <c r="A2897" s="136" t="s">
        <v>4820</v>
      </c>
    </row>
    <row r="2898" spans="1:1">
      <c r="A2898" s="136" t="s">
        <v>4821</v>
      </c>
    </row>
    <row r="2899" spans="1:1">
      <c r="A2899" s="136" t="s">
        <v>4822</v>
      </c>
    </row>
    <row r="2900" spans="1:1">
      <c r="A2900" s="136" t="s">
        <v>4823</v>
      </c>
    </row>
    <row r="2901" spans="1:1">
      <c r="A2901" s="136" t="s">
        <v>4824</v>
      </c>
    </row>
    <row r="2902" spans="1:1">
      <c r="A2902" s="136" t="s">
        <v>4825</v>
      </c>
    </row>
    <row r="2903" spans="1:1">
      <c r="A2903" s="136" t="s">
        <v>4826</v>
      </c>
    </row>
    <row r="2904" spans="1:1">
      <c r="A2904" s="136" t="s">
        <v>4827</v>
      </c>
    </row>
    <row r="2905" spans="1:1">
      <c r="A2905" s="136" t="s">
        <v>4828</v>
      </c>
    </row>
    <row r="2906" spans="1:1">
      <c r="A2906" s="136" t="s">
        <v>4829</v>
      </c>
    </row>
    <row r="2907" spans="1:1">
      <c r="A2907" s="136" t="s">
        <v>4830</v>
      </c>
    </row>
    <row r="2908" spans="1:1">
      <c r="A2908" s="136" t="s">
        <v>4831</v>
      </c>
    </row>
    <row r="2909" spans="1:1">
      <c r="A2909" s="136" t="s">
        <v>4832</v>
      </c>
    </row>
    <row r="2910" spans="1:1">
      <c r="A2910" s="136" t="s">
        <v>4833</v>
      </c>
    </row>
    <row r="2911" spans="1:1">
      <c r="A2911" s="136" t="s">
        <v>4834</v>
      </c>
    </row>
    <row r="2912" spans="1:1">
      <c r="A2912" s="136" t="s">
        <v>4835</v>
      </c>
    </row>
    <row r="2913" spans="1:1">
      <c r="A2913" s="136" t="s">
        <v>4836</v>
      </c>
    </row>
    <row r="2914" spans="1:1">
      <c r="A2914" s="136" t="s">
        <v>4837</v>
      </c>
    </row>
    <row r="2915" spans="1:1">
      <c r="A2915" s="136" t="s">
        <v>4838</v>
      </c>
    </row>
    <row r="2916" spans="1:1">
      <c r="A2916" s="136" t="s">
        <v>4839</v>
      </c>
    </row>
    <row r="2917" spans="1:1">
      <c r="A2917" s="136" t="s">
        <v>4840</v>
      </c>
    </row>
    <row r="2918" spans="1:1">
      <c r="A2918" s="136" t="s">
        <v>4841</v>
      </c>
    </row>
    <row r="2919" spans="1:1">
      <c r="A2919" s="136" t="s">
        <v>4842</v>
      </c>
    </row>
    <row r="2920" spans="1:1">
      <c r="A2920" s="136" t="s">
        <v>4843</v>
      </c>
    </row>
    <row r="2921" spans="1:1">
      <c r="A2921" s="136" t="s">
        <v>4844</v>
      </c>
    </row>
    <row r="2922" spans="1:1">
      <c r="A2922" s="136" t="s">
        <v>4845</v>
      </c>
    </row>
    <row r="2923" spans="1:1">
      <c r="A2923" s="136" t="s">
        <v>4846</v>
      </c>
    </row>
    <row r="2924" spans="1:1">
      <c r="A2924" s="136" t="s">
        <v>4847</v>
      </c>
    </row>
    <row r="2925" spans="1:1">
      <c r="A2925" s="136" t="s">
        <v>4848</v>
      </c>
    </row>
    <row r="2926" spans="1:1">
      <c r="A2926" s="136" t="s">
        <v>4849</v>
      </c>
    </row>
    <row r="2927" spans="1:1">
      <c r="A2927" s="136" t="s">
        <v>4850</v>
      </c>
    </row>
    <row r="2928" spans="1:1">
      <c r="A2928" s="136" t="s">
        <v>4851</v>
      </c>
    </row>
    <row r="2929" spans="1:1">
      <c r="A2929" s="136" t="s">
        <v>4852</v>
      </c>
    </row>
    <row r="2930" spans="1:1">
      <c r="A2930" s="136" t="s">
        <v>4853</v>
      </c>
    </row>
    <row r="2931" spans="1:1">
      <c r="A2931" s="136" t="s">
        <v>4854</v>
      </c>
    </row>
    <row r="2932" spans="1:1">
      <c r="A2932" s="136" t="s">
        <v>4855</v>
      </c>
    </row>
    <row r="2933" spans="1:1">
      <c r="A2933" s="136" t="s">
        <v>4856</v>
      </c>
    </row>
    <row r="2934" spans="1:1">
      <c r="A2934" s="136" t="s">
        <v>4857</v>
      </c>
    </row>
    <row r="2935" spans="1:1">
      <c r="A2935" s="136" t="s">
        <v>4858</v>
      </c>
    </row>
    <row r="2936" spans="1:1">
      <c r="A2936" s="136" t="s">
        <v>4859</v>
      </c>
    </row>
    <row r="2937" spans="1:1">
      <c r="A2937" s="136" t="s">
        <v>4860</v>
      </c>
    </row>
    <row r="2938" spans="1:1">
      <c r="A2938" s="136" t="s">
        <v>4861</v>
      </c>
    </row>
    <row r="2939" spans="1:1">
      <c r="A2939" s="136" t="s">
        <v>4862</v>
      </c>
    </row>
    <row r="2940" spans="1:1">
      <c r="A2940" s="136" t="s">
        <v>4863</v>
      </c>
    </row>
    <row r="2941" spans="1:1">
      <c r="A2941" s="136" t="s">
        <v>4864</v>
      </c>
    </row>
    <row r="2942" spans="1:1">
      <c r="A2942" s="136" t="s">
        <v>4865</v>
      </c>
    </row>
    <row r="2943" spans="1:1">
      <c r="A2943" s="136" t="s">
        <v>4866</v>
      </c>
    </row>
    <row r="2944" spans="1:1">
      <c r="A2944" s="136" t="s">
        <v>4867</v>
      </c>
    </row>
    <row r="2945" spans="1:1">
      <c r="A2945" s="136" t="s">
        <v>4868</v>
      </c>
    </row>
    <row r="2946" spans="1:1">
      <c r="A2946" s="136" t="s">
        <v>4869</v>
      </c>
    </row>
    <row r="2947" spans="1:1">
      <c r="A2947" s="136" t="s">
        <v>4870</v>
      </c>
    </row>
    <row r="2948" spans="1:1">
      <c r="A2948" s="136" t="s">
        <v>4871</v>
      </c>
    </row>
    <row r="2949" spans="1:1">
      <c r="A2949" s="136" t="s">
        <v>4872</v>
      </c>
    </row>
    <row r="2950" spans="1:1">
      <c r="A2950" s="136" t="s">
        <v>4873</v>
      </c>
    </row>
    <row r="2951" spans="1:1">
      <c r="A2951" s="136" t="s">
        <v>4874</v>
      </c>
    </row>
    <row r="2952" spans="1:1">
      <c r="A2952" s="136" t="s">
        <v>4875</v>
      </c>
    </row>
    <row r="2953" spans="1:1">
      <c r="A2953" s="136" t="s">
        <v>4876</v>
      </c>
    </row>
    <row r="2954" spans="1:1">
      <c r="A2954" s="136" t="s">
        <v>4877</v>
      </c>
    </row>
    <row r="2955" spans="1:1">
      <c r="A2955" s="136" t="s">
        <v>4878</v>
      </c>
    </row>
    <row r="2956" spans="1:1">
      <c r="A2956" s="136" t="s">
        <v>4879</v>
      </c>
    </row>
    <row r="2957" spans="1:1">
      <c r="A2957" s="136" t="s">
        <v>4880</v>
      </c>
    </row>
    <row r="2958" spans="1:1">
      <c r="A2958" s="136" t="s">
        <v>4881</v>
      </c>
    </row>
    <row r="2959" spans="1:1">
      <c r="A2959" s="136" t="s">
        <v>4882</v>
      </c>
    </row>
    <row r="2960" spans="1:1">
      <c r="A2960" s="136" t="s">
        <v>4883</v>
      </c>
    </row>
    <row r="2961" spans="1:1">
      <c r="A2961" s="136" t="s">
        <v>4884</v>
      </c>
    </row>
    <row r="2962" spans="1:1">
      <c r="A2962" s="136" t="s">
        <v>4885</v>
      </c>
    </row>
    <row r="2963" spans="1:1">
      <c r="A2963" s="136" t="s">
        <v>4886</v>
      </c>
    </row>
    <row r="2964" spans="1:1">
      <c r="A2964" s="136" t="s">
        <v>4887</v>
      </c>
    </row>
    <row r="2965" spans="1:1">
      <c r="A2965" s="136" t="s">
        <v>4888</v>
      </c>
    </row>
    <row r="2966" spans="1:1">
      <c r="A2966" s="136" t="s">
        <v>4889</v>
      </c>
    </row>
    <row r="2967" spans="1:1">
      <c r="A2967" s="136" t="s">
        <v>4890</v>
      </c>
    </row>
    <row r="2968" spans="1:1">
      <c r="A2968" s="136" t="s">
        <v>4891</v>
      </c>
    </row>
    <row r="2969" spans="1:1">
      <c r="A2969" s="136" t="s">
        <v>4892</v>
      </c>
    </row>
    <row r="2970" spans="1:1">
      <c r="A2970" s="136" t="s">
        <v>4893</v>
      </c>
    </row>
    <row r="2971" spans="1:1">
      <c r="A2971" s="136" t="s">
        <v>4894</v>
      </c>
    </row>
    <row r="2972" spans="1:1">
      <c r="A2972" s="136" t="s">
        <v>4895</v>
      </c>
    </row>
    <row r="2973" spans="1:1">
      <c r="A2973" s="136" t="s">
        <v>4896</v>
      </c>
    </row>
    <row r="2974" spans="1:1">
      <c r="A2974" s="136" t="s">
        <v>4897</v>
      </c>
    </row>
    <row r="2975" spans="1:1">
      <c r="A2975" s="136" t="s">
        <v>4898</v>
      </c>
    </row>
    <row r="2976" spans="1:1">
      <c r="A2976" s="136" t="s">
        <v>4899</v>
      </c>
    </row>
    <row r="2977" spans="1:1">
      <c r="A2977" s="136" t="s">
        <v>4900</v>
      </c>
    </row>
    <row r="2978" spans="1:1">
      <c r="A2978" s="136" t="s">
        <v>4901</v>
      </c>
    </row>
    <row r="2979" spans="1:1">
      <c r="A2979" s="136" t="s">
        <v>4902</v>
      </c>
    </row>
    <row r="2980" spans="1:1">
      <c r="A2980" s="136" t="s">
        <v>4903</v>
      </c>
    </row>
    <row r="2981" spans="1:1">
      <c r="A2981" s="136" t="s">
        <v>4904</v>
      </c>
    </row>
    <row r="2982" spans="1:1">
      <c r="A2982" s="136" t="s">
        <v>4905</v>
      </c>
    </row>
    <row r="2983" spans="1:1">
      <c r="A2983" s="136" t="s">
        <v>4906</v>
      </c>
    </row>
    <row r="2984" spans="1:1">
      <c r="A2984" s="136" t="s">
        <v>4907</v>
      </c>
    </row>
    <row r="2985" spans="1:1">
      <c r="A2985" s="136" t="s">
        <v>4908</v>
      </c>
    </row>
    <row r="2986" spans="1:1">
      <c r="A2986" s="136" t="s">
        <v>4909</v>
      </c>
    </row>
    <row r="2987" spans="1:1">
      <c r="A2987" s="136" t="s">
        <v>4910</v>
      </c>
    </row>
    <row r="2988" spans="1:1">
      <c r="A2988" s="136" t="s">
        <v>4911</v>
      </c>
    </row>
    <row r="2989" spans="1:1">
      <c r="A2989" s="136" t="s">
        <v>4912</v>
      </c>
    </row>
    <row r="2990" spans="1:1">
      <c r="A2990" s="136" t="s">
        <v>4913</v>
      </c>
    </row>
    <row r="2991" spans="1:1">
      <c r="A2991" s="136" t="s">
        <v>4914</v>
      </c>
    </row>
    <row r="2992" spans="1:1">
      <c r="A2992" s="136" t="s">
        <v>4915</v>
      </c>
    </row>
    <row r="2993" spans="1:1">
      <c r="A2993" s="136" t="s">
        <v>4916</v>
      </c>
    </row>
    <row r="2994" spans="1:1">
      <c r="A2994" s="136" t="s">
        <v>4917</v>
      </c>
    </row>
    <row r="2995" spans="1:1">
      <c r="A2995" s="136" t="s">
        <v>4918</v>
      </c>
    </row>
    <row r="2996" spans="1:1">
      <c r="A2996" s="136" t="s">
        <v>4919</v>
      </c>
    </row>
    <row r="2997" spans="1:1">
      <c r="A2997" s="136" t="s">
        <v>4920</v>
      </c>
    </row>
    <row r="2998" spans="1:1">
      <c r="A2998" s="136" t="s">
        <v>4921</v>
      </c>
    </row>
    <row r="2999" spans="1:1">
      <c r="A2999" s="136" t="s">
        <v>4922</v>
      </c>
    </row>
    <row r="3000" spans="1:1">
      <c r="A3000" s="136" t="s">
        <v>4923</v>
      </c>
    </row>
    <row r="3001" spans="1:1">
      <c r="A3001" s="136" t="s">
        <v>4924</v>
      </c>
    </row>
    <row r="3002" spans="1:1">
      <c r="A3002" s="136" t="s">
        <v>4925</v>
      </c>
    </row>
    <row r="3003" spans="1:1">
      <c r="A3003" s="136" t="s">
        <v>4926</v>
      </c>
    </row>
    <row r="3004" spans="1:1">
      <c r="A3004" s="136" t="s">
        <v>4927</v>
      </c>
    </row>
    <row r="3005" spans="1:1">
      <c r="A3005" s="136" t="s">
        <v>4928</v>
      </c>
    </row>
    <row r="3006" spans="1:1">
      <c r="A3006" s="136" t="s">
        <v>4929</v>
      </c>
    </row>
    <row r="3007" spans="1:1">
      <c r="A3007" s="136" t="s">
        <v>4930</v>
      </c>
    </row>
    <row r="3008" spans="1:1">
      <c r="A3008" s="136" t="s">
        <v>4931</v>
      </c>
    </row>
    <row r="3009" spans="1:1">
      <c r="A3009" s="136" t="s">
        <v>4932</v>
      </c>
    </row>
    <row r="3010" spans="1:1">
      <c r="A3010" s="136" t="s">
        <v>4933</v>
      </c>
    </row>
    <row r="3011" spans="1:1">
      <c r="A3011" s="136" t="s">
        <v>4934</v>
      </c>
    </row>
    <row r="3012" spans="1:1">
      <c r="A3012" s="136" t="s">
        <v>4935</v>
      </c>
    </row>
    <row r="3013" spans="1:1">
      <c r="A3013" s="136" t="s">
        <v>4936</v>
      </c>
    </row>
    <row r="3014" spans="1:1">
      <c r="A3014" s="136" t="s">
        <v>4937</v>
      </c>
    </row>
    <row r="3015" spans="1:1">
      <c r="A3015" s="136" t="s">
        <v>4938</v>
      </c>
    </row>
    <row r="3016" spans="1:1">
      <c r="A3016" s="136" t="s">
        <v>4939</v>
      </c>
    </row>
    <row r="3017" spans="1:1">
      <c r="A3017" s="136" t="s">
        <v>4940</v>
      </c>
    </row>
    <row r="3018" spans="1:1">
      <c r="A3018" s="136" t="s">
        <v>4941</v>
      </c>
    </row>
    <row r="3019" spans="1:1">
      <c r="A3019" s="136" t="s">
        <v>4942</v>
      </c>
    </row>
    <row r="3020" spans="1:1">
      <c r="A3020" s="136" t="s">
        <v>4943</v>
      </c>
    </row>
    <row r="3021" spans="1:1">
      <c r="A3021" s="136" t="s">
        <v>4944</v>
      </c>
    </row>
    <row r="3022" spans="1:1">
      <c r="A3022" s="136" t="s">
        <v>4945</v>
      </c>
    </row>
    <row r="3023" spans="1:1">
      <c r="A3023" s="136" t="s">
        <v>4946</v>
      </c>
    </row>
    <row r="3024" spans="1:1">
      <c r="A3024" s="136" t="s">
        <v>4947</v>
      </c>
    </row>
    <row r="3025" spans="1:1">
      <c r="A3025" s="136" t="s">
        <v>4948</v>
      </c>
    </row>
    <row r="3026" spans="1:1">
      <c r="A3026" s="136" t="s">
        <v>4949</v>
      </c>
    </row>
    <row r="3027" spans="1:1">
      <c r="A3027" s="136" t="s">
        <v>4950</v>
      </c>
    </row>
    <row r="3028" spans="1:1">
      <c r="A3028" s="136" t="s">
        <v>4951</v>
      </c>
    </row>
    <row r="3029" spans="1:1">
      <c r="A3029" s="136" t="s">
        <v>4952</v>
      </c>
    </row>
    <row r="3030" spans="1:1">
      <c r="A3030" s="136" t="s">
        <v>4953</v>
      </c>
    </row>
    <row r="3031" spans="1:1">
      <c r="A3031" s="136" t="s">
        <v>4954</v>
      </c>
    </row>
    <row r="3032" spans="1:1">
      <c r="A3032" s="136" t="s">
        <v>4955</v>
      </c>
    </row>
    <row r="3033" spans="1:1">
      <c r="A3033" s="136" t="s">
        <v>4956</v>
      </c>
    </row>
    <row r="3034" spans="1:1">
      <c r="A3034" s="136" t="s">
        <v>4957</v>
      </c>
    </row>
    <row r="3035" spans="1:1">
      <c r="A3035" s="136" t="s">
        <v>4958</v>
      </c>
    </row>
    <row r="3036" spans="1:1">
      <c r="A3036" s="136" t="s">
        <v>4959</v>
      </c>
    </row>
    <row r="3037" spans="1:1">
      <c r="A3037" s="136" t="s">
        <v>4960</v>
      </c>
    </row>
    <row r="3038" spans="1:1">
      <c r="A3038" s="136" t="s">
        <v>4961</v>
      </c>
    </row>
    <row r="3039" spans="1:1">
      <c r="A3039" s="136" t="s">
        <v>4962</v>
      </c>
    </row>
    <row r="3040" spans="1:1">
      <c r="A3040" s="136" t="s">
        <v>4963</v>
      </c>
    </row>
    <row r="3041" spans="1:1">
      <c r="A3041" s="136" t="s">
        <v>4964</v>
      </c>
    </row>
    <row r="3042" spans="1:1">
      <c r="A3042" s="136" t="s">
        <v>4965</v>
      </c>
    </row>
    <row r="3043" spans="1:1">
      <c r="A3043" s="136" t="s">
        <v>4966</v>
      </c>
    </row>
    <row r="3044" spans="1:1">
      <c r="A3044" s="136" t="s">
        <v>4967</v>
      </c>
    </row>
    <row r="3045" spans="1:1">
      <c r="A3045" s="136" t="s">
        <v>4968</v>
      </c>
    </row>
    <row r="3046" spans="1:1">
      <c r="A3046" s="136" t="s">
        <v>4969</v>
      </c>
    </row>
    <row r="3047" spans="1:1">
      <c r="A3047" s="136" t="s">
        <v>4970</v>
      </c>
    </row>
    <row r="3048" spans="1:1">
      <c r="A3048" s="136" t="s">
        <v>4971</v>
      </c>
    </row>
    <row r="3049" spans="1:1">
      <c r="A3049" s="136" t="s">
        <v>4972</v>
      </c>
    </row>
    <row r="3050" spans="1:1">
      <c r="A3050" s="136" t="s">
        <v>4973</v>
      </c>
    </row>
    <row r="3051" spans="1:1">
      <c r="A3051" s="136" t="s">
        <v>4974</v>
      </c>
    </row>
    <row r="3052" spans="1:1">
      <c r="A3052" s="136" t="s">
        <v>4975</v>
      </c>
    </row>
    <row r="3053" spans="1:1">
      <c r="A3053" s="136" t="s">
        <v>4976</v>
      </c>
    </row>
    <row r="3054" spans="1:1">
      <c r="A3054" s="136" t="s">
        <v>4977</v>
      </c>
    </row>
    <row r="3055" spans="1:1">
      <c r="A3055" s="136" t="s">
        <v>4978</v>
      </c>
    </row>
    <row r="3056" spans="1:1">
      <c r="A3056" s="136" t="s">
        <v>4979</v>
      </c>
    </row>
    <row r="3057" spans="1:1">
      <c r="A3057" s="136" t="s">
        <v>4980</v>
      </c>
    </row>
    <row r="3058" spans="1:1">
      <c r="A3058" s="136" t="s">
        <v>4981</v>
      </c>
    </row>
    <row r="3059" spans="1:1">
      <c r="A3059" s="136" t="s">
        <v>4982</v>
      </c>
    </row>
    <row r="3060" spans="1:1">
      <c r="A3060" s="136" t="s">
        <v>4983</v>
      </c>
    </row>
    <row r="3061" spans="1:1">
      <c r="A3061" s="136" t="s">
        <v>4984</v>
      </c>
    </row>
    <row r="3062" spans="1:1">
      <c r="A3062" s="136" t="s">
        <v>4985</v>
      </c>
    </row>
    <row r="3063" spans="1:1">
      <c r="A3063" s="136" t="s">
        <v>4986</v>
      </c>
    </row>
    <row r="3064" spans="1:1">
      <c r="A3064" s="136" t="s">
        <v>4987</v>
      </c>
    </row>
    <row r="3065" spans="1:1">
      <c r="A3065" s="136" t="s">
        <v>4988</v>
      </c>
    </row>
    <row r="3066" spans="1:1">
      <c r="A3066" s="136" t="s">
        <v>4989</v>
      </c>
    </row>
    <row r="3067" spans="1:1">
      <c r="A3067" s="136" t="s">
        <v>4990</v>
      </c>
    </row>
    <row r="3068" spans="1:1">
      <c r="A3068" s="136" t="s">
        <v>4991</v>
      </c>
    </row>
    <row r="3069" spans="1:1">
      <c r="A3069" s="136" t="s">
        <v>4992</v>
      </c>
    </row>
    <row r="3070" spans="1:1">
      <c r="A3070" s="136" t="s">
        <v>4993</v>
      </c>
    </row>
    <row r="3071" spans="1:1">
      <c r="A3071" s="136" t="s">
        <v>4994</v>
      </c>
    </row>
    <row r="3072" spans="1:1">
      <c r="A3072" s="136" t="s">
        <v>4995</v>
      </c>
    </row>
    <row r="3073" spans="1:1">
      <c r="A3073" s="136" t="s">
        <v>4996</v>
      </c>
    </row>
    <row r="3074" spans="1:1">
      <c r="A3074" s="136" t="s">
        <v>4997</v>
      </c>
    </row>
    <row r="3075" spans="1:1">
      <c r="A3075" s="136" t="s">
        <v>4998</v>
      </c>
    </row>
    <row r="3076" spans="1:1">
      <c r="A3076" s="136" t="s">
        <v>4999</v>
      </c>
    </row>
    <row r="3077" spans="1:1">
      <c r="A3077" s="136" t="s">
        <v>5000</v>
      </c>
    </row>
    <row r="3078" spans="1:1">
      <c r="A3078" s="136" t="s">
        <v>5001</v>
      </c>
    </row>
    <row r="3079" spans="1:1">
      <c r="A3079" s="136" t="s">
        <v>5002</v>
      </c>
    </row>
    <row r="3080" spans="1:1">
      <c r="A3080" s="136" t="s">
        <v>5003</v>
      </c>
    </row>
    <row r="3081" spans="1:1">
      <c r="A3081" s="136" t="s">
        <v>5004</v>
      </c>
    </row>
    <row r="3082" spans="1:1">
      <c r="A3082" s="136" t="s">
        <v>5005</v>
      </c>
    </row>
    <row r="3083" spans="1:1">
      <c r="A3083" s="136" t="s">
        <v>5006</v>
      </c>
    </row>
    <row r="3084" spans="1:1">
      <c r="A3084" s="136" t="s">
        <v>5007</v>
      </c>
    </row>
    <row r="3085" spans="1:1">
      <c r="A3085" s="136" t="s">
        <v>5008</v>
      </c>
    </row>
    <row r="3086" spans="1:1">
      <c r="A3086" s="136" t="s">
        <v>5009</v>
      </c>
    </row>
    <row r="3087" spans="1:1">
      <c r="A3087" s="136" t="s">
        <v>5010</v>
      </c>
    </row>
    <row r="3088" spans="1:1">
      <c r="A3088" s="136" t="s">
        <v>5011</v>
      </c>
    </row>
    <row r="3089" spans="1:1">
      <c r="A3089" s="136" t="s">
        <v>5012</v>
      </c>
    </row>
    <row r="3090" spans="1:1">
      <c r="A3090" s="136" t="s">
        <v>5013</v>
      </c>
    </row>
    <row r="3091" spans="1:1">
      <c r="A3091" s="136" t="s">
        <v>5014</v>
      </c>
    </row>
    <row r="3092" spans="1:1">
      <c r="A3092" s="136" t="s">
        <v>5015</v>
      </c>
    </row>
    <row r="3093" spans="1:1">
      <c r="A3093" s="136" t="s">
        <v>5016</v>
      </c>
    </row>
    <row r="3094" spans="1:1">
      <c r="A3094" s="136" t="s">
        <v>5017</v>
      </c>
    </row>
    <row r="3095" spans="1:1">
      <c r="A3095" s="136" t="s">
        <v>5018</v>
      </c>
    </row>
    <row r="3096" spans="1:1">
      <c r="A3096" s="136" t="s">
        <v>5019</v>
      </c>
    </row>
    <row r="3097" spans="1:1">
      <c r="A3097" s="136" t="s">
        <v>5020</v>
      </c>
    </row>
    <row r="3098" spans="1:1">
      <c r="A3098" s="136" t="s">
        <v>5021</v>
      </c>
    </row>
    <row r="3099" spans="1:1">
      <c r="A3099" s="136" t="s">
        <v>5022</v>
      </c>
    </row>
    <row r="3100" spans="1:1">
      <c r="A3100" s="136" t="s">
        <v>5023</v>
      </c>
    </row>
    <row r="3101" spans="1:1">
      <c r="A3101" s="136" t="s">
        <v>5024</v>
      </c>
    </row>
    <row r="3102" spans="1:1">
      <c r="A3102" s="136" t="s">
        <v>5025</v>
      </c>
    </row>
    <row r="3103" spans="1:1">
      <c r="A3103" s="136" t="s">
        <v>5026</v>
      </c>
    </row>
    <row r="3104" spans="1:1">
      <c r="A3104" s="136" t="s">
        <v>5027</v>
      </c>
    </row>
    <row r="3105" spans="1:1">
      <c r="A3105" s="136" t="s">
        <v>5028</v>
      </c>
    </row>
    <row r="3106" spans="1:1">
      <c r="A3106" s="136" t="s">
        <v>5029</v>
      </c>
    </row>
    <row r="3107" spans="1:1">
      <c r="A3107" s="136" t="s">
        <v>5030</v>
      </c>
    </row>
    <row r="3108" spans="1:1">
      <c r="A3108" s="136" t="s">
        <v>5031</v>
      </c>
    </row>
    <row r="3109" spans="1:1">
      <c r="A3109" s="136" t="s">
        <v>5032</v>
      </c>
    </row>
    <row r="3110" spans="1:1">
      <c r="A3110" s="136" t="s">
        <v>5033</v>
      </c>
    </row>
    <row r="3111" spans="1:1">
      <c r="A3111" s="136" t="s">
        <v>5034</v>
      </c>
    </row>
    <row r="3112" spans="1:1">
      <c r="A3112" s="136" t="s">
        <v>5035</v>
      </c>
    </row>
    <row r="3113" spans="1:1">
      <c r="A3113" s="136" t="s">
        <v>5036</v>
      </c>
    </row>
    <row r="3114" spans="1:1">
      <c r="A3114" s="136" t="s">
        <v>5037</v>
      </c>
    </row>
    <row r="3115" spans="1:1">
      <c r="A3115" s="136" t="s">
        <v>5038</v>
      </c>
    </row>
    <row r="3116" spans="1:1">
      <c r="A3116" s="136" t="s">
        <v>5039</v>
      </c>
    </row>
    <row r="3117" spans="1:1">
      <c r="A3117" s="136" t="s">
        <v>5040</v>
      </c>
    </row>
    <row r="3118" spans="1:1">
      <c r="A3118" s="136" t="s">
        <v>5041</v>
      </c>
    </row>
    <row r="3119" spans="1:1">
      <c r="A3119" s="136" t="s">
        <v>5042</v>
      </c>
    </row>
    <row r="3120" spans="1:1">
      <c r="A3120" s="136" t="s">
        <v>5043</v>
      </c>
    </row>
    <row r="3121" spans="1:1">
      <c r="A3121" s="136" t="s">
        <v>5044</v>
      </c>
    </row>
    <row r="3122" spans="1:1">
      <c r="A3122" s="136" t="s">
        <v>5045</v>
      </c>
    </row>
    <row r="3123" spans="1:1">
      <c r="A3123" s="136" t="s">
        <v>5046</v>
      </c>
    </row>
    <row r="3124" spans="1:1">
      <c r="A3124" s="136" t="s">
        <v>5047</v>
      </c>
    </row>
    <row r="3125" spans="1:1">
      <c r="A3125" s="136" t="s">
        <v>5048</v>
      </c>
    </row>
    <row r="3126" spans="1:1">
      <c r="A3126" s="136" t="s">
        <v>5049</v>
      </c>
    </row>
    <row r="3127" spans="1:1">
      <c r="A3127" s="136" t="s">
        <v>5050</v>
      </c>
    </row>
    <row r="3128" spans="1:1">
      <c r="A3128" s="136" t="s">
        <v>5051</v>
      </c>
    </row>
    <row r="3129" spans="1:1">
      <c r="A3129" s="136" t="s">
        <v>5052</v>
      </c>
    </row>
    <row r="3130" spans="1:1">
      <c r="A3130" s="136" t="s">
        <v>5053</v>
      </c>
    </row>
    <row r="3131" spans="1:1">
      <c r="A3131" s="136" t="s">
        <v>5054</v>
      </c>
    </row>
    <row r="3132" spans="1:1">
      <c r="A3132" s="136" t="s">
        <v>5055</v>
      </c>
    </row>
    <row r="3133" spans="1:1">
      <c r="A3133" s="136" t="s">
        <v>5056</v>
      </c>
    </row>
    <row r="3134" spans="1:1">
      <c r="A3134" s="136" t="s">
        <v>5057</v>
      </c>
    </row>
    <row r="3135" spans="1:1">
      <c r="A3135" s="136" t="s">
        <v>5058</v>
      </c>
    </row>
    <row r="3136" spans="1:1">
      <c r="A3136" s="136" t="s">
        <v>5059</v>
      </c>
    </row>
    <row r="3137" spans="1:1">
      <c r="A3137" s="136" t="s">
        <v>5060</v>
      </c>
    </row>
    <row r="3138" spans="1:1">
      <c r="A3138" s="136" t="s">
        <v>5061</v>
      </c>
    </row>
    <row r="3139" spans="1:1">
      <c r="A3139" s="136" t="s">
        <v>5062</v>
      </c>
    </row>
    <row r="3140" spans="1:1">
      <c r="A3140" s="136" t="s">
        <v>5063</v>
      </c>
    </row>
    <row r="3141" spans="1:1">
      <c r="A3141" s="136" t="s">
        <v>5064</v>
      </c>
    </row>
    <row r="3142" spans="1:1">
      <c r="A3142" s="136" t="s">
        <v>5065</v>
      </c>
    </row>
    <row r="3143" spans="1:1">
      <c r="A3143" s="136" t="s">
        <v>5066</v>
      </c>
    </row>
    <row r="3144" spans="1:1">
      <c r="A3144" s="136" t="s">
        <v>5067</v>
      </c>
    </row>
    <row r="3145" spans="1:1">
      <c r="A3145" s="136" t="s">
        <v>5068</v>
      </c>
    </row>
    <row r="3146" spans="1:1">
      <c r="A3146" s="136" t="s">
        <v>5069</v>
      </c>
    </row>
    <row r="3147" spans="1:1">
      <c r="A3147" s="136" t="s">
        <v>5070</v>
      </c>
    </row>
    <row r="3148" spans="1:1">
      <c r="A3148" s="136" t="s">
        <v>5071</v>
      </c>
    </row>
    <row r="3149" spans="1:1">
      <c r="A3149" s="136" t="s">
        <v>5072</v>
      </c>
    </row>
    <row r="3150" spans="1:1">
      <c r="A3150" s="136" t="s">
        <v>5073</v>
      </c>
    </row>
    <row r="3151" spans="1:1">
      <c r="A3151" s="136" t="s">
        <v>5074</v>
      </c>
    </row>
    <row r="3152" spans="1:1">
      <c r="A3152" s="136" t="s">
        <v>5075</v>
      </c>
    </row>
    <row r="3153" spans="1:1">
      <c r="A3153" s="136" t="s">
        <v>5076</v>
      </c>
    </row>
    <row r="3154" spans="1:1">
      <c r="A3154" s="136" t="s">
        <v>5077</v>
      </c>
    </row>
    <row r="3155" spans="1:1">
      <c r="A3155" s="136" t="s">
        <v>5078</v>
      </c>
    </row>
    <row r="3156" spans="1:1">
      <c r="A3156" s="136" t="s">
        <v>5079</v>
      </c>
    </row>
    <row r="3157" spans="1:1">
      <c r="A3157" s="136" t="s">
        <v>5080</v>
      </c>
    </row>
    <row r="3158" spans="1:1">
      <c r="A3158" s="136" t="s">
        <v>5081</v>
      </c>
    </row>
    <row r="3159" spans="1:1">
      <c r="A3159" s="136" t="s">
        <v>5082</v>
      </c>
    </row>
    <row r="3160" spans="1:1">
      <c r="A3160" s="136" t="s">
        <v>5083</v>
      </c>
    </row>
    <row r="3161" spans="1:1">
      <c r="A3161" s="136" t="s">
        <v>5084</v>
      </c>
    </row>
    <row r="3162" spans="1:1">
      <c r="A3162" s="136" t="s">
        <v>5085</v>
      </c>
    </row>
    <row r="3163" spans="1:1">
      <c r="A3163" s="136" t="s">
        <v>5086</v>
      </c>
    </row>
    <row r="3164" spans="1:1">
      <c r="A3164" s="136" t="s">
        <v>5087</v>
      </c>
    </row>
    <row r="3165" spans="1:1">
      <c r="A3165" s="136" t="s">
        <v>5088</v>
      </c>
    </row>
    <row r="3166" spans="1:1">
      <c r="A3166" s="136" t="s">
        <v>5089</v>
      </c>
    </row>
    <row r="3167" spans="1:1">
      <c r="A3167" s="136" t="s">
        <v>5090</v>
      </c>
    </row>
    <row r="3168" spans="1:1">
      <c r="A3168" s="136" t="s">
        <v>5091</v>
      </c>
    </row>
    <row r="3169" spans="1:1">
      <c r="A3169" s="136" t="s">
        <v>5092</v>
      </c>
    </row>
    <row r="3170" spans="1:1">
      <c r="A3170" s="136" t="s">
        <v>5093</v>
      </c>
    </row>
    <row r="3171" spans="1:1">
      <c r="A3171" s="136" t="s">
        <v>5094</v>
      </c>
    </row>
    <row r="3172" spans="1:1">
      <c r="A3172" s="136" t="s">
        <v>5095</v>
      </c>
    </row>
    <row r="3173" spans="1:1">
      <c r="A3173" s="136" t="s">
        <v>5096</v>
      </c>
    </row>
    <row r="3174" spans="1:1">
      <c r="A3174" s="136" t="s">
        <v>5097</v>
      </c>
    </row>
    <row r="3175" spans="1:1">
      <c r="A3175" s="136" t="s">
        <v>5098</v>
      </c>
    </row>
    <row r="3176" spans="1:1">
      <c r="A3176" s="136" t="s">
        <v>5099</v>
      </c>
    </row>
    <row r="3177" spans="1:1">
      <c r="A3177" s="136" t="s">
        <v>5100</v>
      </c>
    </row>
    <row r="3178" spans="1:1">
      <c r="A3178" s="136" t="s">
        <v>5101</v>
      </c>
    </row>
    <row r="3179" spans="1:1">
      <c r="A3179" s="136" t="s">
        <v>5102</v>
      </c>
    </row>
    <row r="3180" spans="1:1">
      <c r="A3180" s="136" t="s">
        <v>5103</v>
      </c>
    </row>
    <row r="3181" spans="1:1">
      <c r="A3181" s="136" t="s">
        <v>5104</v>
      </c>
    </row>
    <row r="3182" spans="1:1">
      <c r="A3182" s="136" t="s">
        <v>5105</v>
      </c>
    </row>
    <row r="3183" spans="1:1">
      <c r="A3183" s="136" t="s">
        <v>5106</v>
      </c>
    </row>
    <row r="3184" spans="1:1">
      <c r="A3184" s="136" t="s">
        <v>5107</v>
      </c>
    </row>
    <row r="3185" spans="1:1">
      <c r="A3185" s="136" t="s">
        <v>5108</v>
      </c>
    </row>
    <row r="3186" spans="1:1">
      <c r="A3186" s="136" t="s">
        <v>5109</v>
      </c>
    </row>
    <row r="3187" spans="1:1">
      <c r="A3187" s="136" t="s">
        <v>5110</v>
      </c>
    </row>
    <row r="3188" spans="1:1">
      <c r="A3188" s="136" t="s">
        <v>5111</v>
      </c>
    </row>
    <row r="3189" spans="1:1">
      <c r="A3189" s="136" t="s">
        <v>5112</v>
      </c>
    </row>
    <row r="3190" spans="1:1">
      <c r="A3190" s="136" t="s">
        <v>5113</v>
      </c>
    </row>
    <row r="3191" spans="1:1">
      <c r="A3191" s="136" t="s">
        <v>5114</v>
      </c>
    </row>
    <row r="3192" spans="1:1">
      <c r="A3192" s="136" t="s">
        <v>5115</v>
      </c>
    </row>
    <row r="3193" spans="1:1">
      <c r="A3193" s="136" t="s">
        <v>5116</v>
      </c>
    </row>
    <row r="3194" spans="1:1">
      <c r="A3194" s="136" t="s">
        <v>5117</v>
      </c>
    </row>
    <row r="3195" spans="1:1">
      <c r="A3195" s="136" t="s">
        <v>5118</v>
      </c>
    </row>
    <row r="3196" spans="1:1">
      <c r="A3196" s="136" t="s">
        <v>5119</v>
      </c>
    </row>
    <row r="3197" spans="1:1">
      <c r="A3197" s="136" t="s">
        <v>5120</v>
      </c>
    </row>
    <row r="3198" spans="1:1">
      <c r="A3198" s="136" t="s">
        <v>5121</v>
      </c>
    </row>
    <row r="3199" spans="1:1">
      <c r="A3199" s="136" t="s">
        <v>5122</v>
      </c>
    </row>
    <row r="3200" spans="1:1">
      <c r="A3200" s="136" t="s">
        <v>5123</v>
      </c>
    </row>
    <row r="3201" spans="1:1">
      <c r="A3201" s="136" t="s">
        <v>5124</v>
      </c>
    </row>
    <row r="3202" spans="1:1">
      <c r="A3202" s="136" t="s">
        <v>5125</v>
      </c>
    </row>
    <row r="3203" spans="1:1">
      <c r="A3203" s="136" t="s">
        <v>5126</v>
      </c>
    </row>
    <row r="3204" spans="1:1">
      <c r="A3204" s="136" t="s">
        <v>5127</v>
      </c>
    </row>
    <row r="3205" spans="1:1">
      <c r="A3205" s="136" t="s">
        <v>5128</v>
      </c>
    </row>
    <row r="3206" spans="1:1">
      <c r="A3206" s="136" t="s">
        <v>5129</v>
      </c>
    </row>
    <row r="3207" spans="1:1">
      <c r="A3207" s="136" t="s">
        <v>5130</v>
      </c>
    </row>
    <row r="3208" spans="1:1">
      <c r="A3208" s="136" t="s">
        <v>5131</v>
      </c>
    </row>
    <row r="3209" spans="1:1">
      <c r="A3209" s="136" t="s">
        <v>5132</v>
      </c>
    </row>
    <row r="3210" spans="1:1">
      <c r="A3210" s="136" t="s">
        <v>5133</v>
      </c>
    </row>
    <row r="3211" spans="1:1">
      <c r="A3211" s="136" t="s">
        <v>5134</v>
      </c>
    </row>
    <row r="3212" spans="1:1">
      <c r="A3212" s="136" t="s">
        <v>5135</v>
      </c>
    </row>
    <row r="3213" spans="1:1">
      <c r="A3213" s="136" t="s">
        <v>5136</v>
      </c>
    </row>
    <row r="3214" spans="1:1">
      <c r="A3214" s="136" t="s">
        <v>5137</v>
      </c>
    </row>
    <row r="3215" spans="1:1">
      <c r="A3215" s="136" t="s">
        <v>5138</v>
      </c>
    </row>
    <row r="3216" spans="1:1">
      <c r="A3216" s="136" t="s">
        <v>5139</v>
      </c>
    </row>
    <row r="3217" spans="1:1">
      <c r="A3217" s="136" t="s">
        <v>5140</v>
      </c>
    </row>
    <row r="3218" spans="1:1">
      <c r="A3218" s="136" t="s">
        <v>5141</v>
      </c>
    </row>
    <row r="3219" spans="1:1">
      <c r="A3219" s="136" t="s">
        <v>5142</v>
      </c>
    </row>
    <row r="3220" spans="1:1">
      <c r="A3220" s="136" t="s">
        <v>5143</v>
      </c>
    </row>
    <row r="3221" spans="1:1">
      <c r="A3221" s="136" t="s">
        <v>5144</v>
      </c>
    </row>
    <row r="3222" spans="1:1">
      <c r="A3222" s="136" t="s">
        <v>5145</v>
      </c>
    </row>
    <row r="3223" spans="1:1">
      <c r="A3223" s="136" t="s">
        <v>5146</v>
      </c>
    </row>
    <row r="3224" spans="1:1">
      <c r="A3224" s="136" t="s">
        <v>5147</v>
      </c>
    </row>
    <row r="3225" spans="1:1">
      <c r="A3225" s="136" t="s">
        <v>5148</v>
      </c>
    </row>
    <row r="3226" spans="1:1">
      <c r="A3226" s="136" t="s">
        <v>5149</v>
      </c>
    </row>
    <row r="3227" spans="1:1">
      <c r="A3227" s="136" t="s">
        <v>5150</v>
      </c>
    </row>
    <row r="3228" spans="1:1">
      <c r="A3228" s="136" t="s">
        <v>5151</v>
      </c>
    </row>
    <row r="3229" spans="1:1">
      <c r="A3229" s="136" t="s">
        <v>5152</v>
      </c>
    </row>
    <row r="3230" spans="1:1">
      <c r="A3230" s="136" t="s">
        <v>5153</v>
      </c>
    </row>
    <row r="3231" spans="1:1">
      <c r="A3231" s="136" t="s">
        <v>5154</v>
      </c>
    </row>
    <row r="3232" spans="1:1">
      <c r="A3232" s="136" t="s">
        <v>5155</v>
      </c>
    </row>
    <row r="3233" spans="1:1">
      <c r="A3233" s="136" t="s">
        <v>5156</v>
      </c>
    </row>
    <row r="3234" spans="1:1">
      <c r="A3234" s="136" t="s">
        <v>5157</v>
      </c>
    </row>
    <row r="3235" spans="1:1">
      <c r="A3235" s="136" t="s">
        <v>5158</v>
      </c>
    </row>
    <row r="3236" spans="1:1">
      <c r="A3236" s="136" t="s">
        <v>5159</v>
      </c>
    </row>
    <row r="3237" spans="1:1">
      <c r="A3237" s="136" t="s">
        <v>5160</v>
      </c>
    </row>
    <row r="3238" spans="1:1">
      <c r="A3238" s="136" t="s">
        <v>5161</v>
      </c>
    </row>
    <row r="3239" spans="1:1">
      <c r="A3239" s="136" t="s">
        <v>5162</v>
      </c>
    </row>
    <row r="3240" spans="1:1">
      <c r="A3240" s="136" t="s">
        <v>5163</v>
      </c>
    </row>
    <row r="3241" spans="1:1">
      <c r="A3241" s="136" t="s">
        <v>5164</v>
      </c>
    </row>
    <row r="3242" spans="1:1">
      <c r="A3242" s="136" t="s">
        <v>5165</v>
      </c>
    </row>
    <row r="3243" spans="1:1">
      <c r="A3243" s="136" t="s">
        <v>5166</v>
      </c>
    </row>
    <row r="3244" spans="1:1">
      <c r="A3244" s="136" t="s">
        <v>5167</v>
      </c>
    </row>
    <row r="3245" spans="1:1">
      <c r="A3245" s="136" t="s">
        <v>5168</v>
      </c>
    </row>
    <row r="3246" spans="1:1">
      <c r="A3246" s="136" t="s">
        <v>5169</v>
      </c>
    </row>
    <row r="3247" spans="1:1">
      <c r="A3247" s="136" t="s">
        <v>5170</v>
      </c>
    </row>
    <row r="3248" spans="1:1">
      <c r="A3248" s="136" t="s">
        <v>5171</v>
      </c>
    </row>
    <row r="3249" spans="1:1">
      <c r="A3249" s="136" t="s">
        <v>5172</v>
      </c>
    </row>
    <row r="3250" spans="1:1">
      <c r="A3250" s="136" t="s">
        <v>5173</v>
      </c>
    </row>
    <row r="3251" spans="1:1">
      <c r="A3251" s="136" t="s">
        <v>5174</v>
      </c>
    </row>
    <row r="3252" spans="1:1">
      <c r="A3252" s="136" t="s">
        <v>5175</v>
      </c>
    </row>
    <row r="3253" spans="1:1">
      <c r="A3253" s="136" t="s">
        <v>5176</v>
      </c>
    </row>
    <row r="3254" spans="1:1">
      <c r="A3254" s="136" t="s">
        <v>5177</v>
      </c>
    </row>
    <row r="3255" spans="1:1">
      <c r="A3255" s="136" t="s">
        <v>5178</v>
      </c>
    </row>
    <row r="3256" spans="1:1">
      <c r="A3256" s="136" t="s">
        <v>5179</v>
      </c>
    </row>
    <row r="3257" spans="1:1">
      <c r="A3257" s="136" t="s">
        <v>5180</v>
      </c>
    </row>
    <row r="3258" spans="1:1">
      <c r="A3258" s="136" t="s">
        <v>5181</v>
      </c>
    </row>
    <row r="3259" spans="1:1">
      <c r="A3259" s="136" t="s">
        <v>5182</v>
      </c>
    </row>
    <row r="3260" spans="1:1">
      <c r="A3260" s="136" t="s">
        <v>5183</v>
      </c>
    </row>
    <row r="3261" spans="1:1">
      <c r="A3261" s="136" t="s">
        <v>5184</v>
      </c>
    </row>
    <row r="3262" spans="1:1">
      <c r="A3262" s="136" t="s">
        <v>5185</v>
      </c>
    </row>
    <row r="3263" spans="1:1">
      <c r="A3263" s="136" t="s">
        <v>5186</v>
      </c>
    </row>
    <row r="3264" spans="1:1">
      <c r="A3264" s="136" t="s">
        <v>5187</v>
      </c>
    </row>
    <row r="3265" spans="1:1">
      <c r="A3265" s="136" t="s">
        <v>5188</v>
      </c>
    </row>
    <row r="3266" spans="1:1">
      <c r="A3266" s="136" t="s">
        <v>5189</v>
      </c>
    </row>
    <row r="3267" spans="1:1">
      <c r="A3267" s="136" t="s">
        <v>5190</v>
      </c>
    </row>
    <row r="3268" spans="1:1">
      <c r="A3268" s="136" t="s">
        <v>5191</v>
      </c>
    </row>
    <row r="3269" spans="1:1">
      <c r="A3269" s="136" t="s">
        <v>5192</v>
      </c>
    </row>
    <row r="3270" spans="1:1">
      <c r="A3270" s="136" t="s">
        <v>5193</v>
      </c>
    </row>
    <row r="3271" spans="1:1">
      <c r="A3271" s="136" t="s">
        <v>5194</v>
      </c>
    </row>
    <row r="3272" spans="1:1">
      <c r="A3272" s="136" t="s">
        <v>5195</v>
      </c>
    </row>
    <row r="3273" spans="1:1">
      <c r="A3273" s="136" t="s">
        <v>5196</v>
      </c>
    </row>
    <row r="3274" spans="1:1">
      <c r="A3274" s="136" t="s">
        <v>5197</v>
      </c>
    </row>
    <row r="3275" spans="1:1">
      <c r="A3275" s="136" t="s">
        <v>5198</v>
      </c>
    </row>
    <row r="3276" spans="1:1">
      <c r="A3276" s="136" t="s">
        <v>5199</v>
      </c>
    </row>
    <row r="3277" spans="1:1">
      <c r="A3277" s="136" t="s">
        <v>5200</v>
      </c>
    </row>
    <row r="3278" spans="1:1">
      <c r="A3278" s="136" t="s">
        <v>5201</v>
      </c>
    </row>
    <row r="3279" spans="1:1">
      <c r="A3279" s="136" t="s">
        <v>5202</v>
      </c>
    </row>
    <row r="3280" spans="1:1">
      <c r="A3280" s="136" t="s">
        <v>5203</v>
      </c>
    </row>
    <row r="3281" spans="1:1">
      <c r="A3281" s="136" t="s">
        <v>5204</v>
      </c>
    </row>
    <row r="3282" spans="1:1">
      <c r="A3282" s="136" t="s">
        <v>5205</v>
      </c>
    </row>
    <row r="3283" spans="1:1">
      <c r="A3283" s="136" t="s">
        <v>5206</v>
      </c>
    </row>
    <row r="3284" spans="1:1">
      <c r="A3284" s="136" t="s">
        <v>5207</v>
      </c>
    </row>
    <row r="3285" spans="1:1">
      <c r="A3285" s="136" t="s">
        <v>5208</v>
      </c>
    </row>
    <row r="3286" spans="1:1">
      <c r="A3286" s="136" t="s">
        <v>5209</v>
      </c>
    </row>
    <row r="3287" spans="1:1">
      <c r="A3287" s="136" t="s">
        <v>5210</v>
      </c>
    </row>
    <row r="3288" spans="1:1">
      <c r="A3288" s="136" t="s">
        <v>5211</v>
      </c>
    </row>
    <row r="3289" spans="1:1">
      <c r="A3289" s="136" t="s">
        <v>5212</v>
      </c>
    </row>
    <row r="3290" spans="1:1">
      <c r="A3290" s="136" t="s">
        <v>5213</v>
      </c>
    </row>
    <row r="3291" spans="1:1">
      <c r="A3291" s="136" t="s">
        <v>5214</v>
      </c>
    </row>
    <row r="3292" spans="1:1">
      <c r="A3292" s="136" t="s">
        <v>5215</v>
      </c>
    </row>
    <row r="3293" spans="1:1">
      <c r="A3293" s="136" t="s">
        <v>5216</v>
      </c>
    </row>
    <row r="3294" spans="1:1">
      <c r="A3294" s="136" t="s">
        <v>5217</v>
      </c>
    </row>
    <row r="3295" spans="1:1">
      <c r="A3295" s="136" t="s">
        <v>5218</v>
      </c>
    </row>
    <row r="3296" spans="1:1">
      <c r="A3296" s="136" t="s">
        <v>5219</v>
      </c>
    </row>
    <row r="3297" spans="1:1">
      <c r="A3297" s="136" t="s">
        <v>5220</v>
      </c>
    </row>
    <row r="3298" spans="1:1">
      <c r="A3298" s="136" t="s">
        <v>5221</v>
      </c>
    </row>
    <row r="3299" spans="1:1">
      <c r="A3299" s="136" t="s">
        <v>5222</v>
      </c>
    </row>
    <row r="3300" spans="1:1">
      <c r="A3300" s="136" t="s">
        <v>5223</v>
      </c>
    </row>
    <row r="3301" spans="1:1">
      <c r="A3301" s="136" t="s">
        <v>5224</v>
      </c>
    </row>
    <row r="3302" spans="1:1">
      <c r="A3302" s="136" t="s">
        <v>5225</v>
      </c>
    </row>
    <row r="3303" spans="1:1">
      <c r="A3303" s="136" t="s">
        <v>5226</v>
      </c>
    </row>
    <row r="3304" spans="1:1">
      <c r="A3304" s="136" t="s">
        <v>5227</v>
      </c>
    </row>
    <row r="3305" spans="1:1">
      <c r="A3305" s="136" t="s">
        <v>5228</v>
      </c>
    </row>
    <row r="3306" spans="1:1">
      <c r="A3306" s="136" t="s">
        <v>5229</v>
      </c>
    </row>
    <row r="3307" spans="1:1">
      <c r="A3307" s="136" t="s">
        <v>5230</v>
      </c>
    </row>
    <row r="3308" spans="1:1">
      <c r="A3308" s="136" t="s">
        <v>5231</v>
      </c>
    </row>
    <row r="3309" spans="1:1">
      <c r="A3309" s="136" t="s">
        <v>5232</v>
      </c>
    </row>
    <row r="3310" spans="1:1">
      <c r="A3310" s="136" t="s">
        <v>5233</v>
      </c>
    </row>
    <row r="3311" spans="1:1">
      <c r="A3311" s="136" t="s">
        <v>5234</v>
      </c>
    </row>
    <row r="3312" spans="1:1">
      <c r="A3312" s="136" t="s">
        <v>5235</v>
      </c>
    </row>
    <row r="3313" spans="1:1">
      <c r="A3313" s="136" t="s">
        <v>5236</v>
      </c>
    </row>
    <row r="3314" spans="1:1">
      <c r="A3314" s="136" t="s">
        <v>5237</v>
      </c>
    </row>
    <row r="3315" spans="1:1">
      <c r="A3315" s="136" t="s">
        <v>5238</v>
      </c>
    </row>
    <row r="3316" spans="1:1">
      <c r="A3316" s="136" t="s">
        <v>5239</v>
      </c>
    </row>
    <row r="3317" spans="1:1">
      <c r="A3317" s="136" t="s">
        <v>5240</v>
      </c>
    </row>
    <row r="3318" spans="1:1">
      <c r="A3318" s="136" t="s">
        <v>5241</v>
      </c>
    </row>
    <row r="3319" spans="1:1">
      <c r="A3319" s="136" t="s">
        <v>5242</v>
      </c>
    </row>
    <row r="3320" spans="1:1">
      <c r="A3320" s="136" t="s">
        <v>5243</v>
      </c>
    </row>
    <row r="3321" spans="1:1">
      <c r="A3321" s="136" t="s">
        <v>5244</v>
      </c>
    </row>
    <row r="3322" spans="1:1">
      <c r="A3322" s="136" t="s">
        <v>5245</v>
      </c>
    </row>
    <row r="3323" spans="1:1">
      <c r="A3323" s="136" t="s">
        <v>5246</v>
      </c>
    </row>
    <row r="3324" spans="1:1">
      <c r="A3324" s="136" t="s">
        <v>5247</v>
      </c>
    </row>
    <row r="3325" spans="1:1">
      <c r="A3325" s="136" t="s">
        <v>5248</v>
      </c>
    </row>
    <row r="3326" spans="1:1">
      <c r="A3326" s="136" t="s">
        <v>5249</v>
      </c>
    </row>
    <row r="3327" spans="1:1">
      <c r="A3327" s="136" t="s">
        <v>5250</v>
      </c>
    </row>
    <row r="3328" spans="1:1">
      <c r="A3328" s="136" t="s">
        <v>5251</v>
      </c>
    </row>
    <row r="3329" spans="1:1">
      <c r="A3329" s="136" t="s">
        <v>5252</v>
      </c>
    </row>
    <row r="3330" spans="1:1">
      <c r="A3330" s="136" t="s">
        <v>5253</v>
      </c>
    </row>
    <row r="3331" spans="1:1">
      <c r="A3331" s="136" t="s">
        <v>5254</v>
      </c>
    </row>
    <row r="3332" spans="1:1">
      <c r="A3332" s="136" t="s">
        <v>5255</v>
      </c>
    </row>
    <row r="3333" spans="1:1">
      <c r="A3333" s="136" t="s">
        <v>5256</v>
      </c>
    </row>
    <row r="3334" spans="1:1">
      <c r="A3334" s="136" t="s">
        <v>5257</v>
      </c>
    </row>
    <row r="3335" spans="1:1">
      <c r="A3335" s="136" t="s">
        <v>5258</v>
      </c>
    </row>
    <row r="3336" spans="1:1">
      <c r="A3336" s="136" t="s">
        <v>5259</v>
      </c>
    </row>
    <row r="3337" spans="1:1">
      <c r="A3337" s="136" t="s">
        <v>5260</v>
      </c>
    </row>
    <row r="3338" spans="1:1">
      <c r="A3338" s="136" t="s">
        <v>5261</v>
      </c>
    </row>
    <row r="3339" spans="1:1">
      <c r="A3339" s="136" t="s">
        <v>5262</v>
      </c>
    </row>
    <row r="3340" spans="1:1">
      <c r="A3340" s="136" t="s">
        <v>5263</v>
      </c>
    </row>
    <row r="3341" spans="1:1">
      <c r="A3341" s="136" t="s">
        <v>5264</v>
      </c>
    </row>
    <row r="3342" spans="1:1">
      <c r="A3342" s="136" t="s">
        <v>5265</v>
      </c>
    </row>
    <row r="3343" spans="1:1">
      <c r="A3343" s="136" t="s">
        <v>5266</v>
      </c>
    </row>
    <row r="3344" spans="1:1">
      <c r="A3344" s="136" t="s">
        <v>5267</v>
      </c>
    </row>
    <row r="3345" spans="1:1">
      <c r="A3345" s="136" t="s">
        <v>5268</v>
      </c>
    </row>
    <row r="3346" spans="1:1">
      <c r="A3346" s="136" t="s">
        <v>5269</v>
      </c>
    </row>
    <row r="3347" spans="1:1">
      <c r="A3347" s="136" t="s">
        <v>5270</v>
      </c>
    </row>
    <row r="3348" spans="1:1">
      <c r="A3348" s="136" t="s">
        <v>5271</v>
      </c>
    </row>
    <row r="3349" spans="1:1">
      <c r="A3349" s="136" t="s">
        <v>5272</v>
      </c>
    </row>
    <row r="3350" spans="1:1">
      <c r="A3350" s="136" t="s">
        <v>5273</v>
      </c>
    </row>
    <row r="3351" spans="1:1">
      <c r="A3351" s="136" t="s">
        <v>5274</v>
      </c>
    </row>
    <row r="3352" spans="1:1">
      <c r="A3352" s="136" t="s">
        <v>5275</v>
      </c>
    </row>
    <row r="3353" spans="1:1">
      <c r="A3353" s="136" t="s">
        <v>5276</v>
      </c>
    </row>
    <row r="3354" spans="1:1">
      <c r="A3354" s="136" t="s">
        <v>5277</v>
      </c>
    </row>
    <row r="3355" spans="1:1">
      <c r="A3355" s="136" t="s">
        <v>5278</v>
      </c>
    </row>
    <row r="3356" spans="1:1">
      <c r="A3356" s="136" t="s">
        <v>5279</v>
      </c>
    </row>
    <row r="3357" spans="1:1">
      <c r="A3357" s="136" t="s">
        <v>5280</v>
      </c>
    </row>
    <row r="3358" spans="1:1">
      <c r="A3358" s="136" t="s">
        <v>5281</v>
      </c>
    </row>
    <row r="3359" spans="1:1">
      <c r="A3359" s="136" t="s">
        <v>5282</v>
      </c>
    </row>
    <row r="3360" spans="1:1">
      <c r="A3360" s="136" t="s">
        <v>5283</v>
      </c>
    </row>
    <row r="3361" spans="1:1">
      <c r="A3361" s="136" t="s">
        <v>5284</v>
      </c>
    </row>
    <row r="3362" spans="1:1">
      <c r="A3362" s="136" t="s">
        <v>5285</v>
      </c>
    </row>
    <row r="3363" spans="1:1">
      <c r="A3363" s="136" t="s">
        <v>5286</v>
      </c>
    </row>
    <row r="3364" spans="1:1">
      <c r="A3364" s="136" t="s">
        <v>5287</v>
      </c>
    </row>
    <row r="3365" spans="1:1">
      <c r="A3365" s="136" t="s">
        <v>5288</v>
      </c>
    </row>
    <row r="3366" spans="1:1">
      <c r="A3366" s="136" t="s">
        <v>5289</v>
      </c>
    </row>
    <row r="3367" spans="1:1">
      <c r="A3367" s="136" t="s">
        <v>5290</v>
      </c>
    </row>
    <row r="3368" spans="1:1">
      <c r="A3368" s="136" t="s">
        <v>5291</v>
      </c>
    </row>
    <row r="3369" spans="1:1">
      <c r="A3369" s="136" t="s">
        <v>5292</v>
      </c>
    </row>
    <row r="3370" spans="1:1">
      <c r="A3370" s="136" t="s">
        <v>5293</v>
      </c>
    </row>
    <row r="3371" spans="1:1">
      <c r="A3371" s="136" t="s">
        <v>5294</v>
      </c>
    </row>
    <row r="3372" spans="1:1">
      <c r="A3372" s="136" t="s">
        <v>5295</v>
      </c>
    </row>
    <row r="3373" spans="1:1">
      <c r="A3373" s="136" t="s">
        <v>5296</v>
      </c>
    </row>
    <row r="3374" spans="1:1">
      <c r="A3374" s="136" t="s">
        <v>5297</v>
      </c>
    </row>
    <row r="3375" spans="1:1">
      <c r="A3375" s="136" t="s">
        <v>5298</v>
      </c>
    </row>
    <row r="3376" spans="1:1">
      <c r="A3376" s="136" t="s">
        <v>5299</v>
      </c>
    </row>
    <row r="3377" spans="1:1">
      <c r="A3377" s="136" t="s">
        <v>5300</v>
      </c>
    </row>
    <row r="3378" spans="1:1">
      <c r="A3378" s="136" t="s">
        <v>5301</v>
      </c>
    </row>
    <row r="3379" spans="1:1">
      <c r="A3379" s="136" t="s">
        <v>5302</v>
      </c>
    </row>
    <row r="3380" spans="1:1">
      <c r="A3380" s="136" t="s">
        <v>5303</v>
      </c>
    </row>
    <row r="3381" spans="1:1">
      <c r="A3381" s="136" t="s">
        <v>5304</v>
      </c>
    </row>
    <row r="3382" spans="1:1">
      <c r="A3382" s="136" t="s">
        <v>5305</v>
      </c>
    </row>
    <row r="3383" spans="1:1">
      <c r="A3383" s="136" t="s">
        <v>5306</v>
      </c>
    </row>
    <row r="3384" spans="1:1">
      <c r="A3384" s="136" t="s">
        <v>5307</v>
      </c>
    </row>
    <row r="3385" spans="1:1">
      <c r="A3385" s="136" t="s">
        <v>5308</v>
      </c>
    </row>
    <row r="3386" spans="1:1">
      <c r="A3386" s="136" t="s">
        <v>5309</v>
      </c>
    </row>
    <row r="3387" spans="1:1">
      <c r="A3387" s="136" t="s">
        <v>5310</v>
      </c>
    </row>
    <row r="3388" spans="1:1">
      <c r="A3388" s="136" t="s">
        <v>5311</v>
      </c>
    </row>
    <row r="3389" spans="1:1">
      <c r="A3389" s="136" t="s">
        <v>5312</v>
      </c>
    </row>
    <row r="3390" spans="1:1">
      <c r="A3390" s="136" t="s">
        <v>5313</v>
      </c>
    </row>
    <row r="3391" spans="1:1">
      <c r="A3391" s="136" t="s">
        <v>5314</v>
      </c>
    </row>
    <row r="3392" spans="1:1">
      <c r="A3392" s="136" t="s">
        <v>5315</v>
      </c>
    </row>
    <row r="3393" spans="1:1">
      <c r="A3393" s="136" t="s">
        <v>5316</v>
      </c>
    </row>
    <row r="3394" spans="1:1">
      <c r="A3394" s="136" t="s">
        <v>5317</v>
      </c>
    </row>
    <row r="3395" spans="1:1">
      <c r="A3395" s="136" t="s">
        <v>5318</v>
      </c>
    </row>
    <row r="3396" spans="1:1">
      <c r="A3396" s="136" t="s">
        <v>5319</v>
      </c>
    </row>
    <row r="3397" spans="1:1">
      <c r="A3397" s="136" t="s">
        <v>5320</v>
      </c>
    </row>
    <row r="3398" spans="1:1">
      <c r="A3398" s="136" t="s">
        <v>5321</v>
      </c>
    </row>
    <row r="3399" spans="1:1">
      <c r="A3399" s="136" t="s">
        <v>5322</v>
      </c>
    </row>
    <row r="3400" spans="1:1">
      <c r="A3400" s="136" t="s">
        <v>5323</v>
      </c>
    </row>
    <row r="3401" spans="1:1">
      <c r="A3401" s="136" t="s">
        <v>5324</v>
      </c>
    </row>
    <row r="3402" spans="1:1">
      <c r="A3402" s="136" t="s">
        <v>5325</v>
      </c>
    </row>
    <row r="3403" spans="1:1">
      <c r="A3403" s="136" t="s">
        <v>5326</v>
      </c>
    </row>
    <row r="3404" spans="1:1">
      <c r="A3404" s="136" t="s">
        <v>5327</v>
      </c>
    </row>
    <row r="3405" spans="1:1">
      <c r="A3405" s="136" t="s">
        <v>5328</v>
      </c>
    </row>
    <row r="3406" spans="1:1">
      <c r="A3406" s="136" t="s">
        <v>5329</v>
      </c>
    </row>
    <row r="3407" spans="1:1">
      <c r="A3407" s="136" t="s">
        <v>5330</v>
      </c>
    </row>
    <row r="3408" spans="1:1">
      <c r="A3408" s="136" t="s">
        <v>5331</v>
      </c>
    </row>
    <row r="3409" spans="1:1">
      <c r="A3409" s="136" t="s">
        <v>5332</v>
      </c>
    </row>
    <row r="3410" spans="1:1">
      <c r="A3410" s="136" t="s">
        <v>5333</v>
      </c>
    </row>
    <row r="3411" spans="1:1">
      <c r="A3411" s="136" t="s">
        <v>5334</v>
      </c>
    </row>
    <row r="3412" spans="1:1">
      <c r="A3412" s="136" t="s">
        <v>5335</v>
      </c>
    </row>
    <row r="3413" spans="1:1">
      <c r="A3413" s="136" t="s">
        <v>5336</v>
      </c>
    </row>
    <row r="3414" spans="1:1">
      <c r="A3414" s="136" t="s">
        <v>5337</v>
      </c>
    </row>
    <row r="3415" spans="1:1">
      <c r="A3415" s="136" t="s">
        <v>5338</v>
      </c>
    </row>
    <row r="3416" spans="1:1">
      <c r="A3416" s="136" t="s">
        <v>5339</v>
      </c>
    </row>
    <row r="3417" spans="1:1">
      <c r="A3417" s="136" t="s">
        <v>5340</v>
      </c>
    </row>
    <row r="3418" spans="1:1">
      <c r="A3418" s="136" t="s">
        <v>5341</v>
      </c>
    </row>
    <row r="3419" spans="1:1">
      <c r="A3419" s="136" t="s">
        <v>5342</v>
      </c>
    </row>
    <row r="3420" spans="1:1">
      <c r="A3420" s="136" t="s">
        <v>5343</v>
      </c>
    </row>
    <row r="3421" spans="1:1">
      <c r="A3421" s="136" t="s">
        <v>5344</v>
      </c>
    </row>
    <row r="3422" spans="1:1">
      <c r="A3422" s="136" t="s">
        <v>5345</v>
      </c>
    </row>
    <row r="3423" spans="1:1">
      <c r="A3423" s="136" t="s">
        <v>5346</v>
      </c>
    </row>
    <row r="3424" spans="1:1">
      <c r="A3424" s="136" t="s">
        <v>5347</v>
      </c>
    </row>
    <row r="3425" spans="1:1">
      <c r="A3425" s="136" t="s">
        <v>5348</v>
      </c>
    </row>
    <row r="3426" spans="1:1">
      <c r="A3426" s="136" t="s">
        <v>5349</v>
      </c>
    </row>
    <row r="3427" spans="1:1">
      <c r="A3427" s="136" t="s">
        <v>5350</v>
      </c>
    </row>
    <row r="3428" spans="1:1">
      <c r="A3428" s="136" t="s">
        <v>5351</v>
      </c>
    </row>
    <row r="3429" spans="1:1">
      <c r="A3429" s="136" t="s">
        <v>5352</v>
      </c>
    </row>
    <row r="3430" spans="1:1">
      <c r="A3430" s="136" t="s">
        <v>5353</v>
      </c>
    </row>
    <row r="3431" spans="1:1">
      <c r="A3431" s="136" t="s">
        <v>5354</v>
      </c>
    </row>
    <row r="3432" spans="1:1">
      <c r="A3432" s="136" t="s">
        <v>5355</v>
      </c>
    </row>
    <row r="3433" spans="1:1">
      <c r="A3433" s="136" t="s">
        <v>5356</v>
      </c>
    </row>
    <row r="3434" spans="1:1">
      <c r="A3434" s="136" t="s">
        <v>5357</v>
      </c>
    </row>
    <row r="3435" spans="1:1">
      <c r="A3435" s="136" t="s">
        <v>5358</v>
      </c>
    </row>
    <row r="3436" spans="1:1">
      <c r="A3436" s="136" t="s">
        <v>5359</v>
      </c>
    </row>
    <row r="3437" spans="1:1">
      <c r="A3437" s="136" t="s">
        <v>5360</v>
      </c>
    </row>
    <row r="3438" spans="1:1">
      <c r="A3438" s="136" t="s">
        <v>5361</v>
      </c>
    </row>
    <row r="3439" spans="1:1">
      <c r="A3439" s="136" t="s">
        <v>5362</v>
      </c>
    </row>
    <row r="3440" spans="1:1">
      <c r="A3440" s="136" t="s">
        <v>5363</v>
      </c>
    </row>
    <row r="3441" spans="1:1">
      <c r="A3441" s="136" t="s">
        <v>5364</v>
      </c>
    </row>
    <row r="3442" spans="1:1">
      <c r="A3442" s="136" t="s">
        <v>5365</v>
      </c>
    </row>
    <row r="3443" spans="1:1">
      <c r="A3443" s="136" t="s">
        <v>5366</v>
      </c>
    </row>
    <row r="3444" spans="1:1">
      <c r="A3444" s="136" t="s">
        <v>5367</v>
      </c>
    </row>
    <row r="3445" spans="1:1">
      <c r="A3445" s="136" t="s">
        <v>5368</v>
      </c>
    </row>
    <row r="3446" spans="1:1">
      <c r="A3446" s="136" t="s">
        <v>5369</v>
      </c>
    </row>
    <row r="3447" spans="1:1">
      <c r="A3447" s="136" t="s">
        <v>5370</v>
      </c>
    </row>
    <row r="3448" spans="1:1">
      <c r="A3448" s="136" t="s">
        <v>5371</v>
      </c>
    </row>
    <row r="3449" spans="1:1">
      <c r="A3449" s="136" t="s">
        <v>5372</v>
      </c>
    </row>
    <row r="3450" spans="1:1">
      <c r="A3450" s="136" t="s">
        <v>5373</v>
      </c>
    </row>
    <row r="3451" spans="1:1">
      <c r="A3451" s="136" t="s">
        <v>5374</v>
      </c>
    </row>
    <row r="3452" spans="1:1">
      <c r="A3452" s="136" t="s">
        <v>5375</v>
      </c>
    </row>
    <row r="3453" spans="1:1">
      <c r="A3453" s="136" t="s">
        <v>5376</v>
      </c>
    </row>
    <row r="3454" spans="1:1">
      <c r="A3454" s="136" t="s">
        <v>5377</v>
      </c>
    </row>
    <row r="3455" spans="1:1">
      <c r="A3455" s="136" t="s">
        <v>5378</v>
      </c>
    </row>
    <row r="3456" spans="1:1">
      <c r="A3456" s="136" t="s">
        <v>5379</v>
      </c>
    </row>
    <row r="3457" spans="1:1">
      <c r="A3457" s="136" t="s">
        <v>5380</v>
      </c>
    </row>
    <row r="3458" spans="1:1">
      <c r="A3458" s="136" t="s">
        <v>5381</v>
      </c>
    </row>
    <row r="3459" spans="1:1">
      <c r="A3459" s="136" t="s">
        <v>5382</v>
      </c>
    </row>
    <row r="3460" spans="1:1">
      <c r="A3460" s="136" t="s">
        <v>5383</v>
      </c>
    </row>
    <row r="3461" spans="1:1">
      <c r="A3461" s="136" t="s">
        <v>5384</v>
      </c>
    </row>
    <row r="3462" spans="1:1">
      <c r="A3462" s="136" t="s">
        <v>5385</v>
      </c>
    </row>
    <row r="3463" spans="1:1">
      <c r="A3463" s="136" t="s">
        <v>5386</v>
      </c>
    </row>
    <row r="3464" spans="1:1">
      <c r="A3464" s="136" t="s">
        <v>5387</v>
      </c>
    </row>
    <row r="3465" spans="1:1">
      <c r="A3465" s="136" t="s">
        <v>5388</v>
      </c>
    </row>
    <row r="3466" spans="1:1">
      <c r="A3466" s="136" t="s">
        <v>5389</v>
      </c>
    </row>
    <row r="3467" spans="1:1">
      <c r="A3467" s="136" t="s">
        <v>5390</v>
      </c>
    </row>
    <row r="3468" spans="1:1">
      <c r="A3468" s="136" t="s">
        <v>5391</v>
      </c>
    </row>
    <row r="3469" spans="1:1">
      <c r="A3469" s="136" t="s">
        <v>5392</v>
      </c>
    </row>
    <row r="3470" spans="1:1">
      <c r="A3470" s="136" t="s">
        <v>5393</v>
      </c>
    </row>
    <row r="3471" spans="1:1">
      <c r="A3471" s="136" t="s">
        <v>5394</v>
      </c>
    </row>
    <row r="3472" spans="1:1">
      <c r="A3472" s="136" t="s">
        <v>5395</v>
      </c>
    </row>
    <row r="3473" spans="1:1">
      <c r="A3473" s="136" t="s">
        <v>5396</v>
      </c>
    </row>
    <row r="3474" spans="1:1">
      <c r="A3474" s="136" t="s">
        <v>5397</v>
      </c>
    </row>
    <row r="3475" spans="1:1">
      <c r="A3475" s="136" t="s">
        <v>5398</v>
      </c>
    </row>
    <row r="3476" spans="1:1">
      <c r="A3476" s="136" t="s">
        <v>5399</v>
      </c>
    </row>
    <row r="3477" spans="1:1">
      <c r="A3477" s="136" t="s">
        <v>5400</v>
      </c>
    </row>
    <row r="3478" spans="1:1">
      <c r="A3478" s="136" t="s">
        <v>5401</v>
      </c>
    </row>
    <row r="3479" spans="1:1">
      <c r="A3479" s="136" t="s">
        <v>5402</v>
      </c>
    </row>
    <row r="3480" spans="1:1">
      <c r="A3480" s="136" t="s">
        <v>5403</v>
      </c>
    </row>
    <row r="3481" spans="1:1">
      <c r="A3481" s="136" t="s">
        <v>5404</v>
      </c>
    </row>
    <row r="3482" spans="1:1">
      <c r="A3482" s="136" t="s">
        <v>5405</v>
      </c>
    </row>
    <row r="3483" spans="1:1">
      <c r="A3483" s="136" t="s">
        <v>5406</v>
      </c>
    </row>
    <row r="3484" spans="1:1">
      <c r="A3484" s="136" t="s">
        <v>5407</v>
      </c>
    </row>
    <row r="3485" spans="1:1">
      <c r="A3485" s="136" t="s">
        <v>5408</v>
      </c>
    </row>
    <row r="3486" spans="1:1">
      <c r="A3486" s="136" t="s">
        <v>5409</v>
      </c>
    </row>
    <row r="3487" spans="1:1">
      <c r="A3487" s="136" t="s">
        <v>5410</v>
      </c>
    </row>
    <row r="3488" spans="1:1">
      <c r="A3488" s="136" t="s">
        <v>5411</v>
      </c>
    </row>
    <row r="3489" spans="1:1">
      <c r="A3489" s="136" t="s">
        <v>5412</v>
      </c>
    </row>
    <row r="3490" spans="1:1">
      <c r="A3490" s="136" t="s">
        <v>5413</v>
      </c>
    </row>
    <row r="3491" spans="1:1">
      <c r="A3491" s="136" t="s">
        <v>5414</v>
      </c>
    </row>
    <row r="3492" spans="1:1">
      <c r="A3492" s="136" t="s">
        <v>5415</v>
      </c>
    </row>
    <row r="3493" spans="1:1">
      <c r="A3493" s="136" t="s">
        <v>5416</v>
      </c>
    </row>
    <row r="3494" spans="1:1">
      <c r="A3494" s="136" t="s">
        <v>5417</v>
      </c>
    </row>
    <row r="3495" spans="1:1">
      <c r="A3495" s="136" t="s">
        <v>5418</v>
      </c>
    </row>
    <row r="3496" spans="1:1">
      <c r="A3496" s="136" t="s">
        <v>5419</v>
      </c>
    </row>
    <row r="3497" spans="1:1">
      <c r="A3497" s="136" t="s">
        <v>5420</v>
      </c>
    </row>
    <row r="3498" spans="1:1">
      <c r="A3498" s="136" t="s">
        <v>5421</v>
      </c>
    </row>
    <row r="3499" spans="1:1">
      <c r="A3499" s="136" t="s">
        <v>5422</v>
      </c>
    </row>
    <row r="3500" spans="1:1">
      <c r="A3500" s="136" t="s">
        <v>5423</v>
      </c>
    </row>
    <row r="3501" spans="1:1">
      <c r="A3501" s="136" t="s">
        <v>5424</v>
      </c>
    </row>
    <row r="3502" spans="1:1">
      <c r="A3502" s="136" t="s">
        <v>5425</v>
      </c>
    </row>
    <row r="3503" spans="1:1">
      <c r="A3503" s="136" t="s">
        <v>5426</v>
      </c>
    </row>
    <row r="3504" spans="1:1">
      <c r="A3504" s="136" t="s">
        <v>5427</v>
      </c>
    </row>
    <row r="3505" spans="1:1">
      <c r="A3505" s="136" t="s">
        <v>5428</v>
      </c>
    </row>
    <row r="3506" spans="1:1">
      <c r="A3506" s="136" t="s">
        <v>5429</v>
      </c>
    </row>
    <row r="3507" spans="1:1">
      <c r="A3507" s="136" t="s">
        <v>5430</v>
      </c>
    </row>
    <row r="3508" spans="1:1">
      <c r="A3508" s="136" t="s">
        <v>5431</v>
      </c>
    </row>
    <row r="3509" spans="1:1">
      <c r="A3509" s="136" t="s">
        <v>5432</v>
      </c>
    </row>
    <row r="3510" spans="1:1">
      <c r="A3510" s="136" t="s">
        <v>5433</v>
      </c>
    </row>
    <row r="3511" spans="1:1">
      <c r="A3511" s="136" t="s">
        <v>5434</v>
      </c>
    </row>
    <row r="3512" spans="1:1">
      <c r="A3512" s="136" t="s">
        <v>5435</v>
      </c>
    </row>
    <row r="3513" spans="1:1">
      <c r="A3513" s="136" t="s">
        <v>5436</v>
      </c>
    </row>
    <row r="3514" spans="1:1">
      <c r="A3514" s="136" t="s">
        <v>5437</v>
      </c>
    </row>
    <row r="3515" spans="1:1">
      <c r="A3515" s="136" t="s">
        <v>5438</v>
      </c>
    </row>
    <row r="3516" spans="1:1">
      <c r="A3516" s="136" t="s">
        <v>5439</v>
      </c>
    </row>
    <row r="3517" spans="1:1">
      <c r="A3517" s="136" t="s">
        <v>5440</v>
      </c>
    </row>
    <row r="3518" spans="1:1">
      <c r="A3518" s="136" t="s">
        <v>5441</v>
      </c>
    </row>
    <row r="3519" spans="1:1">
      <c r="A3519" s="136" t="s">
        <v>5442</v>
      </c>
    </row>
    <row r="3520" spans="1:1">
      <c r="A3520" s="136" t="s">
        <v>5443</v>
      </c>
    </row>
    <row r="3521" spans="1:1">
      <c r="A3521" s="136" t="s">
        <v>5444</v>
      </c>
    </row>
    <row r="3522" spans="1:1">
      <c r="A3522" s="136" t="s">
        <v>5445</v>
      </c>
    </row>
    <row r="3523" spans="1:1">
      <c r="A3523" s="136" t="s">
        <v>5446</v>
      </c>
    </row>
    <row r="3524" spans="1:1">
      <c r="A3524" s="136" t="s">
        <v>5447</v>
      </c>
    </row>
    <row r="3525" spans="1:1">
      <c r="A3525" s="136" t="s">
        <v>5448</v>
      </c>
    </row>
    <row r="3526" spans="1:1">
      <c r="A3526" s="136" t="s">
        <v>5449</v>
      </c>
    </row>
    <row r="3527" spans="1:1">
      <c r="A3527" s="136" t="s">
        <v>5450</v>
      </c>
    </row>
    <row r="3528" spans="1:1">
      <c r="A3528" s="136" t="s">
        <v>5451</v>
      </c>
    </row>
    <row r="3529" spans="1:1">
      <c r="A3529" s="136" t="s">
        <v>5452</v>
      </c>
    </row>
    <row r="3530" spans="1:1">
      <c r="A3530" s="136" t="s">
        <v>5453</v>
      </c>
    </row>
    <row r="3531" spans="1:1">
      <c r="A3531" s="136" t="s">
        <v>5454</v>
      </c>
    </row>
    <row r="3532" spans="1:1">
      <c r="A3532" s="136" t="s">
        <v>5455</v>
      </c>
    </row>
    <row r="3533" spans="1:1">
      <c r="A3533" s="136" t="s">
        <v>5456</v>
      </c>
    </row>
    <row r="3534" spans="1:1">
      <c r="A3534" s="136" t="s">
        <v>5457</v>
      </c>
    </row>
    <row r="3535" spans="1:1">
      <c r="A3535" s="136" t="s">
        <v>5458</v>
      </c>
    </row>
    <row r="3536" spans="1:1">
      <c r="A3536" s="136" t="s">
        <v>5459</v>
      </c>
    </row>
    <row r="3537" spans="1:1">
      <c r="A3537" s="136" t="s">
        <v>5460</v>
      </c>
    </row>
    <row r="3538" spans="1:1">
      <c r="A3538" s="136" t="s">
        <v>5461</v>
      </c>
    </row>
    <row r="3539" spans="1:1">
      <c r="A3539" s="136" t="s">
        <v>5462</v>
      </c>
    </row>
    <row r="3540" spans="1:1">
      <c r="A3540" s="136" t="s">
        <v>5463</v>
      </c>
    </row>
    <row r="3541" spans="1:1">
      <c r="A3541" s="136" t="s">
        <v>5464</v>
      </c>
    </row>
    <row r="3542" spans="1:1">
      <c r="A3542" s="136" t="s">
        <v>5465</v>
      </c>
    </row>
    <row r="3543" spans="1:1">
      <c r="A3543" s="136" t="s">
        <v>5466</v>
      </c>
    </row>
    <row r="3544" spans="1:1">
      <c r="A3544" s="136" t="s">
        <v>5467</v>
      </c>
    </row>
    <row r="3545" spans="1:1">
      <c r="A3545" s="136" t="s">
        <v>5468</v>
      </c>
    </row>
    <row r="3546" spans="1:1">
      <c r="A3546" s="136" t="s">
        <v>5469</v>
      </c>
    </row>
    <row r="3547" spans="1:1">
      <c r="A3547" s="136" t="s">
        <v>5470</v>
      </c>
    </row>
    <row r="3548" spans="1:1">
      <c r="A3548" s="136" t="s">
        <v>5471</v>
      </c>
    </row>
    <row r="3549" spans="1:1">
      <c r="A3549" s="136" t="s">
        <v>5472</v>
      </c>
    </row>
    <row r="3550" spans="1:1">
      <c r="A3550" s="136" t="s">
        <v>5473</v>
      </c>
    </row>
    <row r="3551" spans="1:1">
      <c r="A3551" s="136" t="s">
        <v>5474</v>
      </c>
    </row>
    <row r="3552" spans="1:1">
      <c r="A3552" s="136" t="s">
        <v>5475</v>
      </c>
    </row>
    <row r="3553" spans="1:1">
      <c r="A3553" s="136" t="s">
        <v>5476</v>
      </c>
    </row>
    <row r="3554" spans="1:1">
      <c r="A3554" s="136" t="s">
        <v>5477</v>
      </c>
    </row>
    <row r="3555" spans="1:1">
      <c r="A3555" s="136" t="s">
        <v>5478</v>
      </c>
    </row>
    <row r="3556" spans="1:1">
      <c r="A3556" s="136" t="s">
        <v>5479</v>
      </c>
    </row>
    <row r="3557" spans="1:1">
      <c r="A3557" s="136" t="s">
        <v>5480</v>
      </c>
    </row>
    <row r="3558" spans="1:1">
      <c r="A3558" s="136" t="s">
        <v>5481</v>
      </c>
    </row>
    <row r="3559" spans="1:1">
      <c r="A3559" s="136" t="s">
        <v>5482</v>
      </c>
    </row>
    <row r="3560" spans="1:1">
      <c r="A3560" s="136" t="s">
        <v>5483</v>
      </c>
    </row>
    <row r="3561" spans="1:1">
      <c r="A3561" s="136" t="s">
        <v>5484</v>
      </c>
    </row>
    <row r="3562" spans="1:1">
      <c r="A3562" s="136" t="s">
        <v>5485</v>
      </c>
    </row>
    <row r="3563" spans="1:1">
      <c r="A3563" s="136" t="s">
        <v>5486</v>
      </c>
    </row>
    <row r="3564" spans="1:1">
      <c r="A3564" s="136" t="s">
        <v>5487</v>
      </c>
    </row>
    <row r="3565" spans="1:1">
      <c r="A3565" s="136" t="s">
        <v>5488</v>
      </c>
    </row>
    <row r="3566" spans="1:1">
      <c r="A3566" s="136" t="s">
        <v>5489</v>
      </c>
    </row>
    <row r="3567" spans="1:1">
      <c r="A3567" s="136" t="s">
        <v>5490</v>
      </c>
    </row>
    <row r="3568" spans="1:1">
      <c r="A3568" s="136" t="s">
        <v>5491</v>
      </c>
    </row>
    <row r="3569" spans="1:1">
      <c r="A3569" s="136" t="s">
        <v>5492</v>
      </c>
    </row>
    <row r="3570" spans="1:1">
      <c r="A3570" s="136" t="s">
        <v>5493</v>
      </c>
    </row>
    <row r="3571" spans="1:1">
      <c r="A3571" s="136" t="s">
        <v>5494</v>
      </c>
    </row>
    <row r="3572" spans="1:1">
      <c r="A3572" s="136" t="s">
        <v>5495</v>
      </c>
    </row>
    <row r="3573" spans="1:1">
      <c r="A3573" s="136" t="s">
        <v>5496</v>
      </c>
    </row>
    <row r="3574" spans="1:1">
      <c r="A3574" s="136" t="s">
        <v>5497</v>
      </c>
    </row>
    <row r="3575" spans="1:1">
      <c r="A3575" s="136" t="s">
        <v>5498</v>
      </c>
    </row>
    <row r="3576" spans="1:1">
      <c r="A3576" s="136" t="s">
        <v>5499</v>
      </c>
    </row>
    <row r="3577" spans="1:1">
      <c r="A3577" s="136" t="s">
        <v>5500</v>
      </c>
    </row>
    <row r="3578" spans="1:1">
      <c r="A3578" s="136" t="s">
        <v>5501</v>
      </c>
    </row>
    <row r="3579" spans="1:1">
      <c r="A3579" s="136" t="s">
        <v>5502</v>
      </c>
    </row>
    <row r="3580" spans="1:1">
      <c r="A3580" s="136" t="s">
        <v>5503</v>
      </c>
    </row>
    <row r="3581" spans="1:1">
      <c r="A3581" s="136" t="s">
        <v>5504</v>
      </c>
    </row>
    <row r="3582" spans="1:1">
      <c r="A3582" s="136" t="s">
        <v>5505</v>
      </c>
    </row>
    <row r="3583" spans="1:1">
      <c r="A3583" s="136" t="s">
        <v>5506</v>
      </c>
    </row>
    <row r="3584" spans="1:1">
      <c r="A3584" s="136" t="s">
        <v>5507</v>
      </c>
    </row>
    <row r="3585" spans="1:1">
      <c r="A3585" s="136" t="s">
        <v>5508</v>
      </c>
    </row>
    <row r="3586" spans="1:1">
      <c r="A3586" s="136" t="s">
        <v>5509</v>
      </c>
    </row>
    <row r="3587" spans="1:1">
      <c r="A3587" s="136" t="s">
        <v>5510</v>
      </c>
    </row>
    <row r="3588" spans="1:1">
      <c r="A3588" s="136" t="s">
        <v>5511</v>
      </c>
    </row>
    <row r="3589" spans="1:1">
      <c r="A3589" s="136" t="s">
        <v>5512</v>
      </c>
    </row>
    <row r="3590" spans="1:1">
      <c r="A3590" s="136" t="s">
        <v>5513</v>
      </c>
    </row>
    <row r="3591" spans="1:1">
      <c r="A3591" s="136" t="s">
        <v>5514</v>
      </c>
    </row>
    <row r="3592" spans="1:1">
      <c r="A3592" s="136" t="s">
        <v>5515</v>
      </c>
    </row>
    <row r="3593" spans="1:1">
      <c r="A3593" s="136" t="s">
        <v>5516</v>
      </c>
    </row>
    <row r="3594" spans="1:1">
      <c r="A3594" s="136" t="s">
        <v>5517</v>
      </c>
    </row>
    <row r="3595" spans="1:1">
      <c r="A3595" s="136" t="s">
        <v>5518</v>
      </c>
    </row>
    <row r="3596" spans="1:1">
      <c r="A3596" s="136" t="s">
        <v>5519</v>
      </c>
    </row>
    <row r="3597" spans="1:1">
      <c r="A3597" s="136" t="s">
        <v>5520</v>
      </c>
    </row>
    <row r="3598" spans="1:1">
      <c r="A3598" s="136" t="s">
        <v>5521</v>
      </c>
    </row>
    <row r="3599" spans="1:1">
      <c r="A3599" s="136" t="s">
        <v>5522</v>
      </c>
    </row>
    <row r="3600" spans="1:1">
      <c r="A3600" s="136" t="s">
        <v>5523</v>
      </c>
    </row>
    <row r="3601" spans="1:1">
      <c r="A3601" s="136" t="s">
        <v>5524</v>
      </c>
    </row>
    <row r="3602" spans="1:1">
      <c r="A3602" s="136" t="s">
        <v>5525</v>
      </c>
    </row>
    <row r="3603" spans="1:1">
      <c r="A3603" s="136" t="s">
        <v>5526</v>
      </c>
    </row>
    <row r="3604" spans="1:1">
      <c r="A3604" s="136" t="s">
        <v>5527</v>
      </c>
    </row>
    <row r="3605" spans="1:1">
      <c r="A3605" s="136" t="s">
        <v>5528</v>
      </c>
    </row>
    <row r="3606" spans="1:1">
      <c r="A3606" s="136" t="s">
        <v>5529</v>
      </c>
    </row>
    <row r="3607" spans="1:1">
      <c r="A3607" s="136" t="s">
        <v>5530</v>
      </c>
    </row>
    <row r="3608" spans="1:1">
      <c r="A3608" s="136" t="s">
        <v>5531</v>
      </c>
    </row>
    <row r="3609" spans="1:1">
      <c r="A3609" s="136" t="s">
        <v>5532</v>
      </c>
    </row>
    <row r="3610" spans="1:1">
      <c r="A3610" s="136" t="s">
        <v>5533</v>
      </c>
    </row>
    <row r="3611" spans="1:1">
      <c r="A3611" s="136" t="s">
        <v>5534</v>
      </c>
    </row>
    <row r="3612" spans="1:1">
      <c r="A3612" s="136" t="s">
        <v>5535</v>
      </c>
    </row>
    <row r="3613" spans="1:1">
      <c r="A3613" s="136" t="s">
        <v>5536</v>
      </c>
    </row>
    <row r="3614" spans="1:1">
      <c r="A3614" s="136" t="s">
        <v>5537</v>
      </c>
    </row>
    <row r="3615" spans="1:1">
      <c r="A3615" s="136" t="s">
        <v>5538</v>
      </c>
    </row>
    <row r="3616" spans="1:1">
      <c r="A3616" s="136" t="s">
        <v>5539</v>
      </c>
    </row>
    <row r="3617" spans="1:1">
      <c r="A3617" s="136" t="s">
        <v>5540</v>
      </c>
    </row>
    <row r="3618" spans="1:1">
      <c r="A3618" s="136" t="s">
        <v>5541</v>
      </c>
    </row>
    <row r="3619" spans="1:1">
      <c r="A3619" s="136" t="s">
        <v>5542</v>
      </c>
    </row>
    <row r="3620" spans="1:1">
      <c r="A3620" s="136" t="s">
        <v>5543</v>
      </c>
    </row>
    <row r="3621" spans="1:1">
      <c r="A3621" s="136" t="s">
        <v>5544</v>
      </c>
    </row>
    <row r="3622" spans="1:1">
      <c r="A3622" s="136" t="s">
        <v>5545</v>
      </c>
    </row>
    <row r="3623" spans="1:1">
      <c r="A3623" s="136" t="s">
        <v>5546</v>
      </c>
    </row>
    <row r="3624" spans="1:1">
      <c r="A3624" s="136" t="s">
        <v>5547</v>
      </c>
    </row>
    <row r="3625" spans="1:1">
      <c r="A3625" s="136" t="s">
        <v>5548</v>
      </c>
    </row>
    <row r="3626" spans="1:1">
      <c r="A3626" s="136" t="s">
        <v>5549</v>
      </c>
    </row>
    <row r="3627" spans="1:1">
      <c r="A3627" s="136" t="s">
        <v>5550</v>
      </c>
    </row>
    <row r="3628" spans="1:1">
      <c r="A3628" s="136" t="s">
        <v>5551</v>
      </c>
    </row>
    <row r="3629" spans="1:1">
      <c r="A3629" s="136" t="s">
        <v>5552</v>
      </c>
    </row>
    <row r="3630" spans="1:1">
      <c r="A3630" s="136" t="s">
        <v>5553</v>
      </c>
    </row>
    <row r="3631" spans="1:1">
      <c r="A3631" s="136" t="s">
        <v>5554</v>
      </c>
    </row>
    <row r="3632" spans="1:1">
      <c r="A3632" s="136" t="s">
        <v>5555</v>
      </c>
    </row>
    <row r="3633" spans="1:1">
      <c r="A3633" s="136" t="s">
        <v>5556</v>
      </c>
    </row>
    <row r="3634" spans="1:1">
      <c r="A3634" s="136" t="s">
        <v>5557</v>
      </c>
    </row>
    <row r="3635" spans="1:1">
      <c r="A3635" s="136" t="s">
        <v>5558</v>
      </c>
    </row>
    <row r="3636" spans="1:1">
      <c r="A3636" s="136" t="s">
        <v>5559</v>
      </c>
    </row>
    <row r="3637" spans="1:1">
      <c r="A3637" s="136" t="s">
        <v>5560</v>
      </c>
    </row>
    <row r="3638" spans="1:1">
      <c r="A3638" s="136" t="s">
        <v>5561</v>
      </c>
    </row>
    <row r="3639" spans="1:1">
      <c r="A3639" s="136" t="s">
        <v>5562</v>
      </c>
    </row>
    <row r="3640" spans="1:1">
      <c r="A3640" s="136" t="s">
        <v>5563</v>
      </c>
    </row>
    <row r="3641" spans="1:1">
      <c r="A3641" s="136" t="s">
        <v>5564</v>
      </c>
    </row>
    <row r="3642" spans="1:1">
      <c r="A3642" s="136" t="s">
        <v>5565</v>
      </c>
    </row>
    <row r="3643" spans="1:1">
      <c r="A3643" s="136" t="s">
        <v>5566</v>
      </c>
    </row>
    <row r="3644" spans="1:1">
      <c r="A3644" s="136" t="s">
        <v>5567</v>
      </c>
    </row>
    <row r="3645" spans="1:1">
      <c r="A3645" s="136" t="s">
        <v>5568</v>
      </c>
    </row>
    <row r="3646" spans="1:1">
      <c r="A3646" s="136" t="s">
        <v>5569</v>
      </c>
    </row>
    <row r="3647" spans="1:1">
      <c r="A3647" s="136" t="s">
        <v>5570</v>
      </c>
    </row>
    <row r="3648" spans="1:1">
      <c r="A3648" s="136" t="s">
        <v>5571</v>
      </c>
    </row>
    <row r="3649" spans="1:1">
      <c r="A3649" s="136" t="s">
        <v>5572</v>
      </c>
    </row>
    <row r="3650" spans="1:1">
      <c r="A3650" s="136" t="s">
        <v>5573</v>
      </c>
    </row>
    <row r="3651" spans="1:1">
      <c r="A3651" s="136" t="s">
        <v>5574</v>
      </c>
    </row>
    <row r="3652" spans="1:1">
      <c r="A3652" s="136" t="s">
        <v>5575</v>
      </c>
    </row>
    <row r="3653" spans="1:1">
      <c r="A3653" s="136" t="s">
        <v>5576</v>
      </c>
    </row>
    <row r="3654" spans="1:1">
      <c r="A3654" s="136" t="s">
        <v>5577</v>
      </c>
    </row>
    <row r="3655" spans="1:1">
      <c r="A3655" s="136" t="s">
        <v>5578</v>
      </c>
    </row>
    <row r="3656" spans="1:1">
      <c r="A3656" s="136" t="s">
        <v>5579</v>
      </c>
    </row>
    <row r="3657" spans="1:1">
      <c r="A3657" s="136" t="s">
        <v>5580</v>
      </c>
    </row>
    <row r="3658" spans="1:1">
      <c r="A3658" s="136" t="s">
        <v>5581</v>
      </c>
    </row>
    <row r="3659" spans="1:1">
      <c r="A3659" s="136" t="s">
        <v>5582</v>
      </c>
    </row>
    <row r="3660" spans="1:1">
      <c r="A3660" s="136" t="s">
        <v>5583</v>
      </c>
    </row>
    <row r="3661" spans="1:1">
      <c r="A3661" s="136" t="s">
        <v>5584</v>
      </c>
    </row>
    <row r="3662" spans="1:1">
      <c r="A3662" s="136" t="s">
        <v>5585</v>
      </c>
    </row>
    <row r="3663" spans="1:1">
      <c r="A3663" s="136" t="s">
        <v>5586</v>
      </c>
    </row>
    <row r="3664" spans="1:1">
      <c r="A3664" s="136" t="s">
        <v>5587</v>
      </c>
    </row>
    <row r="3665" spans="1:1">
      <c r="A3665" s="136" t="s">
        <v>5588</v>
      </c>
    </row>
    <row r="3666" spans="1:1">
      <c r="A3666" s="136" t="s">
        <v>5589</v>
      </c>
    </row>
    <row r="3667" spans="1:1">
      <c r="A3667" s="136" t="s">
        <v>5590</v>
      </c>
    </row>
    <row r="3668" spans="1:1">
      <c r="A3668" s="136" t="s">
        <v>5591</v>
      </c>
    </row>
    <row r="3669" spans="1:1">
      <c r="A3669" s="136" t="s">
        <v>5592</v>
      </c>
    </row>
    <row r="3670" spans="1:1">
      <c r="A3670" s="136" t="s">
        <v>5593</v>
      </c>
    </row>
    <row r="3671" spans="1:1">
      <c r="A3671" s="136" t="s">
        <v>5594</v>
      </c>
    </row>
    <row r="3672" spans="1:1">
      <c r="A3672" s="136" t="s">
        <v>5595</v>
      </c>
    </row>
    <row r="3673" spans="1:1">
      <c r="A3673" s="136" t="s">
        <v>5596</v>
      </c>
    </row>
    <row r="3674" spans="1:1">
      <c r="A3674" s="136" t="s">
        <v>5597</v>
      </c>
    </row>
    <row r="3675" spans="1:1">
      <c r="A3675" s="136" t="s">
        <v>5598</v>
      </c>
    </row>
    <row r="3676" spans="1:1">
      <c r="A3676" s="136" t="s">
        <v>5599</v>
      </c>
    </row>
    <row r="3677" spans="1:1">
      <c r="A3677" s="136" t="s">
        <v>5600</v>
      </c>
    </row>
    <row r="3678" spans="1:1">
      <c r="A3678" s="136" t="s">
        <v>5601</v>
      </c>
    </row>
    <row r="3679" spans="1:1">
      <c r="A3679" s="136" t="s">
        <v>5602</v>
      </c>
    </row>
    <row r="3680" spans="1:1">
      <c r="A3680" s="136" t="s">
        <v>5603</v>
      </c>
    </row>
    <row r="3681" spans="1:1">
      <c r="A3681" s="136" t="s">
        <v>5604</v>
      </c>
    </row>
    <row r="3682" spans="1:1">
      <c r="A3682" s="136" t="s">
        <v>5605</v>
      </c>
    </row>
    <row r="3683" spans="1:1">
      <c r="A3683" s="136" t="s">
        <v>5606</v>
      </c>
    </row>
    <row r="3684" spans="1:1">
      <c r="A3684" s="136" t="s">
        <v>5607</v>
      </c>
    </row>
    <row r="3685" spans="1:1">
      <c r="A3685" s="136" t="s">
        <v>5608</v>
      </c>
    </row>
    <row r="3686" spans="1:1">
      <c r="A3686" s="136" t="s">
        <v>5609</v>
      </c>
    </row>
    <row r="3687" spans="1:1">
      <c r="A3687" s="136" t="s">
        <v>5610</v>
      </c>
    </row>
    <row r="3688" spans="1:1">
      <c r="A3688" s="136" t="s">
        <v>5611</v>
      </c>
    </row>
    <row r="3689" spans="1:1">
      <c r="A3689" s="136" t="s">
        <v>5612</v>
      </c>
    </row>
    <row r="3690" spans="1:1">
      <c r="A3690" s="136" t="s">
        <v>5613</v>
      </c>
    </row>
    <row r="3691" spans="1:1">
      <c r="A3691" s="136" t="s">
        <v>5614</v>
      </c>
    </row>
    <row r="3692" spans="1:1">
      <c r="A3692" s="136" t="s">
        <v>5615</v>
      </c>
    </row>
    <row r="3693" spans="1:1">
      <c r="A3693" s="136" t="s">
        <v>5616</v>
      </c>
    </row>
    <row r="3694" spans="1:1">
      <c r="A3694" s="136" t="s">
        <v>5617</v>
      </c>
    </row>
    <row r="3695" spans="1:1">
      <c r="A3695" s="136" t="s">
        <v>5618</v>
      </c>
    </row>
    <row r="3696" spans="1:1">
      <c r="A3696" s="136" t="s">
        <v>5619</v>
      </c>
    </row>
    <row r="3697" spans="1:1">
      <c r="A3697" s="136" t="s">
        <v>5620</v>
      </c>
    </row>
    <row r="3698" spans="1:1">
      <c r="A3698" s="136" t="s">
        <v>5621</v>
      </c>
    </row>
    <row r="3699" spans="1:1">
      <c r="A3699" s="136" t="s">
        <v>5622</v>
      </c>
    </row>
    <row r="3700" spans="1:1">
      <c r="A3700" s="136" t="s">
        <v>5623</v>
      </c>
    </row>
    <row r="3701" spans="1:1">
      <c r="A3701" s="136" t="s">
        <v>5624</v>
      </c>
    </row>
    <row r="3702" spans="1:1">
      <c r="A3702" s="136" t="s">
        <v>5625</v>
      </c>
    </row>
    <row r="3703" spans="1:1">
      <c r="A3703" s="136" t="s">
        <v>5626</v>
      </c>
    </row>
    <row r="3704" spans="1:1">
      <c r="A3704" s="136" t="s">
        <v>5627</v>
      </c>
    </row>
    <row r="3705" spans="1:1">
      <c r="A3705" s="136" t="s">
        <v>5628</v>
      </c>
    </row>
    <row r="3706" spans="1:1">
      <c r="A3706" s="136" t="s">
        <v>5629</v>
      </c>
    </row>
    <row r="3707" spans="1:1">
      <c r="A3707" s="136" t="s">
        <v>5630</v>
      </c>
    </row>
    <row r="3708" spans="1:1">
      <c r="A3708" s="136" t="s">
        <v>5631</v>
      </c>
    </row>
    <row r="3709" spans="1:1">
      <c r="A3709" s="136" t="s">
        <v>5632</v>
      </c>
    </row>
    <row r="3710" spans="1:1">
      <c r="A3710" s="136" t="s">
        <v>5633</v>
      </c>
    </row>
    <row r="3711" spans="1:1">
      <c r="A3711" s="136" t="s">
        <v>5634</v>
      </c>
    </row>
    <row r="3712" spans="1:1">
      <c r="A3712" s="136" t="s">
        <v>5635</v>
      </c>
    </row>
    <row r="3713" spans="1:1">
      <c r="A3713" s="136" t="s">
        <v>5636</v>
      </c>
    </row>
    <row r="3714" spans="1:1">
      <c r="A3714" s="136" t="s">
        <v>5637</v>
      </c>
    </row>
    <row r="3715" spans="1:1">
      <c r="A3715" s="136" t="s">
        <v>5638</v>
      </c>
    </row>
    <row r="3716" spans="1:1">
      <c r="A3716" s="136" t="s">
        <v>5639</v>
      </c>
    </row>
    <row r="3717" spans="1:1">
      <c r="A3717" s="136" t="s">
        <v>5640</v>
      </c>
    </row>
    <row r="3718" spans="1:1">
      <c r="A3718" s="136" t="s">
        <v>5641</v>
      </c>
    </row>
    <row r="3719" spans="1:1">
      <c r="A3719" s="136" t="s">
        <v>5642</v>
      </c>
    </row>
    <row r="3720" spans="1:1">
      <c r="A3720" s="136" t="s">
        <v>5643</v>
      </c>
    </row>
    <row r="3721" spans="1:1">
      <c r="A3721" s="136" t="s">
        <v>5644</v>
      </c>
    </row>
    <row r="3722" spans="1:1">
      <c r="A3722" s="136" t="s">
        <v>5645</v>
      </c>
    </row>
    <row r="3723" spans="1:1">
      <c r="A3723" s="136" t="s">
        <v>5646</v>
      </c>
    </row>
    <row r="3724" spans="1:1">
      <c r="A3724" s="136" t="s">
        <v>5647</v>
      </c>
    </row>
    <row r="3725" spans="1:1">
      <c r="A3725" s="136" t="s">
        <v>5648</v>
      </c>
    </row>
    <row r="3726" spans="1:1">
      <c r="A3726" s="136" t="s">
        <v>5649</v>
      </c>
    </row>
    <row r="3727" spans="1:1">
      <c r="A3727" s="136" t="s">
        <v>5650</v>
      </c>
    </row>
    <row r="3728" spans="1:1">
      <c r="A3728" s="136" t="s">
        <v>5651</v>
      </c>
    </row>
    <row r="3729" spans="1:1">
      <c r="A3729" s="136" t="s">
        <v>5652</v>
      </c>
    </row>
    <row r="3730" spans="1:1">
      <c r="A3730" s="136" t="s">
        <v>5653</v>
      </c>
    </row>
    <row r="3731" spans="1:1">
      <c r="A3731" s="136" t="s">
        <v>5654</v>
      </c>
    </row>
    <row r="3732" spans="1:1">
      <c r="A3732" s="136" t="s">
        <v>5655</v>
      </c>
    </row>
    <row r="3733" spans="1:1">
      <c r="A3733" s="136" t="s">
        <v>5656</v>
      </c>
    </row>
    <row r="3734" spans="1:1">
      <c r="A3734" s="136" t="s">
        <v>5657</v>
      </c>
    </row>
    <row r="3735" spans="1:1">
      <c r="A3735" s="136" t="s">
        <v>5658</v>
      </c>
    </row>
    <row r="3736" spans="1:1">
      <c r="A3736" s="136" t="s">
        <v>5659</v>
      </c>
    </row>
    <row r="3737" spans="1:1">
      <c r="A3737" s="136" t="s">
        <v>5660</v>
      </c>
    </row>
    <row r="3738" spans="1:1">
      <c r="A3738" s="136" t="s">
        <v>5661</v>
      </c>
    </row>
    <row r="3739" spans="1:1">
      <c r="A3739" s="136" t="s">
        <v>5662</v>
      </c>
    </row>
    <row r="3740" spans="1:1">
      <c r="A3740" s="136" t="s">
        <v>5663</v>
      </c>
    </row>
    <row r="3741" spans="1:1">
      <c r="A3741" s="136" t="s">
        <v>5664</v>
      </c>
    </row>
    <row r="3742" spans="1:1">
      <c r="A3742" s="136" t="s">
        <v>5665</v>
      </c>
    </row>
    <row r="3743" spans="1:1">
      <c r="A3743" s="136" t="s">
        <v>5666</v>
      </c>
    </row>
    <row r="3744" spans="1:1">
      <c r="A3744" s="136" t="s">
        <v>5667</v>
      </c>
    </row>
    <row r="3745" spans="1:1">
      <c r="A3745" s="136" t="s">
        <v>5668</v>
      </c>
    </row>
    <row r="3746" spans="1:1">
      <c r="A3746" s="136" t="s">
        <v>5669</v>
      </c>
    </row>
    <row r="3747" spans="1:1">
      <c r="A3747" s="136" t="s">
        <v>5670</v>
      </c>
    </row>
    <row r="3748" spans="1:1">
      <c r="A3748" s="136" t="s">
        <v>5671</v>
      </c>
    </row>
    <row r="3749" spans="1:1">
      <c r="A3749" s="136" t="s">
        <v>5672</v>
      </c>
    </row>
    <row r="3750" spans="1:1">
      <c r="A3750" s="136" t="s">
        <v>5673</v>
      </c>
    </row>
    <row r="3751" spans="1:1">
      <c r="A3751" s="136" t="s">
        <v>5674</v>
      </c>
    </row>
    <row r="3752" spans="1:1">
      <c r="A3752" s="136" t="s">
        <v>5675</v>
      </c>
    </row>
    <row r="3753" spans="1:1">
      <c r="A3753" s="136" t="s">
        <v>5676</v>
      </c>
    </row>
    <row r="3754" spans="1:1">
      <c r="A3754" s="136" t="s">
        <v>5677</v>
      </c>
    </row>
    <row r="3755" spans="1:1">
      <c r="A3755" s="136" t="s">
        <v>5678</v>
      </c>
    </row>
    <row r="3756" spans="1:1">
      <c r="A3756" s="136" t="s">
        <v>5679</v>
      </c>
    </row>
    <row r="3757" spans="1:1">
      <c r="A3757" s="136" t="s">
        <v>5680</v>
      </c>
    </row>
    <row r="3758" spans="1:1">
      <c r="A3758" s="136" t="s">
        <v>5681</v>
      </c>
    </row>
    <row r="3759" spans="1:1">
      <c r="A3759" s="136" t="s">
        <v>5682</v>
      </c>
    </row>
    <row r="3760" spans="1:1">
      <c r="A3760" s="136" t="s">
        <v>5683</v>
      </c>
    </row>
    <row r="3761" spans="1:1">
      <c r="A3761" s="136" t="s">
        <v>5684</v>
      </c>
    </row>
    <row r="3762" spans="1:1">
      <c r="A3762" s="136" t="s">
        <v>5685</v>
      </c>
    </row>
    <row r="3763" spans="1:1">
      <c r="A3763" s="136" t="s">
        <v>5686</v>
      </c>
    </row>
    <row r="3764" spans="1:1">
      <c r="A3764" s="136" t="s">
        <v>5687</v>
      </c>
    </row>
    <row r="3765" spans="1:1">
      <c r="A3765" s="136" t="s">
        <v>5688</v>
      </c>
    </row>
    <row r="3766" spans="1:1">
      <c r="A3766" s="136" t="s">
        <v>5689</v>
      </c>
    </row>
    <row r="3767" spans="1:1">
      <c r="A3767" s="136" t="s">
        <v>5690</v>
      </c>
    </row>
    <row r="3768" spans="1:1">
      <c r="A3768" s="136" t="s">
        <v>5691</v>
      </c>
    </row>
    <row r="3769" spans="1:1">
      <c r="A3769" s="136" t="s">
        <v>5692</v>
      </c>
    </row>
    <row r="3770" spans="1:1">
      <c r="A3770" s="136" t="s">
        <v>5693</v>
      </c>
    </row>
    <row r="3771" spans="1:1">
      <c r="A3771" s="136" t="s">
        <v>5694</v>
      </c>
    </row>
    <row r="3772" spans="1:1">
      <c r="A3772" s="136" t="s">
        <v>5695</v>
      </c>
    </row>
    <row r="3773" spans="1:1">
      <c r="A3773" s="136" t="s">
        <v>5696</v>
      </c>
    </row>
    <row r="3774" spans="1:1">
      <c r="A3774" s="136" t="s">
        <v>5697</v>
      </c>
    </row>
    <row r="3775" spans="1:1">
      <c r="A3775" s="136" t="s">
        <v>5698</v>
      </c>
    </row>
    <row r="3776" spans="1:1">
      <c r="A3776" s="136" t="s">
        <v>5699</v>
      </c>
    </row>
    <row r="3777" spans="1:1">
      <c r="A3777" s="136" t="s">
        <v>5700</v>
      </c>
    </row>
    <row r="3778" spans="1:1">
      <c r="A3778" s="136" t="s">
        <v>5701</v>
      </c>
    </row>
    <row r="3779" spans="1:1">
      <c r="A3779" s="136" t="s">
        <v>5702</v>
      </c>
    </row>
    <row r="3780" spans="1:1">
      <c r="A3780" s="136" t="s">
        <v>5703</v>
      </c>
    </row>
    <row r="3781" spans="1:1">
      <c r="A3781" s="136" t="s">
        <v>5704</v>
      </c>
    </row>
    <row r="3782" spans="1:1">
      <c r="A3782" s="136" t="s">
        <v>5705</v>
      </c>
    </row>
    <row r="3783" spans="1:1">
      <c r="A3783" s="136" t="s">
        <v>5706</v>
      </c>
    </row>
    <row r="3784" spans="1:1">
      <c r="A3784" s="136" t="s">
        <v>5707</v>
      </c>
    </row>
    <row r="3785" spans="1:1">
      <c r="A3785" s="136" t="s">
        <v>5708</v>
      </c>
    </row>
    <row r="3786" spans="1:1">
      <c r="A3786" s="136" t="s">
        <v>5709</v>
      </c>
    </row>
    <row r="3787" spans="1:1">
      <c r="A3787" s="136" t="s">
        <v>5710</v>
      </c>
    </row>
    <row r="3788" spans="1:1">
      <c r="A3788" s="136" t="s">
        <v>5711</v>
      </c>
    </row>
    <row r="3789" spans="1:1">
      <c r="A3789" s="136" t="s">
        <v>5712</v>
      </c>
    </row>
    <row r="3790" spans="1:1">
      <c r="A3790" s="136" t="s">
        <v>5713</v>
      </c>
    </row>
    <row r="3791" spans="1:1">
      <c r="A3791" s="136" t="s">
        <v>5714</v>
      </c>
    </row>
    <row r="3792" spans="1:1">
      <c r="A3792" s="136" t="s">
        <v>5715</v>
      </c>
    </row>
    <row r="3793" spans="1:1">
      <c r="A3793" s="136" t="s">
        <v>5716</v>
      </c>
    </row>
    <row r="3794" spans="1:1">
      <c r="A3794" s="136" t="s">
        <v>5717</v>
      </c>
    </row>
    <row r="3795" spans="1:1">
      <c r="A3795" s="136" t="s">
        <v>5718</v>
      </c>
    </row>
    <row r="3796" spans="1:1">
      <c r="A3796" s="136" t="s">
        <v>5719</v>
      </c>
    </row>
    <row r="3797" spans="1:1">
      <c r="A3797" s="136" t="s">
        <v>5720</v>
      </c>
    </row>
    <row r="3798" spans="1:1">
      <c r="A3798" s="136" t="s">
        <v>5721</v>
      </c>
    </row>
    <row r="3799" spans="1:1">
      <c r="A3799" s="136" t="s">
        <v>5722</v>
      </c>
    </row>
    <row r="3800" spans="1:1">
      <c r="A3800" s="136" t="s">
        <v>5723</v>
      </c>
    </row>
    <row r="3801" spans="1:1">
      <c r="A3801" s="136" t="s">
        <v>5724</v>
      </c>
    </row>
    <row r="3802" spans="1:1">
      <c r="A3802" s="136" t="s">
        <v>5725</v>
      </c>
    </row>
    <row r="3803" spans="1:1">
      <c r="A3803" s="136" t="s">
        <v>5726</v>
      </c>
    </row>
    <row r="3804" spans="1:1">
      <c r="A3804" s="136" t="s">
        <v>5727</v>
      </c>
    </row>
    <row r="3805" spans="1:1">
      <c r="A3805" s="136" t="s">
        <v>5728</v>
      </c>
    </row>
    <row r="3806" spans="1:1">
      <c r="A3806" s="136" t="s">
        <v>5729</v>
      </c>
    </row>
    <row r="3807" spans="1:1">
      <c r="A3807" s="136" t="s">
        <v>5730</v>
      </c>
    </row>
    <row r="3808" spans="1:1">
      <c r="A3808" s="136" t="s">
        <v>5731</v>
      </c>
    </row>
    <row r="3809" spans="1:1">
      <c r="A3809" s="136" t="s">
        <v>5732</v>
      </c>
    </row>
    <row r="3810" spans="1:1">
      <c r="A3810" s="136" t="s">
        <v>5733</v>
      </c>
    </row>
    <row r="3811" spans="1:1">
      <c r="A3811" s="136" t="s">
        <v>5734</v>
      </c>
    </row>
    <row r="3812" spans="1:1">
      <c r="A3812" s="136" t="s">
        <v>5735</v>
      </c>
    </row>
    <row r="3813" spans="1:1">
      <c r="A3813" s="136" t="s">
        <v>5736</v>
      </c>
    </row>
    <row r="3814" spans="1:1">
      <c r="A3814" s="136" t="s">
        <v>5737</v>
      </c>
    </row>
    <row r="3815" spans="1:1">
      <c r="A3815" s="136" t="s">
        <v>5738</v>
      </c>
    </row>
    <row r="3816" spans="1:1">
      <c r="A3816" s="136" t="s">
        <v>5739</v>
      </c>
    </row>
    <row r="3817" spans="1:1">
      <c r="A3817" s="136" t="s">
        <v>5740</v>
      </c>
    </row>
    <row r="3818" spans="1:1">
      <c r="A3818" s="136" t="s">
        <v>5741</v>
      </c>
    </row>
    <row r="3819" spans="1:1">
      <c r="A3819" s="136" t="s">
        <v>5742</v>
      </c>
    </row>
    <row r="3820" spans="1:1">
      <c r="A3820" s="136" t="s">
        <v>5743</v>
      </c>
    </row>
    <row r="3821" spans="1:1">
      <c r="A3821" s="136" t="s">
        <v>5744</v>
      </c>
    </row>
    <row r="3822" spans="1:1">
      <c r="A3822" s="136" t="s">
        <v>5745</v>
      </c>
    </row>
    <row r="3823" spans="1:1">
      <c r="A3823" s="136" t="s">
        <v>5746</v>
      </c>
    </row>
    <row r="3824" spans="1:1">
      <c r="A3824" s="136" t="s">
        <v>5747</v>
      </c>
    </row>
    <row r="3825" spans="1:1">
      <c r="A3825" s="136" t="s">
        <v>5748</v>
      </c>
    </row>
    <row r="3826" spans="1:1">
      <c r="A3826" s="136" t="s">
        <v>5749</v>
      </c>
    </row>
    <row r="3827" spans="1:1">
      <c r="A3827" s="136" t="s">
        <v>5750</v>
      </c>
    </row>
    <row r="3828" spans="1:1">
      <c r="A3828" s="136" t="s">
        <v>5751</v>
      </c>
    </row>
    <row r="3829" spans="1:1">
      <c r="A3829" s="136" t="s">
        <v>5752</v>
      </c>
    </row>
    <row r="3830" spans="1:1">
      <c r="A3830" s="136" t="s">
        <v>5753</v>
      </c>
    </row>
    <row r="3831" spans="1:1">
      <c r="A3831" s="136" t="s">
        <v>5754</v>
      </c>
    </row>
    <row r="3832" spans="1:1">
      <c r="A3832" s="136" t="s">
        <v>5755</v>
      </c>
    </row>
    <row r="3833" spans="1:1">
      <c r="A3833" s="136" t="s">
        <v>5756</v>
      </c>
    </row>
    <row r="3834" spans="1:1">
      <c r="A3834" s="136" t="s">
        <v>5757</v>
      </c>
    </row>
    <row r="3835" spans="1:1">
      <c r="A3835" s="136" t="s">
        <v>5758</v>
      </c>
    </row>
    <row r="3836" spans="1:1">
      <c r="A3836" s="136" t="s">
        <v>5759</v>
      </c>
    </row>
    <row r="3837" spans="1:1">
      <c r="A3837" s="136" t="s">
        <v>5760</v>
      </c>
    </row>
    <row r="3838" spans="1:1">
      <c r="A3838" s="136" t="s">
        <v>5761</v>
      </c>
    </row>
    <row r="3839" spans="1:1">
      <c r="A3839" s="136" t="s">
        <v>5762</v>
      </c>
    </row>
    <row r="3840" spans="1:1">
      <c r="A3840" s="136" t="s">
        <v>5763</v>
      </c>
    </row>
    <row r="3841" spans="1:1">
      <c r="A3841" s="136" t="s">
        <v>5764</v>
      </c>
    </row>
    <row r="3842" spans="1:1">
      <c r="A3842" s="136" t="s">
        <v>5765</v>
      </c>
    </row>
    <row r="3843" spans="1:1">
      <c r="A3843" s="136" t="s">
        <v>5766</v>
      </c>
    </row>
    <row r="3844" spans="1:1">
      <c r="A3844" s="136" t="s">
        <v>5767</v>
      </c>
    </row>
    <row r="3845" spans="1:1">
      <c r="A3845" s="136" t="s">
        <v>5768</v>
      </c>
    </row>
    <row r="3846" spans="1:1">
      <c r="A3846" s="136" t="s">
        <v>5769</v>
      </c>
    </row>
    <row r="3847" spans="1:1">
      <c r="A3847" s="136" t="s">
        <v>5770</v>
      </c>
    </row>
    <row r="3848" spans="1:1">
      <c r="A3848" s="136" t="s">
        <v>5771</v>
      </c>
    </row>
    <row r="3849" spans="1:1">
      <c r="A3849" s="136" t="s">
        <v>5772</v>
      </c>
    </row>
    <row r="3850" spans="1:1">
      <c r="A3850" s="136" t="s">
        <v>5773</v>
      </c>
    </row>
    <row r="3851" spans="1:1">
      <c r="A3851" s="136" t="s">
        <v>5774</v>
      </c>
    </row>
    <row r="3852" spans="1:1">
      <c r="A3852" s="136" t="s">
        <v>5775</v>
      </c>
    </row>
    <row r="3853" spans="1:1">
      <c r="A3853" s="136" t="s">
        <v>5776</v>
      </c>
    </row>
    <row r="3854" spans="1:1">
      <c r="A3854" s="136" t="s">
        <v>5777</v>
      </c>
    </row>
    <row r="3855" spans="1:1">
      <c r="A3855" s="136" t="s">
        <v>5778</v>
      </c>
    </row>
    <row r="3856" spans="1:1">
      <c r="A3856" s="136" t="s">
        <v>5779</v>
      </c>
    </row>
    <row r="3857" spans="1:1">
      <c r="A3857" s="136" t="s">
        <v>5780</v>
      </c>
    </row>
    <row r="3858" spans="1:1">
      <c r="A3858" s="136" t="s">
        <v>5781</v>
      </c>
    </row>
    <row r="3859" spans="1:1">
      <c r="A3859" s="136" t="s">
        <v>5782</v>
      </c>
    </row>
    <row r="3860" spans="1:1">
      <c r="A3860" s="136" t="s">
        <v>5783</v>
      </c>
    </row>
    <row r="3861" spans="1:1">
      <c r="A3861" s="136" t="s">
        <v>5784</v>
      </c>
    </row>
    <row r="3862" spans="1:1">
      <c r="A3862" s="136" t="s">
        <v>5785</v>
      </c>
    </row>
    <row r="3863" spans="1:1">
      <c r="A3863" s="136" t="s">
        <v>5786</v>
      </c>
    </row>
    <row r="3864" spans="1:1">
      <c r="A3864" s="136" t="s">
        <v>5787</v>
      </c>
    </row>
    <row r="3865" spans="1:1">
      <c r="A3865" s="136" t="s">
        <v>5788</v>
      </c>
    </row>
    <row r="3866" spans="1:1">
      <c r="A3866" s="136" t="s">
        <v>5789</v>
      </c>
    </row>
    <row r="3867" spans="1:1">
      <c r="A3867" s="136" t="s">
        <v>5790</v>
      </c>
    </row>
    <row r="3868" spans="1:1">
      <c r="A3868" s="136" t="s">
        <v>5791</v>
      </c>
    </row>
    <row r="3869" spans="1:1">
      <c r="A3869" s="136" t="s">
        <v>5792</v>
      </c>
    </row>
    <row r="3870" spans="1:1">
      <c r="A3870" s="136" t="s">
        <v>5793</v>
      </c>
    </row>
    <row r="3871" spans="1:1">
      <c r="A3871" s="136" t="s">
        <v>5794</v>
      </c>
    </row>
    <row r="3872" spans="1:1">
      <c r="A3872" s="136" t="s">
        <v>5795</v>
      </c>
    </row>
    <row r="3873" spans="1:1">
      <c r="A3873" s="136" t="s">
        <v>5796</v>
      </c>
    </row>
    <row r="3874" spans="1:1">
      <c r="A3874" s="136" t="s">
        <v>5797</v>
      </c>
    </row>
    <row r="3875" spans="1:1">
      <c r="A3875" s="136" t="s">
        <v>5798</v>
      </c>
    </row>
    <row r="3876" spans="1:1">
      <c r="A3876" s="136" t="s">
        <v>5799</v>
      </c>
    </row>
    <row r="3877" spans="1:1">
      <c r="A3877" s="136" t="s">
        <v>5800</v>
      </c>
    </row>
    <row r="3878" spans="1:1">
      <c r="A3878" s="136" t="s">
        <v>5801</v>
      </c>
    </row>
    <row r="3879" spans="1:1">
      <c r="A3879" s="136" t="s">
        <v>5802</v>
      </c>
    </row>
    <row r="3880" spans="1:1">
      <c r="A3880" s="136" t="s">
        <v>5803</v>
      </c>
    </row>
    <row r="3881" spans="1:1">
      <c r="A3881" s="136" t="s">
        <v>5804</v>
      </c>
    </row>
    <row r="3882" spans="1:1">
      <c r="A3882" s="136" t="s">
        <v>5805</v>
      </c>
    </row>
    <row r="3883" spans="1:1">
      <c r="A3883" s="136" t="s">
        <v>5806</v>
      </c>
    </row>
    <row r="3884" spans="1:1">
      <c r="A3884" s="136" t="s">
        <v>5807</v>
      </c>
    </row>
    <row r="3885" spans="1:1">
      <c r="A3885" s="136" t="s">
        <v>5808</v>
      </c>
    </row>
    <row r="3886" spans="1:1">
      <c r="A3886" s="136" t="s">
        <v>5809</v>
      </c>
    </row>
    <row r="3887" spans="1:1">
      <c r="A3887" s="136" t="s">
        <v>5810</v>
      </c>
    </row>
    <row r="3888" spans="1:1">
      <c r="A3888" s="136" t="s">
        <v>5811</v>
      </c>
    </row>
    <row r="3889" spans="1:1">
      <c r="A3889" s="136" t="s">
        <v>5812</v>
      </c>
    </row>
    <row r="3890" spans="1:1">
      <c r="A3890" s="136" t="s">
        <v>5813</v>
      </c>
    </row>
    <row r="3891" spans="1:1">
      <c r="A3891" s="136" t="s">
        <v>5814</v>
      </c>
    </row>
    <row r="3892" spans="1:1">
      <c r="A3892" s="136" t="s">
        <v>5815</v>
      </c>
    </row>
    <row r="3893" spans="1:1">
      <c r="A3893" s="136" t="s">
        <v>5816</v>
      </c>
    </row>
    <row r="3894" spans="1:1">
      <c r="A3894" s="136" t="s">
        <v>5817</v>
      </c>
    </row>
    <row r="3895" spans="1:1">
      <c r="A3895" s="136" t="s">
        <v>5818</v>
      </c>
    </row>
    <row r="3896" spans="1:1">
      <c r="A3896" s="136" t="s">
        <v>5819</v>
      </c>
    </row>
    <row r="3897" spans="1:1">
      <c r="A3897" s="136" t="s">
        <v>5820</v>
      </c>
    </row>
    <row r="3898" spans="1:1">
      <c r="A3898" s="136" t="s">
        <v>5821</v>
      </c>
    </row>
    <row r="3899" spans="1:1">
      <c r="A3899" s="136" t="s">
        <v>5822</v>
      </c>
    </row>
    <row r="3900" spans="1:1">
      <c r="A3900" s="136" t="s">
        <v>5823</v>
      </c>
    </row>
    <row r="3901" spans="1:1">
      <c r="A3901" s="136" t="s">
        <v>5824</v>
      </c>
    </row>
    <row r="3902" spans="1:1">
      <c r="A3902" s="136" t="s">
        <v>5825</v>
      </c>
    </row>
    <row r="3903" spans="1:1">
      <c r="A3903" s="136" t="s">
        <v>5826</v>
      </c>
    </row>
    <row r="3904" spans="1:1">
      <c r="A3904" s="136" t="s">
        <v>5827</v>
      </c>
    </row>
    <row r="3905" spans="1:1">
      <c r="A3905" s="136" t="s">
        <v>5828</v>
      </c>
    </row>
    <row r="3906" spans="1:1">
      <c r="A3906" s="136" t="s">
        <v>5829</v>
      </c>
    </row>
    <row r="3907" spans="1:1">
      <c r="A3907" s="136" t="s">
        <v>5830</v>
      </c>
    </row>
    <row r="3908" spans="1:1">
      <c r="A3908" s="136" t="s">
        <v>5831</v>
      </c>
    </row>
    <row r="3909" spans="1:1">
      <c r="A3909" s="136" t="s">
        <v>5832</v>
      </c>
    </row>
    <row r="3910" spans="1:1">
      <c r="A3910" s="136" t="s">
        <v>5833</v>
      </c>
    </row>
    <row r="3911" spans="1:1">
      <c r="A3911" s="136" t="s">
        <v>5834</v>
      </c>
    </row>
    <row r="3912" spans="1:1">
      <c r="A3912" s="136" t="s">
        <v>5835</v>
      </c>
    </row>
    <row r="3913" spans="1:1">
      <c r="A3913" s="136" t="s">
        <v>5836</v>
      </c>
    </row>
    <row r="3914" spans="1:1">
      <c r="A3914" s="136" t="s">
        <v>5837</v>
      </c>
    </row>
    <row r="3915" spans="1:1">
      <c r="A3915" s="136" t="s">
        <v>5838</v>
      </c>
    </row>
    <row r="3916" spans="1:1">
      <c r="A3916" s="136" t="s">
        <v>5839</v>
      </c>
    </row>
    <row r="3917" spans="1:1">
      <c r="A3917" s="136" t="s">
        <v>5840</v>
      </c>
    </row>
    <row r="3918" spans="1:1">
      <c r="A3918" s="136" t="s">
        <v>5841</v>
      </c>
    </row>
    <row r="3919" spans="1:1">
      <c r="A3919" s="136" t="s">
        <v>5842</v>
      </c>
    </row>
    <row r="3920" spans="1:1">
      <c r="A3920" s="136" t="s">
        <v>5843</v>
      </c>
    </row>
    <row r="3921" spans="1:1">
      <c r="A3921" s="136" t="s">
        <v>5844</v>
      </c>
    </row>
    <row r="3922" spans="1:1">
      <c r="A3922" s="136" t="s">
        <v>5845</v>
      </c>
    </row>
    <row r="3923" spans="1:1">
      <c r="A3923" s="136" t="s">
        <v>5846</v>
      </c>
    </row>
    <row r="3924" spans="1:1">
      <c r="A3924" s="136" t="s">
        <v>5847</v>
      </c>
    </row>
    <row r="3925" spans="1:1">
      <c r="A3925" s="136" t="s">
        <v>5848</v>
      </c>
    </row>
    <row r="3926" spans="1:1">
      <c r="A3926" s="136" t="s">
        <v>5849</v>
      </c>
    </row>
    <row r="3927" spans="1:1">
      <c r="A3927" s="136" t="s">
        <v>5850</v>
      </c>
    </row>
    <row r="3928" spans="1:1">
      <c r="A3928" s="136" t="s">
        <v>5851</v>
      </c>
    </row>
    <row r="3929" spans="1:1">
      <c r="A3929" s="136" t="s">
        <v>5852</v>
      </c>
    </row>
    <row r="3930" spans="1:1">
      <c r="A3930" s="136" t="s">
        <v>5853</v>
      </c>
    </row>
    <row r="3931" spans="1:1">
      <c r="A3931" s="136" t="s">
        <v>5854</v>
      </c>
    </row>
    <row r="3932" spans="1:1">
      <c r="A3932" s="136" t="s">
        <v>5855</v>
      </c>
    </row>
    <row r="3933" spans="1:1">
      <c r="A3933" s="136" t="s">
        <v>5856</v>
      </c>
    </row>
    <row r="3934" spans="1:1">
      <c r="A3934" s="136" t="s">
        <v>5857</v>
      </c>
    </row>
    <row r="3935" spans="1:1">
      <c r="A3935" s="136" t="s">
        <v>5858</v>
      </c>
    </row>
    <row r="3936" spans="1:1">
      <c r="A3936" s="136" t="s">
        <v>5859</v>
      </c>
    </row>
    <row r="3937" spans="1:1">
      <c r="A3937" s="136" t="s">
        <v>5860</v>
      </c>
    </row>
    <row r="3938" spans="1:1">
      <c r="A3938" s="136" t="s">
        <v>5861</v>
      </c>
    </row>
    <row r="3939" spans="1:1">
      <c r="A3939" s="136" t="s">
        <v>5862</v>
      </c>
    </row>
    <row r="3940" spans="1:1">
      <c r="A3940" s="136" t="s">
        <v>5863</v>
      </c>
    </row>
    <row r="3941" spans="1:1">
      <c r="A3941" s="136" t="s">
        <v>5864</v>
      </c>
    </row>
    <row r="3942" spans="1:1">
      <c r="A3942" s="136" t="s">
        <v>5865</v>
      </c>
    </row>
    <row r="3943" spans="1:1">
      <c r="A3943" s="136" t="s">
        <v>5866</v>
      </c>
    </row>
    <row r="3944" spans="1:1">
      <c r="A3944" s="136" t="s">
        <v>5867</v>
      </c>
    </row>
    <row r="3945" spans="1:1">
      <c r="A3945" s="136" t="s">
        <v>5868</v>
      </c>
    </row>
    <row r="3946" spans="1:1">
      <c r="A3946" s="136" t="s">
        <v>5869</v>
      </c>
    </row>
    <row r="3947" spans="1:1">
      <c r="A3947" s="136" t="s">
        <v>5870</v>
      </c>
    </row>
    <row r="3948" spans="1:1">
      <c r="A3948" s="136" t="s">
        <v>5871</v>
      </c>
    </row>
    <row r="3949" spans="1:1">
      <c r="A3949" s="136" t="s">
        <v>5872</v>
      </c>
    </row>
    <row r="3950" spans="1:1">
      <c r="A3950" s="136" t="s">
        <v>5873</v>
      </c>
    </row>
    <row r="3951" spans="1:1">
      <c r="A3951" s="136" t="s">
        <v>5874</v>
      </c>
    </row>
    <row r="3952" spans="1:1">
      <c r="A3952" s="136" t="s">
        <v>5875</v>
      </c>
    </row>
    <row r="3953" spans="1:1">
      <c r="A3953" s="136" t="s">
        <v>5876</v>
      </c>
    </row>
    <row r="3954" spans="1:1">
      <c r="A3954" s="136" t="s">
        <v>5877</v>
      </c>
    </row>
    <row r="3955" spans="1:1">
      <c r="A3955" s="136" t="s">
        <v>5878</v>
      </c>
    </row>
    <row r="3956" spans="1:1">
      <c r="A3956" s="136" t="s">
        <v>5879</v>
      </c>
    </row>
    <row r="3957" spans="1:1">
      <c r="A3957" s="136" t="s">
        <v>5880</v>
      </c>
    </row>
    <row r="3958" spans="1:1">
      <c r="A3958" s="136" t="s">
        <v>5881</v>
      </c>
    </row>
    <row r="3959" spans="1:1">
      <c r="A3959" s="136" t="s">
        <v>5882</v>
      </c>
    </row>
    <row r="3960" spans="1:1">
      <c r="A3960" s="136" t="s">
        <v>5883</v>
      </c>
    </row>
    <row r="3961" spans="1:1">
      <c r="A3961" s="136" t="s">
        <v>5884</v>
      </c>
    </row>
    <row r="3962" spans="1:1">
      <c r="A3962" s="136" t="s">
        <v>5885</v>
      </c>
    </row>
    <row r="3963" spans="1:1">
      <c r="A3963" s="136" t="s">
        <v>5886</v>
      </c>
    </row>
    <row r="3964" spans="1:1">
      <c r="A3964" s="136" t="s">
        <v>5887</v>
      </c>
    </row>
    <row r="3965" spans="1:1">
      <c r="A3965" s="136" t="s">
        <v>5888</v>
      </c>
    </row>
    <row r="3966" spans="1:1">
      <c r="A3966" s="136" t="s">
        <v>5889</v>
      </c>
    </row>
    <row r="3967" spans="1:1">
      <c r="A3967" s="136" t="s">
        <v>5890</v>
      </c>
    </row>
    <row r="3968" spans="1:1">
      <c r="A3968" s="136" t="s">
        <v>5891</v>
      </c>
    </row>
    <row r="3969" spans="1:1">
      <c r="A3969" s="136" t="s">
        <v>5892</v>
      </c>
    </row>
    <row r="3970" spans="1:1">
      <c r="A3970" s="136" t="s">
        <v>5893</v>
      </c>
    </row>
    <row r="3971" spans="1:1">
      <c r="A3971" s="136" t="s">
        <v>5894</v>
      </c>
    </row>
    <row r="3972" spans="1:1">
      <c r="A3972" s="136" t="s">
        <v>5895</v>
      </c>
    </row>
    <row r="3973" spans="1:1">
      <c r="A3973" s="136" t="s">
        <v>5896</v>
      </c>
    </row>
    <row r="3974" spans="1:1">
      <c r="A3974" s="136" t="s">
        <v>5897</v>
      </c>
    </row>
    <row r="3975" spans="1:1">
      <c r="A3975" s="136" t="s">
        <v>5898</v>
      </c>
    </row>
    <row r="3976" spans="1:1">
      <c r="A3976" s="136" t="s">
        <v>5899</v>
      </c>
    </row>
    <row r="3977" spans="1:1">
      <c r="A3977" s="136" t="s">
        <v>5900</v>
      </c>
    </row>
    <row r="3978" spans="1:1">
      <c r="A3978" s="136" t="s">
        <v>5901</v>
      </c>
    </row>
    <row r="3979" spans="1:1">
      <c r="A3979" s="136" t="s">
        <v>5902</v>
      </c>
    </row>
    <row r="3980" spans="1:1">
      <c r="A3980" s="136" t="s">
        <v>5903</v>
      </c>
    </row>
    <row r="3981" spans="1:1">
      <c r="A3981" s="136" t="s">
        <v>5904</v>
      </c>
    </row>
    <row r="3982" spans="1:1">
      <c r="A3982" s="136" t="s">
        <v>5905</v>
      </c>
    </row>
    <row r="3983" spans="1:1">
      <c r="A3983" s="136" t="s">
        <v>5906</v>
      </c>
    </row>
    <row r="3984" spans="1:1">
      <c r="A3984" s="136" t="s">
        <v>5907</v>
      </c>
    </row>
    <row r="3985" spans="1:1">
      <c r="A3985" s="136" t="s">
        <v>5908</v>
      </c>
    </row>
    <row r="3986" spans="1:1">
      <c r="A3986" s="136" t="s">
        <v>5909</v>
      </c>
    </row>
    <row r="3987" spans="1:1">
      <c r="A3987" s="136" t="s">
        <v>5910</v>
      </c>
    </row>
    <row r="3988" spans="1:1">
      <c r="A3988" s="136" t="s">
        <v>5911</v>
      </c>
    </row>
    <row r="3989" spans="1:1">
      <c r="A3989" s="136" t="s">
        <v>5912</v>
      </c>
    </row>
    <row r="3990" spans="1:1">
      <c r="A3990" s="136" t="s">
        <v>5913</v>
      </c>
    </row>
    <row r="3991" spans="1:1">
      <c r="A3991" s="136" t="s">
        <v>5914</v>
      </c>
    </row>
    <row r="3992" spans="1:1">
      <c r="A3992" s="136" t="s">
        <v>5915</v>
      </c>
    </row>
    <row r="3993" spans="1:1">
      <c r="A3993" s="136" t="s">
        <v>5916</v>
      </c>
    </row>
    <row r="3994" spans="1:1">
      <c r="A3994" s="136" t="s">
        <v>5917</v>
      </c>
    </row>
    <row r="3995" spans="1:1">
      <c r="A3995" s="136" t="s">
        <v>5918</v>
      </c>
    </row>
    <row r="3996" spans="1:1">
      <c r="A3996" s="136" t="s">
        <v>5919</v>
      </c>
    </row>
    <row r="3997" spans="1:1">
      <c r="A3997" s="136" t="s">
        <v>5920</v>
      </c>
    </row>
    <row r="3998" spans="1:1">
      <c r="A3998" s="136" t="s">
        <v>5921</v>
      </c>
    </row>
    <row r="3999" spans="1:1">
      <c r="A3999" s="136" t="s">
        <v>5922</v>
      </c>
    </row>
    <row r="4000" spans="1:1">
      <c r="A4000" s="136" t="s">
        <v>5923</v>
      </c>
    </row>
    <row r="4001" spans="1:1">
      <c r="A4001" s="136" t="s">
        <v>5924</v>
      </c>
    </row>
    <row r="4002" spans="1:1">
      <c r="A4002" s="136" t="s">
        <v>5925</v>
      </c>
    </row>
    <row r="4003" spans="1:1">
      <c r="A4003" s="136" t="s">
        <v>5926</v>
      </c>
    </row>
    <row r="4004" spans="1:1">
      <c r="A4004" s="136" t="s">
        <v>5927</v>
      </c>
    </row>
    <row r="4005" spans="1:1">
      <c r="A4005" s="136" t="s">
        <v>5928</v>
      </c>
    </row>
    <row r="4006" spans="1:1">
      <c r="A4006" s="136" t="s">
        <v>5929</v>
      </c>
    </row>
    <row r="4007" spans="1:1">
      <c r="A4007" s="136" t="s">
        <v>5930</v>
      </c>
    </row>
    <row r="4008" spans="1:1">
      <c r="A4008" s="136" t="s">
        <v>5931</v>
      </c>
    </row>
    <row r="4009" spans="1:1">
      <c r="A4009" s="136" t="s">
        <v>5932</v>
      </c>
    </row>
    <row r="4010" spans="1:1">
      <c r="A4010" s="136" t="s">
        <v>5933</v>
      </c>
    </row>
    <row r="4011" spans="1:1">
      <c r="A4011" s="136" t="s">
        <v>5934</v>
      </c>
    </row>
    <row r="4012" spans="1:1">
      <c r="A4012" s="136" t="s">
        <v>5935</v>
      </c>
    </row>
    <row r="4013" spans="1:1">
      <c r="A4013" s="136" t="s">
        <v>5936</v>
      </c>
    </row>
    <row r="4014" spans="1:1">
      <c r="A4014" s="136" t="s">
        <v>5937</v>
      </c>
    </row>
    <row r="4015" spans="1:1">
      <c r="A4015" s="136" t="s">
        <v>5938</v>
      </c>
    </row>
    <row r="4016" spans="1:1">
      <c r="A4016" s="136" t="s">
        <v>5939</v>
      </c>
    </row>
    <row r="4017" spans="1:1">
      <c r="A4017" s="136" t="s">
        <v>5940</v>
      </c>
    </row>
    <row r="4018" spans="1:1">
      <c r="A4018" s="136" t="s">
        <v>5941</v>
      </c>
    </row>
    <row r="4019" spans="1:1">
      <c r="A4019" s="136" t="s">
        <v>5942</v>
      </c>
    </row>
    <row r="4020" spans="1:1">
      <c r="A4020" s="136" t="s">
        <v>5943</v>
      </c>
    </row>
    <row r="4021" spans="1:1">
      <c r="A4021" s="136" t="s">
        <v>5944</v>
      </c>
    </row>
    <row r="4022" spans="1:1">
      <c r="A4022" s="136" t="s">
        <v>5945</v>
      </c>
    </row>
    <row r="4023" spans="1:1">
      <c r="A4023" s="136" t="s">
        <v>5946</v>
      </c>
    </row>
    <row r="4024" spans="1:1">
      <c r="A4024" s="136" t="s">
        <v>5947</v>
      </c>
    </row>
    <row r="4025" spans="1:1">
      <c r="A4025" s="136" t="s">
        <v>5948</v>
      </c>
    </row>
    <row r="4026" spans="1:1">
      <c r="A4026" s="136" t="s">
        <v>5949</v>
      </c>
    </row>
    <row r="4027" spans="1:1">
      <c r="A4027" s="136" t="s">
        <v>5950</v>
      </c>
    </row>
    <row r="4028" spans="1:1">
      <c r="A4028" s="136" t="s">
        <v>5951</v>
      </c>
    </row>
    <row r="4029" spans="1:1">
      <c r="A4029" s="136" t="s">
        <v>5952</v>
      </c>
    </row>
    <row r="4030" spans="1:1">
      <c r="A4030" s="136" t="s">
        <v>5953</v>
      </c>
    </row>
    <row r="4031" spans="1:1">
      <c r="A4031" s="136" t="s">
        <v>5954</v>
      </c>
    </row>
    <row r="4032" spans="1:1">
      <c r="A4032" s="136" t="s">
        <v>5955</v>
      </c>
    </row>
    <row r="4033" spans="1:1">
      <c r="A4033" s="136" t="s">
        <v>5956</v>
      </c>
    </row>
    <row r="4034" spans="1:1">
      <c r="A4034" s="136" t="s">
        <v>5957</v>
      </c>
    </row>
    <row r="4035" spans="1:1">
      <c r="A4035" s="136" t="s">
        <v>5958</v>
      </c>
    </row>
    <row r="4036" spans="1:1">
      <c r="A4036" s="136" t="s">
        <v>5959</v>
      </c>
    </row>
    <row r="4037" spans="1:1">
      <c r="A4037" s="136" t="s">
        <v>5960</v>
      </c>
    </row>
    <row r="4038" spans="1:1">
      <c r="A4038" s="136" t="s">
        <v>5961</v>
      </c>
    </row>
    <row r="4039" spans="1:1">
      <c r="A4039" s="136" t="s">
        <v>5962</v>
      </c>
    </row>
    <row r="4040" spans="1:1">
      <c r="A4040" s="136" t="s">
        <v>5963</v>
      </c>
    </row>
    <row r="4041" spans="1:1">
      <c r="A4041" s="136" t="s">
        <v>5964</v>
      </c>
    </row>
    <row r="4042" spans="1:1">
      <c r="A4042" s="136" t="s">
        <v>5965</v>
      </c>
    </row>
    <row r="4043" spans="1:1">
      <c r="A4043" s="136" t="s">
        <v>5966</v>
      </c>
    </row>
    <row r="4044" spans="1:1">
      <c r="A4044" s="136" t="s">
        <v>5967</v>
      </c>
    </row>
    <row r="4045" spans="1:1">
      <c r="A4045" s="136" t="s">
        <v>5968</v>
      </c>
    </row>
    <row r="4046" spans="1:1">
      <c r="A4046" s="136" t="s">
        <v>5969</v>
      </c>
    </row>
    <row r="4047" spans="1:1">
      <c r="A4047" s="136" t="s">
        <v>5970</v>
      </c>
    </row>
    <row r="4048" spans="1:1">
      <c r="A4048" s="136" t="s">
        <v>5971</v>
      </c>
    </row>
    <row r="4049" spans="1:1">
      <c r="A4049" s="136" t="s">
        <v>5972</v>
      </c>
    </row>
    <row r="4050" spans="1:1">
      <c r="A4050" s="136" t="s">
        <v>5973</v>
      </c>
    </row>
    <row r="4051" spans="1:1">
      <c r="A4051" s="136" t="s">
        <v>5974</v>
      </c>
    </row>
    <row r="4052" spans="1:1">
      <c r="A4052" s="136" t="s">
        <v>5975</v>
      </c>
    </row>
    <row r="4053" spans="1:1">
      <c r="A4053" s="136" t="s">
        <v>5976</v>
      </c>
    </row>
    <row r="4054" spans="1:1">
      <c r="A4054" s="136" t="s">
        <v>5977</v>
      </c>
    </row>
    <row r="4055" spans="1:1">
      <c r="A4055" s="136" t="s">
        <v>5978</v>
      </c>
    </row>
    <row r="4056" spans="1:1">
      <c r="A4056" s="136" t="s">
        <v>5979</v>
      </c>
    </row>
    <row r="4057" spans="1:1">
      <c r="A4057" s="136" t="s">
        <v>5980</v>
      </c>
    </row>
    <row r="4058" spans="1:1">
      <c r="A4058" s="136" t="s">
        <v>5981</v>
      </c>
    </row>
    <row r="4059" spans="1:1">
      <c r="A4059" s="136" t="s">
        <v>5982</v>
      </c>
    </row>
    <row r="4060" spans="1:1">
      <c r="A4060" s="136" t="s">
        <v>5983</v>
      </c>
    </row>
    <row r="4061" spans="1:1">
      <c r="A4061" s="136" t="s">
        <v>5984</v>
      </c>
    </row>
    <row r="4062" spans="1:1">
      <c r="A4062" s="136" t="s">
        <v>5985</v>
      </c>
    </row>
    <row r="4063" spans="1:1">
      <c r="A4063" s="136" t="s">
        <v>5986</v>
      </c>
    </row>
    <row r="4064" spans="1:1">
      <c r="A4064" s="136" t="s">
        <v>5987</v>
      </c>
    </row>
    <row r="4065" spans="1:1">
      <c r="A4065" s="136" t="s">
        <v>5988</v>
      </c>
    </row>
    <row r="4066" spans="1:1">
      <c r="A4066" s="136" t="s">
        <v>5989</v>
      </c>
    </row>
    <row r="4067" spans="1:1">
      <c r="A4067" s="136" t="s">
        <v>5990</v>
      </c>
    </row>
    <row r="4068" spans="1:1">
      <c r="A4068" s="136" t="s">
        <v>5991</v>
      </c>
    </row>
    <row r="4069" spans="1:1">
      <c r="A4069" s="136" t="s">
        <v>5992</v>
      </c>
    </row>
    <row r="4070" spans="1:1">
      <c r="A4070" s="136" t="s">
        <v>5993</v>
      </c>
    </row>
    <row r="4071" spans="1:1">
      <c r="A4071" s="136" t="s">
        <v>5994</v>
      </c>
    </row>
    <row r="4072" spans="1:1">
      <c r="A4072" s="136" t="s">
        <v>5995</v>
      </c>
    </row>
    <row r="4073" spans="1:1">
      <c r="A4073" s="136" t="s">
        <v>5996</v>
      </c>
    </row>
    <row r="4074" spans="1:1">
      <c r="A4074" s="136" t="s">
        <v>5997</v>
      </c>
    </row>
    <row r="4075" spans="1:1">
      <c r="A4075" s="136" t="s">
        <v>5998</v>
      </c>
    </row>
    <row r="4076" spans="1:1">
      <c r="A4076" s="136" t="s">
        <v>5999</v>
      </c>
    </row>
    <row r="4077" spans="1:1">
      <c r="A4077" s="136" t="s">
        <v>6000</v>
      </c>
    </row>
    <row r="4078" spans="1:1">
      <c r="A4078" s="136" t="s">
        <v>6001</v>
      </c>
    </row>
    <row r="4079" spans="1:1">
      <c r="A4079" s="136" t="s">
        <v>6002</v>
      </c>
    </row>
    <row r="4080" spans="1:1">
      <c r="A4080" s="136" t="s">
        <v>6003</v>
      </c>
    </row>
    <row r="4081" spans="1:1">
      <c r="A4081" s="136" t="s">
        <v>6004</v>
      </c>
    </row>
    <row r="4082" spans="1:1">
      <c r="A4082" s="136" t="s">
        <v>6005</v>
      </c>
    </row>
    <row r="4083" spans="1:1">
      <c r="A4083" s="136" t="s">
        <v>6006</v>
      </c>
    </row>
    <row r="4084" spans="1:1">
      <c r="A4084" s="136" t="s">
        <v>6007</v>
      </c>
    </row>
    <row r="4085" spans="1:1">
      <c r="A4085" s="136" t="s">
        <v>6008</v>
      </c>
    </row>
    <row r="4086" spans="1:1">
      <c r="A4086" s="136" t="s">
        <v>6009</v>
      </c>
    </row>
    <row r="4087" spans="1:1">
      <c r="A4087" s="136" t="s">
        <v>6010</v>
      </c>
    </row>
    <row r="4088" spans="1:1">
      <c r="A4088" s="136" t="s">
        <v>6011</v>
      </c>
    </row>
    <row r="4089" spans="1:1">
      <c r="A4089" s="136" t="s">
        <v>6012</v>
      </c>
    </row>
    <row r="4090" spans="1:1">
      <c r="A4090" s="136" t="s">
        <v>6013</v>
      </c>
    </row>
    <row r="4091" spans="1:1">
      <c r="A4091" s="136" t="s">
        <v>6014</v>
      </c>
    </row>
    <row r="4092" spans="1:1">
      <c r="A4092" s="136" t="s">
        <v>6015</v>
      </c>
    </row>
    <row r="4093" spans="1:1">
      <c r="A4093" s="136" t="s">
        <v>6016</v>
      </c>
    </row>
    <row r="4094" spans="1:1">
      <c r="A4094" s="136" t="s">
        <v>6017</v>
      </c>
    </row>
    <row r="4095" spans="1:1">
      <c r="A4095" s="136" t="s">
        <v>6018</v>
      </c>
    </row>
    <row r="4096" spans="1:1">
      <c r="A4096" s="136" t="s">
        <v>6019</v>
      </c>
    </row>
    <row r="4097" spans="1:1">
      <c r="A4097" s="136" t="s">
        <v>6020</v>
      </c>
    </row>
    <row r="4098" spans="1:1">
      <c r="A4098" s="136" t="s">
        <v>6021</v>
      </c>
    </row>
    <row r="4099" spans="1:1">
      <c r="A4099" s="136" t="s">
        <v>6022</v>
      </c>
    </row>
    <row r="4100" spans="1:1">
      <c r="A4100" s="136" t="s">
        <v>6023</v>
      </c>
    </row>
    <row r="4101" spans="1:1">
      <c r="A4101" s="136" t="s">
        <v>6024</v>
      </c>
    </row>
    <row r="4102" spans="1:1">
      <c r="A4102" s="136" t="s">
        <v>6025</v>
      </c>
    </row>
    <row r="4103" spans="1:1">
      <c r="A4103" s="136" t="s">
        <v>6026</v>
      </c>
    </row>
    <row r="4104" spans="1:1">
      <c r="A4104" s="136" t="s">
        <v>6027</v>
      </c>
    </row>
    <row r="4105" spans="1:1">
      <c r="A4105" s="136" t="s">
        <v>6028</v>
      </c>
    </row>
    <row r="4106" spans="1:1">
      <c r="A4106" s="136" t="s">
        <v>6029</v>
      </c>
    </row>
    <row r="4107" spans="1:1">
      <c r="A4107" s="136" t="s">
        <v>6030</v>
      </c>
    </row>
    <row r="4108" spans="1:1">
      <c r="A4108" s="136" t="s">
        <v>6031</v>
      </c>
    </row>
    <row r="4109" spans="1:1">
      <c r="A4109" s="136" t="s">
        <v>6032</v>
      </c>
    </row>
    <row r="4110" spans="1:1">
      <c r="A4110" s="136" t="s">
        <v>6033</v>
      </c>
    </row>
    <row r="4111" spans="1:1">
      <c r="A4111" s="136" t="s">
        <v>6034</v>
      </c>
    </row>
    <row r="4112" spans="1:1">
      <c r="A4112" s="136" t="s">
        <v>6035</v>
      </c>
    </row>
    <row r="4113" spans="1:1">
      <c r="A4113" s="136" t="s">
        <v>6036</v>
      </c>
    </row>
    <row r="4114" spans="1:1">
      <c r="A4114" s="136" t="s">
        <v>6037</v>
      </c>
    </row>
    <row r="4115" spans="1:1">
      <c r="A4115" s="136" t="s">
        <v>6038</v>
      </c>
    </row>
    <row r="4116" spans="1:1">
      <c r="A4116" s="136" t="s">
        <v>6039</v>
      </c>
    </row>
    <row r="4117" spans="1:1">
      <c r="A4117" s="136" t="s">
        <v>6040</v>
      </c>
    </row>
    <row r="4118" spans="1:1">
      <c r="A4118" s="136" t="s">
        <v>6041</v>
      </c>
    </row>
    <row r="4119" spans="1:1">
      <c r="A4119" s="136" t="s">
        <v>6042</v>
      </c>
    </row>
    <row r="4120" spans="1:1">
      <c r="A4120" s="136" t="s">
        <v>6043</v>
      </c>
    </row>
    <row r="4121" spans="1:1">
      <c r="A4121" s="136" t="s">
        <v>6044</v>
      </c>
    </row>
    <row r="4122" spans="1:1">
      <c r="A4122" s="136" t="s">
        <v>6045</v>
      </c>
    </row>
    <row r="4123" spans="1:1">
      <c r="A4123" s="136" t="s">
        <v>6046</v>
      </c>
    </row>
    <row r="4124" spans="1:1">
      <c r="A4124" s="136" t="s">
        <v>6047</v>
      </c>
    </row>
    <row r="4125" spans="1:1">
      <c r="A4125" s="136" t="s">
        <v>6048</v>
      </c>
    </row>
    <row r="4126" spans="1:1">
      <c r="A4126" s="136" t="s">
        <v>6049</v>
      </c>
    </row>
    <row r="4127" spans="1:1">
      <c r="A4127" s="136" t="s">
        <v>6050</v>
      </c>
    </row>
    <row r="4128" spans="1:1">
      <c r="A4128" s="136" t="s">
        <v>6051</v>
      </c>
    </row>
    <row r="4129" spans="1:1">
      <c r="A4129" s="136" t="s">
        <v>6052</v>
      </c>
    </row>
    <row r="4130" spans="1:1">
      <c r="A4130" s="136" t="s">
        <v>6053</v>
      </c>
    </row>
    <row r="4131" spans="1:1">
      <c r="A4131" s="136" t="s">
        <v>6054</v>
      </c>
    </row>
    <row r="4132" spans="1:1">
      <c r="A4132" s="136" t="s">
        <v>6055</v>
      </c>
    </row>
    <row r="4133" spans="1:1">
      <c r="A4133" s="136" t="s">
        <v>6056</v>
      </c>
    </row>
    <row r="4134" spans="1:1">
      <c r="A4134" s="136" t="s">
        <v>6057</v>
      </c>
    </row>
    <row r="4135" spans="1:1">
      <c r="A4135" s="136" t="s">
        <v>6058</v>
      </c>
    </row>
    <row r="4136" spans="1:1">
      <c r="A4136" s="136" t="s">
        <v>6059</v>
      </c>
    </row>
    <row r="4137" spans="1:1">
      <c r="A4137" s="136" t="s">
        <v>6060</v>
      </c>
    </row>
    <row r="4138" spans="1:1">
      <c r="A4138" s="136" t="s">
        <v>6061</v>
      </c>
    </row>
    <row r="4139" spans="1:1">
      <c r="A4139" s="136" t="s">
        <v>6062</v>
      </c>
    </row>
    <row r="4140" spans="1:1">
      <c r="A4140" s="136" t="s">
        <v>6063</v>
      </c>
    </row>
    <row r="4141" spans="1:1">
      <c r="A4141" s="136" t="s">
        <v>6064</v>
      </c>
    </row>
    <row r="4142" spans="1:1">
      <c r="A4142" s="136" t="s">
        <v>6065</v>
      </c>
    </row>
    <row r="4143" spans="1:1">
      <c r="A4143" s="136" t="s">
        <v>6066</v>
      </c>
    </row>
    <row r="4144" spans="1:1">
      <c r="A4144" s="136" t="s">
        <v>6067</v>
      </c>
    </row>
    <row r="4145" spans="1:1">
      <c r="A4145" s="136" t="s">
        <v>6068</v>
      </c>
    </row>
    <row r="4146" spans="1:1">
      <c r="A4146" s="136" t="s">
        <v>6069</v>
      </c>
    </row>
    <row r="4147" spans="1:1">
      <c r="A4147" s="136" t="s">
        <v>6070</v>
      </c>
    </row>
    <row r="4148" spans="1:1">
      <c r="A4148" s="136" t="s">
        <v>6071</v>
      </c>
    </row>
    <row r="4149" spans="1:1">
      <c r="A4149" s="136" t="s">
        <v>6072</v>
      </c>
    </row>
    <row r="4150" spans="1:1">
      <c r="A4150" s="136" t="s">
        <v>6073</v>
      </c>
    </row>
    <row r="4151" spans="1:1">
      <c r="A4151" s="136" t="s">
        <v>6074</v>
      </c>
    </row>
    <row r="4152" spans="1:1">
      <c r="A4152" s="136" t="s">
        <v>6075</v>
      </c>
    </row>
    <row r="4153" spans="1:1">
      <c r="A4153" s="136" t="s">
        <v>6076</v>
      </c>
    </row>
    <row r="4154" spans="1:1">
      <c r="A4154" s="136" t="s">
        <v>6077</v>
      </c>
    </row>
    <row r="4155" spans="1:1">
      <c r="A4155" s="136" t="s">
        <v>6078</v>
      </c>
    </row>
    <row r="4156" spans="1:1">
      <c r="A4156" s="136" t="s">
        <v>6079</v>
      </c>
    </row>
    <row r="4157" spans="1:1">
      <c r="A4157" s="136" t="s">
        <v>6080</v>
      </c>
    </row>
    <row r="4158" spans="1:1">
      <c r="A4158" s="136" t="s">
        <v>6081</v>
      </c>
    </row>
    <row r="4159" spans="1:1">
      <c r="A4159" s="136" t="s">
        <v>6082</v>
      </c>
    </row>
    <row r="4160" spans="1:1">
      <c r="A4160" s="136" t="s">
        <v>6083</v>
      </c>
    </row>
    <row r="4161" spans="1:1">
      <c r="A4161" s="136" t="s">
        <v>6084</v>
      </c>
    </row>
    <row r="4162" spans="1:1">
      <c r="A4162" s="136" t="s">
        <v>6085</v>
      </c>
    </row>
    <row r="4163" spans="1:1">
      <c r="A4163" s="136" t="s">
        <v>6086</v>
      </c>
    </row>
    <row r="4164" spans="1:1">
      <c r="A4164" s="136" t="s">
        <v>6087</v>
      </c>
    </row>
    <row r="4165" spans="1:1">
      <c r="A4165" s="136" t="s">
        <v>6088</v>
      </c>
    </row>
    <row r="4166" spans="1:1">
      <c r="A4166" s="136" t="s">
        <v>6089</v>
      </c>
    </row>
    <row r="4167" spans="1:1">
      <c r="A4167" s="136" t="s">
        <v>6090</v>
      </c>
    </row>
    <row r="4168" spans="1:1">
      <c r="A4168" s="136" t="s">
        <v>6091</v>
      </c>
    </row>
    <row r="4169" spans="1:1">
      <c r="A4169" s="136" t="s">
        <v>6092</v>
      </c>
    </row>
    <row r="4170" spans="1:1">
      <c r="A4170" s="136" t="s">
        <v>6093</v>
      </c>
    </row>
    <row r="4171" spans="1:1">
      <c r="A4171" s="136" t="s">
        <v>6094</v>
      </c>
    </row>
    <row r="4172" spans="1:1">
      <c r="A4172" s="136" t="s">
        <v>6095</v>
      </c>
    </row>
    <row r="4173" spans="1:1">
      <c r="A4173" s="136" t="s">
        <v>6096</v>
      </c>
    </row>
    <row r="4174" spans="1:1">
      <c r="A4174" s="136" t="s">
        <v>6097</v>
      </c>
    </row>
    <row r="4175" spans="1:1">
      <c r="A4175" s="136" t="s">
        <v>6098</v>
      </c>
    </row>
    <row r="4176" spans="1:1">
      <c r="A4176" s="136" t="s">
        <v>6099</v>
      </c>
    </row>
    <row r="4177" spans="1:1">
      <c r="A4177" s="136" t="s">
        <v>6100</v>
      </c>
    </row>
    <row r="4178" spans="1:1">
      <c r="A4178" s="136" t="s">
        <v>6101</v>
      </c>
    </row>
    <row r="4179" spans="1:1">
      <c r="A4179" s="136" t="s">
        <v>6102</v>
      </c>
    </row>
    <row r="4180" spans="1:1">
      <c r="A4180" s="136" t="s">
        <v>6103</v>
      </c>
    </row>
    <row r="4181" spans="1:1">
      <c r="A4181" s="136" t="s">
        <v>6104</v>
      </c>
    </row>
    <row r="4182" spans="1:1">
      <c r="A4182" s="136" t="s">
        <v>6105</v>
      </c>
    </row>
    <row r="4183" spans="1:1">
      <c r="A4183" s="136" t="s">
        <v>6106</v>
      </c>
    </row>
    <row r="4184" spans="1:1">
      <c r="A4184" s="136" t="s">
        <v>6107</v>
      </c>
    </row>
    <row r="4185" spans="1:1">
      <c r="A4185" s="136" t="s">
        <v>6108</v>
      </c>
    </row>
    <row r="4186" spans="1:1">
      <c r="A4186" s="136" t="s">
        <v>6109</v>
      </c>
    </row>
    <row r="4187" spans="1:1">
      <c r="A4187" s="136" t="s">
        <v>6110</v>
      </c>
    </row>
    <row r="4188" spans="1:1">
      <c r="A4188" s="136" t="s">
        <v>6111</v>
      </c>
    </row>
    <row r="4189" spans="1:1">
      <c r="A4189" s="136" t="s">
        <v>6112</v>
      </c>
    </row>
    <row r="4190" spans="1:1">
      <c r="A4190" s="136" t="s">
        <v>6113</v>
      </c>
    </row>
    <row r="4191" spans="1:1">
      <c r="A4191" s="136" t="s">
        <v>6114</v>
      </c>
    </row>
    <row r="4192" spans="1:1">
      <c r="A4192" s="136" t="s">
        <v>6115</v>
      </c>
    </row>
    <row r="4193" spans="1:1">
      <c r="A4193" s="136" t="s">
        <v>6116</v>
      </c>
    </row>
    <row r="4194" spans="1:1">
      <c r="A4194" s="136" t="s">
        <v>6117</v>
      </c>
    </row>
    <row r="4195" spans="1:1">
      <c r="A4195" s="136" t="s">
        <v>6118</v>
      </c>
    </row>
    <row r="4196" spans="1:1">
      <c r="A4196" s="136" t="s">
        <v>6119</v>
      </c>
    </row>
    <row r="4197" spans="1:1">
      <c r="A4197" s="136" t="s">
        <v>6120</v>
      </c>
    </row>
    <row r="4198" spans="1:1">
      <c r="A4198" s="136" t="s">
        <v>6121</v>
      </c>
    </row>
    <row r="4199" spans="1:1">
      <c r="A4199" s="136" t="s">
        <v>6122</v>
      </c>
    </row>
    <row r="4200" spans="1:1">
      <c r="A4200" s="136" t="s">
        <v>6123</v>
      </c>
    </row>
    <row r="4201" spans="1:1">
      <c r="A4201" s="136" t="s">
        <v>6124</v>
      </c>
    </row>
    <row r="4202" spans="1:1">
      <c r="A4202" s="136" t="s">
        <v>6125</v>
      </c>
    </row>
    <row r="4203" spans="1:1">
      <c r="A4203" s="136" t="s">
        <v>6126</v>
      </c>
    </row>
    <row r="4204" spans="1:1">
      <c r="A4204" s="136" t="s">
        <v>6127</v>
      </c>
    </row>
    <row r="4205" spans="1:1">
      <c r="A4205" s="136" t="s">
        <v>6128</v>
      </c>
    </row>
    <row r="4206" spans="1:1">
      <c r="A4206" s="136" t="s">
        <v>6129</v>
      </c>
    </row>
    <row r="4207" spans="1:1">
      <c r="A4207" s="136" t="s">
        <v>6130</v>
      </c>
    </row>
    <row r="4208" spans="1:1">
      <c r="A4208" s="136" t="s">
        <v>6131</v>
      </c>
    </row>
    <row r="4209" spans="1:1">
      <c r="A4209" s="136" t="s">
        <v>6132</v>
      </c>
    </row>
    <row r="4210" spans="1:1">
      <c r="A4210" s="136" t="s">
        <v>6133</v>
      </c>
    </row>
    <row r="4211" spans="1:1">
      <c r="A4211" s="136" t="s">
        <v>6134</v>
      </c>
    </row>
    <row r="4212" spans="1:1">
      <c r="A4212" s="136" t="s">
        <v>6135</v>
      </c>
    </row>
    <row r="4213" spans="1:1">
      <c r="A4213" s="136" t="s">
        <v>6136</v>
      </c>
    </row>
    <row r="4214" spans="1:1">
      <c r="A4214" s="136" t="s">
        <v>6137</v>
      </c>
    </row>
    <row r="4215" spans="1:1">
      <c r="A4215" s="136" t="s">
        <v>6138</v>
      </c>
    </row>
    <row r="4216" spans="1:1">
      <c r="A4216" s="136" t="s">
        <v>6139</v>
      </c>
    </row>
    <row r="4217" spans="1:1">
      <c r="A4217" s="136" t="s">
        <v>6140</v>
      </c>
    </row>
    <row r="4218" spans="1:1">
      <c r="A4218" s="136" t="s">
        <v>6141</v>
      </c>
    </row>
    <row r="4219" spans="1:1">
      <c r="A4219" s="136" t="s">
        <v>6142</v>
      </c>
    </row>
    <row r="4220" spans="1:1">
      <c r="A4220" s="136" t="s">
        <v>6143</v>
      </c>
    </row>
    <row r="4221" spans="1:1">
      <c r="A4221" s="136" t="s">
        <v>6144</v>
      </c>
    </row>
    <row r="4222" spans="1:1">
      <c r="A4222" s="136" t="s">
        <v>6145</v>
      </c>
    </row>
    <row r="4223" spans="1:1">
      <c r="A4223" s="136" t="s">
        <v>6146</v>
      </c>
    </row>
    <row r="4224" spans="1:1">
      <c r="A4224" s="136" t="s">
        <v>6147</v>
      </c>
    </row>
    <row r="4225" spans="1:1">
      <c r="A4225" s="136" t="s">
        <v>6148</v>
      </c>
    </row>
    <row r="4226" spans="1:1">
      <c r="A4226" s="136" t="s">
        <v>6149</v>
      </c>
    </row>
    <row r="4227" spans="1:1">
      <c r="A4227" s="136" t="s">
        <v>6150</v>
      </c>
    </row>
    <row r="4228" spans="1:1">
      <c r="A4228" s="136" t="s">
        <v>6151</v>
      </c>
    </row>
    <row r="4229" spans="1:1">
      <c r="A4229" s="136" t="s">
        <v>6152</v>
      </c>
    </row>
    <row r="4230" spans="1:1">
      <c r="A4230" s="136" t="s">
        <v>6153</v>
      </c>
    </row>
    <row r="4231" spans="1:1">
      <c r="A4231" s="136" t="s">
        <v>6154</v>
      </c>
    </row>
    <row r="4232" spans="1:1">
      <c r="A4232" s="136" t="s">
        <v>6155</v>
      </c>
    </row>
    <row r="4233" spans="1:1">
      <c r="A4233" s="136" t="s">
        <v>6156</v>
      </c>
    </row>
    <row r="4234" spans="1:1">
      <c r="A4234" s="136" t="s">
        <v>6157</v>
      </c>
    </row>
    <row r="4235" spans="1:1">
      <c r="A4235" s="136" t="s">
        <v>6158</v>
      </c>
    </row>
    <row r="4236" spans="1:1">
      <c r="A4236" s="136" t="s">
        <v>6159</v>
      </c>
    </row>
    <row r="4237" spans="1:1">
      <c r="A4237" s="136" t="s">
        <v>6160</v>
      </c>
    </row>
    <row r="4238" spans="1:1">
      <c r="A4238" s="136" t="s">
        <v>6161</v>
      </c>
    </row>
    <row r="4239" spans="1:1">
      <c r="A4239" s="136" t="s">
        <v>6162</v>
      </c>
    </row>
    <row r="4240" spans="1:1">
      <c r="A4240" s="136" t="s">
        <v>6163</v>
      </c>
    </row>
    <row r="4241" spans="1:1">
      <c r="A4241" s="136" t="s">
        <v>6164</v>
      </c>
    </row>
    <row r="4242" spans="1:1">
      <c r="A4242" s="136" t="s">
        <v>6165</v>
      </c>
    </row>
    <row r="4243" spans="1:1">
      <c r="A4243" s="136" t="s">
        <v>6166</v>
      </c>
    </row>
    <row r="4244" spans="1:1">
      <c r="A4244" s="136" t="s">
        <v>6167</v>
      </c>
    </row>
    <row r="4245" spans="1:1">
      <c r="A4245" s="136" t="s">
        <v>6168</v>
      </c>
    </row>
    <row r="4246" spans="1:1">
      <c r="A4246" s="136" t="s">
        <v>6169</v>
      </c>
    </row>
    <row r="4247" spans="1:1">
      <c r="A4247" s="136" t="s">
        <v>6170</v>
      </c>
    </row>
    <row r="4248" spans="1:1">
      <c r="A4248" s="136" t="s">
        <v>6171</v>
      </c>
    </row>
    <row r="4249" spans="1:1">
      <c r="A4249" s="136" t="s">
        <v>6172</v>
      </c>
    </row>
    <row r="4250" spans="1:1">
      <c r="A4250" s="136" t="s">
        <v>6173</v>
      </c>
    </row>
    <row r="4251" spans="1:1">
      <c r="A4251" s="136" t="s">
        <v>6174</v>
      </c>
    </row>
    <row r="4252" spans="1:1">
      <c r="A4252" s="136" t="s">
        <v>6175</v>
      </c>
    </row>
    <row r="4253" spans="1:1">
      <c r="A4253" s="136" t="s">
        <v>6176</v>
      </c>
    </row>
    <row r="4254" spans="1:1">
      <c r="A4254" s="136" t="s">
        <v>6177</v>
      </c>
    </row>
    <row r="4255" spans="1:1">
      <c r="A4255" s="136" t="s">
        <v>6178</v>
      </c>
    </row>
    <row r="4256" spans="1:1">
      <c r="A4256" s="136" t="s">
        <v>6179</v>
      </c>
    </row>
    <row r="4257" spans="1:1">
      <c r="A4257" s="136" t="s">
        <v>6180</v>
      </c>
    </row>
    <row r="4258" spans="1:1">
      <c r="A4258" s="136" t="s">
        <v>6181</v>
      </c>
    </row>
    <row r="4259" spans="1:1">
      <c r="A4259" s="136" t="s">
        <v>6182</v>
      </c>
    </row>
    <row r="4260" spans="1:1">
      <c r="A4260" s="136" t="s">
        <v>6183</v>
      </c>
    </row>
    <row r="4261" spans="1:1">
      <c r="A4261" s="136" t="s">
        <v>6184</v>
      </c>
    </row>
    <row r="4262" spans="1:1">
      <c r="A4262" s="136" t="s">
        <v>6185</v>
      </c>
    </row>
    <row r="4263" spans="1:1">
      <c r="A4263" s="136" t="s">
        <v>6186</v>
      </c>
    </row>
    <row r="4264" spans="1:1">
      <c r="A4264" s="136" t="s">
        <v>6187</v>
      </c>
    </row>
    <row r="4265" spans="1:1">
      <c r="A4265" s="136" t="s">
        <v>6188</v>
      </c>
    </row>
    <row r="4266" spans="1:1">
      <c r="A4266" s="136" t="s">
        <v>6189</v>
      </c>
    </row>
    <row r="4267" spans="1:1">
      <c r="A4267" s="136" t="s">
        <v>6190</v>
      </c>
    </row>
    <row r="4268" spans="1:1">
      <c r="A4268" s="136" t="s">
        <v>6191</v>
      </c>
    </row>
    <row r="4269" spans="1:1">
      <c r="A4269" s="136" t="s">
        <v>6192</v>
      </c>
    </row>
    <row r="4270" spans="1:1">
      <c r="A4270" s="136" t="s">
        <v>6193</v>
      </c>
    </row>
    <row r="4271" spans="1:1">
      <c r="A4271" s="136" t="s">
        <v>6194</v>
      </c>
    </row>
    <row r="4272" spans="1:1">
      <c r="A4272" s="136" t="s">
        <v>6195</v>
      </c>
    </row>
    <row r="4273" spans="1:1">
      <c r="A4273" s="136" t="s">
        <v>6196</v>
      </c>
    </row>
    <row r="4274" spans="1:1">
      <c r="A4274" s="136" t="s">
        <v>6197</v>
      </c>
    </row>
    <row r="4275" spans="1:1">
      <c r="A4275" s="136" t="s">
        <v>6198</v>
      </c>
    </row>
    <row r="4276" spans="1:1">
      <c r="A4276" s="136" t="s">
        <v>6199</v>
      </c>
    </row>
    <row r="4277" spans="1:1">
      <c r="A4277" s="136" t="s">
        <v>6200</v>
      </c>
    </row>
    <row r="4278" spans="1:1">
      <c r="A4278" s="136" t="s">
        <v>6201</v>
      </c>
    </row>
    <row r="4279" spans="1:1">
      <c r="A4279" s="136" t="s">
        <v>6202</v>
      </c>
    </row>
    <row r="4280" spans="1:1">
      <c r="A4280" s="136" t="s">
        <v>6203</v>
      </c>
    </row>
    <row r="4281" spans="1:1">
      <c r="A4281" s="136" t="s">
        <v>6204</v>
      </c>
    </row>
    <row r="4282" spans="1:1">
      <c r="A4282" s="136" t="s">
        <v>6205</v>
      </c>
    </row>
    <row r="4283" spans="1:1">
      <c r="A4283" s="136" t="s">
        <v>6206</v>
      </c>
    </row>
    <row r="4284" spans="1:1">
      <c r="A4284" s="136" t="s">
        <v>6207</v>
      </c>
    </row>
    <row r="4285" spans="1:1">
      <c r="A4285" s="136" t="s">
        <v>6208</v>
      </c>
    </row>
    <row r="4286" spans="1:1">
      <c r="A4286" s="136" t="s">
        <v>6209</v>
      </c>
    </row>
    <row r="4287" spans="1:1">
      <c r="A4287" s="136" t="s">
        <v>6210</v>
      </c>
    </row>
    <row r="4288" spans="1:1">
      <c r="A4288" s="136" t="s">
        <v>6211</v>
      </c>
    </row>
    <row r="4289" spans="1:1">
      <c r="A4289" s="136" t="s">
        <v>6212</v>
      </c>
    </row>
    <row r="4290" spans="1:1">
      <c r="A4290" s="136" t="s">
        <v>6213</v>
      </c>
    </row>
    <row r="4291" spans="1:1">
      <c r="A4291" s="136" t="s">
        <v>6214</v>
      </c>
    </row>
    <row r="4292" spans="1:1">
      <c r="A4292" s="136" t="s">
        <v>6215</v>
      </c>
    </row>
    <row r="4293" spans="1:1">
      <c r="A4293" s="136" t="s">
        <v>6216</v>
      </c>
    </row>
    <row r="4294" spans="1:1">
      <c r="A4294" s="136" t="s">
        <v>6217</v>
      </c>
    </row>
    <row r="4295" spans="1:1">
      <c r="A4295" s="136" t="s">
        <v>6218</v>
      </c>
    </row>
    <row r="4296" spans="1:1">
      <c r="A4296" s="136" t="s">
        <v>6219</v>
      </c>
    </row>
    <row r="4297" spans="1:1">
      <c r="A4297" s="136" t="s">
        <v>6220</v>
      </c>
    </row>
    <row r="4298" spans="1:1">
      <c r="A4298" s="136" t="s">
        <v>6221</v>
      </c>
    </row>
    <row r="4299" spans="1:1">
      <c r="A4299" s="136" t="s">
        <v>6222</v>
      </c>
    </row>
    <row r="4300" spans="1:1">
      <c r="A4300" s="136" t="s">
        <v>6223</v>
      </c>
    </row>
    <row r="4301" spans="1:1">
      <c r="A4301" s="136" t="s">
        <v>6224</v>
      </c>
    </row>
    <row r="4302" spans="1:1">
      <c r="A4302" s="136" t="s">
        <v>6225</v>
      </c>
    </row>
    <row r="4303" spans="1:1">
      <c r="A4303" s="136" t="s">
        <v>6226</v>
      </c>
    </row>
    <row r="4304" spans="1:1">
      <c r="A4304" s="136" t="s">
        <v>6227</v>
      </c>
    </row>
    <row r="4305" spans="1:1">
      <c r="A4305" s="136" t="s">
        <v>6228</v>
      </c>
    </row>
    <row r="4306" spans="1:1">
      <c r="A4306" s="136" t="s">
        <v>6229</v>
      </c>
    </row>
    <row r="4307" spans="1:1">
      <c r="A4307" s="136" t="s">
        <v>6230</v>
      </c>
    </row>
    <row r="4308" spans="1:1">
      <c r="A4308" s="136" t="s">
        <v>6231</v>
      </c>
    </row>
    <row r="4309" spans="1:1">
      <c r="A4309" s="136" t="s">
        <v>6232</v>
      </c>
    </row>
    <row r="4310" spans="1:1">
      <c r="A4310" s="136" t="s">
        <v>6233</v>
      </c>
    </row>
    <row r="4311" spans="1:1">
      <c r="A4311" s="136" t="s">
        <v>6234</v>
      </c>
    </row>
    <row r="4312" spans="1:1">
      <c r="A4312" s="136" t="s">
        <v>6235</v>
      </c>
    </row>
    <row r="4313" spans="1:1">
      <c r="A4313" s="136" t="s">
        <v>6236</v>
      </c>
    </row>
    <row r="4314" spans="1:1">
      <c r="A4314" s="136" t="s">
        <v>6237</v>
      </c>
    </row>
    <row r="4315" spans="1:1">
      <c r="A4315" s="136" t="s">
        <v>6238</v>
      </c>
    </row>
    <row r="4316" spans="1:1">
      <c r="A4316" s="136" t="s">
        <v>6239</v>
      </c>
    </row>
    <row r="4317" spans="1:1">
      <c r="A4317" s="136" t="s">
        <v>6240</v>
      </c>
    </row>
    <row r="4318" spans="1:1">
      <c r="A4318" s="136" t="s">
        <v>6241</v>
      </c>
    </row>
    <row r="4319" spans="1:1">
      <c r="A4319" s="136" t="s">
        <v>6242</v>
      </c>
    </row>
    <row r="4320" spans="1:1">
      <c r="A4320" s="136" t="s">
        <v>6243</v>
      </c>
    </row>
    <row r="4321" spans="1:1">
      <c r="A4321" s="136" t="s">
        <v>6244</v>
      </c>
    </row>
    <row r="4322" spans="1:1">
      <c r="A4322" s="136" t="s">
        <v>6245</v>
      </c>
    </row>
    <row r="4323" spans="1:1">
      <c r="A4323" s="136" t="s">
        <v>6246</v>
      </c>
    </row>
    <row r="4324" spans="1:1">
      <c r="A4324" s="136" t="s">
        <v>6247</v>
      </c>
    </row>
    <row r="4325" spans="1:1">
      <c r="A4325" s="136" t="s">
        <v>6248</v>
      </c>
    </row>
    <row r="4326" spans="1:1">
      <c r="A4326" s="136" t="s">
        <v>6249</v>
      </c>
    </row>
    <row r="4327" spans="1:1">
      <c r="A4327" s="136" t="s">
        <v>6250</v>
      </c>
    </row>
    <row r="4328" spans="1:1">
      <c r="A4328" s="136" t="s">
        <v>6251</v>
      </c>
    </row>
    <row r="4329" spans="1:1">
      <c r="A4329" s="136" t="s">
        <v>6252</v>
      </c>
    </row>
    <row r="4330" spans="1:1">
      <c r="A4330" s="136" t="s">
        <v>6253</v>
      </c>
    </row>
    <row r="4331" spans="1:1">
      <c r="A4331" s="136" t="s">
        <v>6254</v>
      </c>
    </row>
    <row r="4332" spans="1:1">
      <c r="A4332" s="136" t="s">
        <v>6255</v>
      </c>
    </row>
    <row r="4333" spans="1:1">
      <c r="A4333" s="136" t="s">
        <v>6256</v>
      </c>
    </row>
    <row r="4334" spans="1:1">
      <c r="A4334" s="136" t="s">
        <v>6257</v>
      </c>
    </row>
    <row r="4335" spans="1:1">
      <c r="A4335" s="136" t="s">
        <v>6258</v>
      </c>
    </row>
    <row r="4336" spans="1:1">
      <c r="A4336" s="136" t="s">
        <v>6259</v>
      </c>
    </row>
    <row r="4337" spans="1:1">
      <c r="A4337" s="136" t="s">
        <v>6260</v>
      </c>
    </row>
    <row r="4338" spans="1:1">
      <c r="A4338" s="136" t="s">
        <v>6261</v>
      </c>
    </row>
    <row r="4339" spans="1:1">
      <c r="A4339" s="136" t="s">
        <v>6262</v>
      </c>
    </row>
    <row r="4340" spans="1:1">
      <c r="A4340" s="136" t="s">
        <v>6263</v>
      </c>
    </row>
    <row r="4341" spans="1:1">
      <c r="A4341" s="136" t="s">
        <v>6264</v>
      </c>
    </row>
    <row r="4342" spans="1:1">
      <c r="A4342" s="136" t="s">
        <v>6265</v>
      </c>
    </row>
    <row r="4343" spans="1:1">
      <c r="A4343" s="136" t="s">
        <v>6266</v>
      </c>
    </row>
    <row r="4344" spans="1:1">
      <c r="A4344" s="136" t="s">
        <v>6267</v>
      </c>
    </row>
    <row r="4345" spans="1:1">
      <c r="A4345" s="136" t="s">
        <v>6268</v>
      </c>
    </row>
    <row r="4346" spans="1:1">
      <c r="A4346" s="136" t="s">
        <v>6269</v>
      </c>
    </row>
    <row r="4347" spans="1:1">
      <c r="A4347" s="136" t="s">
        <v>6270</v>
      </c>
    </row>
    <row r="4348" spans="1:1">
      <c r="A4348" s="136" t="s">
        <v>6271</v>
      </c>
    </row>
    <row r="4349" spans="1:1">
      <c r="A4349" s="136" t="s">
        <v>6272</v>
      </c>
    </row>
    <row r="4350" spans="1:1">
      <c r="A4350" s="136" t="s">
        <v>6273</v>
      </c>
    </row>
    <row r="4351" spans="1:1">
      <c r="A4351" s="136" t="s">
        <v>6274</v>
      </c>
    </row>
    <row r="4352" spans="1:1">
      <c r="A4352" s="136" t="s">
        <v>6275</v>
      </c>
    </row>
    <row r="4353" spans="1:1">
      <c r="A4353" s="136" t="s">
        <v>6276</v>
      </c>
    </row>
    <row r="4354" spans="1:1">
      <c r="A4354" s="136" t="s">
        <v>6277</v>
      </c>
    </row>
    <row r="4355" spans="1:1">
      <c r="A4355" s="136" t="s">
        <v>6278</v>
      </c>
    </row>
    <row r="4356" spans="1:1">
      <c r="A4356" s="136" t="s">
        <v>6279</v>
      </c>
    </row>
    <row r="4357" spans="1:1">
      <c r="A4357" s="136" t="s">
        <v>6280</v>
      </c>
    </row>
    <row r="4358" spans="1:1">
      <c r="A4358" s="136" t="s">
        <v>6281</v>
      </c>
    </row>
    <row r="4359" spans="1:1">
      <c r="A4359" s="136" t="s">
        <v>6282</v>
      </c>
    </row>
    <row r="4360" spans="1:1">
      <c r="A4360" s="136" t="s">
        <v>6283</v>
      </c>
    </row>
    <row r="4361" spans="1:1">
      <c r="A4361" s="136" t="s">
        <v>6284</v>
      </c>
    </row>
    <row r="4362" spans="1:1">
      <c r="A4362" s="136" t="s">
        <v>6285</v>
      </c>
    </row>
    <row r="4363" spans="1:1">
      <c r="A4363" s="136" t="s">
        <v>6286</v>
      </c>
    </row>
    <row r="4364" spans="1:1">
      <c r="A4364" s="136" t="s">
        <v>6287</v>
      </c>
    </row>
    <row r="4365" spans="1:1">
      <c r="A4365" s="136" t="s">
        <v>6288</v>
      </c>
    </row>
    <row r="4366" spans="1:1">
      <c r="A4366" s="136" t="s">
        <v>6289</v>
      </c>
    </row>
    <row r="4367" spans="1:1">
      <c r="A4367" s="136" t="s">
        <v>6290</v>
      </c>
    </row>
    <row r="4368" spans="1:1">
      <c r="A4368" s="136" t="s">
        <v>6291</v>
      </c>
    </row>
    <row r="4369" spans="1:1">
      <c r="A4369" s="136" t="s">
        <v>6292</v>
      </c>
    </row>
    <row r="4370" spans="1:1">
      <c r="A4370" s="136" t="s">
        <v>6293</v>
      </c>
    </row>
    <row r="4371" spans="1:1">
      <c r="A4371" s="136" t="s">
        <v>6294</v>
      </c>
    </row>
    <row r="4372" spans="1:1">
      <c r="A4372" s="136" t="s">
        <v>6295</v>
      </c>
    </row>
    <row r="4373" spans="1:1">
      <c r="A4373" s="136" t="s">
        <v>6296</v>
      </c>
    </row>
    <row r="4374" spans="1:1">
      <c r="A4374" s="136" t="s">
        <v>6297</v>
      </c>
    </row>
    <row r="4375" spans="1:1">
      <c r="A4375" s="136" t="s">
        <v>6298</v>
      </c>
    </row>
    <row r="4376" spans="1:1">
      <c r="A4376" s="136" t="s">
        <v>6299</v>
      </c>
    </row>
    <row r="4377" spans="1:1">
      <c r="A4377" s="136" t="s">
        <v>6300</v>
      </c>
    </row>
    <row r="4378" spans="1:1">
      <c r="A4378" s="136" t="s">
        <v>6301</v>
      </c>
    </row>
    <row r="4379" spans="1:1">
      <c r="A4379" s="136" t="s">
        <v>6302</v>
      </c>
    </row>
    <row r="4380" spans="1:1">
      <c r="A4380" s="136" t="s">
        <v>6303</v>
      </c>
    </row>
    <row r="4381" spans="1:1">
      <c r="A4381" s="136" t="s">
        <v>6304</v>
      </c>
    </row>
    <row r="4382" spans="1:1">
      <c r="A4382" s="136" t="s">
        <v>6305</v>
      </c>
    </row>
    <row r="4383" spans="1:1">
      <c r="A4383" s="136" t="s">
        <v>6306</v>
      </c>
    </row>
    <row r="4384" spans="1:1">
      <c r="A4384" s="136" t="s">
        <v>6307</v>
      </c>
    </row>
    <row r="4385" spans="1:1">
      <c r="A4385" s="136" t="s">
        <v>6308</v>
      </c>
    </row>
    <row r="4386" spans="1:1">
      <c r="A4386" s="136" t="s">
        <v>6309</v>
      </c>
    </row>
    <row r="4387" spans="1:1">
      <c r="A4387" s="136" t="s">
        <v>6310</v>
      </c>
    </row>
    <row r="4388" spans="1:1">
      <c r="A4388" s="136" t="s">
        <v>6311</v>
      </c>
    </row>
    <row r="4389" spans="1:1">
      <c r="A4389" s="136" t="s">
        <v>6312</v>
      </c>
    </row>
    <row r="4390" spans="1:1">
      <c r="A4390" s="136" t="s">
        <v>6313</v>
      </c>
    </row>
    <row r="4391" spans="1:1">
      <c r="A4391" s="136" t="s">
        <v>6314</v>
      </c>
    </row>
    <row r="4392" spans="1:1">
      <c r="A4392" s="136" t="s">
        <v>6315</v>
      </c>
    </row>
    <row r="4393" spans="1:1">
      <c r="A4393" s="136" t="s">
        <v>6316</v>
      </c>
    </row>
    <row r="4394" spans="1:1">
      <c r="A4394" s="136" t="s">
        <v>6317</v>
      </c>
    </row>
    <row r="4395" spans="1:1">
      <c r="A4395" s="136" t="s">
        <v>6318</v>
      </c>
    </row>
    <row r="4396" spans="1:1">
      <c r="A4396" s="136" t="s">
        <v>6319</v>
      </c>
    </row>
    <row r="4397" spans="1:1">
      <c r="A4397" s="136" t="s">
        <v>6320</v>
      </c>
    </row>
    <row r="4398" spans="1:1">
      <c r="A4398" s="136" t="s">
        <v>6321</v>
      </c>
    </row>
    <row r="4399" spans="1:1">
      <c r="A4399" s="136" t="s">
        <v>6322</v>
      </c>
    </row>
    <row r="4400" spans="1:1">
      <c r="A4400" s="136" t="s">
        <v>6323</v>
      </c>
    </row>
    <row r="4401" spans="1:1">
      <c r="A4401" s="136" t="s">
        <v>6324</v>
      </c>
    </row>
    <row r="4402" spans="1:1">
      <c r="A4402" s="136" t="s">
        <v>6325</v>
      </c>
    </row>
    <row r="4403" spans="1:1">
      <c r="A4403" s="136" t="s">
        <v>6326</v>
      </c>
    </row>
    <row r="4404" spans="1:1">
      <c r="A4404" s="136" t="s">
        <v>6327</v>
      </c>
    </row>
    <row r="4405" spans="1:1">
      <c r="A4405" s="136" t="s">
        <v>6328</v>
      </c>
    </row>
    <row r="4406" spans="1:1">
      <c r="A4406" s="136" t="s">
        <v>6329</v>
      </c>
    </row>
    <row r="4407" spans="1:1">
      <c r="A4407" s="136" t="s">
        <v>6330</v>
      </c>
    </row>
    <row r="4408" spans="1:1">
      <c r="A4408" s="136" t="s">
        <v>6331</v>
      </c>
    </row>
    <row r="4409" spans="1:1">
      <c r="A4409" s="136" t="s">
        <v>6332</v>
      </c>
    </row>
    <row r="4410" spans="1:1">
      <c r="A4410" s="136" t="s">
        <v>6333</v>
      </c>
    </row>
    <row r="4411" spans="1:1">
      <c r="A4411" s="136" t="s">
        <v>6334</v>
      </c>
    </row>
    <row r="4412" spans="1:1">
      <c r="A4412" s="136" t="s">
        <v>6335</v>
      </c>
    </row>
    <row r="4413" spans="1:1">
      <c r="A4413" s="136" t="s">
        <v>6336</v>
      </c>
    </row>
    <row r="4414" spans="1:1">
      <c r="A4414" s="136" t="s">
        <v>6337</v>
      </c>
    </row>
    <row r="4415" spans="1:1">
      <c r="A4415" s="136" t="s">
        <v>6338</v>
      </c>
    </row>
    <row r="4416" spans="1:1">
      <c r="A4416" s="136" t="s">
        <v>6339</v>
      </c>
    </row>
    <row r="4417" spans="1:1">
      <c r="A4417" s="136" t="s">
        <v>6340</v>
      </c>
    </row>
    <row r="4418" spans="1:1">
      <c r="A4418" s="136" t="s">
        <v>6341</v>
      </c>
    </row>
    <row r="4419" spans="1:1">
      <c r="A4419" s="136" t="s">
        <v>6342</v>
      </c>
    </row>
    <row r="4420" spans="1:1">
      <c r="A4420" s="136" t="s">
        <v>6343</v>
      </c>
    </row>
    <row r="4421" spans="1:1">
      <c r="A4421" s="136" t="s">
        <v>6344</v>
      </c>
    </row>
    <row r="4422" spans="1:1">
      <c r="A4422" s="136" t="s">
        <v>6345</v>
      </c>
    </row>
    <row r="4423" spans="1:1">
      <c r="A4423" s="136" t="s">
        <v>6346</v>
      </c>
    </row>
    <row r="4424" spans="1:1">
      <c r="A4424" s="136" t="s">
        <v>6347</v>
      </c>
    </row>
    <row r="4425" spans="1:1">
      <c r="A4425" s="136" t="s">
        <v>6348</v>
      </c>
    </row>
    <row r="4426" spans="1:1">
      <c r="A4426" s="136" t="s">
        <v>6349</v>
      </c>
    </row>
    <row r="4427" spans="1:1">
      <c r="A4427" s="136" t="s">
        <v>6350</v>
      </c>
    </row>
    <row r="4428" spans="1:1">
      <c r="A4428" s="136" t="s">
        <v>6351</v>
      </c>
    </row>
    <row r="4429" spans="1:1">
      <c r="A4429" s="136" t="s">
        <v>6352</v>
      </c>
    </row>
    <row r="4430" spans="1:1">
      <c r="A4430" s="136" t="s">
        <v>6353</v>
      </c>
    </row>
    <row r="4431" spans="1:1">
      <c r="A4431" s="136" t="s">
        <v>6354</v>
      </c>
    </row>
    <row r="4432" spans="1:1">
      <c r="A4432" s="136" t="s">
        <v>6355</v>
      </c>
    </row>
    <row r="4433" spans="1:1">
      <c r="A4433" s="136" t="s">
        <v>6356</v>
      </c>
    </row>
    <row r="4434" spans="1:1">
      <c r="A4434" s="136" t="s">
        <v>6357</v>
      </c>
    </row>
    <row r="4435" spans="1:1">
      <c r="A4435" s="136" t="s">
        <v>6358</v>
      </c>
    </row>
    <row r="4436" spans="1:1">
      <c r="A4436" s="136" t="s">
        <v>6359</v>
      </c>
    </row>
    <row r="4437" spans="1:1">
      <c r="A4437" s="136" t="s">
        <v>6360</v>
      </c>
    </row>
    <row r="4438" spans="1:1">
      <c r="A4438" s="136" t="s">
        <v>6361</v>
      </c>
    </row>
    <row r="4439" spans="1:1">
      <c r="A4439" s="136" t="s">
        <v>6362</v>
      </c>
    </row>
    <row r="4440" spans="1:1">
      <c r="A4440" s="136" t="s">
        <v>6363</v>
      </c>
    </row>
    <row r="4441" spans="1:1">
      <c r="A4441" s="136" t="s">
        <v>6364</v>
      </c>
    </row>
    <row r="4442" spans="1:1">
      <c r="A4442" s="136" t="s">
        <v>6365</v>
      </c>
    </row>
    <row r="4443" spans="1:1">
      <c r="A4443" s="136" t="s">
        <v>6366</v>
      </c>
    </row>
    <row r="4444" spans="1:1">
      <c r="A4444" s="136" t="s">
        <v>6367</v>
      </c>
    </row>
    <row r="4445" spans="1:1">
      <c r="A4445" s="136" t="s">
        <v>6368</v>
      </c>
    </row>
    <row r="4446" spans="1:1">
      <c r="A4446" s="136" t="s">
        <v>6369</v>
      </c>
    </row>
    <row r="4447" spans="1:1">
      <c r="A4447" s="136" t="s">
        <v>6370</v>
      </c>
    </row>
    <row r="4448" spans="1:1">
      <c r="A4448" s="136" t="s">
        <v>6371</v>
      </c>
    </row>
    <row r="4449" spans="1:1">
      <c r="A4449" s="136" t="s">
        <v>6372</v>
      </c>
    </row>
    <row r="4450" spans="1:1">
      <c r="A4450" s="136" t="s">
        <v>6373</v>
      </c>
    </row>
    <row r="4451" spans="1:1">
      <c r="A4451" s="136" t="s">
        <v>6374</v>
      </c>
    </row>
    <row r="4452" spans="1:1">
      <c r="A4452" s="136" t="s">
        <v>6375</v>
      </c>
    </row>
    <row r="4453" spans="1:1">
      <c r="A4453" s="136" t="s">
        <v>6376</v>
      </c>
    </row>
    <row r="4454" spans="1:1">
      <c r="A4454" s="136" t="s">
        <v>6377</v>
      </c>
    </row>
    <row r="4455" spans="1:1">
      <c r="A4455" s="136" t="s">
        <v>6378</v>
      </c>
    </row>
    <row r="4456" spans="1:1">
      <c r="A4456" s="136" t="s">
        <v>6379</v>
      </c>
    </row>
    <row r="4457" spans="1:1">
      <c r="A4457" s="136" t="s">
        <v>6380</v>
      </c>
    </row>
    <row r="4458" spans="1:1">
      <c r="A4458" s="136" t="s">
        <v>6381</v>
      </c>
    </row>
    <row r="4459" spans="1:1">
      <c r="A4459" s="136" t="s">
        <v>6382</v>
      </c>
    </row>
    <row r="4460" spans="1:1">
      <c r="A4460" s="136" t="s">
        <v>6383</v>
      </c>
    </row>
    <row r="4461" spans="1:1">
      <c r="A4461" s="136" t="s">
        <v>6384</v>
      </c>
    </row>
    <row r="4462" spans="1:1">
      <c r="A4462" s="136" t="s">
        <v>6385</v>
      </c>
    </row>
    <row r="4463" spans="1:1">
      <c r="A4463" s="136" t="s">
        <v>6386</v>
      </c>
    </row>
    <row r="4464" spans="1:1">
      <c r="A4464" s="136" t="s">
        <v>6387</v>
      </c>
    </row>
    <row r="4465" spans="1:1">
      <c r="A4465" s="136" t="s">
        <v>6388</v>
      </c>
    </row>
    <row r="4466" spans="1:1">
      <c r="A4466" s="136" t="s">
        <v>6389</v>
      </c>
    </row>
    <row r="4467" spans="1:1">
      <c r="A4467" s="136" t="s">
        <v>6390</v>
      </c>
    </row>
    <row r="4468" spans="1:1">
      <c r="A4468" s="136" t="s">
        <v>6391</v>
      </c>
    </row>
    <row r="4469" spans="1:1">
      <c r="A4469" s="136" t="s">
        <v>6392</v>
      </c>
    </row>
    <row r="4470" spans="1:1">
      <c r="A4470" s="136" t="s">
        <v>6393</v>
      </c>
    </row>
    <row r="4471" spans="1:1">
      <c r="A4471" s="136" t="s">
        <v>6394</v>
      </c>
    </row>
    <row r="4472" spans="1:1">
      <c r="A4472" s="136" t="s">
        <v>6395</v>
      </c>
    </row>
    <row r="4473" spans="1:1">
      <c r="A4473" s="136" t="s">
        <v>6396</v>
      </c>
    </row>
    <row r="4474" spans="1:1">
      <c r="A4474" s="136" t="s">
        <v>6397</v>
      </c>
    </row>
    <row r="4475" spans="1:1">
      <c r="A4475" s="136" t="s">
        <v>6398</v>
      </c>
    </row>
    <row r="4476" spans="1:1">
      <c r="A4476" s="136" t="s">
        <v>6399</v>
      </c>
    </row>
    <row r="4477" spans="1:1">
      <c r="A4477" s="136" t="s">
        <v>6400</v>
      </c>
    </row>
    <row r="4478" spans="1:1">
      <c r="A4478" s="136" t="s">
        <v>6401</v>
      </c>
    </row>
    <row r="4479" spans="1:1">
      <c r="A4479" s="136" t="s">
        <v>6402</v>
      </c>
    </row>
    <row r="4480" spans="1:1">
      <c r="A4480" s="136" t="s">
        <v>6403</v>
      </c>
    </row>
    <row r="4481" spans="1:1">
      <c r="A4481" s="136" t="s">
        <v>6404</v>
      </c>
    </row>
    <row r="4482" spans="1:1">
      <c r="A4482" s="136" t="s">
        <v>6405</v>
      </c>
    </row>
    <row r="4483" spans="1:1">
      <c r="A4483" s="136" t="s">
        <v>6406</v>
      </c>
    </row>
    <row r="4484" spans="1:1">
      <c r="A4484" s="136" t="s">
        <v>6407</v>
      </c>
    </row>
    <row r="4485" spans="1:1">
      <c r="A4485" s="136" t="s">
        <v>6408</v>
      </c>
    </row>
    <row r="4486" spans="1:1">
      <c r="A4486" s="136" t="s">
        <v>6409</v>
      </c>
    </row>
    <row r="4487" spans="1:1">
      <c r="A4487" s="136" t="s">
        <v>6410</v>
      </c>
    </row>
    <row r="4488" spans="1:1">
      <c r="A4488" s="136" t="s">
        <v>6411</v>
      </c>
    </row>
    <row r="4489" spans="1:1">
      <c r="A4489" s="136" t="s">
        <v>6412</v>
      </c>
    </row>
    <row r="4490" spans="1:1">
      <c r="A4490" s="136" t="s">
        <v>6413</v>
      </c>
    </row>
    <row r="4491" spans="1:1">
      <c r="A4491" s="136" t="s">
        <v>6414</v>
      </c>
    </row>
    <row r="4492" spans="1:1">
      <c r="A4492" s="136" t="s">
        <v>6415</v>
      </c>
    </row>
    <row r="4493" spans="1:1">
      <c r="A4493" s="136" t="s">
        <v>6416</v>
      </c>
    </row>
    <row r="4494" spans="1:1">
      <c r="A4494" s="136" t="s">
        <v>6417</v>
      </c>
    </row>
    <row r="4495" spans="1:1">
      <c r="A4495" s="136" t="s">
        <v>6418</v>
      </c>
    </row>
    <row r="4496" spans="1:1">
      <c r="A4496" s="136" t="s">
        <v>6419</v>
      </c>
    </row>
    <row r="4497" spans="1:1">
      <c r="A4497" s="136" t="s">
        <v>6420</v>
      </c>
    </row>
    <row r="4498" spans="1:1">
      <c r="A4498" s="136" t="s">
        <v>6421</v>
      </c>
    </row>
    <row r="4499" spans="1:1">
      <c r="A4499" s="136" t="s">
        <v>6422</v>
      </c>
    </row>
    <row r="4500" spans="1:1">
      <c r="A4500" s="136" t="s">
        <v>6423</v>
      </c>
    </row>
    <row r="4501" spans="1:1">
      <c r="A4501" s="136" t="s">
        <v>6424</v>
      </c>
    </row>
    <row r="4502" spans="1:1">
      <c r="A4502" s="136" t="s">
        <v>6425</v>
      </c>
    </row>
    <row r="4503" spans="1:1">
      <c r="A4503" s="136" t="s">
        <v>6426</v>
      </c>
    </row>
    <row r="4504" spans="1:1">
      <c r="A4504" s="136" t="s">
        <v>6427</v>
      </c>
    </row>
    <row r="4505" spans="1:1">
      <c r="A4505" s="136" t="s">
        <v>6428</v>
      </c>
    </row>
    <row r="4506" spans="1:1">
      <c r="A4506" s="136" t="s">
        <v>6429</v>
      </c>
    </row>
    <row r="4507" spans="1:1">
      <c r="A4507" s="136" t="s">
        <v>6430</v>
      </c>
    </row>
    <row r="4508" spans="1:1">
      <c r="A4508" s="136" t="s">
        <v>6431</v>
      </c>
    </row>
    <row r="4509" spans="1:1">
      <c r="A4509" s="136" t="s">
        <v>6432</v>
      </c>
    </row>
    <row r="4510" spans="1:1">
      <c r="A4510" s="136" t="s">
        <v>6433</v>
      </c>
    </row>
    <row r="4511" spans="1:1">
      <c r="A4511" s="136" t="s">
        <v>6434</v>
      </c>
    </row>
    <row r="4512" spans="1:1">
      <c r="A4512" s="136" t="s">
        <v>6435</v>
      </c>
    </row>
    <row r="4513" spans="1:1">
      <c r="A4513" s="136" t="s">
        <v>6436</v>
      </c>
    </row>
    <row r="4514" spans="1:1">
      <c r="A4514" s="136" t="s">
        <v>6437</v>
      </c>
    </row>
    <row r="4515" spans="1:1">
      <c r="A4515" s="136" t="s">
        <v>6438</v>
      </c>
    </row>
    <row r="4516" spans="1:1">
      <c r="A4516" s="136" t="s">
        <v>6439</v>
      </c>
    </row>
    <row r="4517" spans="1:1">
      <c r="A4517" s="136" t="s">
        <v>6440</v>
      </c>
    </row>
    <row r="4518" spans="1:1">
      <c r="A4518" s="136" t="s">
        <v>6441</v>
      </c>
    </row>
    <row r="4519" spans="1:1">
      <c r="A4519" s="136" t="s">
        <v>6442</v>
      </c>
    </row>
    <row r="4520" spans="1:1">
      <c r="A4520" s="136" t="s">
        <v>6443</v>
      </c>
    </row>
    <row r="4521" spans="1:1">
      <c r="A4521" s="136" t="s">
        <v>6444</v>
      </c>
    </row>
    <row r="4522" spans="1:1">
      <c r="A4522" s="136" t="s">
        <v>6445</v>
      </c>
    </row>
    <row r="4523" spans="1:1">
      <c r="A4523" s="136" t="s">
        <v>6446</v>
      </c>
    </row>
    <row r="4524" spans="1:1">
      <c r="A4524" s="136" t="s">
        <v>6447</v>
      </c>
    </row>
    <row r="4525" spans="1:1">
      <c r="A4525" s="136" t="s">
        <v>6448</v>
      </c>
    </row>
    <row r="4526" spans="1:1">
      <c r="A4526" s="136" t="s">
        <v>6449</v>
      </c>
    </row>
    <row r="4527" spans="1:1">
      <c r="A4527" s="136" t="s">
        <v>6450</v>
      </c>
    </row>
    <row r="4528" spans="1:1">
      <c r="A4528" s="136" t="s">
        <v>6451</v>
      </c>
    </row>
    <row r="4529" spans="1:1">
      <c r="A4529" s="136" t="s">
        <v>6452</v>
      </c>
    </row>
    <row r="4530" spans="1:1">
      <c r="A4530" s="136" t="s">
        <v>6453</v>
      </c>
    </row>
    <row r="4531" spans="1:1">
      <c r="A4531" s="136" t="s">
        <v>6454</v>
      </c>
    </row>
    <row r="4532" spans="1:1">
      <c r="A4532" s="136" t="s">
        <v>6455</v>
      </c>
    </row>
    <row r="4533" spans="1:1">
      <c r="A4533" s="136" t="s">
        <v>6456</v>
      </c>
    </row>
    <row r="4534" spans="1:1">
      <c r="A4534" s="136" t="s">
        <v>6457</v>
      </c>
    </row>
    <row r="4535" spans="1:1">
      <c r="A4535" s="136" t="s">
        <v>6458</v>
      </c>
    </row>
    <row r="4536" spans="1:1">
      <c r="A4536" s="136" t="s">
        <v>6459</v>
      </c>
    </row>
    <row r="4537" spans="1:1">
      <c r="A4537" s="136" t="s">
        <v>6460</v>
      </c>
    </row>
    <row r="4538" spans="1:1">
      <c r="A4538" s="136" t="s">
        <v>6461</v>
      </c>
    </row>
    <row r="4539" spans="1:1">
      <c r="A4539" s="136" t="s">
        <v>6462</v>
      </c>
    </row>
    <row r="4540" spans="1:1">
      <c r="A4540" s="136" t="s">
        <v>6463</v>
      </c>
    </row>
    <row r="4541" spans="1:1">
      <c r="A4541" s="136" t="s">
        <v>6464</v>
      </c>
    </row>
    <row r="4542" spans="1:1">
      <c r="A4542" s="136" t="s">
        <v>6465</v>
      </c>
    </row>
    <row r="4543" spans="1:1">
      <c r="A4543" s="136" t="s">
        <v>6466</v>
      </c>
    </row>
    <row r="4544" spans="1:1">
      <c r="A4544" s="136" t="s">
        <v>6467</v>
      </c>
    </row>
    <row r="4545" spans="1:1">
      <c r="A4545" s="136" t="s">
        <v>6468</v>
      </c>
    </row>
    <row r="4546" spans="1:1">
      <c r="A4546" s="136" t="s">
        <v>6469</v>
      </c>
    </row>
    <row r="4547" spans="1:1">
      <c r="A4547" s="136" t="s">
        <v>6470</v>
      </c>
    </row>
    <row r="4548" spans="1:1">
      <c r="A4548" s="136" t="s">
        <v>6471</v>
      </c>
    </row>
    <row r="4549" spans="1:1">
      <c r="A4549" s="136" t="s">
        <v>6472</v>
      </c>
    </row>
    <row r="4550" spans="1:1">
      <c r="A4550" s="136" t="s">
        <v>6473</v>
      </c>
    </row>
    <row r="4551" spans="1:1">
      <c r="A4551" s="136" t="s">
        <v>6474</v>
      </c>
    </row>
    <row r="4552" spans="1:1">
      <c r="A4552" s="136" t="s">
        <v>6475</v>
      </c>
    </row>
    <row r="4553" spans="1:1">
      <c r="A4553" s="136" t="s">
        <v>6476</v>
      </c>
    </row>
    <row r="4554" spans="1:1">
      <c r="A4554" s="136" t="s">
        <v>6477</v>
      </c>
    </row>
    <row r="4555" spans="1:1">
      <c r="A4555" s="136" t="s">
        <v>6478</v>
      </c>
    </row>
    <row r="4556" spans="1:1">
      <c r="A4556" s="136" t="s">
        <v>6479</v>
      </c>
    </row>
    <row r="4557" spans="1:1">
      <c r="A4557" s="136" t="s">
        <v>6480</v>
      </c>
    </row>
    <row r="4558" spans="1:1">
      <c r="A4558" s="136" t="s">
        <v>6481</v>
      </c>
    </row>
    <row r="4559" spans="1:1">
      <c r="A4559" s="136" t="s">
        <v>6482</v>
      </c>
    </row>
    <row r="4560" spans="1:1">
      <c r="A4560" s="136" t="s">
        <v>6483</v>
      </c>
    </row>
    <row r="4561" spans="1:1">
      <c r="A4561" s="136" t="s">
        <v>6484</v>
      </c>
    </row>
    <row r="4562" spans="1:1">
      <c r="A4562" s="136" t="s">
        <v>6485</v>
      </c>
    </row>
    <row r="4563" spans="1:1">
      <c r="A4563" s="136" t="s">
        <v>6486</v>
      </c>
    </row>
    <row r="4564" spans="1:1">
      <c r="A4564" s="136" t="s">
        <v>6487</v>
      </c>
    </row>
    <row r="4565" spans="1:1">
      <c r="A4565" s="136" t="s">
        <v>6488</v>
      </c>
    </row>
    <row r="4566" spans="1:1">
      <c r="A4566" s="136" t="s">
        <v>6489</v>
      </c>
    </row>
    <row r="4567" spans="1:1">
      <c r="A4567" s="136" t="s">
        <v>6490</v>
      </c>
    </row>
    <row r="4568" spans="1:1">
      <c r="A4568" s="136" t="s">
        <v>6491</v>
      </c>
    </row>
    <row r="4569" spans="1:1">
      <c r="A4569" s="136" t="s">
        <v>6492</v>
      </c>
    </row>
    <row r="4570" spans="1:1">
      <c r="A4570" s="136" t="s">
        <v>6493</v>
      </c>
    </row>
    <row r="4571" spans="1:1">
      <c r="A4571" s="136" t="s">
        <v>6494</v>
      </c>
    </row>
    <row r="4572" spans="1:1">
      <c r="A4572" s="136" t="s">
        <v>6495</v>
      </c>
    </row>
    <row r="4573" spans="1:1">
      <c r="A4573" s="136" t="s">
        <v>6496</v>
      </c>
    </row>
    <row r="4574" spans="1:1">
      <c r="A4574" s="136" t="s">
        <v>6497</v>
      </c>
    </row>
    <row r="4575" spans="1:1">
      <c r="A4575" s="136" t="s">
        <v>6498</v>
      </c>
    </row>
    <row r="4576" spans="1:1">
      <c r="A4576" s="136" t="s">
        <v>6499</v>
      </c>
    </row>
    <row r="4577" spans="1:1">
      <c r="A4577" s="136" t="s">
        <v>6500</v>
      </c>
    </row>
    <row r="4578" spans="1:1">
      <c r="A4578" s="136" t="s">
        <v>6501</v>
      </c>
    </row>
    <row r="4579" spans="1:1">
      <c r="A4579" s="136" t="s">
        <v>6502</v>
      </c>
    </row>
    <row r="4580" spans="1:1">
      <c r="A4580" s="136" t="s">
        <v>6503</v>
      </c>
    </row>
    <row r="4581" spans="1:1">
      <c r="A4581" s="136" t="s">
        <v>6504</v>
      </c>
    </row>
    <row r="4582" spans="1:1">
      <c r="A4582" s="136" t="s">
        <v>6505</v>
      </c>
    </row>
    <row r="4583" spans="1:1">
      <c r="A4583" s="136" t="s">
        <v>6506</v>
      </c>
    </row>
    <row r="4584" spans="1:1">
      <c r="A4584" s="136" t="s">
        <v>6507</v>
      </c>
    </row>
    <row r="4585" spans="1:1">
      <c r="A4585" s="136" t="s">
        <v>6508</v>
      </c>
    </row>
    <row r="4586" spans="1:1">
      <c r="A4586" s="136" t="s">
        <v>6509</v>
      </c>
    </row>
    <row r="4587" spans="1:1">
      <c r="A4587" s="136" t="s">
        <v>6510</v>
      </c>
    </row>
    <row r="4588" spans="1:1">
      <c r="A4588" s="136" t="s">
        <v>6511</v>
      </c>
    </row>
    <row r="4589" spans="1:1">
      <c r="A4589" s="136" t="s">
        <v>6512</v>
      </c>
    </row>
    <row r="4590" spans="1:1">
      <c r="A4590" s="136" t="s">
        <v>6513</v>
      </c>
    </row>
    <row r="4591" spans="1:1">
      <c r="A4591" s="136" t="s">
        <v>6514</v>
      </c>
    </row>
    <row r="4592" spans="1:1">
      <c r="A4592" s="136" t="s">
        <v>6515</v>
      </c>
    </row>
    <row r="4593" spans="1:1">
      <c r="A4593" s="136" t="s">
        <v>6516</v>
      </c>
    </row>
    <row r="4594" spans="1:1">
      <c r="A4594" s="136" t="s">
        <v>6517</v>
      </c>
    </row>
    <row r="4595" spans="1:1">
      <c r="A4595" s="136" t="s">
        <v>6518</v>
      </c>
    </row>
    <row r="4596" spans="1:1">
      <c r="A4596" s="136" t="s">
        <v>6519</v>
      </c>
    </row>
    <row r="4597" spans="1:1">
      <c r="A4597" s="136" t="s">
        <v>6520</v>
      </c>
    </row>
    <row r="4598" spans="1:1">
      <c r="A4598" s="136" t="s">
        <v>6521</v>
      </c>
    </row>
    <row r="4599" spans="1:1">
      <c r="A4599" s="136" t="s">
        <v>6522</v>
      </c>
    </row>
    <row r="4600" spans="1:1">
      <c r="A4600" s="136" t="s">
        <v>6523</v>
      </c>
    </row>
    <row r="4601" spans="1:1">
      <c r="A4601" s="136" t="s">
        <v>6524</v>
      </c>
    </row>
    <row r="4602" spans="1:1">
      <c r="A4602" s="136" t="s">
        <v>6525</v>
      </c>
    </row>
    <row r="4603" spans="1:1">
      <c r="A4603" s="136" t="s">
        <v>6526</v>
      </c>
    </row>
    <row r="4604" spans="1:1">
      <c r="A4604" s="136" t="s">
        <v>6527</v>
      </c>
    </row>
    <row r="4605" spans="1:1">
      <c r="A4605" s="136" t="s">
        <v>6528</v>
      </c>
    </row>
    <row r="4606" spans="1:1">
      <c r="A4606" s="136" t="s">
        <v>6529</v>
      </c>
    </row>
    <row r="4607" spans="1:1">
      <c r="A4607" s="136" t="s">
        <v>6530</v>
      </c>
    </row>
    <row r="4608" spans="1:1">
      <c r="A4608" s="136" t="s">
        <v>6531</v>
      </c>
    </row>
    <row r="4609" spans="1:1">
      <c r="A4609" s="136" t="s">
        <v>6532</v>
      </c>
    </row>
    <row r="4610" spans="1:1">
      <c r="A4610" s="136" t="s">
        <v>6533</v>
      </c>
    </row>
    <row r="4611" spans="1:1">
      <c r="A4611" s="136" t="s">
        <v>6534</v>
      </c>
    </row>
    <row r="4612" spans="1:1">
      <c r="A4612" s="136" t="s">
        <v>6535</v>
      </c>
    </row>
    <row r="4613" spans="1:1">
      <c r="A4613" s="136" t="s">
        <v>6536</v>
      </c>
    </row>
    <row r="4614" spans="1:1">
      <c r="A4614" s="136" t="s">
        <v>6537</v>
      </c>
    </row>
    <row r="4615" spans="1:1">
      <c r="A4615" s="136" t="s">
        <v>6538</v>
      </c>
    </row>
    <row r="4616" spans="1:1">
      <c r="A4616" s="136" t="s">
        <v>6539</v>
      </c>
    </row>
    <row r="4617" spans="1:1">
      <c r="A4617" s="136" t="s">
        <v>6540</v>
      </c>
    </row>
    <row r="4618" spans="1:1">
      <c r="A4618" s="136" t="s">
        <v>6541</v>
      </c>
    </row>
    <row r="4619" spans="1:1">
      <c r="A4619" s="136" t="s">
        <v>6542</v>
      </c>
    </row>
    <row r="4620" spans="1:1">
      <c r="A4620" s="136" t="s">
        <v>6543</v>
      </c>
    </row>
    <row r="4621" spans="1:1">
      <c r="A4621" s="136" t="s">
        <v>6544</v>
      </c>
    </row>
    <row r="4622" spans="1:1">
      <c r="A4622" s="136" t="s">
        <v>6545</v>
      </c>
    </row>
    <row r="4623" spans="1:1">
      <c r="A4623" s="136" t="s">
        <v>6546</v>
      </c>
    </row>
    <row r="4624" spans="1:1">
      <c r="A4624" s="136" t="s">
        <v>6547</v>
      </c>
    </row>
    <row r="4625" spans="1:1">
      <c r="A4625" s="136" t="s">
        <v>6548</v>
      </c>
    </row>
    <row r="4626" spans="1:1">
      <c r="A4626" s="136" t="s">
        <v>6549</v>
      </c>
    </row>
    <row r="4627" spans="1:1">
      <c r="A4627" s="136" t="s">
        <v>6550</v>
      </c>
    </row>
    <row r="4628" spans="1:1">
      <c r="A4628" s="136" t="s">
        <v>6551</v>
      </c>
    </row>
    <row r="4629" spans="1:1">
      <c r="A4629" s="136" t="s">
        <v>6552</v>
      </c>
    </row>
    <row r="4630" spans="1:1">
      <c r="A4630" s="136" t="s">
        <v>6553</v>
      </c>
    </row>
    <row r="4631" spans="1:1">
      <c r="A4631" s="136" t="s">
        <v>6554</v>
      </c>
    </row>
    <row r="4632" spans="1:1">
      <c r="A4632" s="136" t="s">
        <v>6555</v>
      </c>
    </row>
    <row r="4633" spans="1:1">
      <c r="A4633" s="136" t="s">
        <v>6556</v>
      </c>
    </row>
    <row r="4634" spans="1:1">
      <c r="A4634" s="136" t="s">
        <v>6557</v>
      </c>
    </row>
    <row r="4635" spans="1:1">
      <c r="A4635" s="136" t="s">
        <v>6558</v>
      </c>
    </row>
    <row r="4636" spans="1:1">
      <c r="A4636" s="136" t="s">
        <v>6559</v>
      </c>
    </row>
    <row r="4637" spans="1:1">
      <c r="A4637" s="136" t="s">
        <v>6560</v>
      </c>
    </row>
    <row r="4638" spans="1:1">
      <c r="A4638" s="136" t="s">
        <v>6561</v>
      </c>
    </row>
    <row r="4639" spans="1:1">
      <c r="A4639" s="136" t="s">
        <v>6562</v>
      </c>
    </row>
    <row r="4640" spans="1:1">
      <c r="A4640" s="136" t="s">
        <v>6563</v>
      </c>
    </row>
    <row r="4641" spans="1:1">
      <c r="A4641" s="136" t="s">
        <v>6564</v>
      </c>
    </row>
    <row r="4642" spans="1:1">
      <c r="A4642" s="136" t="s">
        <v>6565</v>
      </c>
    </row>
    <row r="4643" spans="1:1">
      <c r="A4643" s="136" t="s">
        <v>6566</v>
      </c>
    </row>
    <row r="4644" spans="1:1">
      <c r="A4644" s="136" t="s">
        <v>6567</v>
      </c>
    </row>
    <row r="4645" spans="1:1">
      <c r="A4645" s="136" t="s">
        <v>6568</v>
      </c>
    </row>
    <row r="4646" spans="1:1">
      <c r="A4646" s="136" t="s">
        <v>6569</v>
      </c>
    </row>
    <row r="4647" spans="1:1">
      <c r="A4647" s="136" t="s">
        <v>6570</v>
      </c>
    </row>
    <row r="4648" spans="1:1">
      <c r="A4648" s="136" t="s">
        <v>6571</v>
      </c>
    </row>
    <row r="4649" spans="1:1">
      <c r="A4649" s="136" t="s">
        <v>6572</v>
      </c>
    </row>
    <row r="4650" spans="1:1">
      <c r="A4650" s="136" t="s">
        <v>6573</v>
      </c>
    </row>
    <row r="4651" spans="1:1">
      <c r="A4651" s="136" t="s">
        <v>6574</v>
      </c>
    </row>
    <row r="4652" spans="1:1">
      <c r="A4652" s="136" t="s">
        <v>6575</v>
      </c>
    </row>
    <row r="4653" spans="1:1">
      <c r="A4653" s="136" t="s">
        <v>6576</v>
      </c>
    </row>
    <row r="4654" spans="1:1">
      <c r="A4654" s="136" t="s">
        <v>6577</v>
      </c>
    </row>
    <row r="4655" spans="1:1">
      <c r="A4655" s="136" t="s">
        <v>6578</v>
      </c>
    </row>
    <row r="4656" spans="1:1">
      <c r="A4656" s="136" t="s">
        <v>6579</v>
      </c>
    </row>
    <row r="4657" spans="1:1">
      <c r="A4657" s="136" t="s">
        <v>6580</v>
      </c>
    </row>
    <row r="4658" spans="1:1">
      <c r="A4658" s="136" t="s">
        <v>6581</v>
      </c>
    </row>
    <row r="4659" spans="1:1">
      <c r="A4659" s="136" t="s">
        <v>6582</v>
      </c>
    </row>
    <row r="4660" spans="1:1">
      <c r="A4660" s="136" t="s">
        <v>6583</v>
      </c>
    </row>
    <row r="4661" spans="1:1">
      <c r="A4661" s="136" t="s">
        <v>6584</v>
      </c>
    </row>
    <row r="4662" spans="1:1">
      <c r="A4662" s="136" t="s">
        <v>6585</v>
      </c>
    </row>
    <row r="4663" spans="1:1">
      <c r="A4663" s="136" t="s">
        <v>6586</v>
      </c>
    </row>
    <row r="4664" spans="1:1">
      <c r="A4664" s="136" t="s">
        <v>6587</v>
      </c>
    </row>
    <row r="4665" spans="1:1">
      <c r="A4665" s="136" t="s">
        <v>6588</v>
      </c>
    </row>
    <row r="4666" spans="1:1">
      <c r="A4666" s="136" t="s">
        <v>6589</v>
      </c>
    </row>
    <row r="4667" spans="1:1">
      <c r="A4667" s="136" t="s">
        <v>6590</v>
      </c>
    </row>
    <row r="4668" spans="1:1">
      <c r="A4668" s="136" t="s">
        <v>6591</v>
      </c>
    </row>
    <row r="4669" spans="1:1">
      <c r="A4669" s="136" t="s">
        <v>6592</v>
      </c>
    </row>
    <row r="4670" spans="1:1">
      <c r="A4670" s="136" t="s">
        <v>6593</v>
      </c>
    </row>
    <row r="4671" spans="1:1">
      <c r="A4671" s="136" t="s">
        <v>6594</v>
      </c>
    </row>
    <row r="4672" spans="1:1">
      <c r="A4672" s="136" t="s">
        <v>6595</v>
      </c>
    </row>
    <row r="4673" spans="1:1">
      <c r="A4673" s="136" t="s">
        <v>6596</v>
      </c>
    </row>
    <row r="4674" spans="1:1">
      <c r="A4674" s="136" t="s">
        <v>6597</v>
      </c>
    </row>
    <row r="4675" spans="1:1">
      <c r="A4675" s="136" t="s">
        <v>6598</v>
      </c>
    </row>
    <row r="4676" spans="1:1">
      <c r="A4676" s="136" t="s">
        <v>6599</v>
      </c>
    </row>
    <row r="4677" spans="1:1">
      <c r="A4677" s="136" t="s">
        <v>6600</v>
      </c>
    </row>
    <row r="4678" spans="1:1">
      <c r="A4678" s="136" t="s">
        <v>6601</v>
      </c>
    </row>
    <row r="4679" spans="1:1">
      <c r="A4679" s="136" t="s">
        <v>6602</v>
      </c>
    </row>
    <row r="4680" spans="1:1">
      <c r="A4680" s="136" t="s">
        <v>6603</v>
      </c>
    </row>
    <row r="4681" spans="1:1">
      <c r="A4681" s="136" t="s">
        <v>6604</v>
      </c>
    </row>
    <row r="4682" spans="1:1">
      <c r="A4682" s="136" t="s">
        <v>6605</v>
      </c>
    </row>
    <row r="4683" spans="1:1">
      <c r="A4683" s="136" t="s">
        <v>6606</v>
      </c>
    </row>
    <row r="4684" spans="1:1">
      <c r="A4684" s="136" t="s">
        <v>6607</v>
      </c>
    </row>
    <row r="4685" spans="1:1">
      <c r="A4685" s="136" t="s">
        <v>6608</v>
      </c>
    </row>
    <row r="4686" spans="1:1">
      <c r="A4686" s="136" t="s">
        <v>6609</v>
      </c>
    </row>
    <row r="4687" spans="1:1">
      <c r="A4687" s="136" t="s">
        <v>6610</v>
      </c>
    </row>
    <row r="4688" spans="1:1">
      <c r="A4688" s="136" t="s">
        <v>6611</v>
      </c>
    </row>
    <row r="4689" spans="1:1">
      <c r="A4689" s="136" t="s">
        <v>6612</v>
      </c>
    </row>
    <row r="4690" spans="1:1">
      <c r="A4690" s="136" t="s">
        <v>6613</v>
      </c>
    </row>
    <row r="4691" spans="1:1">
      <c r="A4691" s="136" t="s">
        <v>6614</v>
      </c>
    </row>
    <row r="4692" spans="1:1">
      <c r="A4692" s="136" t="s">
        <v>6615</v>
      </c>
    </row>
    <row r="4693" spans="1:1">
      <c r="A4693" s="136" t="s">
        <v>6616</v>
      </c>
    </row>
    <row r="4694" spans="1:1">
      <c r="A4694" s="136" t="s">
        <v>6617</v>
      </c>
    </row>
    <row r="4695" spans="1:1">
      <c r="A4695" s="136" t="s">
        <v>6618</v>
      </c>
    </row>
    <row r="4696" spans="1:1">
      <c r="A4696" s="136" t="s">
        <v>6619</v>
      </c>
    </row>
    <row r="4697" spans="1:1">
      <c r="A4697" s="136" t="s">
        <v>6620</v>
      </c>
    </row>
    <row r="4698" spans="1:1">
      <c r="A4698" s="136" t="s">
        <v>6621</v>
      </c>
    </row>
    <row r="4699" spans="1:1">
      <c r="A4699" s="136" t="s">
        <v>6622</v>
      </c>
    </row>
    <row r="4700" spans="1:1">
      <c r="A4700" s="136" t="s">
        <v>6623</v>
      </c>
    </row>
    <row r="4701" spans="1:1">
      <c r="A4701" s="136" t="s">
        <v>6624</v>
      </c>
    </row>
    <row r="4702" spans="1:1">
      <c r="A4702" s="136" t="s">
        <v>6625</v>
      </c>
    </row>
    <row r="4703" spans="1:1">
      <c r="A4703" s="136" t="s">
        <v>6626</v>
      </c>
    </row>
    <row r="4704" spans="1:1">
      <c r="A4704" s="136" t="s">
        <v>6627</v>
      </c>
    </row>
    <row r="4705" spans="1:1">
      <c r="A4705" s="136" t="s">
        <v>6628</v>
      </c>
    </row>
    <row r="4706" spans="1:1">
      <c r="A4706" s="136" t="s">
        <v>6629</v>
      </c>
    </row>
    <row r="4707" spans="1:1">
      <c r="A4707" s="136" t="s">
        <v>6630</v>
      </c>
    </row>
    <row r="4708" spans="1:1">
      <c r="A4708" s="136" t="s">
        <v>6631</v>
      </c>
    </row>
    <row r="4709" spans="1:1">
      <c r="A4709" s="136" t="s">
        <v>6632</v>
      </c>
    </row>
    <row r="4710" spans="1:1">
      <c r="A4710" s="136" t="s">
        <v>6633</v>
      </c>
    </row>
    <row r="4711" spans="1:1">
      <c r="A4711" s="136" t="s">
        <v>6634</v>
      </c>
    </row>
    <row r="4712" spans="1:1">
      <c r="A4712" s="136" t="s">
        <v>6635</v>
      </c>
    </row>
    <row r="4713" spans="1:1">
      <c r="A4713" s="136" t="s">
        <v>6636</v>
      </c>
    </row>
    <row r="4714" spans="1:1">
      <c r="A4714" s="136" t="s">
        <v>6637</v>
      </c>
    </row>
    <row r="4715" spans="1:1">
      <c r="A4715" s="136" t="s">
        <v>6638</v>
      </c>
    </row>
    <row r="4716" spans="1:1">
      <c r="A4716" s="136" t="s">
        <v>6639</v>
      </c>
    </row>
    <row r="4717" spans="1:1">
      <c r="A4717" s="136" t="s">
        <v>6640</v>
      </c>
    </row>
    <row r="4718" spans="1:1">
      <c r="A4718" s="136" t="s">
        <v>6641</v>
      </c>
    </row>
    <row r="4719" spans="1:1">
      <c r="A4719" s="136" t="s">
        <v>6642</v>
      </c>
    </row>
    <row r="4720" spans="1:1">
      <c r="A4720" s="136" t="s">
        <v>6643</v>
      </c>
    </row>
    <row r="4721" spans="1:1">
      <c r="A4721" s="136" t="s">
        <v>6644</v>
      </c>
    </row>
    <row r="4722" spans="1:1">
      <c r="A4722" s="136" t="s">
        <v>6645</v>
      </c>
    </row>
    <row r="4723" spans="1:1">
      <c r="A4723" s="136" t="s">
        <v>6646</v>
      </c>
    </row>
    <row r="4724" spans="1:1">
      <c r="A4724" s="136" t="s">
        <v>6647</v>
      </c>
    </row>
    <row r="4725" spans="1:1">
      <c r="A4725" s="136" t="s">
        <v>6648</v>
      </c>
    </row>
    <row r="4726" spans="1:1">
      <c r="A4726" s="136" t="s">
        <v>6649</v>
      </c>
    </row>
    <row r="4727" spans="1:1">
      <c r="A4727" s="136" t="s">
        <v>6650</v>
      </c>
    </row>
    <row r="4728" spans="1:1">
      <c r="A4728" s="136" t="s">
        <v>6651</v>
      </c>
    </row>
    <row r="4729" spans="1:1">
      <c r="A4729" s="136" t="s">
        <v>6652</v>
      </c>
    </row>
    <row r="4730" spans="1:1">
      <c r="A4730" s="136" t="s">
        <v>6653</v>
      </c>
    </row>
    <row r="4731" spans="1:1">
      <c r="A4731" s="136" t="s">
        <v>6654</v>
      </c>
    </row>
    <row r="4732" spans="1:1">
      <c r="A4732" s="136" t="s">
        <v>6655</v>
      </c>
    </row>
    <row r="4733" spans="1:1">
      <c r="A4733" s="136" t="s">
        <v>6656</v>
      </c>
    </row>
    <row r="4734" spans="1:1">
      <c r="A4734" s="136" t="s">
        <v>6657</v>
      </c>
    </row>
    <row r="4735" spans="1:1">
      <c r="A4735" s="136" t="s">
        <v>6658</v>
      </c>
    </row>
    <row r="4736" spans="1:1">
      <c r="A4736" s="136" t="s">
        <v>6659</v>
      </c>
    </row>
    <row r="4737" spans="1:1">
      <c r="A4737" s="136" t="s">
        <v>6660</v>
      </c>
    </row>
    <row r="4738" spans="1:1">
      <c r="A4738" s="136" t="s">
        <v>6661</v>
      </c>
    </row>
    <row r="4739" spans="1:1">
      <c r="A4739" s="136" t="s">
        <v>6662</v>
      </c>
    </row>
    <row r="4740" spans="1:1">
      <c r="A4740" s="136" t="s">
        <v>6663</v>
      </c>
    </row>
    <row r="4741" spans="1:1">
      <c r="A4741" s="136" t="s">
        <v>6664</v>
      </c>
    </row>
    <row r="4742" spans="1:1">
      <c r="A4742" s="136" t="s">
        <v>6665</v>
      </c>
    </row>
    <row r="4743" spans="1:1">
      <c r="A4743" s="136" t="s">
        <v>6666</v>
      </c>
    </row>
    <row r="4744" spans="1:1">
      <c r="A4744" s="136" t="s">
        <v>6667</v>
      </c>
    </row>
    <row r="4745" spans="1:1">
      <c r="A4745" s="136" t="s">
        <v>6668</v>
      </c>
    </row>
    <row r="4746" spans="1:1">
      <c r="A4746" s="136" t="s">
        <v>6669</v>
      </c>
    </row>
    <row r="4747" spans="1:1">
      <c r="A4747" s="136" t="s">
        <v>6670</v>
      </c>
    </row>
    <row r="4748" spans="1:1">
      <c r="A4748" s="136" t="s">
        <v>6671</v>
      </c>
    </row>
    <row r="4749" spans="1:1">
      <c r="A4749" s="136" t="s">
        <v>6672</v>
      </c>
    </row>
    <row r="4750" spans="1:1">
      <c r="A4750" s="136" t="s">
        <v>6673</v>
      </c>
    </row>
    <row r="4751" spans="1:1">
      <c r="A4751" s="136" t="s">
        <v>6674</v>
      </c>
    </row>
    <row r="4752" spans="1:1">
      <c r="A4752" s="136" t="s">
        <v>6675</v>
      </c>
    </row>
    <row r="4753" spans="1:1">
      <c r="A4753" s="136" t="s">
        <v>6676</v>
      </c>
    </row>
    <row r="4754" spans="1:1">
      <c r="A4754" s="136" t="s">
        <v>6677</v>
      </c>
    </row>
    <row r="4755" spans="1:1">
      <c r="A4755" s="136" t="s">
        <v>6678</v>
      </c>
    </row>
    <row r="4756" spans="1:1">
      <c r="A4756" s="136" t="s">
        <v>6679</v>
      </c>
    </row>
    <row r="4757" spans="1:1">
      <c r="A4757" s="136" t="s">
        <v>6680</v>
      </c>
    </row>
    <row r="4758" spans="1:1">
      <c r="A4758" s="136" t="s">
        <v>6681</v>
      </c>
    </row>
    <row r="4759" spans="1:1">
      <c r="A4759" s="136" t="s">
        <v>6682</v>
      </c>
    </row>
    <row r="4760" spans="1:1">
      <c r="A4760" s="136" t="s">
        <v>6683</v>
      </c>
    </row>
    <row r="4761" spans="1:1">
      <c r="A4761" s="136" t="s">
        <v>6684</v>
      </c>
    </row>
    <row r="4762" spans="1:1">
      <c r="A4762" s="136" t="s">
        <v>6685</v>
      </c>
    </row>
    <row r="4763" spans="1:1">
      <c r="A4763" s="136" t="s">
        <v>6686</v>
      </c>
    </row>
    <row r="4764" spans="1:1">
      <c r="A4764" s="136" t="s">
        <v>6687</v>
      </c>
    </row>
    <row r="4765" spans="1:1">
      <c r="A4765" s="136" t="s">
        <v>6688</v>
      </c>
    </row>
    <row r="4766" spans="1:1">
      <c r="A4766" s="136" t="s">
        <v>6689</v>
      </c>
    </row>
    <row r="4767" spans="1:1">
      <c r="A4767" s="136" t="s">
        <v>6690</v>
      </c>
    </row>
    <row r="4768" spans="1:1">
      <c r="A4768" s="136" t="s">
        <v>6691</v>
      </c>
    </row>
    <row r="4769" spans="1:1">
      <c r="A4769" s="136" t="s">
        <v>6692</v>
      </c>
    </row>
    <row r="4770" spans="1:1">
      <c r="A4770" s="136" t="s">
        <v>6693</v>
      </c>
    </row>
    <row r="4771" spans="1:1">
      <c r="A4771" s="136" t="s">
        <v>6694</v>
      </c>
    </row>
    <row r="4772" spans="1:1">
      <c r="A4772" s="136" t="s">
        <v>6695</v>
      </c>
    </row>
    <row r="4773" spans="1:1">
      <c r="A4773" s="136" t="s">
        <v>6696</v>
      </c>
    </row>
    <row r="4774" spans="1:1">
      <c r="A4774" s="136" t="s">
        <v>6697</v>
      </c>
    </row>
    <row r="4775" spans="1:1">
      <c r="A4775" s="136" t="s">
        <v>6698</v>
      </c>
    </row>
    <row r="4776" spans="1:1">
      <c r="A4776" s="136" t="s">
        <v>6699</v>
      </c>
    </row>
    <row r="4777" spans="1:1">
      <c r="A4777" s="136" t="s">
        <v>6700</v>
      </c>
    </row>
    <row r="4778" spans="1:1">
      <c r="A4778" s="136" t="s">
        <v>6701</v>
      </c>
    </row>
    <row r="4779" spans="1:1">
      <c r="A4779" s="136" t="s">
        <v>6702</v>
      </c>
    </row>
    <row r="4780" spans="1:1">
      <c r="A4780" s="136" t="s">
        <v>6703</v>
      </c>
    </row>
    <row r="4781" spans="1:1">
      <c r="A4781" s="136" t="s">
        <v>6704</v>
      </c>
    </row>
    <row r="4782" spans="1:1">
      <c r="A4782" s="136" t="s">
        <v>6705</v>
      </c>
    </row>
    <row r="4783" spans="1:1">
      <c r="A4783" s="136" t="s">
        <v>6706</v>
      </c>
    </row>
    <row r="4784" spans="1:1">
      <c r="A4784" s="136" t="s">
        <v>6707</v>
      </c>
    </row>
    <row r="4785" spans="1:1">
      <c r="A4785" s="136" t="s">
        <v>6708</v>
      </c>
    </row>
    <row r="4786" spans="1:1">
      <c r="A4786" s="136" t="s">
        <v>6709</v>
      </c>
    </row>
    <row r="4787" spans="1:1">
      <c r="A4787" s="136" t="s">
        <v>6710</v>
      </c>
    </row>
    <row r="4788" spans="1:1">
      <c r="A4788" s="136" t="s">
        <v>6711</v>
      </c>
    </row>
    <row r="4789" spans="1:1">
      <c r="A4789" s="136" t="s">
        <v>6712</v>
      </c>
    </row>
    <row r="4790" spans="1:1">
      <c r="A4790" s="136" t="s">
        <v>6713</v>
      </c>
    </row>
    <row r="4791" spans="1:1">
      <c r="A4791" s="136" t="s">
        <v>6714</v>
      </c>
    </row>
    <row r="4792" spans="1:1">
      <c r="A4792" s="136" t="s">
        <v>6715</v>
      </c>
    </row>
    <row r="4793" spans="1:1">
      <c r="A4793" s="136" t="s">
        <v>6716</v>
      </c>
    </row>
    <row r="4794" spans="1:1">
      <c r="A4794" s="136" t="s">
        <v>6717</v>
      </c>
    </row>
    <row r="4795" spans="1:1">
      <c r="A4795" s="136" t="s">
        <v>6718</v>
      </c>
    </row>
    <row r="4796" spans="1:1">
      <c r="A4796" s="136" t="s">
        <v>6719</v>
      </c>
    </row>
    <row r="4797" spans="1:1">
      <c r="A4797" s="136" t="s">
        <v>6720</v>
      </c>
    </row>
    <row r="4798" spans="1:1">
      <c r="A4798" s="136" t="s">
        <v>6721</v>
      </c>
    </row>
    <row r="4799" spans="1:1">
      <c r="A4799" s="136" t="s">
        <v>6722</v>
      </c>
    </row>
    <row r="4800" spans="1:1">
      <c r="A4800" s="136" t="s">
        <v>6723</v>
      </c>
    </row>
    <row r="4801" spans="1:1">
      <c r="A4801" s="136" t="s">
        <v>6724</v>
      </c>
    </row>
    <row r="4802" spans="1:1">
      <c r="A4802" s="136" t="s">
        <v>6725</v>
      </c>
    </row>
    <row r="4803" spans="1:1">
      <c r="A4803" s="136" t="s">
        <v>6726</v>
      </c>
    </row>
    <row r="4804" spans="1:1">
      <c r="A4804" s="136" t="s">
        <v>6727</v>
      </c>
    </row>
    <row r="4805" spans="1:1">
      <c r="A4805" s="136" t="s">
        <v>6728</v>
      </c>
    </row>
    <row r="4806" spans="1:1">
      <c r="A4806" s="136" t="s">
        <v>6729</v>
      </c>
    </row>
    <row r="4807" spans="1:1">
      <c r="A4807" s="136" t="s">
        <v>6730</v>
      </c>
    </row>
    <row r="4808" spans="1:1">
      <c r="A4808" s="136" t="s">
        <v>6731</v>
      </c>
    </row>
    <row r="4809" spans="1:1">
      <c r="A4809" s="136" t="s">
        <v>6732</v>
      </c>
    </row>
    <row r="4810" spans="1:1">
      <c r="A4810" s="136" t="s">
        <v>6733</v>
      </c>
    </row>
    <row r="4811" spans="1:1">
      <c r="A4811" s="136" t="s">
        <v>6734</v>
      </c>
    </row>
    <row r="4812" spans="1:1">
      <c r="A4812" s="136" t="s">
        <v>6735</v>
      </c>
    </row>
    <row r="4813" spans="1:1">
      <c r="A4813" s="136" t="s">
        <v>6736</v>
      </c>
    </row>
    <row r="4814" spans="1:1">
      <c r="A4814" s="136" t="s">
        <v>6737</v>
      </c>
    </row>
    <row r="4815" spans="1:1">
      <c r="A4815" s="136" t="s">
        <v>6738</v>
      </c>
    </row>
    <row r="4816" spans="1:1">
      <c r="A4816" s="136" t="s">
        <v>6739</v>
      </c>
    </row>
    <row r="4817" spans="1:1">
      <c r="A4817" s="136" t="s">
        <v>6740</v>
      </c>
    </row>
    <row r="4818" spans="1:1">
      <c r="A4818" s="136" t="s">
        <v>6741</v>
      </c>
    </row>
    <row r="4819" spans="1:1">
      <c r="A4819" s="136" t="s">
        <v>6742</v>
      </c>
    </row>
    <row r="4820" spans="1:1">
      <c r="A4820" s="136" t="s">
        <v>6743</v>
      </c>
    </row>
    <row r="4821" spans="1:1">
      <c r="A4821" s="136" t="s">
        <v>6744</v>
      </c>
    </row>
    <row r="4822" spans="1:1">
      <c r="A4822" s="136" t="s">
        <v>6745</v>
      </c>
    </row>
    <row r="4823" spans="1:1">
      <c r="A4823" s="136" t="s">
        <v>6746</v>
      </c>
    </row>
    <row r="4824" spans="1:1">
      <c r="A4824" s="136" t="s">
        <v>6747</v>
      </c>
    </row>
    <row r="4825" spans="1:1">
      <c r="A4825" s="136" t="s">
        <v>6748</v>
      </c>
    </row>
    <row r="4826" spans="1:1">
      <c r="A4826" s="136" t="s">
        <v>6749</v>
      </c>
    </row>
    <row r="4827" spans="1:1">
      <c r="A4827" s="136" t="s">
        <v>6750</v>
      </c>
    </row>
    <row r="4828" spans="1:1">
      <c r="A4828" s="136" t="s">
        <v>6751</v>
      </c>
    </row>
    <row r="4829" spans="1:1">
      <c r="A4829" s="136" t="s">
        <v>6752</v>
      </c>
    </row>
    <row r="4830" spans="1:1">
      <c r="A4830" s="136" t="s">
        <v>6753</v>
      </c>
    </row>
    <row r="4831" spans="1:1">
      <c r="A4831" s="136" t="s">
        <v>6754</v>
      </c>
    </row>
    <row r="4832" spans="1:1">
      <c r="A4832" s="136" t="s">
        <v>6755</v>
      </c>
    </row>
    <row r="4833" spans="1:1">
      <c r="A4833" s="136" t="s">
        <v>6756</v>
      </c>
    </row>
    <row r="4834" spans="1:1">
      <c r="A4834" s="136" t="s">
        <v>6757</v>
      </c>
    </row>
    <row r="4835" spans="1:1">
      <c r="A4835" s="136" t="s">
        <v>6758</v>
      </c>
    </row>
    <row r="4836" spans="1:1">
      <c r="A4836" s="136" t="s">
        <v>6759</v>
      </c>
    </row>
    <row r="4837" spans="1:1">
      <c r="A4837" s="136" t="s">
        <v>6760</v>
      </c>
    </row>
    <row r="4838" spans="1:1">
      <c r="A4838" s="136" t="s">
        <v>6761</v>
      </c>
    </row>
    <row r="4839" spans="1:1">
      <c r="A4839" s="136" t="s">
        <v>6762</v>
      </c>
    </row>
    <row r="4840" spans="1:1">
      <c r="A4840" s="136" t="s">
        <v>6763</v>
      </c>
    </row>
    <row r="4841" spans="1:1">
      <c r="A4841" s="136" t="s">
        <v>6764</v>
      </c>
    </row>
    <row r="4842" spans="1:1">
      <c r="A4842" s="136" t="s">
        <v>6765</v>
      </c>
    </row>
    <row r="4843" spans="1:1">
      <c r="A4843" s="136" t="s">
        <v>6766</v>
      </c>
    </row>
    <row r="4844" spans="1:1">
      <c r="A4844" s="136" t="s">
        <v>6767</v>
      </c>
    </row>
    <row r="4845" spans="1:1">
      <c r="A4845" s="136" t="s">
        <v>6768</v>
      </c>
    </row>
    <row r="4846" spans="1:1">
      <c r="A4846" s="136" t="s">
        <v>6769</v>
      </c>
    </row>
    <row r="4847" spans="1:1">
      <c r="A4847" s="136" t="s">
        <v>6770</v>
      </c>
    </row>
    <row r="4848" spans="1:1">
      <c r="A4848" s="136" t="s">
        <v>6771</v>
      </c>
    </row>
    <row r="4849" spans="1:1">
      <c r="A4849" s="136" t="s">
        <v>6772</v>
      </c>
    </row>
    <row r="4850" spans="1:1">
      <c r="A4850" s="136" t="s">
        <v>6773</v>
      </c>
    </row>
    <row r="4851" spans="1:1">
      <c r="A4851" s="136" t="s">
        <v>6774</v>
      </c>
    </row>
    <row r="4852" spans="1:1">
      <c r="A4852" s="136" t="s">
        <v>6775</v>
      </c>
    </row>
    <row r="4853" spans="1:1">
      <c r="A4853" s="136" t="s">
        <v>6776</v>
      </c>
    </row>
    <row r="4854" spans="1:1">
      <c r="A4854" s="136" t="s">
        <v>6777</v>
      </c>
    </row>
    <row r="4855" spans="1:1">
      <c r="A4855" s="136" t="s">
        <v>6778</v>
      </c>
    </row>
    <row r="4856" spans="1:1">
      <c r="A4856" s="136" t="s">
        <v>6779</v>
      </c>
    </row>
    <row r="4857" spans="1:1">
      <c r="A4857" s="136" t="s">
        <v>6780</v>
      </c>
    </row>
    <row r="4858" spans="1:1">
      <c r="A4858" s="136" t="s">
        <v>6781</v>
      </c>
    </row>
    <row r="4859" spans="1:1">
      <c r="A4859" s="136" t="s">
        <v>6782</v>
      </c>
    </row>
    <row r="4860" spans="1:1">
      <c r="A4860" s="136" t="s">
        <v>6783</v>
      </c>
    </row>
    <row r="4861" spans="1:1">
      <c r="A4861" s="136" t="s">
        <v>6784</v>
      </c>
    </row>
    <row r="4862" spans="1:1">
      <c r="A4862" s="136" t="s">
        <v>6785</v>
      </c>
    </row>
    <row r="4863" spans="1:1">
      <c r="A4863" s="136" t="s">
        <v>6786</v>
      </c>
    </row>
    <row r="4864" spans="1:1">
      <c r="A4864" s="136" t="s">
        <v>6787</v>
      </c>
    </row>
    <row r="4865" spans="1:1">
      <c r="A4865" s="136" t="s">
        <v>6788</v>
      </c>
    </row>
    <row r="4866" spans="1:1">
      <c r="A4866" s="136" t="s">
        <v>6789</v>
      </c>
    </row>
    <row r="4867" spans="1:1">
      <c r="A4867" s="136" t="s">
        <v>6790</v>
      </c>
    </row>
    <row r="4868" spans="1:1">
      <c r="A4868" s="136" t="s">
        <v>6791</v>
      </c>
    </row>
    <row r="4869" spans="1:1">
      <c r="A4869" s="136" t="s">
        <v>6792</v>
      </c>
    </row>
    <row r="4870" spans="1:1">
      <c r="A4870" s="136" t="s">
        <v>6793</v>
      </c>
    </row>
    <row r="4871" spans="1:1">
      <c r="A4871" s="136" t="s">
        <v>6794</v>
      </c>
    </row>
    <row r="4872" spans="1:1">
      <c r="A4872" s="136" t="s">
        <v>6795</v>
      </c>
    </row>
    <row r="4873" spans="1:1">
      <c r="A4873" s="136" t="s">
        <v>6796</v>
      </c>
    </row>
    <row r="4874" spans="1:1">
      <c r="A4874" s="136" t="s">
        <v>6797</v>
      </c>
    </row>
    <row r="4875" spans="1:1">
      <c r="A4875" s="136" t="s">
        <v>6798</v>
      </c>
    </row>
    <row r="4876" spans="1:1">
      <c r="A4876" s="136" t="s">
        <v>6799</v>
      </c>
    </row>
    <row r="4877" spans="1:1">
      <c r="A4877" s="136" t="s">
        <v>6800</v>
      </c>
    </row>
    <row r="4878" spans="1:1">
      <c r="A4878" s="136" t="s">
        <v>6801</v>
      </c>
    </row>
    <row r="4879" spans="1:1">
      <c r="A4879" s="136" t="s">
        <v>6802</v>
      </c>
    </row>
    <row r="4880" spans="1:1">
      <c r="A4880" s="136" t="s">
        <v>6803</v>
      </c>
    </row>
    <row r="4881" spans="1:1">
      <c r="A4881" s="136" t="s">
        <v>6804</v>
      </c>
    </row>
    <row r="4882" spans="1:1">
      <c r="A4882" s="136" t="s">
        <v>6805</v>
      </c>
    </row>
    <row r="4883" spans="1:1">
      <c r="A4883" s="136" t="s">
        <v>6806</v>
      </c>
    </row>
    <row r="4884" spans="1:1">
      <c r="A4884" s="136" t="s">
        <v>6807</v>
      </c>
    </row>
    <row r="4885" spans="1:1">
      <c r="A4885" s="136" t="s">
        <v>6808</v>
      </c>
    </row>
    <row r="4886" spans="1:1">
      <c r="A4886" s="136" t="s">
        <v>6809</v>
      </c>
    </row>
    <row r="4887" spans="1:1">
      <c r="A4887" s="136" t="s">
        <v>6810</v>
      </c>
    </row>
    <row r="4888" spans="1:1">
      <c r="A4888" s="136" t="s">
        <v>6811</v>
      </c>
    </row>
    <row r="4889" spans="1:1">
      <c r="A4889" s="136" t="s">
        <v>6812</v>
      </c>
    </row>
    <row r="4890" spans="1:1">
      <c r="A4890" s="136" t="s">
        <v>6813</v>
      </c>
    </row>
    <row r="4891" spans="1:1">
      <c r="A4891" s="136" t="s">
        <v>6814</v>
      </c>
    </row>
    <row r="4892" spans="1:1">
      <c r="A4892" s="136" t="s">
        <v>6815</v>
      </c>
    </row>
    <row r="4893" spans="1:1">
      <c r="A4893" s="136" t="s">
        <v>6816</v>
      </c>
    </row>
    <row r="4894" spans="1:1">
      <c r="A4894" s="136" t="s">
        <v>6817</v>
      </c>
    </row>
    <row r="4895" spans="1:1">
      <c r="A4895" s="136" t="s">
        <v>6818</v>
      </c>
    </row>
    <row r="4896" spans="1:1">
      <c r="A4896" s="136" t="s">
        <v>6819</v>
      </c>
    </row>
    <row r="4897" spans="1:1">
      <c r="A4897" s="136" t="s">
        <v>6820</v>
      </c>
    </row>
    <row r="4898" spans="1:1">
      <c r="A4898" s="136" t="s">
        <v>6821</v>
      </c>
    </row>
    <row r="4899" spans="1:1">
      <c r="A4899" s="136" t="s">
        <v>6822</v>
      </c>
    </row>
    <row r="4900" spans="1:1">
      <c r="A4900" s="136" t="s">
        <v>6823</v>
      </c>
    </row>
    <row r="4901" spans="1:1">
      <c r="A4901" s="136" t="s">
        <v>6824</v>
      </c>
    </row>
    <row r="4902" spans="1:1">
      <c r="A4902" s="136" t="s">
        <v>6825</v>
      </c>
    </row>
    <row r="4903" spans="1:1">
      <c r="A4903" s="136" t="s">
        <v>6826</v>
      </c>
    </row>
    <row r="4904" spans="1:1">
      <c r="A4904" s="136" t="s">
        <v>6827</v>
      </c>
    </row>
    <row r="4905" spans="1:1">
      <c r="A4905" s="136" t="s">
        <v>6828</v>
      </c>
    </row>
    <row r="4906" spans="1:1">
      <c r="A4906" s="136" t="s">
        <v>6829</v>
      </c>
    </row>
    <row r="4907" spans="1:1">
      <c r="A4907" s="136" t="s">
        <v>6830</v>
      </c>
    </row>
    <row r="4908" spans="1:1">
      <c r="A4908" s="136" t="s">
        <v>6831</v>
      </c>
    </row>
    <row r="4909" spans="1:1">
      <c r="A4909" s="136" t="s">
        <v>6832</v>
      </c>
    </row>
    <row r="4910" spans="1:1">
      <c r="A4910" s="136" t="s">
        <v>6833</v>
      </c>
    </row>
    <row r="4911" spans="1:1">
      <c r="A4911" s="136" t="s">
        <v>6834</v>
      </c>
    </row>
    <row r="4912" spans="1:1">
      <c r="A4912" s="136" t="s">
        <v>6835</v>
      </c>
    </row>
    <row r="4913" spans="1:1">
      <c r="A4913" s="136" t="s">
        <v>6836</v>
      </c>
    </row>
    <row r="4914" spans="1:1">
      <c r="A4914" s="136" t="s">
        <v>6837</v>
      </c>
    </row>
    <row r="4915" spans="1:1">
      <c r="A4915" s="136" t="s">
        <v>6838</v>
      </c>
    </row>
    <row r="4916" spans="1:1">
      <c r="A4916" s="136" t="s">
        <v>6839</v>
      </c>
    </row>
    <row r="4917" spans="1:1">
      <c r="A4917" s="136" t="s">
        <v>6840</v>
      </c>
    </row>
    <row r="4918" spans="1:1">
      <c r="A4918" s="136" t="s">
        <v>6841</v>
      </c>
    </row>
    <row r="4919" spans="1:1">
      <c r="A4919" s="136" t="s">
        <v>6842</v>
      </c>
    </row>
    <row r="4920" spans="1:1">
      <c r="A4920" s="136" t="s">
        <v>6843</v>
      </c>
    </row>
    <row r="4921" spans="1:1">
      <c r="A4921" s="136" t="s">
        <v>6844</v>
      </c>
    </row>
    <row r="4922" spans="1:1">
      <c r="A4922" s="136" t="s">
        <v>6845</v>
      </c>
    </row>
    <row r="4923" spans="1:1">
      <c r="A4923" s="136" t="s">
        <v>6846</v>
      </c>
    </row>
    <row r="4924" spans="1:1">
      <c r="A4924" s="136" t="s">
        <v>6847</v>
      </c>
    </row>
    <row r="4925" spans="1:1">
      <c r="A4925" s="136" t="s">
        <v>6848</v>
      </c>
    </row>
    <row r="4926" spans="1:1">
      <c r="A4926" s="136" t="s">
        <v>6849</v>
      </c>
    </row>
    <row r="4927" spans="1:1">
      <c r="A4927" s="136" t="s">
        <v>6850</v>
      </c>
    </row>
    <row r="4928" spans="1:1">
      <c r="A4928" s="136" t="s">
        <v>6851</v>
      </c>
    </row>
    <row r="4929" spans="1:1">
      <c r="A4929" s="136" t="s">
        <v>6852</v>
      </c>
    </row>
    <row r="4930" spans="1:1">
      <c r="A4930" s="136" t="s">
        <v>6853</v>
      </c>
    </row>
    <row r="4931" spans="1:1">
      <c r="A4931" s="136" t="s">
        <v>6854</v>
      </c>
    </row>
    <row r="4932" spans="1:1">
      <c r="A4932" s="136" t="s">
        <v>6855</v>
      </c>
    </row>
    <row r="4933" spans="1:1">
      <c r="A4933" s="136" t="s">
        <v>6856</v>
      </c>
    </row>
    <row r="4934" spans="1:1">
      <c r="A4934" s="136" t="s">
        <v>6857</v>
      </c>
    </row>
    <row r="4935" spans="1:1">
      <c r="A4935" s="136" t="s">
        <v>6858</v>
      </c>
    </row>
    <row r="4936" spans="1:1">
      <c r="A4936" s="136" t="s">
        <v>6859</v>
      </c>
    </row>
    <row r="4937" spans="1:1">
      <c r="A4937" s="136" t="s">
        <v>6860</v>
      </c>
    </row>
    <row r="4938" spans="1:1">
      <c r="A4938" s="136" t="s">
        <v>6861</v>
      </c>
    </row>
    <row r="4939" spans="1:1">
      <c r="A4939" s="136" t="s">
        <v>6862</v>
      </c>
    </row>
    <row r="4940" spans="1:1">
      <c r="A4940" s="136" t="s">
        <v>6863</v>
      </c>
    </row>
    <row r="4941" spans="1:1">
      <c r="A4941" s="136" t="s">
        <v>6864</v>
      </c>
    </row>
    <row r="4942" spans="1:1">
      <c r="A4942" s="136" t="s">
        <v>6865</v>
      </c>
    </row>
    <row r="4943" spans="1:1">
      <c r="A4943" s="136" t="s">
        <v>6866</v>
      </c>
    </row>
    <row r="4944" spans="1:1">
      <c r="A4944" s="136" t="s">
        <v>6867</v>
      </c>
    </row>
    <row r="4945" spans="1:1">
      <c r="A4945" s="136" t="s">
        <v>6868</v>
      </c>
    </row>
    <row r="4946" spans="1:1">
      <c r="A4946" s="136" t="s">
        <v>6869</v>
      </c>
    </row>
    <row r="4947" spans="1:1">
      <c r="A4947" s="136" t="s">
        <v>6870</v>
      </c>
    </row>
    <row r="4948" spans="1:1">
      <c r="A4948" s="136" t="s">
        <v>6871</v>
      </c>
    </row>
    <row r="4949" spans="1:1">
      <c r="A4949" s="136" t="s">
        <v>6872</v>
      </c>
    </row>
    <row r="4950" spans="1:1">
      <c r="A4950" s="136" t="s">
        <v>6873</v>
      </c>
    </row>
    <row r="4951" spans="1:1">
      <c r="A4951" s="136" t="s">
        <v>6874</v>
      </c>
    </row>
    <row r="4952" spans="1:1">
      <c r="A4952" s="136" t="s">
        <v>6875</v>
      </c>
    </row>
    <row r="4953" spans="1:1">
      <c r="A4953" s="136" t="s">
        <v>6876</v>
      </c>
    </row>
    <row r="4954" spans="1:1">
      <c r="A4954" s="136" t="s">
        <v>6877</v>
      </c>
    </row>
    <row r="4955" spans="1:1">
      <c r="A4955" s="136" t="s">
        <v>6878</v>
      </c>
    </row>
    <row r="4956" spans="1:1">
      <c r="A4956" s="136" t="s">
        <v>6879</v>
      </c>
    </row>
    <row r="4957" spans="1:1">
      <c r="A4957" s="136" t="s">
        <v>6880</v>
      </c>
    </row>
    <row r="4958" spans="1:1">
      <c r="A4958" s="136" t="s">
        <v>6881</v>
      </c>
    </row>
    <row r="4959" spans="1:1">
      <c r="A4959" s="136" t="s">
        <v>6882</v>
      </c>
    </row>
    <row r="4960" spans="1:1">
      <c r="A4960" s="136" t="s">
        <v>6883</v>
      </c>
    </row>
    <row r="4961" spans="1:1">
      <c r="A4961" s="136" t="s">
        <v>6884</v>
      </c>
    </row>
    <row r="4962" spans="1:1">
      <c r="A4962" s="136" t="s">
        <v>6885</v>
      </c>
    </row>
    <row r="4963" spans="1:1">
      <c r="A4963" s="136" t="s">
        <v>6886</v>
      </c>
    </row>
    <row r="4964" spans="1:1">
      <c r="A4964" s="136" t="s">
        <v>6887</v>
      </c>
    </row>
    <row r="4965" spans="1:1">
      <c r="A4965" s="136" t="s">
        <v>6888</v>
      </c>
    </row>
    <row r="4966" spans="1:1">
      <c r="A4966" s="136" t="s">
        <v>6889</v>
      </c>
    </row>
    <row r="4967" spans="1:1">
      <c r="A4967" s="136" t="s">
        <v>6890</v>
      </c>
    </row>
    <row r="4968" spans="1:1">
      <c r="A4968" s="136" t="s">
        <v>6891</v>
      </c>
    </row>
    <row r="4969" spans="1:1">
      <c r="A4969" s="136" t="s">
        <v>6892</v>
      </c>
    </row>
    <row r="4970" spans="1:1">
      <c r="A4970" s="136" t="s">
        <v>6893</v>
      </c>
    </row>
    <row r="4971" spans="1:1">
      <c r="A4971" s="136" t="s">
        <v>6894</v>
      </c>
    </row>
    <row r="4972" spans="1:1">
      <c r="A4972" s="136" t="s">
        <v>6895</v>
      </c>
    </row>
    <row r="4973" spans="1:1">
      <c r="A4973" s="136" t="s">
        <v>6896</v>
      </c>
    </row>
    <row r="4974" spans="1:1">
      <c r="A4974" s="136" t="s">
        <v>6897</v>
      </c>
    </row>
    <row r="4975" spans="1:1">
      <c r="A4975" s="136" t="s">
        <v>6898</v>
      </c>
    </row>
    <row r="4976" spans="1:1">
      <c r="A4976" s="136" t="s">
        <v>6899</v>
      </c>
    </row>
    <row r="4977" spans="1:1">
      <c r="A4977" s="136" t="s">
        <v>6900</v>
      </c>
    </row>
    <row r="4978" spans="1:1">
      <c r="A4978" s="136" t="s">
        <v>6901</v>
      </c>
    </row>
    <row r="4979" spans="1:1">
      <c r="A4979" s="136" t="s">
        <v>6902</v>
      </c>
    </row>
    <row r="4980" spans="1:1">
      <c r="A4980" s="136" t="s">
        <v>6903</v>
      </c>
    </row>
    <row r="4981" spans="1:1">
      <c r="A4981" s="136" t="s">
        <v>6904</v>
      </c>
    </row>
    <row r="4982" spans="1:1">
      <c r="A4982" s="136" t="s">
        <v>6905</v>
      </c>
    </row>
    <row r="4983" spans="1:1">
      <c r="A4983" s="136" t="s">
        <v>6906</v>
      </c>
    </row>
    <row r="4984" spans="1:1">
      <c r="A4984" s="136" t="s">
        <v>6907</v>
      </c>
    </row>
    <row r="4985" spans="1:1">
      <c r="A4985" s="136" t="s">
        <v>6908</v>
      </c>
    </row>
    <row r="4986" spans="1:1">
      <c r="A4986" s="136" t="s">
        <v>6909</v>
      </c>
    </row>
    <row r="4987" spans="1:1">
      <c r="A4987" s="136" t="s">
        <v>6910</v>
      </c>
    </row>
    <row r="4988" spans="1:1">
      <c r="A4988" s="136" t="s">
        <v>6911</v>
      </c>
    </row>
    <row r="4989" spans="1:1">
      <c r="A4989" s="136" t="s">
        <v>6912</v>
      </c>
    </row>
    <row r="4990" spans="1:1">
      <c r="A4990" s="136" t="s">
        <v>6913</v>
      </c>
    </row>
    <row r="4991" spans="1:1">
      <c r="A4991" s="136" t="s">
        <v>6914</v>
      </c>
    </row>
    <row r="4992" spans="1:1">
      <c r="A4992" s="136" t="s">
        <v>6915</v>
      </c>
    </row>
    <row r="4993" spans="1:1">
      <c r="A4993" s="136" t="s">
        <v>6916</v>
      </c>
    </row>
    <row r="4994" spans="1:1">
      <c r="A4994" s="136" t="s">
        <v>6917</v>
      </c>
    </row>
    <row r="4995" spans="1:1">
      <c r="A4995" s="136" t="s">
        <v>6918</v>
      </c>
    </row>
    <row r="4996" spans="1:1">
      <c r="A4996" s="136" t="s">
        <v>6919</v>
      </c>
    </row>
    <row r="4997" spans="1:1">
      <c r="A4997" s="136" t="s">
        <v>6920</v>
      </c>
    </row>
    <row r="4998" spans="1:1">
      <c r="A4998" s="136" t="s">
        <v>6921</v>
      </c>
    </row>
    <row r="4999" spans="1:1">
      <c r="A4999" s="136" t="s">
        <v>6922</v>
      </c>
    </row>
    <row r="5000" spans="1:1">
      <c r="A5000" s="136" t="s">
        <v>6923</v>
      </c>
    </row>
    <row r="5001" spans="1:1">
      <c r="A5001" s="136" t="s">
        <v>6924</v>
      </c>
    </row>
    <row r="5002" spans="1:1">
      <c r="A5002" s="136" t="s">
        <v>6925</v>
      </c>
    </row>
    <row r="5003" spans="1:1">
      <c r="A5003" s="136" t="s">
        <v>6926</v>
      </c>
    </row>
    <row r="5004" spans="1:1">
      <c r="A5004" s="136" t="s">
        <v>6927</v>
      </c>
    </row>
    <row r="5005" spans="1:1">
      <c r="A5005" s="136" t="s">
        <v>6928</v>
      </c>
    </row>
    <row r="5006" spans="1:1">
      <c r="A5006" s="136" t="s">
        <v>6929</v>
      </c>
    </row>
    <row r="5007" spans="1:1">
      <c r="A5007" s="136" t="s">
        <v>6930</v>
      </c>
    </row>
    <row r="5008" spans="1:1">
      <c r="A5008" s="136" t="s">
        <v>6931</v>
      </c>
    </row>
    <row r="5009" spans="1:1">
      <c r="A5009" s="136" t="s">
        <v>6932</v>
      </c>
    </row>
    <row r="5010" spans="1:1">
      <c r="A5010" s="136" t="s">
        <v>6933</v>
      </c>
    </row>
    <row r="5011" spans="1:1">
      <c r="A5011" s="136" t="s">
        <v>6934</v>
      </c>
    </row>
    <row r="5012" spans="1:1">
      <c r="A5012" s="136" t="s">
        <v>6935</v>
      </c>
    </row>
    <row r="5013" spans="1:1">
      <c r="A5013" s="136" t="s">
        <v>6936</v>
      </c>
    </row>
    <row r="5014" spans="1:1">
      <c r="A5014" s="136" t="s">
        <v>6937</v>
      </c>
    </row>
    <row r="5015" spans="1:1">
      <c r="A5015" s="136" t="s">
        <v>6938</v>
      </c>
    </row>
    <row r="5016" spans="1:1">
      <c r="A5016" s="136" t="s">
        <v>6939</v>
      </c>
    </row>
    <row r="5017" spans="1:1">
      <c r="A5017" s="136" t="s">
        <v>6940</v>
      </c>
    </row>
    <row r="5018" spans="1:1">
      <c r="A5018" s="136" t="s">
        <v>6941</v>
      </c>
    </row>
    <row r="5019" spans="1:1">
      <c r="A5019" s="136" t="s">
        <v>6942</v>
      </c>
    </row>
    <row r="5020" spans="1:1">
      <c r="A5020" s="136" t="s">
        <v>6943</v>
      </c>
    </row>
    <row r="5021" spans="1:1">
      <c r="A5021" s="136" t="s">
        <v>6944</v>
      </c>
    </row>
    <row r="5022" spans="1:1">
      <c r="A5022" s="136" t="s">
        <v>6945</v>
      </c>
    </row>
    <row r="5023" spans="1:1">
      <c r="A5023" s="136" t="s">
        <v>6946</v>
      </c>
    </row>
    <row r="5024" spans="1:1">
      <c r="A5024" s="136" t="s">
        <v>6947</v>
      </c>
    </row>
    <row r="5025" spans="1:1">
      <c r="A5025" s="136" t="s">
        <v>6948</v>
      </c>
    </row>
    <row r="5026" spans="1:1">
      <c r="A5026" s="136" t="s">
        <v>6949</v>
      </c>
    </row>
    <row r="5027" spans="1:1">
      <c r="A5027" s="136" t="s">
        <v>6950</v>
      </c>
    </row>
    <row r="5028" spans="1:1">
      <c r="A5028" s="136" t="s">
        <v>6951</v>
      </c>
    </row>
    <row r="5029" spans="1:1">
      <c r="A5029" s="136" t="s">
        <v>6952</v>
      </c>
    </row>
    <row r="5030" spans="1:1">
      <c r="A5030" s="136" t="s">
        <v>6953</v>
      </c>
    </row>
    <row r="5031" spans="1:1">
      <c r="A5031" s="136" t="s">
        <v>6954</v>
      </c>
    </row>
    <row r="5032" spans="1:1">
      <c r="A5032" s="136" t="s">
        <v>6955</v>
      </c>
    </row>
    <row r="5033" spans="1:1">
      <c r="A5033" s="136" t="s">
        <v>6956</v>
      </c>
    </row>
    <row r="5034" spans="1:1">
      <c r="A5034" s="136" t="s">
        <v>6957</v>
      </c>
    </row>
    <row r="5035" spans="1:1">
      <c r="A5035" s="136" t="s">
        <v>6958</v>
      </c>
    </row>
    <row r="5036" spans="1:1">
      <c r="A5036" s="136" t="s">
        <v>6959</v>
      </c>
    </row>
    <row r="5037" spans="1:1">
      <c r="A5037" s="136" t="s">
        <v>6960</v>
      </c>
    </row>
    <row r="5038" spans="1:1">
      <c r="A5038" s="136" t="s">
        <v>6961</v>
      </c>
    </row>
    <row r="5039" spans="1:1">
      <c r="A5039" s="136" t="s">
        <v>6962</v>
      </c>
    </row>
    <row r="5040" spans="1:1">
      <c r="A5040" s="136" t="s">
        <v>6963</v>
      </c>
    </row>
    <row r="5041" spans="1:1">
      <c r="A5041" s="136" t="s">
        <v>6964</v>
      </c>
    </row>
    <row r="5042" spans="1:1">
      <c r="A5042" s="136" t="s">
        <v>6965</v>
      </c>
    </row>
    <row r="5043" spans="1:1">
      <c r="A5043" s="136" t="s">
        <v>6966</v>
      </c>
    </row>
    <row r="5044" spans="1:1">
      <c r="A5044" s="136" t="s">
        <v>6967</v>
      </c>
    </row>
    <row r="5045" spans="1:1">
      <c r="A5045" s="136" t="s">
        <v>6968</v>
      </c>
    </row>
    <row r="5046" spans="1:1">
      <c r="A5046" s="136" t="s">
        <v>6969</v>
      </c>
    </row>
    <row r="5047" spans="1:1">
      <c r="A5047" s="136" t="s">
        <v>6970</v>
      </c>
    </row>
    <row r="5048" spans="1:1">
      <c r="A5048" s="136" t="s">
        <v>6971</v>
      </c>
    </row>
    <row r="5049" spans="1:1">
      <c r="A5049" s="136" t="s">
        <v>6972</v>
      </c>
    </row>
    <row r="5050" spans="1:1">
      <c r="A5050" s="136" t="s">
        <v>6973</v>
      </c>
    </row>
    <row r="5051" spans="1:1">
      <c r="A5051" s="136" t="s">
        <v>6974</v>
      </c>
    </row>
    <row r="5052" spans="1:1">
      <c r="A5052" s="136" t="s">
        <v>6975</v>
      </c>
    </row>
    <row r="5053" spans="1:1">
      <c r="A5053" s="136" t="s">
        <v>6976</v>
      </c>
    </row>
    <row r="5054" spans="1:1">
      <c r="A5054" s="136" t="s">
        <v>6977</v>
      </c>
    </row>
    <row r="5055" spans="1:1">
      <c r="A5055" s="136" t="s">
        <v>6978</v>
      </c>
    </row>
    <row r="5056" spans="1:1">
      <c r="A5056" s="136" t="s">
        <v>6979</v>
      </c>
    </row>
    <row r="5057" spans="1:1">
      <c r="A5057" s="136" t="s">
        <v>6980</v>
      </c>
    </row>
    <row r="5058" spans="1:1">
      <c r="A5058" s="136" t="s">
        <v>6981</v>
      </c>
    </row>
    <row r="5059" spans="1:1">
      <c r="A5059" s="136" t="s">
        <v>6982</v>
      </c>
    </row>
    <row r="5060" spans="1:1">
      <c r="A5060" s="136" t="s">
        <v>6983</v>
      </c>
    </row>
    <row r="5061" spans="1:1">
      <c r="A5061" s="136" t="s">
        <v>6984</v>
      </c>
    </row>
    <row r="5062" spans="1:1">
      <c r="A5062" s="136" t="s">
        <v>6985</v>
      </c>
    </row>
    <row r="5063" spans="1:1">
      <c r="A5063" s="136" t="s">
        <v>6986</v>
      </c>
    </row>
    <row r="5064" spans="1:1">
      <c r="A5064" s="136" t="s">
        <v>6987</v>
      </c>
    </row>
    <row r="5065" spans="1:1">
      <c r="A5065" s="136" t="s">
        <v>6988</v>
      </c>
    </row>
    <row r="5066" spans="1:1">
      <c r="A5066" s="136" t="s">
        <v>6989</v>
      </c>
    </row>
    <row r="5067" spans="1:1">
      <c r="A5067" s="136" t="s">
        <v>6990</v>
      </c>
    </row>
    <row r="5068" spans="1:1">
      <c r="A5068" s="136" t="s">
        <v>6991</v>
      </c>
    </row>
    <row r="5069" spans="1:1">
      <c r="A5069" s="136" t="s">
        <v>6992</v>
      </c>
    </row>
    <row r="5070" spans="1:1">
      <c r="A5070" s="136" t="s">
        <v>6993</v>
      </c>
    </row>
    <row r="5071" spans="1:1">
      <c r="A5071" s="136" t="s">
        <v>6994</v>
      </c>
    </row>
    <row r="5072" spans="1:1">
      <c r="A5072" s="136" t="s">
        <v>6995</v>
      </c>
    </row>
    <row r="5073" spans="1:1">
      <c r="A5073" s="136" t="s">
        <v>6996</v>
      </c>
    </row>
    <row r="5074" spans="1:1">
      <c r="A5074" s="136" t="s">
        <v>6997</v>
      </c>
    </row>
    <row r="5075" spans="1:1">
      <c r="A5075" s="136" t="s">
        <v>6998</v>
      </c>
    </row>
    <row r="5076" spans="1:1">
      <c r="A5076" s="136" t="s">
        <v>6999</v>
      </c>
    </row>
    <row r="5077" spans="1:1">
      <c r="A5077" s="136" t="s">
        <v>7000</v>
      </c>
    </row>
    <row r="5078" spans="1:1">
      <c r="A5078" s="136" t="s">
        <v>7001</v>
      </c>
    </row>
    <row r="5079" spans="1:1">
      <c r="A5079" s="136" t="s">
        <v>7002</v>
      </c>
    </row>
    <row r="5080" spans="1:1">
      <c r="A5080" s="136" t="s">
        <v>7003</v>
      </c>
    </row>
    <row r="5081" spans="1:1">
      <c r="A5081" s="136" t="s">
        <v>7004</v>
      </c>
    </row>
    <row r="5082" spans="1:1">
      <c r="A5082" s="136" t="s">
        <v>7005</v>
      </c>
    </row>
    <row r="5083" spans="1:1">
      <c r="A5083" s="136" t="s">
        <v>7006</v>
      </c>
    </row>
    <row r="5084" spans="1:1">
      <c r="A5084" s="136" t="s">
        <v>7007</v>
      </c>
    </row>
    <row r="5085" spans="1:1">
      <c r="A5085" s="136" t="s">
        <v>7008</v>
      </c>
    </row>
    <row r="5086" spans="1:1">
      <c r="A5086" s="136" t="s">
        <v>7009</v>
      </c>
    </row>
    <row r="5087" spans="1:1">
      <c r="A5087" s="136" t="s">
        <v>7010</v>
      </c>
    </row>
    <row r="5088" spans="1:1">
      <c r="A5088" s="136" t="s">
        <v>7011</v>
      </c>
    </row>
    <row r="5089" spans="1:1">
      <c r="A5089" s="136" t="s">
        <v>7012</v>
      </c>
    </row>
    <row r="5090" spans="1:1">
      <c r="A5090" s="136" t="s">
        <v>7013</v>
      </c>
    </row>
    <row r="5091" spans="1:1">
      <c r="A5091" s="136" t="s">
        <v>7014</v>
      </c>
    </row>
    <row r="5092" spans="1:1">
      <c r="A5092" s="136" t="s">
        <v>7015</v>
      </c>
    </row>
    <row r="5093" spans="1:1">
      <c r="A5093" s="136" t="s">
        <v>7016</v>
      </c>
    </row>
    <row r="5094" spans="1:1">
      <c r="A5094" s="136" t="s">
        <v>7017</v>
      </c>
    </row>
    <row r="5095" spans="1:1">
      <c r="A5095" s="136" t="s">
        <v>7018</v>
      </c>
    </row>
    <row r="5096" spans="1:1">
      <c r="A5096" s="136" t="s">
        <v>7019</v>
      </c>
    </row>
    <row r="5097" spans="1:1">
      <c r="A5097" s="136" t="s">
        <v>7020</v>
      </c>
    </row>
    <row r="5098" spans="1:1">
      <c r="A5098" s="136" t="s">
        <v>7021</v>
      </c>
    </row>
    <row r="5099" spans="1:1">
      <c r="A5099" s="136" t="s">
        <v>7022</v>
      </c>
    </row>
    <row r="5100" spans="1:1">
      <c r="A5100" s="136" t="s">
        <v>7023</v>
      </c>
    </row>
    <row r="5101" spans="1:1">
      <c r="A5101" s="136" t="s">
        <v>7024</v>
      </c>
    </row>
    <row r="5102" spans="1:1">
      <c r="A5102" s="136" t="s">
        <v>7025</v>
      </c>
    </row>
    <row r="5103" spans="1:1">
      <c r="A5103" s="136" t="s">
        <v>7026</v>
      </c>
    </row>
    <row r="5104" spans="1:1">
      <c r="A5104" s="136" t="s">
        <v>7027</v>
      </c>
    </row>
    <row r="5105" spans="1:1">
      <c r="A5105" s="136" t="s">
        <v>7028</v>
      </c>
    </row>
    <row r="5106" spans="1:1">
      <c r="A5106" s="136" t="s">
        <v>7029</v>
      </c>
    </row>
    <row r="5107" spans="1:1">
      <c r="A5107" s="136" t="s">
        <v>7030</v>
      </c>
    </row>
    <row r="5108" spans="1:1">
      <c r="A5108" s="136" t="s">
        <v>7031</v>
      </c>
    </row>
    <row r="5109" spans="1:1">
      <c r="A5109" s="136" t="s">
        <v>7032</v>
      </c>
    </row>
    <row r="5110" spans="1:1">
      <c r="A5110" s="136" t="s">
        <v>7033</v>
      </c>
    </row>
    <row r="5111" spans="1:1">
      <c r="A5111" s="136" t="s">
        <v>7034</v>
      </c>
    </row>
    <row r="5112" spans="1:1">
      <c r="A5112" s="136" t="s">
        <v>7035</v>
      </c>
    </row>
    <row r="5113" spans="1:1">
      <c r="A5113" s="136" t="s">
        <v>7036</v>
      </c>
    </row>
    <row r="5114" spans="1:1">
      <c r="A5114" s="136" t="s">
        <v>7037</v>
      </c>
    </row>
    <row r="5115" spans="1:1">
      <c r="A5115" s="136" t="s">
        <v>7038</v>
      </c>
    </row>
    <row r="5116" spans="1:1">
      <c r="A5116" s="136" t="s">
        <v>7039</v>
      </c>
    </row>
    <row r="5117" spans="1:1">
      <c r="A5117" s="136" t="s">
        <v>7040</v>
      </c>
    </row>
    <row r="5118" spans="1:1">
      <c r="A5118" s="136" t="s">
        <v>7041</v>
      </c>
    </row>
    <row r="5119" spans="1:1">
      <c r="A5119" s="136" t="s">
        <v>7042</v>
      </c>
    </row>
    <row r="5120" spans="1:1">
      <c r="A5120" s="136" t="s">
        <v>7043</v>
      </c>
    </row>
    <row r="5121" spans="1:1">
      <c r="A5121" s="136" t="s">
        <v>7044</v>
      </c>
    </row>
    <row r="5122" spans="1:1">
      <c r="A5122" s="136" t="s">
        <v>7045</v>
      </c>
    </row>
    <row r="5123" spans="1:1">
      <c r="A5123" s="136" t="s">
        <v>7046</v>
      </c>
    </row>
    <row r="5124" spans="1:1">
      <c r="A5124" s="136" t="s">
        <v>7047</v>
      </c>
    </row>
    <row r="5125" spans="1:1">
      <c r="A5125" s="136" t="s">
        <v>7048</v>
      </c>
    </row>
    <row r="5126" spans="1:1">
      <c r="A5126" s="136" t="s">
        <v>7049</v>
      </c>
    </row>
    <row r="5127" spans="1:1">
      <c r="A5127" s="136" t="s">
        <v>7050</v>
      </c>
    </row>
    <row r="5128" spans="1:1">
      <c r="A5128" s="136" t="s">
        <v>7051</v>
      </c>
    </row>
    <row r="5129" spans="1:1">
      <c r="A5129" s="136" t="s">
        <v>7052</v>
      </c>
    </row>
    <row r="5130" spans="1:1">
      <c r="A5130" s="136" t="s">
        <v>7053</v>
      </c>
    </row>
    <row r="5131" spans="1:1">
      <c r="A5131" s="136" t="s">
        <v>7054</v>
      </c>
    </row>
    <row r="5132" spans="1:1">
      <c r="A5132" s="136" t="s">
        <v>7055</v>
      </c>
    </row>
    <row r="5133" spans="1:1">
      <c r="A5133" s="136" t="s">
        <v>7056</v>
      </c>
    </row>
    <row r="5134" spans="1:1">
      <c r="A5134" s="136" t="s">
        <v>7057</v>
      </c>
    </row>
    <row r="5135" spans="1:1">
      <c r="A5135" s="136" t="s">
        <v>7058</v>
      </c>
    </row>
    <row r="5136" spans="1:1">
      <c r="A5136" s="136" t="s">
        <v>7059</v>
      </c>
    </row>
    <row r="5137" spans="1:1">
      <c r="A5137" s="136" t="s">
        <v>7060</v>
      </c>
    </row>
    <row r="5138" spans="1:1">
      <c r="A5138" s="136" t="s">
        <v>7061</v>
      </c>
    </row>
    <row r="5139" spans="1:1">
      <c r="A5139" s="136" t="s">
        <v>7062</v>
      </c>
    </row>
    <row r="5140" spans="1:1">
      <c r="A5140" s="136" t="s">
        <v>7063</v>
      </c>
    </row>
    <row r="5141" spans="1:1">
      <c r="A5141" s="136" t="s">
        <v>7064</v>
      </c>
    </row>
    <row r="5142" spans="1:1">
      <c r="A5142" s="136" t="s">
        <v>7065</v>
      </c>
    </row>
    <row r="5143" spans="1:1">
      <c r="A5143" s="136" t="s">
        <v>7066</v>
      </c>
    </row>
    <row r="5144" spans="1:1">
      <c r="A5144" s="136" t="s">
        <v>7067</v>
      </c>
    </row>
    <row r="5145" spans="1:1">
      <c r="A5145" s="136" t="s">
        <v>7068</v>
      </c>
    </row>
    <row r="5146" spans="1:1">
      <c r="A5146" s="136" t="s">
        <v>7069</v>
      </c>
    </row>
    <row r="5147" spans="1:1">
      <c r="A5147" s="136" t="s">
        <v>7070</v>
      </c>
    </row>
    <row r="5148" spans="1:1">
      <c r="A5148" s="136" t="s">
        <v>7071</v>
      </c>
    </row>
    <row r="5149" spans="1:1">
      <c r="A5149" s="136" t="s">
        <v>7072</v>
      </c>
    </row>
    <row r="5150" spans="1:1">
      <c r="A5150" s="136" t="s">
        <v>7073</v>
      </c>
    </row>
    <row r="5151" spans="1:1">
      <c r="A5151" s="136" t="s">
        <v>7074</v>
      </c>
    </row>
    <row r="5152" spans="1:1">
      <c r="A5152" s="136" t="s">
        <v>7075</v>
      </c>
    </row>
    <row r="5153" spans="1:1">
      <c r="A5153" s="136" t="s">
        <v>7076</v>
      </c>
    </row>
    <row r="5154" spans="1:1">
      <c r="A5154" s="136" t="s">
        <v>7077</v>
      </c>
    </row>
    <row r="5155" spans="1:1">
      <c r="A5155" s="136" t="s">
        <v>7078</v>
      </c>
    </row>
    <row r="5156" spans="1:1">
      <c r="A5156" s="136" t="s">
        <v>7079</v>
      </c>
    </row>
    <row r="5157" spans="1:1">
      <c r="A5157" s="136" t="s">
        <v>7080</v>
      </c>
    </row>
    <row r="5158" spans="1:1">
      <c r="A5158" s="136" t="s">
        <v>7081</v>
      </c>
    </row>
    <row r="5159" spans="1:1">
      <c r="A5159" s="136" t="s">
        <v>7082</v>
      </c>
    </row>
    <row r="5160" spans="1:1">
      <c r="A5160" s="136" t="s">
        <v>7083</v>
      </c>
    </row>
    <row r="5161" spans="1:1">
      <c r="A5161" s="136" t="s">
        <v>7084</v>
      </c>
    </row>
    <row r="5162" spans="1:1">
      <c r="A5162" s="136" t="s">
        <v>7085</v>
      </c>
    </row>
    <row r="5163" spans="1:1">
      <c r="A5163" s="136" t="s">
        <v>7086</v>
      </c>
    </row>
    <row r="5164" spans="1:1">
      <c r="A5164" s="136" t="s">
        <v>7087</v>
      </c>
    </row>
    <row r="5165" spans="1:1">
      <c r="A5165" s="136" t="s">
        <v>7088</v>
      </c>
    </row>
    <row r="5166" spans="1:1">
      <c r="A5166" s="136" t="s">
        <v>7089</v>
      </c>
    </row>
    <row r="5167" spans="1:1">
      <c r="A5167" s="136" t="s">
        <v>7090</v>
      </c>
    </row>
    <row r="5168" spans="1:1">
      <c r="A5168" s="136" t="s">
        <v>7091</v>
      </c>
    </row>
    <row r="5169" spans="1:1">
      <c r="A5169" s="136" t="s">
        <v>7092</v>
      </c>
    </row>
    <row r="5170" spans="1:1">
      <c r="A5170" s="136" t="s">
        <v>7093</v>
      </c>
    </row>
    <row r="5171" spans="1:1">
      <c r="A5171" s="136" t="s">
        <v>7094</v>
      </c>
    </row>
    <row r="5172" spans="1:1">
      <c r="A5172" s="136" t="s">
        <v>7095</v>
      </c>
    </row>
    <row r="5173" spans="1:1">
      <c r="A5173" s="136" t="s">
        <v>7096</v>
      </c>
    </row>
    <row r="5174" spans="1:1">
      <c r="A5174" s="136" t="s">
        <v>7097</v>
      </c>
    </row>
    <row r="5175" spans="1:1">
      <c r="A5175" s="136" t="s">
        <v>7098</v>
      </c>
    </row>
    <row r="5176" spans="1:1">
      <c r="A5176" s="136" t="s">
        <v>7099</v>
      </c>
    </row>
    <row r="5177" spans="1:1">
      <c r="A5177" s="136" t="s">
        <v>7100</v>
      </c>
    </row>
    <row r="5178" spans="1:1">
      <c r="A5178" s="136" t="s">
        <v>7101</v>
      </c>
    </row>
    <row r="5179" spans="1:1">
      <c r="A5179" s="136" t="s">
        <v>7102</v>
      </c>
    </row>
    <row r="5180" spans="1:1">
      <c r="A5180" s="136" t="s">
        <v>7103</v>
      </c>
    </row>
    <row r="5181" spans="1:1">
      <c r="A5181" s="136" t="s">
        <v>7104</v>
      </c>
    </row>
    <row r="5182" spans="1:1">
      <c r="A5182" s="136" t="s">
        <v>7105</v>
      </c>
    </row>
    <row r="5183" spans="1:1">
      <c r="A5183" s="136" t="s">
        <v>7106</v>
      </c>
    </row>
    <row r="5184" spans="1:1">
      <c r="A5184" s="136" t="s">
        <v>7107</v>
      </c>
    </row>
    <row r="5185" spans="1:1">
      <c r="A5185" s="136" t="s">
        <v>7108</v>
      </c>
    </row>
    <row r="5186" spans="1:1">
      <c r="A5186" s="136" t="s">
        <v>7109</v>
      </c>
    </row>
    <row r="5187" spans="1:1">
      <c r="A5187" s="136" t="s">
        <v>7110</v>
      </c>
    </row>
    <row r="5188" spans="1:1">
      <c r="A5188" s="136" t="s">
        <v>7111</v>
      </c>
    </row>
    <row r="5189" spans="1:1">
      <c r="A5189" s="136" t="s">
        <v>7112</v>
      </c>
    </row>
    <row r="5190" spans="1:1">
      <c r="A5190" s="136" t="s">
        <v>7113</v>
      </c>
    </row>
    <row r="5191" spans="1:1">
      <c r="A5191" s="136" t="s">
        <v>7114</v>
      </c>
    </row>
    <row r="5192" spans="1:1">
      <c r="A5192" s="136" t="s">
        <v>7115</v>
      </c>
    </row>
    <row r="5193" spans="1:1">
      <c r="A5193" s="136" t="s">
        <v>7116</v>
      </c>
    </row>
    <row r="5194" spans="1:1">
      <c r="A5194" s="136" t="s">
        <v>7117</v>
      </c>
    </row>
    <row r="5195" spans="1:1">
      <c r="A5195" s="136" t="s">
        <v>7118</v>
      </c>
    </row>
    <row r="5196" spans="1:1">
      <c r="A5196" s="136" t="s">
        <v>7119</v>
      </c>
    </row>
    <row r="5197" spans="1:1">
      <c r="A5197" s="136" t="s">
        <v>7120</v>
      </c>
    </row>
    <row r="5198" spans="1:1">
      <c r="A5198" s="136" t="s">
        <v>7121</v>
      </c>
    </row>
    <row r="5199" spans="1:1">
      <c r="A5199" s="136" t="s">
        <v>7122</v>
      </c>
    </row>
    <row r="5200" spans="1:1">
      <c r="A5200" s="136" t="s">
        <v>7123</v>
      </c>
    </row>
    <row r="5201" spans="1:1">
      <c r="A5201" s="136" t="s">
        <v>7124</v>
      </c>
    </row>
    <row r="5202" spans="1:1">
      <c r="A5202" s="136" t="s">
        <v>7125</v>
      </c>
    </row>
    <row r="5203" spans="1:1">
      <c r="A5203" s="136" t="s">
        <v>7126</v>
      </c>
    </row>
    <row r="5204" spans="1:1">
      <c r="A5204" s="136" t="s">
        <v>7127</v>
      </c>
    </row>
    <row r="5205" spans="1:1">
      <c r="A5205" s="136" t="s">
        <v>7128</v>
      </c>
    </row>
    <row r="5206" spans="1:1">
      <c r="A5206" s="136" t="s">
        <v>7129</v>
      </c>
    </row>
    <row r="5207" spans="1:1">
      <c r="A5207" s="136" t="s">
        <v>7130</v>
      </c>
    </row>
    <row r="5208" spans="1:1">
      <c r="A5208" s="136" t="s">
        <v>7131</v>
      </c>
    </row>
    <row r="5209" spans="1:1">
      <c r="A5209" s="136" t="s">
        <v>7132</v>
      </c>
    </row>
    <row r="5210" spans="1:1">
      <c r="A5210" s="136" t="s">
        <v>7133</v>
      </c>
    </row>
    <row r="5211" spans="1:1">
      <c r="A5211" s="136" t="s">
        <v>7134</v>
      </c>
    </row>
    <row r="5212" spans="1:1">
      <c r="A5212" s="136" t="s">
        <v>7135</v>
      </c>
    </row>
    <row r="5213" spans="1:1">
      <c r="A5213" s="136" t="s">
        <v>7136</v>
      </c>
    </row>
    <row r="5214" spans="1:1">
      <c r="A5214" s="136" t="s">
        <v>7137</v>
      </c>
    </row>
    <row r="5215" spans="1:1">
      <c r="A5215" s="136" t="s">
        <v>7138</v>
      </c>
    </row>
    <row r="5216" spans="1:1">
      <c r="A5216" s="136" t="s">
        <v>7139</v>
      </c>
    </row>
    <row r="5217" spans="1:1">
      <c r="A5217" s="136" t="s">
        <v>7140</v>
      </c>
    </row>
    <row r="5218" spans="1:1">
      <c r="A5218" s="136" t="s">
        <v>7141</v>
      </c>
    </row>
    <row r="5219" spans="1:1">
      <c r="A5219" s="136" t="s">
        <v>7142</v>
      </c>
    </row>
    <row r="5220" spans="1:1">
      <c r="A5220" s="136" t="s">
        <v>7143</v>
      </c>
    </row>
    <row r="5221" spans="1:1">
      <c r="A5221" s="136" t="s">
        <v>7144</v>
      </c>
    </row>
    <row r="5222" spans="1:1">
      <c r="A5222" s="136" t="s">
        <v>7145</v>
      </c>
    </row>
    <row r="5223" spans="1:1">
      <c r="A5223" s="136" t="s">
        <v>7146</v>
      </c>
    </row>
    <row r="5224" spans="1:1">
      <c r="A5224" s="136" t="s">
        <v>7147</v>
      </c>
    </row>
    <row r="5225" spans="1:1">
      <c r="A5225" s="136" t="s">
        <v>7148</v>
      </c>
    </row>
    <row r="5226" spans="1:1">
      <c r="A5226" s="136" t="s">
        <v>7149</v>
      </c>
    </row>
    <row r="5227" spans="1:1">
      <c r="A5227" s="136" t="s">
        <v>7150</v>
      </c>
    </row>
    <row r="5228" spans="1:1">
      <c r="A5228" s="136" t="s">
        <v>7151</v>
      </c>
    </row>
    <row r="5229" spans="1:1">
      <c r="A5229" s="136" t="s">
        <v>7152</v>
      </c>
    </row>
    <row r="5230" spans="1:1">
      <c r="A5230" s="136" t="s">
        <v>7153</v>
      </c>
    </row>
    <row r="5231" spans="1:1">
      <c r="A5231" s="136" t="s">
        <v>7154</v>
      </c>
    </row>
    <row r="5232" spans="1:1">
      <c r="A5232" s="136" t="s">
        <v>7155</v>
      </c>
    </row>
    <row r="5233" spans="1:1">
      <c r="A5233" s="136" t="s">
        <v>7156</v>
      </c>
    </row>
    <row r="5234" spans="1:1">
      <c r="A5234" s="136" t="s">
        <v>7157</v>
      </c>
    </row>
    <row r="5235" spans="1:1">
      <c r="A5235" s="136" t="s">
        <v>7158</v>
      </c>
    </row>
    <row r="5236" spans="1:1">
      <c r="A5236" s="136" t="s">
        <v>7159</v>
      </c>
    </row>
    <row r="5237" spans="1:1">
      <c r="A5237" s="136" t="s">
        <v>7160</v>
      </c>
    </row>
    <row r="5238" spans="1:1">
      <c r="A5238" s="136" t="s">
        <v>7161</v>
      </c>
    </row>
    <row r="5239" spans="1:1">
      <c r="A5239" s="136" t="s">
        <v>7162</v>
      </c>
    </row>
    <row r="5240" spans="1:1">
      <c r="A5240" s="136" t="s">
        <v>7163</v>
      </c>
    </row>
    <row r="5241" spans="1:1">
      <c r="A5241" s="136" t="s">
        <v>7164</v>
      </c>
    </row>
    <row r="5242" spans="1:1">
      <c r="A5242" s="136" t="s">
        <v>7165</v>
      </c>
    </row>
    <row r="5243" spans="1:1">
      <c r="A5243" s="136" t="s">
        <v>7166</v>
      </c>
    </row>
    <row r="5244" spans="1:1">
      <c r="A5244" s="136" t="s">
        <v>7167</v>
      </c>
    </row>
    <row r="5245" spans="1:1">
      <c r="A5245" s="136" t="s">
        <v>7168</v>
      </c>
    </row>
    <row r="5246" spans="1:1">
      <c r="A5246" s="136" t="s">
        <v>7169</v>
      </c>
    </row>
    <row r="5247" spans="1:1">
      <c r="A5247" s="136" t="s">
        <v>7170</v>
      </c>
    </row>
    <row r="5248" spans="1:1">
      <c r="A5248" s="136" t="s">
        <v>7171</v>
      </c>
    </row>
    <row r="5249" spans="1:1">
      <c r="A5249" s="136" t="s">
        <v>7172</v>
      </c>
    </row>
    <row r="5250" spans="1:1">
      <c r="A5250" s="136" t="s">
        <v>7173</v>
      </c>
    </row>
    <row r="5251" spans="1:1">
      <c r="A5251" s="136" t="s">
        <v>7174</v>
      </c>
    </row>
    <row r="5252" spans="1:1">
      <c r="A5252" s="136" t="s">
        <v>7175</v>
      </c>
    </row>
    <row r="5253" spans="1:1">
      <c r="A5253" s="136" t="s">
        <v>7176</v>
      </c>
    </row>
    <row r="5254" spans="1:1">
      <c r="A5254" s="136" t="s">
        <v>7177</v>
      </c>
    </row>
    <row r="5255" spans="1:1">
      <c r="A5255" s="136" t="s">
        <v>7178</v>
      </c>
    </row>
    <row r="5256" spans="1:1">
      <c r="A5256" s="136" t="s">
        <v>7179</v>
      </c>
    </row>
    <row r="5257" spans="1:1">
      <c r="A5257" s="136" t="s">
        <v>7180</v>
      </c>
    </row>
    <row r="5258" spans="1:1">
      <c r="A5258" s="136" t="s">
        <v>7181</v>
      </c>
    </row>
    <row r="5259" spans="1:1">
      <c r="A5259" s="136" t="s">
        <v>7182</v>
      </c>
    </row>
    <row r="5260" spans="1:1">
      <c r="A5260" s="136" t="s">
        <v>7183</v>
      </c>
    </row>
    <row r="5261" spans="1:1">
      <c r="A5261" s="136" t="s">
        <v>7184</v>
      </c>
    </row>
    <row r="5262" spans="1:1">
      <c r="A5262" s="136" t="s">
        <v>7185</v>
      </c>
    </row>
    <row r="5263" spans="1:1">
      <c r="A5263" s="136" t="s">
        <v>7186</v>
      </c>
    </row>
    <row r="5264" spans="1:1">
      <c r="A5264" s="136" t="s">
        <v>7187</v>
      </c>
    </row>
    <row r="5265" spans="1:1">
      <c r="A5265" s="136" t="s">
        <v>7188</v>
      </c>
    </row>
    <row r="5266" spans="1:1">
      <c r="A5266" s="136" t="s">
        <v>7189</v>
      </c>
    </row>
    <row r="5267" spans="1:1">
      <c r="A5267" s="136" t="s">
        <v>7190</v>
      </c>
    </row>
    <row r="5268" spans="1:1">
      <c r="A5268" s="136" t="s">
        <v>7191</v>
      </c>
    </row>
    <row r="5269" spans="1:1">
      <c r="A5269" s="136" t="s">
        <v>7192</v>
      </c>
    </row>
    <row r="5270" spans="1:1">
      <c r="A5270" s="136" t="s">
        <v>7193</v>
      </c>
    </row>
    <row r="5271" spans="1:1">
      <c r="A5271" s="136" t="s">
        <v>7194</v>
      </c>
    </row>
    <row r="5272" spans="1:1">
      <c r="A5272" s="136" t="s">
        <v>7195</v>
      </c>
    </row>
    <row r="5273" spans="1:1">
      <c r="A5273" s="136" t="s">
        <v>7196</v>
      </c>
    </row>
    <row r="5274" spans="1:1">
      <c r="A5274" s="136" t="s">
        <v>7197</v>
      </c>
    </row>
    <row r="5275" spans="1:1">
      <c r="A5275" s="136" t="s">
        <v>7198</v>
      </c>
    </row>
    <row r="5276" spans="1:1">
      <c r="A5276" s="136" t="s">
        <v>7199</v>
      </c>
    </row>
    <row r="5277" spans="1:1">
      <c r="A5277" s="136" t="s">
        <v>7200</v>
      </c>
    </row>
    <row r="5278" spans="1:1">
      <c r="A5278" s="136" t="s">
        <v>7201</v>
      </c>
    </row>
    <row r="5279" spans="1:1">
      <c r="A5279" s="136" t="s">
        <v>7202</v>
      </c>
    </row>
    <row r="5280" spans="1:1">
      <c r="A5280" s="136" t="s">
        <v>7203</v>
      </c>
    </row>
    <row r="5281" spans="1:1">
      <c r="A5281" s="136" t="s">
        <v>7204</v>
      </c>
    </row>
    <row r="5282" spans="1:1">
      <c r="A5282" s="136" t="s">
        <v>7205</v>
      </c>
    </row>
    <row r="5283" spans="1:1">
      <c r="A5283" s="136" t="s">
        <v>7206</v>
      </c>
    </row>
    <row r="5284" spans="1:1">
      <c r="A5284" s="136" t="s">
        <v>7207</v>
      </c>
    </row>
    <row r="5285" spans="1:1">
      <c r="A5285" s="136" t="s">
        <v>7208</v>
      </c>
    </row>
    <row r="5286" spans="1:1">
      <c r="A5286" s="136" t="s">
        <v>7209</v>
      </c>
    </row>
    <row r="5287" spans="1:1">
      <c r="A5287" s="136" t="s">
        <v>7210</v>
      </c>
    </row>
    <row r="5288" spans="1:1">
      <c r="A5288" s="136" t="s">
        <v>7211</v>
      </c>
    </row>
    <row r="5289" spans="1:1">
      <c r="A5289" s="136" t="s">
        <v>7212</v>
      </c>
    </row>
    <row r="5290" spans="1:1">
      <c r="A5290" s="136" t="s">
        <v>7213</v>
      </c>
    </row>
    <row r="5291" spans="1:1">
      <c r="A5291" s="136" t="s">
        <v>7214</v>
      </c>
    </row>
    <row r="5292" spans="1:1">
      <c r="A5292" s="136" t="s">
        <v>7215</v>
      </c>
    </row>
    <row r="5293" spans="1:1">
      <c r="A5293" s="136" t="s">
        <v>7216</v>
      </c>
    </row>
    <row r="5294" spans="1:1">
      <c r="A5294" s="136" t="s">
        <v>7217</v>
      </c>
    </row>
    <row r="5295" spans="1:1">
      <c r="A5295" s="136" t="s">
        <v>7218</v>
      </c>
    </row>
    <row r="5296" spans="1:1">
      <c r="A5296" s="136" t="s">
        <v>7219</v>
      </c>
    </row>
    <row r="5297" spans="1:1">
      <c r="A5297" s="136" t="s">
        <v>7220</v>
      </c>
    </row>
    <row r="5298" spans="1:1">
      <c r="A5298" s="136" t="s">
        <v>7221</v>
      </c>
    </row>
    <row r="5299" spans="1:1">
      <c r="A5299" s="136" t="s">
        <v>7222</v>
      </c>
    </row>
    <row r="5300" spans="1:1">
      <c r="A5300" s="136" t="s">
        <v>7223</v>
      </c>
    </row>
    <row r="5301" spans="1:1">
      <c r="A5301" s="136" t="s">
        <v>7224</v>
      </c>
    </row>
    <row r="5302" spans="1:1">
      <c r="A5302" s="136" t="s">
        <v>7225</v>
      </c>
    </row>
    <row r="5303" spans="1:1">
      <c r="A5303" s="136" t="s">
        <v>7226</v>
      </c>
    </row>
    <row r="5304" spans="1:1">
      <c r="A5304" s="136" t="s">
        <v>7227</v>
      </c>
    </row>
    <row r="5305" spans="1:1">
      <c r="A5305" s="136" t="s">
        <v>7228</v>
      </c>
    </row>
    <row r="5306" spans="1:1">
      <c r="A5306" s="136" t="s">
        <v>7229</v>
      </c>
    </row>
    <row r="5307" spans="1:1">
      <c r="A5307" s="136" t="s">
        <v>7230</v>
      </c>
    </row>
    <row r="5308" spans="1:1">
      <c r="A5308" s="136" t="s">
        <v>7231</v>
      </c>
    </row>
    <row r="5309" spans="1:1">
      <c r="A5309" s="136" t="s">
        <v>7232</v>
      </c>
    </row>
    <row r="5310" spans="1:1">
      <c r="A5310" s="136" t="s">
        <v>7233</v>
      </c>
    </row>
    <row r="5311" spans="1:1">
      <c r="A5311" s="136" t="s">
        <v>7234</v>
      </c>
    </row>
    <row r="5312" spans="1:1">
      <c r="A5312" s="136" t="s">
        <v>7235</v>
      </c>
    </row>
    <row r="5313" spans="1:1">
      <c r="A5313" s="136" t="s">
        <v>7236</v>
      </c>
    </row>
    <row r="5314" spans="1:1">
      <c r="A5314" s="136" t="s">
        <v>7237</v>
      </c>
    </row>
    <row r="5315" spans="1:1">
      <c r="A5315" s="136" t="s">
        <v>7238</v>
      </c>
    </row>
    <row r="5316" spans="1:1">
      <c r="A5316" s="136" t="s">
        <v>7239</v>
      </c>
    </row>
    <row r="5317" spans="1:1">
      <c r="A5317" s="136" t="s">
        <v>7240</v>
      </c>
    </row>
    <row r="5318" spans="1:1">
      <c r="A5318" s="136" t="s">
        <v>7241</v>
      </c>
    </row>
    <row r="5319" spans="1:1">
      <c r="A5319" s="136" t="s">
        <v>7242</v>
      </c>
    </row>
    <row r="5320" spans="1:1">
      <c r="A5320" s="136" t="s">
        <v>7243</v>
      </c>
    </row>
    <row r="5321" spans="1:1">
      <c r="A5321" s="136" t="s">
        <v>7244</v>
      </c>
    </row>
    <row r="5322" spans="1:1">
      <c r="A5322" s="136" t="s">
        <v>7245</v>
      </c>
    </row>
    <row r="5323" spans="1:1">
      <c r="A5323" s="136" t="s">
        <v>7246</v>
      </c>
    </row>
    <row r="5324" spans="1:1">
      <c r="A5324" s="136" t="s">
        <v>7247</v>
      </c>
    </row>
    <row r="5325" spans="1:1">
      <c r="A5325" s="136" t="s">
        <v>7248</v>
      </c>
    </row>
    <row r="5326" spans="1:1">
      <c r="A5326" s="136" t="s">
        <v>7249</v>
      </c>
    </row>
    <row r="5327" spans="1:1">
      <c r="A5327" s="136" t="s">
        <v>7250</v>
      </c>
    </row>
    <row r="5328" spans="1:1">
      <c r="A5328" s="136" t="s">
        <v>7251</v>
      </c>
    </row>
    <row r="5329" spans="1:1">
      <c r="A5329" s="136" t="s">
        <v>7252</v>
      </c>
    </row>
    <row r="5330" spans="1:1">
      <c r="A5330" s="136" t="s">
        <v>7253</v>
      </c>
    </row>
    <row r="5331" spans="1:1">
      <c r="A5331" s="136" t="s">
        <v>7254</v>
      </c>
    </row>
    <row r="5332" spans="1:1">
      <c r="A5332" s="136" t="s">
        <v>7255</v>
      </c>
    </row>
    <row r="5333" spans="1:1">
      <c r="A5333" s="136" t="s">
        <v>7256</v>
      </c>
    </row>
    <row r="5334" spans="1:1">
      <c r="A5334" s="136" t="s">
        <v>7257</v>
      </c>
    </row>
    <row r="5335" spans="1:1">
      <c r="A5335" s="136" t="s">
        <v>7258</v>
      </c>
    </row>
    <row r="5336" spans="1:1">
      <c r="A5336" s="136" t="s">
        <v>7259</v>
      </c>
    </row>
    <row r="5337" spans="1:1">
      <c r="A5337" s="136" t="s">
        <v>7260</v>
      </c>
    </row>
    <row r="5338" spans="1:1">
      <c r="A5338" s="136" t="s">
        <v>7261</v>
      </c>
    </row>
    <row r="5339" spans="1:1">
      <c r="A5339" s="136" t="s">
        <v>7262</v>
      </c>
    </row>
    <row r="5340" spans="1:1">
      <c r="A5340" s="136" t="s">
        <v>7263</v>
      </c>
    </row>
    <row r="5341" spans="1:1">
      <c r="A5341" s="136" t="s">
        <v>7264</v>
      </c>
    </row>
    <row r="5342" spans="1:1">
      <c r="A5342" s="136" t="s">
        <v>7265</v>
      </c>
    </row>
    <row r="5343" spans="1:1">
      <c r="A5343" s="136" t="s">
        <v>7266</v>
      </c>
    </row>
    <row r="5344" spans="1:1">
      <c r="A5344" s="136" t="s">
        <v>7267</v>
      </c>
    </row>
    <row r="5345" spans="1:1">
      <c r="A5345" s="136" t="s">
        <v>7268</v>
      </c>
    </row>
    <row r="5346" spans="1:1">
      <c r="A5346" s="136" t="s">
        <v>7269</v>
      </c>
    </row>
    <row r="5347" spans="1:1">
      <c r="A5347" s="136" t="s">
        <v>7270</v>
      </c>
    </row>
    <row r="5348" spans="1:1">
      <c r="A5348" s="136" t="s">
        <v>7271</v>
      </c>
    </row>
    <row r="5349" spans="1:1">
      <c r="A5349" s="136" t="s">
        <v>7272</v>
      </c>
    </row>
    <row r="5350" spans="1:1">
      <c r="A5350" s="136" t="s">
        <v>7273</v>
      </c>
    </row>
    <row r="5351" spans="1:1">
      <c r="A5351" s="136" t="s">
        <v>7274</v>
      </c>
    </row>
    <row r="5352" spans="1:1">
      <c r="A5352" s="136" t="s">
        <v>7275</v>
      </c>
    </row>
    <row r="5353" spans="1:1">
      <c r="A5353" s="136" t="s">
        <v>7276</v>
      </c>
    </row>
    <row r="5354" spans="1:1">
      <c r="A5354" s="136" t="s">
        <v>7277</v>
      </c>
    </row>
    <row r="5355" spans="1:1">
      <c r="A5355" s="136" t="s">
        <v>7278</v>
      </c>
    </row>
    <row r="5356" spans="1:1">
      <c r="A5356" s="136" t="s">
        <v>7279</v>
      </c>
    </row>
    <row r="5357" spans="1:1">
      <c r="A5357" s="136" t="s">
        <v>7280</v>
      </c>
    </row>
    <row r="5358" spans="1:1">
      <c r="A5358" s="136" t="s">
        <v>7281</v>
      </c>
    </row>
    <row r="5359" spans="1:1">
      <c r="A5359" s="136" t="s">
        <v>7282</v>
      </c>
    </row>
    <row r="5360" spans="1:1">
      <c r="A5360" s="136" t="s">
        <v>7283</v>
      </c>
    </row>
    <row r="5361" spans="1:1">
      <c r="A5361" s="136" t="s">
        <v>7284</v>
      </c>
    </row>
    <row r="5362" spans="1:1">
      <c r="A5362" s="136" t="s">
        <v>7285</v>
      </c>
    </row>
    <row r="5363" spans="1:1">
      <c r="A5363" s="136" t="s">
        <v>7286</v>
      </c>
    </row>
    <row r="5364" spans="1:1">
      <c r="A5364" s="136" t="s">
        <v>7287</v>
      </c>
    </row>
    <row r="5365" spans="1:1">
      <c r="A5365" s="136" t="s">
        <v>7288</v>
      </c>
    </row>
    <row r="5366" spans="1:1">
      <c r="A5366" s="136" t="s">
        <v>7289</v>
      </c>
    </row>
    <row r="5367" spans="1:1">
      <c r="A5367" s="136" t="s">
        <v>7290</v>
      </c>
    </row>
    <row r="5368" spans="1:1">
      <c r="A5368" s="136" t="s">
        <v>7291</v>
      </c>
    </row>
    <row r="5369" spans="1:1">
      <c r="A5369" s="136" t="s">
        <v>7292</v>
      </c>
    </row>
    <row r="5370" spans="1:1">
      <c r="A5370" s="136" t="s">
        <v>7293</v>
      </c>
    </row>
    <row r="5371" spans="1:1">
      <c r="A5371" s="136" t="s">
        <v>7294</v>
      </c>
    </row>
    <row r="5372" spans="1:1">
      <c r="A5372" s="136" t="s">
        <v>7295</v>
      </c>
    </row>
    <row r="5373" spans="1:1">
      <c r="A5373" s="136" t="s">
        <v>7296</v>
      </c>
    </row>
    <row r="5374" spans="1:1">
      <c r="A5374" s="136" t="s">
        <v>7297</v>
      </c>
    </row>
    <row r="5375" spans="1:1">
      <c r="A5375" s="136" t="s">
        <v>7298</v>
      </c>
    </row>
    <row r="5376" spans="1:1">
      <c r="A5376" s="136" t="s">
        <v>7299</v>
      </c>
    </row>
    <row r="5377" spans="1:1">
      <c r="A5377" s="136" t="s">
        <v>7300</v>
      </c>
    </row>
    <row r="5378" spans="1:1">
      <c r="A5378" s="136" t="s">
        <v>7301</v>
      </c>
    </row>
    <row r="5379" spans="1:1">
      <c r="A5379" s="136" t="s">
        <v>7302</v>
      </c>
    </row>
    <row r="5380" spans="1:1">
      <c r="A5380" s="136" t="s">
        <v>7303</v>
      </c>
    </row>
    <row r="5381" spans="1:1">
      <c r="A5381" s="136" t="s">
        <v>7304</v>
      </c>
    </row>
    <row r="5382" spans="1:1">
      <c r="A5382" s="136" t="s">
        <v>7305</v>
      </c>
    </row>
    <row r="5383" spans="1:1">
      <c r="A5383" s="136" t="s">
        <v>7306</v>
      </c>
    </row>
    <row r="5384" spans="1:1">
      <c r="A5384" s="136" t="s">
        <v>7307</v>
      </c>
    </row>
    <row r="5385" spans="1:1">
      <c r="A5385" s="136" t="s">
        <v>7308</v>
      </c>
    </row>
    <row r="5386" spans="1:1">
      <c r="A5386" s="136" t="s">
        <v>7309</v>
      </c>
    </row>
    <row r="5387" spans="1:1">
      <c r="A5387" s="136" t="s">
        <v>7310</v>
      </c>
    </row>
    <row r="5388" spans="1:1">
      <c r="A5388" s="136" t="s">
        <v>7311</v>
      </c>
    </row>
    <row r="5389" spans="1:1">
      <c r="A5389" s="136" t="s">
        <v>7312</v>
      </c>
    </row>
    <row r="5390" spans="1:1">
      <c r="A5390" s="136" t="s">
        <v>7313</v>
      </c>
    </row>
    <row r="5391" spans="1:1">
      <c r="A5391" s="136" t="s">
        <v>7314</v>
      </c>
    </row>
    <row r="5392" spans="1:1">
      <c r="A5392" s="136" t="s">
        <v>7315</v>
      </c>
    </row>
    <row r="5393" spans="1:1">
      <c r="A5393" s="136" t="s">
        <v>7316</v>
      </c>
    </row>
    <row r="5394" spans="1:1">
      <c r="A5394" s="136" t="s">
        <v>7317</v>
      </c>
    </row>
    <row r="5395" spans="1:1">
      <c r="A5395" s="136" t="s">
        <v>7318</v>
      </c>
    </row>
    <row r="5396" spans="1:1">
      <c r="A5396" s="136" t="s">
        <v>7319</v>
      </c>
    </row>
    <row r="5397" spans="1:1">
      <c r="A5397" s="136" t="s">
        <v>7320</v>
      </c>
    </row>
    <row r="5398" spans="1:1">
      <c r="A5398" s="136" t="s">
        <v>7321</v>
      </c>
    </row>
    <row r="5399" spans="1:1">
      <c r="A5399" s="136" t="s">
        <v>7322</v>
      </c>
    </row>
    <row r="5400" spans="1:1">
      <c r="A5400" s="136" t="s">
        <v>7323</v>
      </c>
    </row>
    <row r="5401" spans="1:1">
      <c r="A5401" s="136" t="s">
        <v>7324</v>
      </c>
    </row>
    <row r="5402" spans="1:1">
      <c r="A5402" s="136" t="s">
        <v>7325</v>
      </c>
    </row>
    <row r="5403" spans="1:1">
      <c r="A5403" s="136" t="s">
        <v>7326</v>
      </c>
    </row>
    <row r="5404" spans="1:1">
      <c r="A5404" s="136" t="s">
        <v>7327</v>
      </c>
    </row>
    <row r="5405" spans="1:1">
      <c r="A5405" s="136" t="s">
        <v>7328</v>
      </c>
    </row>
    <row r="5406" spans="1:1">
      <c r="A5406" s="136" t="s">
        <v>7329</v>
      </c>
    </row>
    <row r="5407" spans="1:1">
      <c r="A5407" s="136" t="s">
        <v>7330</v>
      </c>
    </row>
    <row r="5408" spans="1:1">
      <c r="A5408" s="136" t="s">
        <v>7331</v>
      </c>
    </row>
    <row r="5409" spans="1:1">
      <c r="A5409" s="136" t="s">
        <v>7332</v>
      </c>
    </row>
    <row r="5410" spans="1:1">
      <c r="A5410" s="136" t="s">
        <v>7333</v>
      </c>
    </row>
    <row r="5411" spans="1:1">
      <c r="A5411" s="136" t="s">
        <v>7334</v>
      </c>
    </row>
    <row r="5412" spans="1:1">
      <c r="A5412" s="136" t="s">
        <v>7335</v>
      </c>
    </row>
    <row r="5413" spans="1:1">
      <c r="A5413" s="136" t="s">
        <v>7336</v>
      </c>
    </row>
    <row r="5414" spans="1:1">
      <c r="A5414" s="136" t="s">
        <v>7337</v>
      </c>
    </row>
    <row r="5415" spans="1:1">
      <c r="A5415" s="136" t="s">
        <v>7338</v>
      </c>
    </row>
    <row r="5416" spans="1:1">
      <c r="A5416" s="136" t="s">
        <v>7339</v>
      </c>
    </row>
    <row r="5417" spans="1:1">
      <c r="A5417" s="136" t="s">
        <v>7340</v>
      </c>
    </row>
    <row r="5418" spans="1:1">
      <c r="A5418" s="136" t="s">
        <v>7341</v>
      </c>
    </row>
    <row r="5419" spans="1:1">
      <c r="A5419" s="136" t="s">
        <v>7342</v>
      </c>
    </row>
    <row r="5420" spans="1:1">
      <c r="A5420" s="136" t="s">
        <v>7343</v>
      </c>
    </row>
    <row r="5421" spans="1:1">
      <c r="A5421" s="136" t="s">
        <v>7344</v>
      </c>
    </row>
    <row r="5422" spans="1:1">
      <c r="A5422" s="136" t="s">
        <v>7345</v>
      </c>
    </row>
    <row r="5423" spans="1:1">
      <c r="A5423" s="136" t="s">
        <v>7346</v>
      </c>
    </row>
    <row r="5424" spans="1:1">
      <c r="A5424" s="136" t="s">
        <v>7347</v>
      </c>
    </row>
    <row r="5425" spans="1:1">
      <c r="A5425" s="136" t="s">
        <v>7348</v>
      </c>
    </row>
    <row r="5426" spans="1:1">
      <c r="A5426" s="136" t="s">
        <v>7349</v>
      </c>
    </row>
    <row r="5427" spans="1:1">
      <c r="A5427" s="136" t="s">
        <v>7350</v>
      </c>
    </row>
    <row r="5428" spans="1:1">
      <c r="A5428" s="136" t="s">
        <v>7351</v>
      </c>
    </row>
    <row r="5429" spans="1:1">
      <c r="A5429" s="136" t="s">
        <v>7352</v>
      </c>
    </row>
    <row r="5430" spans="1:1">
      <c r="A5430" s="136" t="s">
        <v>7353</v>
      </c>
    </row>
    <row r="5431" spans="1:1">
      <c r="A5431" s="136" t="s">
        <v>7354</v>
      </c>
    </row>
    <row r="5432" spans="1:1">
      <c r="A5432" s="136" t="s">
        <v>7355</v>
      </c>
    </row>
    <row r="5433" spans="1:1">
      <c r="A5433" s="136" t="s">
        <v>7356</v>
      </c>
    </row>
    <row r="5434" spans="1:1">
      <c r="A5434" s="136" t="s">
        <v>7357</v>
      </c>
    </row>
    <row r="5435" spans="1:1">
      <c r="A5435" s="136" t="s">
        <v>7358</v>
      </c>
    </row>
    <row r="5436" spans="1:1">
      <c r="A5436" s="136" t="s">
        <v>7359</v>
      </c>
    </row>
    <row r="5437" spans="1:1">
      <c r="A5437" s="136" t="s">
        <v>7360</v>
      </c>
    </row>
    <row r="5438" spans="1:1">
      <c r="A5438" s="136" t="s">
        <v>7361</v>
      </c>
    </row>
    <row r="5439" spans="1:1">
      <c r="A5439" s="136" t="s">
        <v>7362</v>
      </c>
    </row>
    <row r="5440" spans="1:1">
      <c r="A5440" s="136" t="s">
        <v>7363</v>
      </c>
    </row>
    <row r="5441" spans="1:1">
      <c r="A5441" s="136" t="s">
        <v>7364</v>
      </c>
    </row>
    <row r="5442" spans="1:1">
      <c r="A5442" s="136" t="s">
        <v>7365</v>
      </c>
    </row>
    <row r="5443" spans="1:1">
      <c r="A5443" s="136" t="s">
        <v>7366</v>
      </c>
    </row>
    <row r="5444" spans="1:1">
      <c r="A5444" s="136" t="s">
        <v>7367</v>
      </c>
    </row>
    <row r="5445" spans="1:1">
      <c r="A5445" s="136" t="s">
        <v>7368</v>
      </c>
    </row>
    <row r="5446" spans="1:1">
      <c r="A5446" s="136" t="s">
        <v>7369</v>
      </c>
    </row>
    <row r="5447" spans="1:1">
      <c r="A5447" s="136" t="s">
        <v>7370</v>
      </c>
    </row>
    <row r="5448" spans="1:1">
      <c r="A5448" s="136" t="s">
        <v>7371</v>
      </c>
    </row>
    <row r="5449" spans="1:1">
      <c r="A5449" s="136" t="s">
        <v>7372</v>
      </c>
    </row>
    <row r="5450" spans="1:1">
      <c r="A5450" s="136" t="s">
        <v>7373</v>
      </c>
    </row>
    <row r="5451" spans="1:1">
      <c r="A5451" s="136" t="s">
        <v>7374</v>
      </c>
    </row>
    <row r="5452" spans="1:1">
      <c r="A5452" s="136" t="s">
        <v>7375</v>
      </c>
    </row>
    <row r="5453" spans="1:1">
      <c r="A5453" s="136" t="s">
        <v>7376</v>
      </c>
    </row>
    <row r="5454" spans="1:1">
      <c r="A5454" s="136" t="s">
        <v>7377</v>
      </c>
    </row>
    <row r="5455" spans="1:1">
      <c r="A5455" s="136" t="s">
        <v>7378</v>
      </c>
    </row>
    <row r="5456" spans="1:1">
      <c r="A5456" s="136" t="s">
        <v>7379</v>
      </c>
    </row>
    <row r="5457" spans="1:1">
      <c r="A5457" s="136" t="s">
        <v>7380</v>
      </c>
    </row>
    <row r="5458" spans="1:1">
      <c r="A5458" s="136" t="s">
        <v>7381</v>
      </c>
    </row>
    <row r="5459" spans="1:1">
      <c r="A5459" s="136" t="s">
        <v>7382</v>
      </c>
    </row>
    <row r="5460" spans="1:1">
      <c r="A5460" s="136" t="s">
        <v>7383</v>
      </c>
    </row>
    <row r="5461" spans="1:1">
      <c r="A5461" s="136" t="s">
        <v>7384</v>
      </c>
    </row>
    <row r="5462" spans="1:1">
      <c r="A5462" s="136" t="s">
        <v>7385</v>
      </c>
    </row>
    <row r="5463" spans="1:1">
      <c r="A5463" s="136" t="s">
        <v>7386</v>
      </c>
    </row>
    <row r="5464" spans="1:1">
      <c r="A5464" s="136" t="s">
        <v>7387</v>
      </c>
    </row>
    <row r="5465" spans="1:1">
      <c r="A5465" s="136" t="s">
        <v>7388</v>
      </c>
    </row>
    <row r="5466" spans="1:1">
      <c r="A5466" s="136" t="s">
        <v>7389</v>
      </c>
    </row>
    <row r="5467" spans="1:1">
      <c r="A5467" s="136" t="s">
        <v>7390</v>
      </c>
    </row>
    <row r="5468" spans="1:1">
      <c r="A5468" s="136" t="s">
        <v>7391</v>
      </c>
    </row>
    <row r="5469" spans="1:1">
      <c r="A5469" s="136" t="s">
        <v>7392</v>
      </c>
    </row>
    <row r="5470" spans="1:1">
      <c r="A5470" s="136" t="s">
        <v>7393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354"/>
  <sheetViews>
    <sheetView workbookViewId="0">
      <selection activeCell="K30" sqref="K30"/>
    </sheetView>
  </sheetViews>
  <sheetFormatPr baseColWidth="10" defaultColWidth="11.42578125" defaultRowHeight="12"/>
  <cols>
    <col min="1" max="1" width="17.7109375" bestFit="1" customWidth="1"/>
  </cols>
  <sheetData>
    <row r="1" spans="1:13" s="226" customFormat="1" ht="12.75">
      <c r="A1" s="224" t="s">
        <v>8308</v>
      </c>
      <c r="B1" s="224" t="s">
        <v>8703</v>
      </c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</row>
    <row r="2" spans="1:13" s="226" customFormat="1" ht="12.75">
      <c r="A2" s="224" t="s">
        <v>8309</v>
      </c>
      <c r="B2" s="224" t="s">
        <v>8310</v>
      </c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</row>
    <row r="3" spans="1:13" s="226" customFormat="1" ht="12.75">
      <c r="A3" s="224" t="s">
        <v>8311</v>
      </c>
      <c r="B3" s="227">
        <v>41883</v>
      </c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</row>
    <row r="4" spans="1:13" s="226" customFormat="1" ht="12.75">
      <c r="A4" s="224" t="s">
        <v>8312</v>
      </c>
      <c r="B4" s="227">
        <v>42216</v>
      </c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</row>
    <row r="5" spans="1:13" s="226" customFormat="1" ht="12.75">
      <c r="A5" s="225"/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</row>
    <row r="6" spans="1:13" s="226" customFormat="1" ht="12.75">
      <c r="A6" s="624" t="s">
        <v>8313</v>
      </c>
      <c r="B6" s="228" t="s">
        <v>8314</v>
      </c>
      <c r="C6" s="623" t="s">
        <v>8315</v>
      </c>
      <c r="D6" s="623"/>
      <c r="E6" s="623"/>
      <c r="F6" s="623"/>
      <c r="G6" s="623"/>
      <c r="H6" s="229" t="s">
        <v>8316</v>
      </c>
      <c r="I6" s="225"/>
      <c r="J6" s="225"/>
      <c r="K6" s="225"/>
      <c r="L6" s="225"/>
      <c r="M6" s="225"/>
    </row>
    <row r="7" spans="1:13" s="226" customFormat="1" ht="12.75">
      <c r="A7" s="624"/>
      <c r="B7" s="228" t="s">
        <v>8317</v>
      </c>
      <c r="C7" s="623" t="s">
        <v>8318</v>
      </c>
      <c r="D7" s="623"/>
      <c r="E7" s="623"/>
      <c r="F7" s="623"/>
      <c r="G7" s="623"/>
      <c r="H7" s="229" t="s">
        <v>8316</v>
      </c>
      <c r="I7" s="225"/>
      <c r="J7" s="225"/>
      <c r="K7" s="225"/>
      <c r="L7" s="225"/>
      <c r="M7" s="225"/>
    </row>
    <row r="8" spans="1:13" s="226" customFormat="1" ht="12.75">
      <c r="A8" s="624"/>
      <c r="B8" s="228" t="s">
        <v>8319</v>
      </c>
      <c r="C8" s="623" t="s">
        <v>8320</v>
      </c>
      <c r="D8" s="623"/>
      <c r="E8" s="623"/>
      <c r="F8" s="623"/>
      <c r="G8" s="623"/>
      <c r="H8" s="229" t="s">
        <v>8316</v>
      </c>
      <c r="I8" s="225"/>
      <c r="J8" s="225"/>
      <c r="K8" s="225"/>
      <c r="L8" s="225"/>
      <c r="M8" s="225"/>
    </row>
    <row r="9" spans="1:13" s="226" customFormat="1" ht="12.75">
      <c r="A9" s="228" t="s">
        <v>8321</v>
      </c>
      <c r="B9" s="228" t="s">
        <v>8314</v>
      </c>
      <c r="C9" s="623" t="s">
        <v>8322</v>
      </c>
      <c r="D9" s="623"/>
      <c r="E9" s="623"/>
      <c r="F9" s="623"/>
      <c r="G9" s="623"/>
      <c r="H9" s="230" t="s">
        <v>210</v>
      </c>
      <c r="I9" s="225"/>
      <c r="J9" s="225"/>
      <c r="K9" s="225"/>
      <c r="L9" s="225"/>
      <c r="M9" s="225"/>
    </row>
    <row r="10" spans="1:13" s="226" customFormat="1" ht="12.75">
      <c r="A10" s="228" t="s">
        <v>8323</v>
      </c>
      <c r="B10" s="228" t="s">
        <v>8324</v>
      </c>
      <c r="C10" s="623" t="s">
        <v>8325</v>
      </c>
      <c r="D10" s="623"/>
      <c r="E10" s="623"/>
      <c r="F10" s="623"/>
      <c r="G10" s="623"/>
      <c r="H10" s="230" t="s">
        <v>8705</v>
      </c>
      <c r="I10" s="225"/>
      <c r="J10" s="225"/>
      <c r="K10" s="225"/>
      <c r="L10" s="225"/>
      <c r="M10" s="225"/>
    </row>
    <row r="11" spans="1:13" s="226" customFormat="1" ht="12.75">
      <c r="A11" s="228" t="s">
        <v>8326</v>
      </c>
      <c r="B11" s="228" t="s">
        <v>8327</v>
      </c>
      <c r="C11" s="623" t="s">
        <v>8328</v>
      </c>
      <c r="D11" s="623"/>
      <c r="E11" s="623"/>
      <c r="F11" s="623"/>
      <c r="G11" s="623"/>
      <c r="H11" s="230" t="s">
        <v>8704</v>
      </c>
      <c r="I11" s="225"/>
      <c r="J11" s="225"/>
      <c r="K11" s="225"/>
      <c r="L11" s="225"/>
      <c r="M11" s="225"/>
    </row>
    <row r="12" spans="1:13" s="226" customFormat="1" ht="12.75">
      <c r="A12" s="228" t="s">
        <v>8329</v>
      </c>
      <c r="B12" s="228" t="s">
        <v>8330</v>
      </c>
      <c r="C12" s="623" t="s">
        <v>8331</v>
      </c>
      <c r="D12" s="623"/>
      <c r="E12" s="623"/>
      <c r="F12" s="623"/>
      <c r="G12" s="623"/>
      <c r="H12" s="230" t="s">
        <v>8332</v>
      </c>
      <c r="I12" s="225"/>
      <c r="J12" s="225"/>
      <c r="K12" s="225"/>
      <c r="L12" s="225"/>
      <c r="M12" s="225"/>
    </row>
    <row r="13" spans="1:13" s="226" customFormat="1" ht="12.75">
      <c r="A13" s="228" t="s">
        <v>8333</v>
      </c>
      <c r="B13" s="228" t="s">
        <v>8334</v>
      </c>
      <c r="C13" s="623" t="s">
        <v>8335</v>
      </c>
      <c r="D13" s="623"/>
      <c r="E13" s="623"/>
      <c r="F13" s="623"/>
      <c r="G13" s="623"/>
      <c r="H13" s="230" t="s">
        <v>8332</v>
      </c>
      <c r="I13" s="225"/>
      <c r="J13" s="225"/>
      <c r="K13" s="225"/>
      <c r="L13" s="225"/>
      <c r="M13" s="225"/>
    </row>
    <row r="14" spans="1:13" s="226" customFormat="1" ht="12.75">
      <c r="A14" s="228" t="s">
        <v>8333</v>
      </c>
      <c r="B14" s="228" t="s">
        <v>7403</v>
      </c>
      <c r="C14" s="623" t="s">
        <v>8336</v>
      </c>
      <c r="D14" s="623"/>
      <c r="E14" s="623"/>
      <c r="F14" s="623"/>
      <c r="G14" s="623"/>
      <c r="H14" s="230" t="s">
        <v>8332</v>
      </c>
      <c r="I14" s="225"/>
      <c r="J14" s="225"/>
      <c r="K14" s="225"/>
      <c r="L14" s="225"/>
      <c r="M14" s="225"/>
    </row>
    <row r="15" spans="1:13" s="226" customFormat="1" ht="12.75">
      <c r="A15" s="228" t="s">
        <v>8337</v>
      </c>
      <c r="B15" s="228" t="s">
        <v>8338</v>
      </c>
      <c r="C15" s="623" t="s">
        <v>8339</v>
      </c>
      <c r="D15" s="623"/>
      <c r="E15" s="623"/>
      <c r="F15" s="623"/>
      <c r="G15" s="623"/>
      <c r="H15" s="230" t="s">
        <v>8332</v>
      </c>
      <c r="I15" s="225"/>
      <c r="J15" s="225"/>
      <c r="K15" s="225"/>
      <c r="L15" s="225"/>
      <c r="M15" s="225"/>
    </row>
    <row r="16" spans="1:13" s="226" customFormat="1" ht="12.75">
      <c r="A16" s="228" t="s">
        <v>8340</v>
      </c>
      <c r="B16" s="228" t="s">
        <v>8341</v>
      </c>
      <c r="C16" s="623" t="s">
        <v>8342</v>
      </c>
      <c r="D16" s="623"/>
      <c r="E16" s="623"/>
      <c r="F16" s="623"/>
      <c r="G16" s="623"/>
      <c r="H16" s="230" t="s">
        <v>8332</v>
      </c>
      <c r="I16" s="224"/>
      <c r="J16" s="224"/>
      <c r="K16" s="224"/>
      <c r="L16" s="224"/>
      <c r="M16" s="224"/>
    </row>
    <row r="17" spans="1:13" s="226" customFormat="1" ht="12.75">
      <c r="A17" s="225" t="s">
        <v>8343</v>
      </c>
      <c r="B17" s="225" t="s">
        <v>8340</v>
      </c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</row>
    <row r="18" spans="1:13" s="226" customFormat="1" ht="12.75">
      <c r="A18" s="225"/>
      <c r="B18" s="225"/>
      <c r="C18" s="225"/>
      <c r="D18" s="225"/>
      <c r="E18" s="225"/>
      <c r="F18" s="225"/>
      <c r="G18" s="225"/>
      <c r="H18" s="225"/>
      <c r="I18" s="225"/>
      <c r="J18" s="225"/>
      <c r="K18" s="225"/>
      <c r="L18" s="225"/>
      <c r="M18" s="225"/>
    </row>
    <row r="19" spans="1:13" s="226" customFormat="1" ht="12.75">
      <c r="A19" s="225"/>
      <c r="B19" s="622" t="s">
        <v>8313</v>
      </c>
      <c r="C19" s="622"/>
      <c r="D19" s="622"/>
      <c r="E19" s="225" t="s">
        <v>8321</v>
      </c>
      <c r="F19" s="225" t="s">
        <v>8323</v>
      </c>
      <c r="G19" s="225" t="s">
        <v>8326</v>
      </c>
      <c r="H19" s="225" t="s">
        <v>8413</v>
      </c>
      <c r="I19" s="225" t="s">
        <v>8415</v>
      </c>
      <c r="J19" s="225" t="s">
        <v>8416</v>
      </c>
      <c r="K19" s="225" t="s">
        <v>8417</v>
      </c>
      <c r="L19" s="225" t="s">
        <v>8340</v>
      </c>
      <c r="M19" s="225" t="s">
        <v>8343</v>
      </c>
    </row>
    <row r="20" spans="1:13" s="226" customFormat="1" ht="12.75">
      <c r="A20" s="225" t="s">
        <v>176</v>
      </c>
      <c r="B20" s="225" t="s">
        <v>8314</v>
      </c>
      <c r="C20" s="225" t="s">
        <v>8317</v>
      </c>
      <c r="D20" s="225" t="s">
        <v>8319</v>
      </c>
      <c r="E20" s="225" t="s">
        <v>8314</v>
      </c>
      <c r="F20" s="225" t="s">
        <v>8412</v>
      </c>
      <c r="G20" s="225" t="s">
        <v>8327</v>
      </c>
      <c r="H20" s="225" t="s">
        <v>8414</v>
      </c>
      <c r="I20" s="225" t="s">
        <v>8414</v>
      </c>
      <c r="J20" s="225" t="s">
        <v>8414</v>
      </c>
      <c r="K20" s="225" t="s">
        <v>8414</v>
      </c>
      <c r="L20" s="225" t="s">
        <v>8341</v>
      </c>
      <c r="M20" s="225" t="s">
        <v>8340</v>
      </c>
    </row>
    <row r="21" spans="1:13">
      <c r="A21" s="197" t="s">
        <v>8364</v>
      </c>
      <c r="B21" s="198">
        <v>15.6</v>
      </c>
      <c r="C21" s="198">
        <v>20.399999999999999</v>
      </c>
      <c r="D21" s="198">
        <v>9.6999999999999993</v>
      </c>
      <c r="E21" s="198">
        <v>83</v>
      </c>
      <c r="F21" s="198">
        <v>3969</v>
      </c>
      <c r="G21" s="198">
        <v>1.9</v>
      </c>
      <c r="H21" s="198">
        <v>0.9</v>
      </c>
      <c r="I21" s="198">
        <v>2.4</v>
      </c>
      <c r="K21" s="231">
        <v>0</v>
      </c>
    </row>
    <row r="22" spans="1:13">
      <c r="A22" s="197" t="s">
        <v>8418</v>
      </c>
      <c r="B22" s="198">
        <v>17.3</v>
      </c>
      <c r="C22" s="198">
        <v>21.1</v>
      </c>
      <c r="D22" s="198">
        <v>14.7</v>
      </c>
      <c r="E22" s="198">
        <v>83</v>
      </c>
      <c r="F22" s="198">
        <v>3486</v>
      </c>
      <c r="G22" s="198">
        <v>1.8</v>
      </c>
      <c r="H22" s="198">
        <v>1</v>
      </c>
      <c r="I22" s="198">
        <v>2.2000000000000002</v>
      </c>
      <c r="K22" s="231">
        <v>0</v>
      </c>
    </row>
    <row r="23" spans="1:13">
      <c r="A23" s="197" t="s">
        <v>8419</v>
      </c>
      <c r="B23" s="198">
        <v>17.100000000000001</v>
      </c>
      <c r="C23" s="198">
        <v>22.1</v>
      </c>
      <c r="D23" s="198">
        <v>12</v>
      </c>
      <c r="E23" s="198">
        <v>76</v>
      </c>
      <c r="F23" s="198">
        <v>5117</v>
      </c>
      <c r="G23" s="198">
        <v>3.2</v>
      </c>
      <c r="H23" s="198">
        <v>0</v>
      </c>
      <c r="I23" s="198">
        <v>3.2</v>
      </c>
      <c r="K23" s="231">
        <v>0</v>
      </c>
    </row>
    <row r="24" spans="1:13">
      <c r="A24" s="197" t="s">
        <v>8420</v>
      </c>
      <c r="B24" s="198">
        <v>17.7</v>
      </c>
      <c r="C24" s="198">
        <v>21.7</v>
      </c>
      <c r="D24" s="198">
        <v>13.7</v>
      </c>
      <c r="E24" s="198">
        <v>80</v>
      </c>
      <c r="F24" s="198">
        <v>3861</v>
      </c>
      <c r="G24" s="198">
        <v>2.5</v>
      </c>
      <c r="H24" s="198">
        <v>0.2</v>
      </c>
      <c r="I24" s="198">
        <v>2.6</v>
      </c>
      <c r="K24" s="231">
        <v>0</v>
      </c>
    </row>
    <row r="25" spans="1:13">
      <c r="A25" s="197" t="s">
        <v>8421</v>
      </c>
      <c r="B25" s="198">
        <v>18.5</v>
      </c>
      <c r="C25" s="198">
        <v>22.2</v>
      </c>
      <c r="D25" s="198">
        <v>14.8</v>
      </c>
      <c r="E25" s="198">
        <v>84</v>
      </c>
      <c r="F25" s="198">
        <v>4233</v>
      </c>
      <c r="G25" s="198">
        <v>1.8</v>
      </c>
      <c r="H25" s="198">
        <v>0.6</v>
      </c>
      <c r="I25" s="198">
        <v>2.6</v>
      </c>
      <c r="K25" s="231">
        <v>0</v>
      </c>
    </row>
    <row r="26" spans="1:13">
      <c r="A26" s="197" t="s">
        <v>8422</v>
      </c>
      <c r="B26" s="198">
        <v>17.8</v>
      </c>
      <c r="C26" s="198">
        <v>21.4</v>
      </c>
      <c r="D26" s="198">
        <v>16.3</v>
      </c>
      <c r="E26" s="198">
        <v>83</v>
      </c>
      <c r="F26" s="198">
        <v>3319</v>
      </c>
      <c r="G26" s="198">
        <v>1.8</v>
      </c>
      <c r="H26" s="198">
        <v>0.3</v>
      </c>
      <c r="I26" s="198">
        <v>2.2000000000000002</v>
      </c>
      <c r="K26" s="231">
        <v>0</v>
      </c>
    </row>
    <row r="27" spans="1:13">
      <c r="A27" s="197" t="s">
        <v>8423</v>
      </c>
      <c r="B27" s="198">
        <v>17</v>
      </c>
      <c r="C27" s="198">
        <v>21.7</v>
      </c>
      <c r="D27" s="198">
        <v>12.2</v>
      </c>
      <c r="E27" s="198">
        <v>84</v>
      </c>
      <c r="F27" s="198">
        <v>3872</v>
      </c>
      <c r="G27" s="198">
        <v>1</v>
      </c>
      <c r="H27" s="198">
        <v>0.2</v>
      </c>
      <c r="I27" s="198">
        <v>2.2000000000000002</v>
      </c>
      <c r="K27" s="231">
        <v>0</v>
      </c>
    </row>
    <row r="28" spans="1:13">
      <c r="A28" s="197" t="s">
        <v>8365</v>
      </c>
      <c r="B28" s="198">
        <v>17</v>
      </c>
      <c r="C28" s="198">
        <v>22</v>
      </c>
      <c r="D28" s="198">
        <v>13.3</v>
      </c>
      <c r="E28" s="198">
        <v>79</v>
      </c>
      <c r="F28" s="198">
        <v>4750</v>
      </c>
      <c r="G28" s="198">
        <v>2.7</v>
      </c>
      <c r="H28" s="198">
        <v>0</v>
      </c>
      <c r="I28" s="198">
        <v>2.9</v>
      </c>
      <c r="K28" s="231">
        <v>0</v>
      </c>
    </row>
    <row r="29" spans="1:13">
      <c r="A29" s="197" t="s">
        <v>8424</v>
      </c>
      <c r="B29" s="198">
        <v>15.1</v>
      </c>
      <c r="C29" s="198">
        <v>19.399999999999999</v>
      </c>
      <c r="D29" s="198">
        <v>11.5</v>
      </c>
      <c r="E29" s="198">
        <v>76</v>
      </c>
      <c r="F29" s="198">
        <v>5128</v>
      </c>
      <c r="G29" s="198">
        <v>3.1</v>
      </c>
      <c r="H29" s="198">
        <v>0</v>
      </c>
      <c r="I29" s="198">
        <v>2.9</v>
      </c>
      <c r="K29" s="231">
        <v>0</v>
      </c>
    </row>
    <row r="30" spans="1:13">
      <c r="A30" s="197" t="s">
        <v>8425</v>
      </c>
      <c r="B30" s="198">
        <v>14.3</v>
      </c>
      <c r="C30" s="198">
        <v>18.5</v>
      </c>
      <c r="D30" s="198">
        <v>10.6</v>
      </c>
      <c r="E30" s="198">
        <v>74</v>
      </c>
      <c r="F30" s="198">
        <v>4431</v>
      </c>
      <c r="G30" s="198">
        <v>3.8</v>
      </c>
      <c r="H30" s="198">
        <v>0</v>
      </c>
      <c r="I30" s="198">
        <v>2.6</v>
      </c>
      <c r="K30" s="231">
        <v>14</v>
      </c>
    </row>
    <row r="31" spans="1:13">
      <c r="A31" s="197" t="s">
        <v>8426</v>
      </c>
      <c r="B31" s="198">
        <v>14.8</v>
      </c>
      <c r="C31" s="198">
        <v>19.5</v>
      </c>
      <c r="D31" s="198">
        <v>10.1</v>
      </c>
      <c r="E31" s="198">
        <v>80</v>
      </c>
      <c r="F31" s="198">
        <v>3833</v>
      </c>
      <c r="G31" s="198">
        <v>3.5</v>
      </c>
      <c r="H31" s="198">
        <v>0</v>
      </c>
      <c r="I31" s="198">
        <v>2.5</v>
      </c>
      <c r="K31" s="231">
        <v>0</v>
      </c>
    </row>
    <row r="32" spans="1:13">
      <c r="A32" s="197" t="s">
        <v>8427</v>
      </c>
      <c r="B32" s="198">
        <v>15.1</v>
      </c>
      <c r="C32" s="198">
        <v>19.899999999999999</v>
      </c>
      <c r="D32" s="198">
        <v>10.199999999999999</v>
      </c>
      <c r="E32" s="198">
        <v>78</v>
      </c>
      <c r="F32" s="198">
        <v>5067</v>
      </c>
      <c r="G32" s="198">
        <v>3.1</v>
      </c>
      <c r="H32" s="198">
        <v>0</v>
      </c>
      <c r="I32" s="198">
        <v>2.8</v>
      </c>
      <c r="K32" s="231">
        <v>0</v>
      </c>
    </row>
    <row r="33" spans="1:11">
      <c r="A33" s="197" t="s">
        <v>8428</v>
      </c>
      <c r="B33" s="198">
        <v>15.4</v>
      </c>
      <c r="C33" s="198">
        <v>20</v>
      </c>
      <c r="D33" s="198">
        <v>11.8</v>
      </c>
      <c r="E33" s="198">
        <v>80</v>
      </c>
      <c r="F33" s="198">
        <v>4806</v>
      </c>
      <c r="G33" s="198">
        <v>3.8</v>
      </c>
      <c r="H33" s="198">
        <v>0</v>
      </c>
      <c r="I33" s="198">
        <v>2.7</v>
      </c>
      <c r="K33" s="231">
        <v>0</v>
      </c>
    </row>
    <row r="34" spans="1:11">
      <c r="A34" s="197" t="s">
        <v>8429</v>
      </c>
      <c r="B34" s="198">
        <v>15.9</v>
      </c>
      <c r="C34" s="198">
        <v>20</v>
      </c>
      <c r="D34" s="198">
        <v>11.7</v>
      </c>
      <c r="E34" s="198">
        <v>81</v>
      </c>
      <c r="F34" s="198">
        <v>3483</v>
      </c>
      <c r="G34" s="198">
        <v>3.7</v>
      </c>
      <c r="H34" s="198">
        <v>0.2</v>
      </c>
      <c r="I34" s="198">
        <v>2.2999999999999998</v>
      </c>
      <c r="K34" s="231">
        <v>0</v>
      </c>
    </row>
    <row r="35" spans="1:11">
      <c r="A35" s="197" t="s">
        <v>8366</v>
      </c>
      <c r="B35" s="198">
        <v>16.7</v>
      </c>
      <c r="C35" s="198">
        <v>21.8</v>
      </c>
      <c r="D35" s="198">
        <v>13.6</v>
      </c>
      <c r="E35" s="198">
        <v>82</v>
      </c>
      <c r="F35" s="198">
        <v>3428</v>
      </c>
      <c r="G35" s="198">
        <v>2.5</v>
      </c>
      <c r="H35" s="198">
        <v>0.3</v>
      </c>
      <c r="I35" s="198">
        <v>2.2999999999999998</v>
      </c>
      <c r="K35" s="231">
        <v>0</v>
      </c>
    </row>
    <row r="36" spans="1:11">
      <c r="A36" s="197" t="s">
        <v>8430</v>
      </c>
      <c r="B36" s="198">
        <v>17.5</v>
      </c>
      <c r="C36" s="198">
        <v>22.9</v>
      </c>
      <c r="D36" s="198">
        <v>11.3</v>
      </c>
      <c r="E36" s="198">
        <v>81</v>
      </c>
      <c r="F36" s="198">
        <v>4258</v>
      </c>
      <c r="G36" s="198">
        <v>2.2000000000000002</v>
      </c>
      <c r="H36" s="198">
        <v>0.2</v>
      </c>
      <c r="I36" s="198">
        <v>2.5</v>
      </c>
      <c r="K36" s="231">
        <v>0</v>
      </c>
    </row>
    <row r="37" spans="1:11">
      <c r="A37" s="197" t="s">
        <v>8431</v>
      </c>
      <c r="B37" s="198">
        <v>19.399999999999999</v>
      </c>
      <c r="C37" s="198">
        <v>24.4</v>
      </c>
      <c r="D37" s="198">
        <v>15.3</v>
      </c>
      <c r="E37" s="198">
        <v>83</v>
      </c>
      <c r="F37" s="198">
        <v>4108</v>
      </c>
      <c r="G37" s="198">
        <v>3.2</v>
      </c>
      <c r="H37" s="198">
        <v>1.9</v>
      </c>
      <c r="I37" s="198">
        <v>2.7</v>
      </c>
      <c r="K37" s="231">
        <v>0</v>
      </c>
    </row>
    <row r="38" spans="1:11">
      <c r="A38" s="197" t="s">
        <v>8432</v>
      </c>
      <c r="B38" s="198">
        <v>19</v>
      </c>
      <c r="C38" s="198">
        <v>24.3</v>
      </c>
      <c r="D38" s="198">
        <v>15.4</v>
      </c>
      <c r="E38" s="198">
        <v>85</v>
      </c>
      <c r="F38" s="198">
        <v>3825</v>
      </c>
      <c r="G38" s="198">
        <v>1.7</v>
      </c>
      <c r="H38" s="198">
        <v>1.2</v>
      </c>
      <c r="I38" s="198">
        <v>2.4</v>
      </c>
      <c r="K38" s="231">
        <v>0</v>
      </c>
    </row>
    <row r="39" spans="1:11">
      <c r="A39" s="197" t="s">
        <v>8433</v>
      </c>
      <c r="B39" s="198">
        <v>19.3</v>
      </c>
      <c r="C39" s="198">
        <v>24.3</v>
      </c>
      <c r="D39" s="198">
        <v>14.5</v>
      </c>
      <c r="E39" s="198">
        <v>83</v>
      </c>
      <c r="F39" s="198">
        <v>4256</v>
      </c>
      <c r="G39" s="198">
        <v>1.3</v>
      </c>
      <c r="H39" s="198">
        <v>1</v>
      </c>
      <c r="I39" s="198">
        <v>2.4</v>
      </c>
      <c r="K39" s="231">
        <v>0</v>
      </c>
    </row>
    <row r="40" spans="1:11">
      <c r="A40" s="197" t="s">
        <v>8434</v>
      </c>
      <c r="B40" s="198">
        <v>18</v>
      </c>
      <c r="C40" s="198">
        <v>24.2</v>
      </c>
      <c r="D40" s="198">
        <v>14.2</v>
      </c>
      <c r="E40" s="198">
        <v>92</v>
      </c>
      <c r="F40" s="198">
        <v>3269</v>
      </c>
      <c r="G40" s="198">
        <v>1.9</v>
      </c>
      <c r="H40" s="198">
        <v>13.4</v>
      </c>
      <c r="I40" s="198">
        <v>1.9</v>
      </c>
      <c r="K40" s="231">
        <v>0</v>
      </c>
    </row>
    <row r="41" spans="1:11">
      <c r="A41" s="197" t="s">
        <v>8435</v>
      </c>
      <c r="B41" s="198">
        <v>15.2</v>
      </c>
      <c r="C41" s="198">
        <v>18.100000000000001</v>
      </c>
      <c r="D41" s="198">
        <v>15.5</v>
      </c>
      <c r="E41" s="198">
        <v>81</v>
      </c>
      <c r="F41" s="198">
        <v>3031</v>
      </c>
      <c r="G41" s="198">
        <v>4.3</v>
      </c>
      <c r="H41" s="198">
        <v>1.8</v>
      </c>
      <c r="I41" s="198">
        <v>2.2999999999999998</v>
      </c>
      <c r="K41" s="231">
        <v>0</v>
      </c>
    </row>
    <row r="42" spans="1:11">
      <c r="A42" s="197" t="s">
        <v>8367</v>
      </c>
      <c r="B42" s="198">
        <v>12.9</v>
      </c>
      <c r="C42" s="198">
        <v>17</v>
      </c>
      <c r="D42" s="198">
        <v>10</v>
      </c>
      <c r="E42" s="198">
        <v>76</v>
      </c>
      <c r="F42" s="198">
        <v>3506</v>
      </c>
      <c r="G42" s="198">
        <v>3.2</v>
      </c>
      <c r="H42" s="198">
        <v>0.1</v>
      </c>
      <c r="I42" s="198">
        <v>2.2000000000000002</v>
      </c>
      <c r="K42" s="231">
        <v>0</v>
      </c>
    </row>
    <row r="43" spans="1:11">
      <c r="A43" s="197" t="s">
        <v>8436</v>
      </c>
      <c r="B43" s="198">
        <v>11.6</v>
      </c>
      <c r="C43" s="198">
        <v>16.399999999999999</v>
      </c>
      <c r="D43" s="198">
        <v>6.8</v>
      </c>
      <c r="E43" s="198">
        <v>78</v>
      </c>
      <c r="F43" s="198">
        <v>4200</v>
      </c>
      <c r="G43" s="198">
        <v>2</v>
      </c>
      <c r="H43" s="198">
        <v>0</v>
      </c>
      <c r="I43" s="198">
        <v>1.9</v>
      </c>
      <c r="K43" s="231">
        <v>0</v>
      </c>
    </row>
    <row r="44" spans="1:11">
      <c r="A44" s="197" t="s">
        <v>8437</v>
      </c>
      <c r="B44" s="198">
        <v>12.2</v>
      </c>
      <c r="C44" s="198">
        <v>17.100000000000001</v>
      </c>
      <c r="D44" s="198">
        <v>7</v>
      </c>
      <c r="E44" s="198">
        <v>84</v>
      </c>
      <c r="F44" s="198">
        <v>2656</v>
      </c>
      <c r="G44" s="198">
        <v>3.2</v>
      </c>
      <c r="H44" s="198">
        <v>1.1000000000000001</v>
      </c>
      <c r="I44" s="198">
        <v>1.7</v>
      </c>
      <c r="K44" s="231">
        <v>0</v>
      </c>
    </row>
    <row r="45" spans="1:11">
      <c r="A45" s="197" t="s">
        <v>8438</v>
      </c>
      <c r="B45" s="198">
        <v>12</v>
      </c>
      <c r="C45" s="198">
        <v>17.100000000000001</v>
      </c>
      <c r="D45" s="198">
        <v>6.7</v>
      </c>
      <c r="E45" s="198">
        <v>78</v>
      </c>
      <c r="F45" s="198">
        <v>3486</v>
      </c>
      <c r="G45" s="198">
        <v>2.4</v>
      </c>
      <c r="H45" s="198">
        <v>0</v>
      </c>
      <c r="I45" s="198">
        <v>1.9</v>
      </c>
      <c r="K45" s="231">
        <v>0</v>
      </c>
    </row>
    <row r="46" spans="1:11">
      <c r="A46" s="197" t="s">
        <v>8439</v>
      </c>
      <c r="B46" s="198">
        <v>14.8</v>
      </c>
      <c r="C46" s="198">
        <v>19.5</v>
      </c>
      <c r="D46" s="198">
        <v>9.1</v>
      </c>
      <c r="E46" s="198">
        <v>79</v>
      </c>
      <c r="F46" s="198">
        <v>4033</v>
      </c>
      <c r="G46" s="198">
        <v>2.4</v>
      </c>
      <c r="H46" s="198">
        <v>0</v>
      </c>
      <c r="I46" s="198">
        <v>2.1</v>
      </c>
      <c r="K46" s="231">
        <v>0</v>
      </c>
    </row>
    <row r="47" spans="1:11">
      <c r="A47" s="197" t="s">
        <v>8440</v>
      </c>
      <c r="B47" s="198">
        <v>16.8</v>
      </c>
      <c r="C47" s="198">
        <v>21.1</v>
      </c>
      <c r="D47" s="198">
        <v>14.3</v>
      </c>
      <c r="E47" s="198">
        <v>83</v>
      </c>
      <c r="F47" s="198">
        <v>3214</v>
      </c>
      <c r="G47" s="198">
        <v>2</v>
      </c>
      <c r="H47" s="198">
        <v>0.3</v>
      </c>
      <c r="I47" s="198">
        <v>1.9</v>
      </c>
      <c r="K47" s="231">
        <v>0</v>
      </c>
    </row>
    <row r="48" spans="1:11">
      <c r="A48" s="197" t="s">
        <v>8441</v>
      </c>
      <c r="B48" s="198">
        <v>16.899999999999999</v>
      </c>
      <c r="C48" s="198">
        <v>21.7</v>
      </c>
      <c r="D48" s="198">
        <v>12.1</v>
      </c>
      <c r="E48" s="198">
        <v>76</v>
      </c>
      <c r="F48" s="198">
        <v>3506</v>
      </c>
      <c r="G48" s="198">
        <v>2.8</v>
      </c>
      <c r="H48" s="198">
        <v>0</v>
      </c>
      <c r="I48" s="198">
        <v>2.2999999999999998</v>
      </c>
      <c r="K48" s="231">
        <v>0</v>
      </c>
    </row>
    <row r="49" spans="1:11">
      <c r="A49" s="197" t="s">
        <v>8368</v>
      </c>
      <c r="B49" s="198">
        <v>16.7</v>
      </c>
      <c r="C49" s="198">
        <v>20.100000000000001</v>
      </c>
      <c r="D49" s="198">
        <v>14.6</v>
      </c>
      <c r="E49" s="198">
        <v>86</v>
      </c>
      <c r="F49" s="198">
        <v>1706</v>
      </c>
      <c r="G49" s="198">
        <v>2.7</v>
      </c>
      <c r="H49" s="198">
        <v>1.3</v>
      </c>
      <c r="I49" s="198">
        <v>1.3</v>
      </c>
      <c r="K49" s="231">
        <v>0</v>
      </c>
    </row>
    <row r="50" spans="1:11">
      <c r="A50" s="197" t="s">
        <v>8442</v>
      </c>
      <c r="B50" s="198">
        <v>15.7</v>
      </c>
      <c r="C50" s="198">
        <v>21.8</v>
      </c>
      <c r="D50" s="198">
        <v>10.6</v>
      </c>
      <c r="E50" s="198">
        <v>87</v>
      </c>
      <c r="F50" s="198">
        <v>3533</v>
      </c>
      <c r="G50" s="198">
        <v>1.9</v>
      </c>
      <c r="H50" s="198">
        <v>0.7</v>
      </c>
      <c r="I50" s="198">
        <v>1.8</v>
      </c>
      <c r="K50" s="231">
        <v>0</v>
      </c>
    </row>
    <row r="51" spans="1:11">
      <c r="A51" s="197" t="s">
        <v>8443</v>
      </c>
      <c r="B51" s="198">
        <v>15.6</v>
      </c>
      <c r="C51" s="198">
        <v>21.7</v>
      </c>
      <c r="D51" s="198">
        <v>10.6</v>
      </c>
      <c r="E51" s="198">
        <v>87</v>
      </c>
      <c r="F51" s="198">
        <v>3519</v>
      </c>
      <c r="G51" s="198">
        <v>2</v>
      </c>
      <c r="H51" s="198">
        <v>0.1</v>
      </c>
      <c r="I51" s="198">
        <v>2</v>
      </c>
      <c r="K51" s="231">
        <v>0</v>
      </c>
    </row>
    <row r="52" spans="1:11">
      <c r="A52" s="197" t="s">
        <v>8444</v>
      </c>
      <c r="B52" s="198">
        <v>15.9</v>
      </c>
      <c r="C52" s="198">
        <v>20</v>
      </c>
      <c r="D52" s="198">
        <v>13.5</v>
      </c>
      <c r="E52" s="198">
        <v>87</v>
      </c>
      <c r="F52" s="198">
        <v>2867</v>
      </c>
      <c r="G52" s="198">
        <v>1.5</v>
      </c>
      <c r="H52" s="198">
        <v>0.2</v>
      </c>
      <c r="I52" s="198">
        <v>1.5</v>
      </c>
      <c r="K52" s="231">
        <v>0</v>
      </c>
    </row>
    <row r="53" spans="1:11">
      <c r="A53" s="197" t="s">
        <v>8445</v>
      </c>
      <c r="B53" s="198">
        <v>15.3</v>
      </c>
      <c r="C53" s="198">
        <v>20.7</v>
      </c>
      <c r="D53" s="198">
        <v>11.2</v>
      </c>
      <c r="E53" s="198">
        <v>87</v>
      </c>
      <c r="F53" s="198">
        <v>3283</v>
      </c>
      <c r="G53" s="198">
        <v>1.1000000000000001</v>
      </c>
      <c r="H53" s="198">
        <v>0.1</v>
      </c>
      <c r="I53" s="198">
        <v>1.6</v>
      </c>
      <c r="K53" s="231">
        <v>0</v>
      </c>
    </row>
    <row r="54" spans="1:11">
      <c r="A54" s="197" t="s">
        <v>8446</v>
      </c>
      <c r="B54" s="198">
        <v>14.8</v>
      </c>
      <c r="C54" s="198">
        <v>20.7</v>
      </c>
      <c r="D54" s="198">
        <v>11.4</v>
      </c>
      <c r="E54" s="198">
        <v>83</v>
      </c>
      <c r="F54" s="198">
        <v>3053</v>
      </c>
      <c r="G54" s="198">
        <v>3.5</v>
      </c>
      <c r="H54" s="198">
        <v>4.3</v>
      </c>
      <c r="I54" s="198">
        <v>2.1</v>
      </c>
      <c r="K54" s="231">
        <v>0</v>
      </c>
    </row>
    <row r="55" spans="1:11">
      <c r="A55" s="197" t="s">
        <v>8447</v>
      </c>
      <c r="B55" s="198">
        <v>11.5</v>
      </c>
      <c r="C55" s="198">
        <v>14.6</v>
      </c>
      <c r="D55" s="198">
        <v>9</v>
      </c>
      <c r="E55" s="198">
        <v>78</v>
      </c>
      <c r="F55" s="198">
        <v>2444</v>
      </c>
      <c r="G55" s="198">
        <v>2.8</v>
      </c>
      <c r="H55" s="198">
        <v>0</v>
      </c>
      <c r="I55" s="198">
        <v>1.4</v>
      </c>
      <c r="K55" s="231">
        <v>0</v>
      </c>
    </row>
    <row r="56" spans="1:11">
      <c r="A56" s="197" t="s">
        <v>8369</v>
      </c>
      <c r="B56" s="198">
        <v>11.5</v>
      </c>
      <c r="C56" s="198">
        <v>13.6</v>
      </c>
      <c r="D56" s="198">
        <v>9.1</v>
      </c>
      <c r="E56" s="198">
        <v>84</v>
      </c>
      <c r="F56" s="198">
        <v>1464</v>
      </c>
      <c r="G56" s="198">
        <v>4.3</v>
      </c>
      <c r="H56" s="198">
        <v>5.9</v>
      </c>
      <c r="I56" s="198">
        <v>1.3</v>
      </c>
      <c r="K56" s="231">
        <v>0</v>
      </c>
    </row>
    <row r="57" spans="1:11">
      <c r="A57" s="197" t="s">
        <v>8448</v>
      </c>
      <c r="B57" s="198">
        <v>12.3</v>
      </c>
      <c r="C57" s="198">
        <v>15.3</v>
      </c>
      <c r="D57" s="198">
        <v>11.2</v>
      </c>
      <c r="E57" s="198">
        <v>83</v>
      </c>
      <c r="F57" s="198">
        <v>2389</v>
      </c>
      <c r="G57" s="198">
        <v>5.4</v>
      </c>
      <c r="H57" s="198">
        <v>3.3</v>
      </c>
      <c r="I57" s="198">
        <v>1.7</v>
      </c>
      <c r="K57" s="231">
        <v>0</v>
      </c>
    </row>
    <row r="58" spans="1:11">
      <c r="A58" s="197" t="s">
        <v>8449</v>
      </c>
      <c r="B58" s="198">
        <v>14.2</v>
      </c>
      <c r="C58" s="198">
        <v>17.2</v>
      </c>
      <c r="D58" s="198">
        <v>9.9</v>
      </c>
      <c r="E58" s="198">
        <v>90</v>
      </c>
      <c r="F58" s="198">
        <v>1131</v>
      </c>
      <c r="G58" s="198">
        <v>5.7</v>
      </c>
      <c r="H58" s="198">
        <v>16</v>
      </c>
      <c r="I58" s="198">
        <v>1.2</v>
      </c>
      <c r="K58" s="231">
        <v>0</v>
      </c>
    </row>
    <row r="59" spans="1:11">
      <c r="A59" s="197" t="s">
        <v>8450</v>
      </c>
      <c r="B59" s="198">
        <v>14.5</v>
      </c>
      <c r="C59" s="198">
        <v>18</v>
      </c>
      <c r="D59" s="198">
        <v>12.1</v>
      </c>
      <c r="E59" s="198">
        <v>78</v>
      </c>
      <c r="F59" s="198">
        <v>2619</v>
      </c>
      <c r="G59" s="198">
        <v>5.3</v>
      </c>
      <c r="H59" s="198">
        <v>0.3</v>
      </c>
      <c r="I59" s="198">
        <v>2.1</v>
      </c>
      <c r="K59" s="231">
        <v>0</v>
      </c>
    </row>
    <row r="60" spans="1:11">
      <c r="A60" s="197" t="s">
        <v>8451</v>
      </c>
      <c r="B60" s="198">
        <v>13.5</v>
      </c>
      <c r="C60" s="198">
        <v>18</v>
      </c>
      <c r="D60" s="198">
        <v>10</v>
      </c>
      <c r="E60" s="198">
        <v>80</v>
      </c>
      <c r="F60" s="198">
        <v>2617</v>
      </c>
      <c r="G60" s="198">
        <v>2.6</v>
      </c>
      <c r="H60" s="198">
        <v>0.7</v>
      </c>
      <c r="I60" s="198">
        <v>1.6</v>
      </c>
      <c r="K60" s="231">
        <v>0</v>
      </c>
    </row>
    <row r="61" spans="1:11">
      <c r="A61" s="197" t="s">
        <v>8452</v>
      </c>
      <c r="B61" s="198">
        <v>12.7</v>
      </c>
      <c r="C61" s="198">
        <v>17.7</v>
      </c>
      <c r="D61" s="198">
        <v>9.6</v>
      </c>
      <c r="E61" s="198">
        <v>87</v>
      </c>
      <c r="F61" s="198">
        <v>2689</v>
      </c>
      <c r="G61" s="198">
        <v>1.9</v>
      </c>
      <c r="H61" s="198">
        <v>0.7</v>
      </c>
      <c r="I61" s="198">
        <v>1.4</v>
      </c>
      <c r="K61" s="231">
        <v>0</v>
      </c>
    </row>
    <row r="62" spans="1:11">
      <c r="A62" s="197" t="s">
        <v>8453</v>
      </c>
      <c r="B62" s="198">
        <v>12.8</v>
      </c>
      <c r="C62" s="198">
        <v>15.6</v>
      </c>
      <c r="D62" s="198">
        <v>7.9</v>
      </c>
      <c r="E62" s="198">
        <v>90</v>
      </c>
      <c r="F62" s="198">
        <v>1478</v>
      </c>
      <c r="G62" s="198">
        <v>3.8</v>
      </c>
      <c r="H62" s="198">
        <v>4.5999999999999996</v>
      </c>
      <c r="I62" s="198">
        <v>1.1000000000000001</v>
      </c>
      <c r="K62" s="231">
        <v>0</v>
      </c>
    </row>
    <row r="63" spans="1:11">
      <c r="A63" s="197" t="s">
        <v>8370</v>
      </c>
      <c r="B63" s="198">
        <v>14.1</v>
      </c>
      <c r="C63" s="198">
        <v>17</v>
      </c>
      <c r="D63" s="198">
        <v>13.7</v>
      </c>
      <c r="E63" s="198">
        <v>75</v>
      </c>
      <c r="F63" s="198">
        <v>2069</v>
      </c>
      <c r="G63" s="198">
        <v>6.8</v>
      </c>
      <c r="H63" s="198">
        <v>0.1</v>
      </c>
      <c r="I63" s="198">
        <v>2.2000000000000002</v>
      </c>
      <c r="K63" s="231">
        <v>0</v>
      </c>
    </row>
    <row r="64" spans="1:11">
      <c r="A64" s="197" t="s">
        <v>8454</v>
      </c>
      <c r="B64" s="198">
        <v>11.9</v>
      </c>
      <c r="C64" s="198">
        <v>16.5</v>
      </c>
      <c r="D64" s="198">
        <v>9.9</v>
      </c>
      <c r="E64" s="198">
        <v>80</v>
      </c>
      <c r="F64" s="198">
        <v>1964</v>
      </c>
      <c r="G64" s="198">
        <v>4</v>
      </c>
      <c r="H64" s="198">
        <v>0.2</v>
      </c>
      <c r="I64" s="198">
        <v>1.6</v>
      </c>
      <c r="K64" s="231">
        <v>0</v>
      </c>
    </row>
    <row r="65" spans="1:11">
      <c r="A65" s="197" t="s">
        <v>8455</v>
      </c>
      <c r="B65" s="198">
        <v>11.9</v>
      </c>
      <c r="C65" s="198">
        <v>16.100000000000001</v>
      </c>
      <c r="D65" s="198">
        <v>6.3</v>
      </c>
      <c r="E65" s="198">
        <v>88</v>
      </c>
      <c r="F65" s="198">
        <v>2053</v>
      </c>
      <c r="G65" s="198">
        <v>2.7</v>
      </c>
      <c r="H65" s="198">
        <v>1.2</v>
      </c>
      <c r="I65" s="198">
        <v>1.1000000000000001</v>
      </c>
      <c r="K65" s="231">
        <v>0</v>
      </c>
    </row>
    <row r="66" spans="1:11">
      <c r="A66" s="197" t="s">
        <v>8456</v>
      </c>
      <c r="B66" s="198">
        <v>15.4</v>
      </c>
      <c r="C66" s="198">
        <v>18.3</v>
      </c>
      <c r="D66" s="198">
        <v>12.3</v>
      </c>
      <c r="E66" s="198">
        <v>85</v>
      </c>
      <c r="F66" s="198">
        <v>2144</v>
      </c>
      <c r="G66" s="198">
        <v>4.5999999999999996</v>
      </c>
      <c r="H66" s="198">
        <v>8.9</v>
      </c>
      <c r="I66" s="198">
        <v>1.6</v>
      </c>
      <c r="K66" s="231">
        <v>0</v>
      </c>
    </row>
    <row r="67" spans="1:11">
      <c r="A67" s="197" t="s">
        <v>8457</v>
      </c>
      <c r="B67" s="198">
        <v>14.8</v>
      </c>
      <c r="C67" s="198">
        <v>17.8</v>
      </c>
      <c r="D67" s="198">
        <v>12.7</v>
      </c>
      <c r="E67" s="198">
        <v>85</v>
      </c>
      <c r="F67" s="198">
        <v>1539</v>
      </c>
      <c r="G67" s="198">
        <v>4</v>
      </c>
      <c r="H67" s="198">
        <v>3.5</v>
      </c>
      <c r="I67" s="198">
        <v>1.3</v>
      </c>
      <c r="K67" s="231">
        <v>0</v>
      </c>
    </row>
    <row r="68" spans="1:11">
      <c r="A68" s="197" t="s">
        <v>8458</v>
      </c>
      <c r="B68" s="198">
        <v>17.7</v>
      </c>
      <c r="C68" s="198">
        <v>22.7</v>
      </c>
      <c r="D68" s="198">
        <v>13.6</v>
      </c>
      <c r="E68" s="198">
        <v>81</v>
      </c>
      <c r="F68" s="198">
        <v>2917</v>
      </c>
      <c r="G68" s="198">
        <v>4.0999999999999996</v>
      </c>
      <c r="H68" s="198">
        <v>0</v>
      </c>
      <c r="I68" s="198">
        <v>1.9</v>
      </c>
      <c r="K68" s="231">
        <v>0</v>
      </c>
    </row>
    <row r="69" spans="1:11">
      <c r="A69" s="197" t="s">
        <v>8459</v>
      </c>
      <c r="B69" s="198">
        <v>17.100000000000001</v>
      </c>
      <c r="C69" s="198">
        <v>21.9</v>
      </c>
      <c r="D69" s="198">
        <v>14.5</v>
      </c>
      <c r="E69" s="198">
        <v>83</v>
      </c>
      <c r="F69" s="198">
        <v>2614</v>
      </c>
      <c r="G69" s="198">
        <v>3.7</v>
      </c>
      <c r="H69" s="198">
        <v>0.2</v>
      </c>
      <c r="I69" s="198">
        <v>1.6</v>
      </c>
      <c r="K69" s="231">
        <v>0</v>
      </c>
    </row>
    <row r="70" spans="1:11">
      <c r="A70" s="197" t="s">
        <v>8371</v>
      </c>
      <c r="B70" s="198">
        <v>13.5</v>
      </c>
      <c r="C70" s="198">
        <v>16.899999999999999</v>
      </c>
      <c r="D70" s="198">
        <v>12.6</v>
      </c>
      <c r="E70" s="198">
        <v>85</v>
      </c>
      <c r="F70" s="198">
        <v>2136</v>
      </c>
      <c r="G70" s="198">
        <v>3.3</v>
      </c>
      <c r="H70" s="198">
        <v>0</v>
      </c>
      <c r="I70" s="198">
        <v>1.3</v>
      </c>
      <c r="K70" s="231">
        <v>0</v>
      </c>
    </row>
    <row r="71" spans="1:11">
      <c r="A71" s="197" t="s">
        <v>8460</v>
      </c>
      <c r="B71" s="198">
        <v>11.5</v>
      </c>
      <c r="C71" s="198">
        <v>14.1</v>
      </c>
      <c r="D71" s="198">
        <v>10.5</v>
      </c>
      <c r="E71" s="198">
        <v>73</v>
      </c>
      <c r="F71" s="198">
        <v>1333</v>
      </c>
      <c r="G71" s="198">
        <v>7.5</v>
      </c>
      <c r="H71" s="198">
        <v>2</v>
      </c>
      <c r="I71" s="198">
        <v>1.8</v>
      </c>
      <c r="K71" s="231">
        <v>0</v>
      </c>
    </row>
    <row r="72" spans="1:11">
      <c r="A72" s="197" t="s">
        <v>8461</v>
      </c>
      <c r="B72" s="198">
        <v>10</v>
      </c>
      <c r="C72" s="198">
        <v>12.7</v>
      </c>
      <c r="D72" s="198">
        <v>8.1</v>
      </c>
      <c r="E72" s="198">
        <v>69</v>
      </c>
      <c r="F72" s="198">
        <v>2331</v>
      </c>
      <c r="G72" s="198">
        <v>4.7</v>
      </c>
      <c r="H72" s="198">
        <v>0</v>
      </c>
      <c r="I72" s="198">
        <v>1.6</v>
      </c>
      <c r="K72" s="231">
        <v>0</v>
      </c>
    </row>
    <row r="73" spans="1:11">
      <c r="A73" s="197" t="s">
        <v>8462</v>
      </c>
      <c r="B73" s="198">
        <v>12.5</v>
      </c>
      <c r="C73" s="198">
        <v>15.1</v>
      </c>
      <c r="D73" s="198">
        <v>10.1</v>
      </c>
      <c r="E73" s="198">
        <v>77</v>
      </c>
      <c r="F73" s="198">
        <v>2025</v>
      </c>
      <c r="G73" s="198">
        <v>3.1</v>
      </c>
      <c r="H73" s="198">
        <v>0.2</v>
      </c>
      <c r="I73" s="198">
        <v>1.3</v>
      </c>
      <c r="K73" s="231">
        <v>0</v>
      </c>
    </row>
    <row r="74" spans="1:11">
      <c r="A74" s="197" t="s">
        <v>8463</v>
      </c>
      <c r="B74" s="198">
        <v>11.2</v>
      </c>
      <c r="C74" s="198">
        <v>13.5</v>
      </c>
      <c r="D74" s="198">
        <v>10.6</v>
      </c>
      <c r="E74" s="198">
        <v>85</v>
      </c>
      <c r="F74" s="198">
        <v>819</v>
      </c>
      <c r="G74" s="198">
        <v>3.8</v>
      </c>
      <c r="H74" s="198">
        <v>4.4000000000000004</v>
      </c>
      <c r="I74" s="198">
        <v>0.9</v>
      </c>
      <c r="K74" s="231">
        <v>0</v>
      </c>
    </row>
    <row r="75" spans="1:11">
      <c r="A75" s="197" t="s">
        <v>8464</v>
      </c>
      <c r="B75" s="198">
        <v>11.6</v>
      </c>
      <c r="C75" s="198">
        <v>15.3</v>
      </c>
      <c r="D75" s="198">
        <v>10.1</v>
      </c>
      <c r="E75" s="198">
        <v>91</v>
      </c>
      <c r="F75" s="198">
        <v>1019</v>
      </c>
      <c r="G75" s="198">
        <v>1.8</v>
      </c>
      <c r="H75" s="198">
        <v>0.7</v>
      </c>
      <c r="I75" s="198">
        <v>0.7</v>
      </c>
      <c r="K75" s="231">
        <v>0</v>
      </c>
    </row>
    <row r="76" spans="1:11">
      <c r="A76" s="197" t="s">
        <v>8465</v>
      </c>
      <c r="B76" s="198">
        <v>10.8</v>
      </c>
      <c r="C76" s="198">
        <v>15.8</v>
      </c>
      <c r="D76" s="198">
        <v>6.8</v>
      </c>
      <c r="E76" s="198">
        <v>88</v>
      </c>
      <c r="F76" s="198">
        <v>1989</v>
      </c>
      <c r="G76" s="198">
        <v>2.5</v>
      </c>
      <c r="H76" s="198">
        <v>0</v>
      </c>
      <c r="I76" s="198">
        <v>0.9</v>
      </c>
      <c r="K76" s="231">
        <v>0</v>
      </c>
    </row>
    <row r="77" spans="1:11">
      <c r="A77" s="197" t="s">
        <v>8372</v>
      </c>
      <c r="B77" s="198">
        <v>10.4</v>
      </c>
      <c r="C77" s="198">
        <v>16.100000000000001</v>
      </c>
      <c r="D77" s="198">
        <v>6</v>
      </c>
      <c r="E77" s="198">
        <v>93</v>
      </c>
      <c r="F77" s="198">
        <v>1928</v>
      </c>
      <c r="G77" s="198">
        <v>2.2000000000000002</v>
      </c>
      <c r="H77" s="198">
        <v>0.1</v>
      </c>
      <c r="I77" s="198">
        <v>0.8</v>
      </c>
      <c r="K77" s="231">
        <v>0</v>
      </c>
    </row>
    <row r="78" spans="1:11">
      <c r="A78" s="197" t="s">
        <v>8466</v>
      </c>
      <c r="B78" s="198">
        <v>9.1</v>
      </c>
      <c r="C78" s="198">
        <v>12.5</v>
      </c>
      <c r="D78" s="198">
        <v>6.9</v>
      </c>
      <c r="E78" s="198">
        <v>93</v>
      </c>
      <c r="F78" s="198">
        <v>1953</v>
      </c>
      <c r="G78" s="198">
        <v>2.8</v>
      </c>
      <c r="H78" s="198">
        <v>0</v>
      </c>
      <c r="I78" s="198">
        <v>0.7</v>
      </c>
      <c r="K78" s="231">
        <v>0</v>
      </c>
    </row>
    <row r="79" spans="1:11">
      <c r="A79" s="197" t="s">
        <v>8467</v>
      </c>
      <c r="B79" s="198">
        <v>11.5</v>
      </c>
      <c r="C79" s="198">
        <v>15.6</v>
      </c>
      <c r="D79" s="198">
        <v>6.5</v>
      </c>
      <c r="E79" s="198">
        <v>91</v>
      </c>
      <c r="F79" s="198">
        <v>1417</v>
      </c>
      <c r="G79" s="198">
        <v>2.2999999999999998</v>
      </c>
      <c r="H79" s="198">
        <v>3.2</v>
      </c>
      <c r="I79" s="198">
        <v>0.7</v>
      </c>
      <c r="K79" s="231">
        <v>0</v>
      </c>
    </row>
    <row r="80" spans="1:11">
      <c r="A80" s="197" t="s">
        <v>8468</v>
      </c>
      <c r="B80" s="198">
        <v>12.8</v>
      </c>
      <c r="C80" s="198">
        <v>17.899999999999999</v>
      </c>
      <c r="D80" s="198">
        <v>9.3000000000000007</v>
      </c>
      <c r="E80" s="198">
        <v>87</v>
      </c>
      <c r="F80" s="198">
        <v>1889</v>
      </c>
      <c r="G80" s="198">
        <v>3</v>
      </c>
      <c r="H80" s="198">
        <v>0.2</v>
      </c>
      <c r="I80" s="198">
        <v>1</v>
      </c>
      <c r="K80" s="231">
        <v>0</v>
      </c>
    </row>
    <row r="81" spans="1:11">
      <c r="A81" s="197" t="s">
        <v>8469</v>
      </c>
      <c r="B81" s="198">
        <v>13.4</v>
      </c>
      <c r="C81" s="198">
        <v>18.7</v>
      </c>
      <c r="D81" s="198">
        <v>9.5</v>
      </c>
      <c r="E81" s="198">
        <v>80</v>
      </c>
      <c r="F81" s="198">
        <v>2264</v>
      </c>
      <c r="G81" s="198">
        <v>3.3</v>
      </c>
      <c r="H81" s="198">
        <v>0</v>
      </c>
      <c r="I81" s="198">
        <v>1.3</v>
      </c>
      <c r="K81" s="231">
        <v>0</v>
      </c>
    </row>
    <row r="82" spans="1:11">
      <c r="A82" s="197" t="s">
        <v>8470</v>
      </c>
      <c r="B82" s="198">
        <v>13.8</v>
      </c>
      <c r="C82" s="198">
        <v>17.8</v>
      </c>
      <c r="D82" s="198">
        <v>10.3</v>
      </c>
      <c r="E82" s="198">
        <v>84</v>
      </c>
      <c r="F82" s="198">
        <v>2303</v>
      </c>
      <c r="G82" s="198">
        <v>3.1</v>
      </c>
      <c r="H82" s="198">
        <v>0</v>
      </c>
      <c r="I82" s="198">
        <v>1</v>
      </c>
      <c r="K82" s="231">
        <v>0</v>
      </c>
    </row>
    <row r="83" spans="1:11">
      <c r="A83" s="197" t="s">
        <v>8471</v>
      </c>
      <c r="B83" s="198">
        <v>13.5</v>
      </c>
      <c r="C83" s="198">
        <v>16.2</v>
      </c>
      <c r="D83" s="198">
        <v>11.4</v>
      </c>
      <c r="E83" s="198">
        <v>88</v>
      </c>
      <c r="F83" s="198">
        <v>1206</v>
      </c>
      <c r="G83" s="198">
        <v>6.1</v>
      </c>
      <c r="H83" s="198">
        <v>3.7</v>
      </c>
      <c r="I83" s="198">
        <v>1.2</v>
      </c>
      <c r="K83" s="231">
        <v>0</v>
      </c>
    </row>
    <row r="84" spans="1:11">
      <c r="A84" s="197" t="s">
        <v>8373</v>
      </c>
      <c r="B84" s="198">
        <v>10.8</v>
      </c>
      <c r="C84" s="198">
        <v>13</v>
      </c>
      <c r="D84" s="198">
        <v>10.9</v>
      </c>
      <c r="E84" s="198">
        <v>89</v>
      </c>
      <c r="F84" s="198">
        <v>653</v>
      </c>
      <c r="G84" s="198">
        <v>6.5</v>
      </c>
      <c r="H84" s="198">
        <v>13.8</v>
      </c>
      <c r="I84" s="198">
        <v>0.8</v>
      </c>
      <c r="K84" s="231">
        <v>0</v>
      </c>
    </row>
    <row r="85" spans="1:11">
      <c r="A85" s="197" t="s">
        <v>8472</v>
      </c>
      <c r="B85" s="198">
        <v>8.6</v>
      </c>
      <c r="C85" s="198">
        <v>11.8</v>
      </c>
      <c r="D85" s="198">
        <v>6.4</v>
      </c>
      <c r="E85" s="198">
        <v>84</v>
      </c>
      <c r="F85" s="198">
        <v>1431</v>
      </c>
      <c r="G85" s="198">
        <v>3</v>
      </c>
      <c r="H85" s="198">
        <v>0.7</v>
      </c>
      <c r="I85" s="198">
        <v>0.8</v>
      </c>
      <c r="K85" s="231">
        <v>0</v>
      </c>
    </row>
    <row r="86" spans="1:11">
      <c r="A86" s="197" t="s">
        <v>8473</v>
      </c>
      <c r="B86" s="198">
        <v>6.7</v>
      </c>
      <c r="C86" s="198">
        <v>10.1</v>
      </c>
      <c r="D86" s="198">
        <v>4.0999999999999996</v>
      </c>
      <c r="E86" s="198">
        <v>84</v>
      </c>
      <c r="F86" s="198">
        <v>1419</v>
      </c>
      <c r="G86" s="198">
        <v>3.6</v>
      </c>
      <c r="H86" s="198">
        <v>0.3</v>
      </c>
      <c r="I86" s="198">
        <v>0.9</v>
      </c>
      <c r="K86" s="231">
        <v>0</v>
      </c>
    </row>
    <row r="87" spans="1:11">
      <c r="A87" s="197" t="s">
        <v>8474</v>
      </c>
      <c r="B87" s="198">
        <v>8.1999999999999993</v>
      </c>
      <c r="C87" s="198">
        <v>11.1</v>
      </c>
      <c r="D87" s="198">
        <v>6.3</v>
      </c>
      <c r="E87" s="198">
        <v>78</v>
      </c>
      <c r="F87" s="198">
        <v>1714</v>
      </c>
      <c r="G87" s="198">
        <v>4</v>
      </c>
      <c r="H87" s="198">
        <v>0.1</v>
      </c>
      <c r="I87" s="198">
        <v>1</v>
      </c>
      <c r="K87" s="231">
        <v>0</v>
      </c>
    </row>
    <row r="88" spans="1:11">
      <c r="A88" s="197" t="s">
        <v>8475</v>
      </c>
      <c r="B88" s="198">
        <v>9.8000000000000007</v>
      </c>
      <c r="C88" s="198">
        <v>13.2</v>
      </c>
      <c r="D88" s="198">
        <v>6.7</v>
      </c>
      <c r="E88" s="198">
        <v>77</v>
      </c>
      <c r="F88" s="198">
        <v>1319</v>
      </c>
      <c r="G88" s="198">
        <v>6.8</v>
      </c>
      <c r="H88" s="198">
        <v>2.2000000000000002</v>
      </c>
      <c r="I88" s="198">
        <v>1.5</v>
      </c>
      <c r="K88" s="231">
        <v>0</v>
      </c>
    </row>
    <row r="89" spans="1:11">
      <c r="A89" s="197" t="s">
        <v>8476</v>
      </c>
      <c r="B89" s="198">
        <v>10.1</v>
      </c>
      <c r="C89" s="198">
        <v>12.8</v>
      </c>
      <c r="D89" s="198">
        <v>7.2</v>
      </c>
      <c r="E89" s="198">
        <v>81</v>
      </c>
      <c r="F89" s="198">
        <v>1056</v>
      </c>
      <c r="G89" s="198">
        <v>5.8</v>
      </c>
      <c r="H89" s="198">
        <v>0.1</v>
      </c>
      <c r="I89" s="198">
        <v>1.1000000000000001</v>
      </c>
      <c r="K89" s="231">
        <v>0</v>
      </c>
    </row>
    <row r="90" spans="1:11">
      <c r="A90" s="197" t="s">
        <v>8477</v>
      </c>
      <c r="B90" s="198">
        <v>9.6</v>
      </c>
      <c r="C90" s="198">
        <v>12.3</v>
      </c>
      <c r="D90" s="198">
        <v>8.5</v>
      </c>
      <c r="E90" s="198">
        <v>88</v>
      </c>
      <c r="F90" s="198">
        <v>1231</v>
      </c>
      <c r="G90" s="198">
        <v>3.4</v>
      </c>
      <c r="H90" s="198">
        <v>2.2000000000000002</v>
      </c>
      <c r="I90" s="198">
        <v>0.6</v>
      </c>
      <c r="K90" s="231">
        <v>0</v>
      </c>
    </row>
    <row r="91" spans="1:11">
      <c r="A91" s="197" t="s">
        <v>8374</v>
      </c>
      <c r="B91" s="198">
        <v>7.8</v>
      </c>
      <c r="C91" s="198">
        <v>11.9</v>
      </c>
      <c r="D91" s="198">
        <v>5</v>
      </c>
      <c r="E91" s="198">
        <v>86</v>
      </c>
      <c r="F91" s="198">
        <v>1958</v>
      </c>
      <c r="G91" s="198">
        <v>4.2</v>
      </c>
      <c r="H91" s="198">
        <v>0</v>
      </c>
      <c r="I91" s="198">
        <v>0.7</v>
      </c>
      <c r="K91" s="231">
        <v>0</v>
      </c>
    </row>
    <row r="92" spans="1:11">
      <c r="A92" s="197" t="s">
        <v>8478</v>
      </c>
      <c r="B92" s="198">
        <v>10.1</v>
      </c>
      <c r="C92" s="198">
        <v>14.9</v>
      </c>
      <c r="D92" s="198">
        <v>6</v>
      </c>
      <c r="E92" s="198">
        <v>87</v>
      </c>
      <c r="F92" s="198">
        <v>1856</v>
      </c>
      <c r="G92" s="198">
        <v>4.3</v>
      </c>
      <c r="H92" s="198">
        <v>0.5</v>
      </c>
      <c r="I92" s="198">
        <v>0.8</v>
      </c>
      <c r="K92" s="231">
        <v>0</v>
      </c>
    </row>
    <row r="93" spans="1:11">
      <c r="A93" s="197" t="s">
        <v>8479</v>
      </c>
      <c r="B93" s="198">
        <v>9.8000000000000007</v>
      </c>
      <c r="C93" s="198">
        <v>12.9</v>
      </c>
      <c r="D93" s="198">
        <v>9.6</v>
      </c>
      <c r="E93" s="198">
        <v>82</v>
      </c>
      <c r="F93" s="198">
        <v>1339</v>
      </c>
      <c r="G93" s="198">
        <v>4.0999999999999996</v>
      </c>
      <c r="H93" s="198">
        <v>0.3</v>
      </c>
      <c r="I93" s="198">
        <v>1</v>
      </c>
      <c r="K93" s="231">
        <v>0</v>
      </c>
    </row>
    <row r="94" spans="1:11">
      <c r="A94" s="197" t="s">
        <v>8480</v>
      </c>
      <c r="B94" s="198">
        <v>9.1</v>
      </c>
      <c r="C94" s="198">
        <v>11.8</v>
      </c>
      <c r="D94" s="198">
        <v>6.2</v>
      </c>
      <c r="E94" s="198">
        <v>85</v>
      </c>
      <c r="F94" s="198">
        <v>1053</v>
      </c>
      <c r="G94" s="198">
        <v>4.9000000000000004</v>
      </c>
      <c r="H94" s="198">
        <v>0.9</v>
      </c>
      <c r="I94" s="198">
        <v>0.9</v>
      </c>
      <c r="K94" s="231">
        <v>0</v>
      </c>
    </row>
    <row r="95" spans="1:11">
      <c r="A95" s="197" t="s">
        <v>8481</v>
      </c>
      <c r="B95" s="198">
        <v>9</v>
      </c>
      <c r="C95" s="198">
        <v>10.1</v>
      </c>
      <c r="D95" s="198">
        <v>8.1999999999999993</v>
      </c>
      <c r="E95" s="198">
        <v>93</v>
      </c>
      <c r="F95" s="198">
        <v>411</v>
      </c>
      <c r="G95" s="198">
        <v>3.8</v>
      </c>
      <c r="H95" s="198">
        <v>16.399999999999999</v>
      </c>
      <c r="I95" s="198">
        <v>0.4</v>
      </c>
      <c r="K95" s="231">
        <v>0</v>
      </c>
    </row>
    <row r="96" spans="1:11">
      <c r="A96" s="197" t="s">
        <v>8482</v>
      </c>
      <c r="B96" s="198">
        <v>8.6</v>
      </c>
      <c r="C96" s="198">
        <v>11.5</v>
      </c>
      <c r="D96" s="198">
        <v>7.7</v>
      </c>
      <c r="E96" s="198">
        <v>93</v>
      </c>
      <c r="F96" s="198">
        <v>642</v>
      </c>
      <c r="G96" s="198">
        <v>2.5</v>
      </c>
      <c r="H96" s="198">
        <v>0.5</v>
      </c>
      <c r="I96" s="198">
        <v>0.5</v>
      </c>
      <c r="K96" s="231">
        <v>0</v>
      </c>
    </row>
    <row r="97" spans="1:11">
      <c r="A97" s="197" t="s">
        <v>8483</v>
      </c>
      <c r="B97" s="198">
        <v>7.6</v>
      </c>
      <c r="C97" s="198">
        <v>10.7</v>
      </c>
      <c r="D97" s="198">
        <v>6.1</v>
      </c>
      <c r="E97" s="198">
        <v>92</v>
      </c>
      <c r="F97" s="198">
        <v>875</v>
      </c>
      <c r="G97" s="198">
        <v>2.2999999999999998</v>
      </c>
      <c r="H97" s="198">
        <v>1.3</v>
      </c>
      <c r="I97" s="198">
        <v>0.5</v>
      </c>
      <c r="K97" s="231">
        <v>0</v>
      </c>
    </row>
    <row r="98" spans="1:11">
      <c r="A98" s="197" t="s">
        <v>8375</v>
      </c>
      <c r="B98" s="198">
        <v>6.7</v>
      </c>
      <c r="C98" s="198">
        <v>9.6</v>
      </c>
      <c r="D98" s="198">
        <v>4.3</v>
      </c>
      <c r="E98" s="198">
        <v>95</v>
      </c>
      <c r="F98" s="198">
        <v>758</v>
      </c>
      <c r="G98" s="198">
        <v>2.6</v>
      </c>
      <c r="H98" s="198">
        <v>2.1</v>
      </c>
      <c r="I98" s="198">
        <v>0.4</v>
      </c>
      <c r="K98" s="231">
        <v>0</v>
      </c>
    </row>
    <row r="99" spans="1:11">
      <c r="A99" s="197" t="s">
        <v>8484</v>
      </c>
      <c r="B99" s="198">
        <v>6.5</v>
      </c>
      <c r="C99" s="198">
        <v>10</v>
      </c>
      <c r="D99" s="198">
        <v>3.7</v>
      </c>
      <c r="E99" s="198">
        <v>90</v>
      </c>
      <c r="F99" s="198">
        <v>1039</v>
      </c>
      <c r="G99" s="198">
        <v>1.8</v>
      </c>
      <c r="H99" s="198">
        <v>0.2</v>
      </c>
      <c r="I99" s="198">
        <v>0.4</v>
      </c>
      <c r="K99" s="231">
        <v>0</v>
      </c>
    </row>
    <row r="100" spans="1:11">
      <c r="A100" s="197" t="s">
        <v>8485</v>
      </c>
      <c r="B100" s="198">
        <v>6.1</v>
      </c>
      <c r="C100" s="198">
        <v>7.8</v>
      </c>
      <c r="D100" s="198">
        <v>2.7</v>
      </c>
      <c r="E100" s="198">
        <v>94</v>
      </c>
      <c r="F100" s="198">
        <v>781</v>
      </c>
      <c r="G100" s="198">
        <v>2.2999999999999998</v>
      </c>
      <c r="H100" s="198">
        <v>0.3</v>
      </c>
      <c r="I100" s="198">
        <v>0.3</v>
      </c>
      <c r="K100" s="231">
        <v>0</v>
      </c>
    </row>
    <row r="101" spans="1:11">
      <c r="A101" s="197" t="s">
        <v>8486</v>
      </c>
      <c r="B101" s="198">
        <v>7.5</v>
      </c>
      <c r="C101" s="198">
        <v>10.3</v>
      </c>
      <c r="D101" s="198">
        <v>6.2</v>
      </c>
      <c r="E101" s="198">
        <v>86</v>
      </c>
      <c r="F101" s="198">
        <v>1467</v>
      </c>
      <c r="G101" s="198">
        <v>2.9</v>
      </c>
      <c r="H101" s="198">
        <v>0.5</v>
      </c>
      <c r="I101" s="198">
        <v>0.4</v>
      </c>
      <c r="K101" s="231">
        <v>0</v>
      </c>
    </row>
    <row r="102" spans="1:11">
      <c r="A102" s="197" t="s">
        <v>8487</v>
      </c>
      <c r="B102" s="198">
        <v>7.3</v>
      </c>
      <c r="C102" s="198">
        <v>9.8000000000000007</v>
      </c>
      <c r="D102" s="198">
        <v>4.7</v>
      </c>
      <c r="E102" s="198">
        <v>89</v>
      </c>
      <c r="F102" s="198">
        <v>1000</v>
      </c>
      <c r="G102" s="198">
        <v>2.7</v>
      </c>
      <c r="H102" s="198">
        <v>0</v>
      </c>
      <c r="I102" s="198">
        <v>0.5</v>
      </c>
      <c r="K102" s="231">
        <v>0</v>
      </c>
    </row>
    <row r="103" spans="1:11">
      <c r="A103" s="197" t="s">
        <v>8488</v>
      </c>
      <c r="B103" s="198">
        <v>9.1</v>
      </c>
      <c r="C103" s="198">
        <v>12.7</v>
      </c>
      <c r="D103" s="198">
        <v>7</v>
      </c>
      <c r="E103" s="198">
        <v>94</v>
      </c>
      <c r="F103" s="198">
        <v>1314</v>
      </c>
      <c r="G103" s="198">
        <v>2.8</v>
      </c>
      <c r="H103" s="198">
        <v>0.1</v>
      </c>
      <c r="I103" s="198">
        <v>0.3</v>
      </c>
      <c r="K103" s="231">
        <v>0</v>
      </c>
    </row>
    <row r="104" spans="1:11">
      <c r="A104" s="197" t="s">
        <v>8489</v>
      </c>
      <c r="B104" s="198">
        <v>10.199999999999999</v>
      </c>
      <c r="C104" s="198">
        <v>13.9</v>
      </c>
      <c r="D104" s="198">
        <v>7.3</v>
      </c>
      <c r="E104" s="198">
        <v>94</v>
      </c>
      <c r="F104" s="198">
        <v>1031</v>
      </c>
      <c r="G104" s="198">
        <v>3.2</v>
      </c>
      <c r="H104" s="198">
        <v>1</v>
      </c>
      <c r="I104" s="198">
        <v>0.4</v>
      </c>
      <c r="K104" s="231">
        <v>0</v>
      </c>
    </row>
    <row r="105" spans="1:11">
      <c r="A105" s="197" t="s">
        <v>8376</v>
      </c>
      <c r="B105" s="198">
        <v>7.5</v>
      </c>
      <c r="C105" s="198">
        <v>9.5</v>
      </c>
      <c r="D105" s="198">
        <v>8</v>
      </c>
      <c r="E105" s="198">
        <v>85</v>
      </c>
      <c r="F105" s="198">
        <v>1036</v>
      </c>
      <c r="G105" s="198">
        <v>3.7</v>
      </c>
      <c r="H105" s="198">
        <v>0.1</v>
      </c>
      <c r="I105" s="198">
        <v>0.6</v>
      </c>
      <c r="K105" s="231">
        <v>0</v>
      </c>
    </row>
    <row r="106" spans="1:11">
      <c r="A106" s="197" t="s">
        <v>8490</v>
      </c>
      <c r="B106" s="198">
        <v>7.7</v>
      </c>
      <c r="C106" s="198">
        <v>10.3</v>
      </c>
      <c r="D106" s="198">
        <v>5.0999999999999996</v>
      </c>
      <c r="E106" s="198">
        <v>83</v>
      </c>
      <c r="F106" s="198">
        <v>917</v>
      </c>
      <c r="G106" s="198">
        <v>3.3</v>
      </c>
      <c r="H106" s="198">
        <v>2.8</v>
      </c>
      <c r="I106" s="198">
        <v>0.6</v>
      </c>
      <c r="K106" s="231">
        <v>0</v>
      </c>
    </row>
    <row r="107" spans="1:11">
      <c r="A107" s="197" t="s">
        <v>8491</v>
      </c>
      <c r="B107" s="198">
        <v>9.9</v>
      </c>
      <c r="C107" s="198">
        <v>11.7</v>
      </c>
      <c r="D107" s="198">
        <v>8.1999999999999993</v>
      </c>
      <c r="E107" s="198">
        <v>95</v>
      </c>
      <c r="F107" s="198">
        <v>450</v>
      </c>
      <c r="G107" s="198">
        <v>2.2000000000000002</v>
      </c>
      <c r="H107" s="198">
        <v>3.7</v>
      </c>
      <c r="I107" s="198">
        <v>0.3</v>
      </c>
      <c r="K107" s="231">
        <v>0</v>
      </c>
    </row>
    <row r="108" spans="1:11">
      <c r="A108" s="197" t="s">
        <v>8492</v>
      </c>
      <c r="B108" s="198">
        <v>9.6999999999999993</v>
      </c>
      <c r="C108" s="198">
        <v>11.3</v>
      </c>
      <c r="D108" s="198">
        <v>8.9</v>
      </c>
      <c r="E108" s="198">
        <v>95</v>
      </c>
      <c r="F108" s="198">
        <v>733</v>
      </c>
      <c r="G108" s="198">
        <v>2.7</v>
      </c>
      <c r="H108" s="198">
        <v>0.3</v>
      </c>
      <c r="I108" s="198">
        <v>0.4</v>
      </c>
      <c r="K108" s="231">
        <v>0</v>
      </c>
    </row>
    <row r="109" spans="1:11">
      <c r="A109" s="197" t="s">
        <v>8493</v>
      </c>
      <c r="B109" s="198">
        <v>9.4</v>
      </c>
      <c r="C109" s="198">
        <v>12.4</v>
      </c>
      <c r="D109" s="198">
        <v>8.1999999999999993</v>
      </c>
      <c r="E109" s="198">
        <v>80</v>
      </c>
      <c r="F109" s="198">
        <v>1331</v>
      </c>
      <c r="G109" s="198">
        <v>4.7</v>
      </c>
      <c r="H109" s="198">
        <v>0</v>
      </c>
      <c r="I109" s="198">
        <v>0.7</v>
      </c>
      <c r="K109" s="231">
        <v>0</v>
      </c>
    </row>
    <row r="110" spans="1:11">
      <c r="A110" s="197" t="s">
        <v>8494</v>
      </c>
      <c r="B110" s="198">
        <v>5.4</v>
      </c>
      <c r="C110" s="198">
        <v>9.5</v>
      </c>
      <c r="D110" s="198">
        <v>4.5999999999999996</v>
      </c>
      <c r="E110" s="198">
        <v>85</v>
      </c>
      <c r="F110" s="198">
        <v>1417</v>
      </c>
      <c r="G110" s="198">
        <v>2.8</v>
      </c>
      <c r="H110" s="198">
        <v>0</v>
      </c>
      <c r="I110" s="198">
        <v>0.3</v>
      </c>
      <c r="K110" s="231">
        <v>0</v>
      </c>
    </row>
    <row r="111" spans="1:11">
      <c r="A111" s="197" t="s">
        <v>8495</v>
      </c>
      <c r="B111" s="198">
        <v>4.9000000000000004</v>
      </c>
      <c r="C111" s="198">
        <v>7.8</v>
      </c>
      <c r="D111" s="198">
        <v>0.1</v>
      </c>
      <c r="E111" s="198">
        <v>92</v>
      </c>
      <c r="F111" s="198">
        <v>1406</v>
      </c>
      <c r="G111" s="198">
        <v>1.9</v>
      </c>
      <c r="H111" s="198">
        <v>0.5</v>
      </c>
      <c r="I111" s="198">
        <v>0.1</v>
      </c>
      <c r="K111" s="231">
        <v>0</v>
      </c>
    </row>
    <row r="112" spans="1:11">
      <c r="A112" s="197" t="s">
        <v>8377</v>
      </c>
      <c r="B112" s="198">
        <v>3.6</v>
      </c>
      <c r="C112" s="198">
        <v>4.7</v>
      </c>
      <c r="D112" s="198">
        <v>3.1</v>
      </c>
      <c r="E112" s="198">
        <v>87</v>
      </c>
      <c r="F112" s="198">
        <v>528</v>
      </c>
      <c r="G112" s="198">
        <v>4.2</v>
      </c>
      <c r="H112" s="198">
        <v>0.7</v>
      </c>
      <c r="I112" s="198">
        <v>0.5</v>
      </c>
      <c r="K112" s="231">
        <v>0</v>
      </c>
    </row>
    <row r="113" spans="1:11">
      <c r="A113" s="197" t="s">
        <v>8496</v>
      </c>
      <c r="B113" s="198">
        <v>2.2000000000000002</v>
      </c>
      <c r="C113" s="198">
        <v>3.5</v>
      </c>
      <c r="D113" s="198">
        <v>1.5</v>
      </c>
      <c r="E113" s="198">
        <v>87</v>
      </c>
      <c r="F113" s="198">
        <v>508</v>
      </c>
      <c r="G113" s="198">
        <v>3.8</v>
      </c>
      <c r="H113" s="198">
        <v>1.7</v>
      </c>
      <c r="I113" s="198">
        <v>0.4</v>
      </c>
      <c r="K113" s="231">
        <v>0</v>
      </c>
    </row>
    <row r="114" spans="1:11">
      <c r="A114" s="197" t="s">
        <v>8497</v>
      </c>
      <c r="B114" s="198">
        <v>0.9</v>
      </c>
      <c r="C114" s="198">
        <v>2.2000000000000002</v>
      </c>
      <c r="D114" s="198">
        <v>0.8</v>
      </c>
      <c r="E114" s="198">
        <v>84</v>
      </c>
      <c r="F114" s="198">
        <v>767</v>
      </c>
      <c r="G114" s="198">
        <v>4.3</v>
      </c>
      <c r="H114" s="198">
        <v>1.2</v>
      </c>
      <c r="I114" s="198">
        <v>0.4</v>
      </c>
      <c r="K114" s="231">
        <v>0</v>
      </c>
    </row>
    <row r="115" spans="1:11">
      <c r="A115" s="197" t="s">
        <v>8498</v>
      </c>
      <c r="B115" s="198">
        <v>1.9</v>
      </c>
      <c r="C115" s="198">
        <v>3.6</v>
      </c>
      <c r="D115" s="198">
        <v>-0.2</v>
      </c>
      <c r="E115" s="198">
        <v>85</v>
      </c>
      <c r="F115" s="198">
        <v>728</v>
      </c>
      <c r="G115" s="198">
        <v>1.6</v>
      </c>
      <c r="H115" s="198">
        <v>0.3</v>
      </c>
      <c r="I115" s="198">
        <v>0.3</v>
      </c>
      <c r="K115" s="231">
        <v>0</v>
      </c>
    </row>
    <row r="116" spans="1:11">
      <c r="A116" s="197" t="s">
        <v>8499</v>
      </c>
      <c r="B116" s="198">
        <v>4</v>
      </c>
      <c r="C116" s="198">
        <v>5.6</v>
      </c>
      <c r="D116" s="198">
        <v>2.4</v>
      </c>
      <c r="E116" s="198">
        <v>91</v>
      </c>
      <c r="F116" s="198">
        <v>528</v>
      </c>
      <c r="G116" s="198">
        <v>1.7</v>
      </c>
      <c r="H116" s="198">
        <v>1.3</v>
      </c>
      <c r="I116" s="198">
        <v>0.3</v>
      </c>
      <c r="K116" s="231">
        <v>0</v>
      </c>
    </row>
    <row r="117" spans="1:11">
      <c r="A117" s="197" t="s">
        <v>8500</v>
      </c>
      <c r="B117" s="198">
        <v>2.6</v>
      </c>
      <c r="C117" s="198">
        <v>6.6</v>
      </c>
      <c r="D117" s="198">
        <v>1.3</v>
      </c>
      <c r="E117" s="198">
        <v>93</v>
      </c>
      <c r="F117" s="198">
        <v>1231</v>
      </c>
      <c r="G117" s="198">
        <v>3.2</v>
      </c>
      <c r="H117" s="198">
        <v>0</v>
      </c>
      <c r="I117" s="198">
        <v>0.2</v>
      </c>
      <c r="K117" s="231">
        <v>0</v>
      </c>
    </row>
    <row r="118" spans="1:11">
      <c r="A118" s="197" t="s">
        <v>8501</v>
      </c>
      <c r="B118" s="198">
        <v>2.9</v>
      </c>
      <c r="C118" s="198">
        <v>7.7</v>
      </c>
      <c r="D118" s="198">
        <v>-2.1</v>
      </c>
      <c r="E118" s="198">
        <v>89</v>
      </c>
      <c r="F118" s="198">
        <v>419</v>
      </c>
      <c r="G118" s="198">
        <v>4</v>
      </c>
      <c r="H118" s="198">
        <v>1.7</v>
      </c>
      <c r="I118" s="198">
        <v>0.4</v>
      </c>
      <c r="K118" s="231">
        <v>0</v>
      </c>
    </row>
    <row r="119" spans="1:11">
      <c r="A119" s="197" t="s">
        <v>8378</v>
      </c>
      <c r="B119" s="198">
        <v>2.2000000000000002</v>
      </c>
      <c r="C119" s="198">
        <v>5.0999999999999996</v>
      </c>
      <c r="D119" s="198">
        <v>0.4</v>
      </c>
      <c r="E119" s="198">
        <v>90</v>
      </c>
      <c r="F119" s="198">
        <v>642</v>
      </c>
      <c r="G119" s="198">
        <v>3.6</v>
      </c>
      <c r="H119" s="198">
        <v>1.4</v>
      </c>
      <c r="I119" s="198">
        <v>0.3</v>
      </c>
      <c r="K119" s="231">
        <v>0</v>
      </c>
    </row>
    <row r="120" spans="1:11">
      <c r="A120" s="197" t="s">
        <v>8502</v>
      </c>
      <c r="B120" s="198">
        <v>2.5</v>
      </c>
      <c r="C120" s="198">
        <v>5.7</v>
      </c>
      <c r="D120" s="198">
        <v>-0.3</v>
      </c>
      <c r="E120" s="198">
        <v>89</v>
      </c>
      <c r="F120" s="198">
        <v>1264</v>
      </c>
      <c r="G120" s="198">
        <v>3.8</v>
      </c>
      <c r="H120" s="198">
        <v>0</v>
      </c>
      <c r="I120" s="198">
        <v>0.3</v>
      </c>
      <c r="K120" s="231">
        <v>0</v>
      </c>
    </row>
    <row r="121" spans="1:11">
      <c r="A121" s="197" t="s">
        <v>8503</v>
      </c>
      <c r="B121" s="198">
        <v>6.9</v>
      </c>
      <c r="C121" s="198">
        <v>9.4</v>
      </c>
      <c r="D121" s="198">
        <v>2.2999999999999998</v>
      </c>
      <c r="E121" s="198">
        <v>83</v>
      </c>
      <c r="F121" s="198">
        <v>908</v>
      </c>
      <c r="G121" s="198">
        <v>5.4</v>
      </c>
      <c r="H121" s="198">
        <v>3.1</v>
      </c>
      <c r="I121" s="198">
        <v>0.7</v>
      </c>
      <c r="K121" s="231">
        <v>0</v>
      </c>
    </row>
    <row r="122" spans="1:11">
      <c r="A122" s="197" t="s">
        <v>8504</v>
      </c>
      <c r="B122" s="198">
        <v>6.7</v>
      </c>
      <c r="C122" s="198">
        <v>8.1</v>
      </c>
      <c r="D122" s="198">
        <v>5</v>
      </c>
      <c r="E122" s="198">
        <v>86</v>
      </c>
      <c r="F122" s="198">
        <v>742</v>
      </c>
      <c r="G122" s="198">
        <v>6.9</v>
      </c>
      <c r="H122" s="198">
        <v>3</v>
      </c>
      <c r="I122" s="198">
        <v>0.7</v>
      </c>
      <c r="K122" s="231">
        <v>0</v>
      </c>
    </row>
    <row r="123" spans="1:11">
      <c r="A123" s="197" t="s">
        <v>8505</v>
      </c>
      <c r="B123" s="198">
        <v>8.1</v>
      </c>
      <c r="C123" s="198">
        <v>10.4</v>
      </c>
      <c r="D123" s="198">
        <v>6.8</v>
      </c>
      <c r="E123" s="198">
        <v>87</v>
      </c>
      <c r="F123" s="198">
        <v>172</v>
      </c>
      <c r="G123" s="198">
        <v>7.1</v>
      </c>
      <c r="H123" s="198">
        <v>14.2</v>
      </c>
      <c r="I123" s="198">
        <v>0.7</v>
      </c>
      <c r="K123" s="231">
        <v>0</v>
      </c>
    </row>
    <row r="124" spans="1:11">
      <c r="A124" s="197" t="s">
        <v>8506</v>
      </c>
      <c r="B124" s="198">
        <v>2.2999999999999998</v>
      </c>
      <c r="C124" s="198">
        <v>4</v>
      </c>
      <c r="D124" s="198">
        <v>4.0999999999999996</v>
      </c>
      <c r="E124" s="198">
        <v>93</v>
      </c>
      <c r="F124" s="198">
        <v>142</v>
      </c>
      <c r="G124" s="198">
        <v>1.6</v>
      </c>
      <c r="H124" s="198">
        <v>8.1</v>
      </c>
      <c r="I124" s="198">
        <v>0.1</v>
      </c>
      <c r="K124" s="231">
        <v>0</v>
      </c>
    </row>
    <row r="125" spans="1:11">
      <c r="A125" s="197" t="s">
        <v>8507</v>
      </c>
      <c r="B125" s="198">
        <v>-0.1</v>
      </c>
      <c r="C125" s="198">
        <v>2.8</v>
      </c>
      <c r="D125" s="198">
        <v>-3.8</v>
      </c>
      <c r="E125" s="198">
        <v>96</v>
      </c>
      <c r="F125" s="198">
        <v>742</v>
      </c>
      <c r="G125" s="198">
        <v>3.2</v>
      </c>
      <c r="H125" s="198">
        <v>0.2</v>
      </c>
      <c r="I125" s="198">
        <v>0.1</v>
      </c>
      <c r="K125" s="231">
        <v>0</v>
      </c>
    </row>
    <row r="126" spans="1:11">
      <c r="A126" s="197" t="s">
        <v>8379</v>
      </c>
      <c r="B126" s="198">
        <v>5.3</v>
      </c>
      <c r="C126" s="198">
        <v>7.7</v>
      </c>
      <c r="D126" s="198">
        <v>0.6</v>
      </c>
      <c r="E126" s="198">
        <v>93</v>
      </c>
      <c r="F126" s="198">
        <v>408</v>
      </c>
      <c r="G126" s="198">
        <v>4.4000000000000004</v>
      </c>
      <c r="H126" s="198">
        <v>2.7</v>
      </c>
      <c r="I126" s="198">
        <v>0.3</v>
      </c>
      <c r="K126" s="231">
        <v>0</v>
      </c>
    </row>
    <row r="127" spans="1:11">
      <c r="A127" s="197" t="s">
        <v>8508</v>
      </c>
      <c r="B127" s="198">
        <v>5.6</v>
      </c>
      <c r="C127" s="198">
        <v>8.1999999999999993</v>
      </c>
      <c r="D127" s="198">
        <v>5.6</v>
      </c>
      <c r="E127" s="198">
        <v>92</v>
      </c>
      <c r="F127" s="198">
        <v>1056</v>
      </c>
      <c r="G127" s="198">
        <v>2.9</v>
      </c>
      <c r="H127" s="198">
        <v>1.6</v>
      </c>
      <c r="I127" s="198">
        <v>0.2</v>
      </c>
      <c r="K127" s="231">
        <v>0</v>
      </c>
    </row>
    <row r="128" spans="1:11">
      <c r="A128" s="197" t="s">
        <v>8509</v>
      </c>
      <c r="B128" s="198">
        <v>9.1</v>
      </c>
      <c r="C128" s="198">
        <v>11.1</v>
      </c>
      <c r="D128" s="198">
        <v>2.8</v>
      </c>
      <c r="E128" s="198">
        <v>95</v>
      </c>
      <c r="F128" s="198">
        <v>139</v>
      </c>
      <c r="G128" s="198">
        <v>5.3</v>
      </c>
      <c r="H128" s="198">
        <v>8.3000000000000007</v>
      </c>
      <c r="I128" s="198">
        <v>0.2</v>
      </c>
      <c r="K128" s="231">
        <v>0</v>
      </c>
    </row>
    <row r="129" spans="1:11">
      <c r="A129" s="197" t="s">
        <v>8510</v>
      </c>
      <c r="B129" s="198">
        <v>11.4</v>
      </c>
      <c r="C129" s="198">
        <v>12.1</v>
      </c>
      <c r="D129" s="198">
        <v>10.6</v>
      </c>
      <c r="E129" s="198">
        <v>88</v>
      </c>
      <c r="F129" s="198">
        <v>347</v>
      </c>
      <c r="G129" s="198">
        <v>6.6</v>
      </c>
      <c r="H129" s="198">
        <v>1.8</v>
      </c>
      <c r="I129" s="198">
        <v>0.7</v>
      </c>
      <c r="K129" s="231">
        <v>0</v>
      </c>
    </row>
    <row r="130" spans="1:11">
      <c r="A130" s="197" t="s">
        <v>8511</v>
      </c>
      <c r="B130" s="198">
        <v>8.5</v>
      </c>
      <c r="C130" s="198">
        <v>11.4</v>
      </c>
      <c r="D130" s="198">
        <v>10.7</v>
      </c>
      <c r="E130" s="198">
        <v>84</v>
      </c>
      <c r="F130" s="198">
        <v>169</v>
      </c>
      <c r="G130" s="198">
        <v>6.1</v>
      </c>
      <c r="H130" s="198">
        <v>3.5</v>
      </c>
      <c r="I130" s="198">
        <v>0.7</v>
      </c>
      <c r="K130" s="231">
        <v>0</v>
      </c>
    </row>
    <row r="131" spans="1:11">
      <c r="A131" s="197" t="s">
        <v>8512</v>
      </c>
      <c r="B131" s="198">
        <v>5.9</v>
      </c>
      <c r="C131" s="198">
        <v>8.8000000000000007</v>
      </c>
      <c r="D131" s="198">
        <v>3.8</v>
      </c>
      <c r="E131" s="198">
        <v>85</v>
      </c>
      <c r="F131" s="198">
        <v>697</v>
      </c>
      <c r="G131" s="198">
        <v>4.5</v>
      </c>
      <c r="H131" s="198">
        <v>0.2</v>
      </c>
      <c r="I131" s="198">
        <v>0.7</v>
      </c>
      <c r="K131" s="231">
        <v>0</v>
      </c>
    </row>
    <row r="132" spans="1:11">
      <c r="A132" s="197" t="s">
        <v>8513</v>
      </c>
      <c r="B132" s="198">
        <v>6.5</v>
      </c>
      <c r="C132" s="198">
        <v>9</v>
      </c>
      <c r="D132" s="198">
        <v>3.6</v>
      </c>
      <c r="E132" s="198">
        <v>86</v>
      </c>
      <c r="F132" s="198">
        <v>936</v>
      </c>
      <c r="G132" s="198">
        <v>5.2</v>
      </c>
      <c r="H132" s="198">
        <v>0.2</v>
      </c>
      <c r="I132" s="198">
        <v>0.5</v>
      </c>
      <c r="K132" s="231">
        <v>0</v>
      </c>
    </row>
    <row r="133" spans="1:11">
      <c r="A133" s="197" t="s">
        <v>8380</v>
      </c>
      <c r="B133" s="198">
        <v>9.6999999999999993</v>
      </c>
      <c r="C133" s="198">
        <v>11.2</v>
      </c>
      <c r="D133" s="198">
        <v>6.8</v>
      </c>
      <c r="E133" s="198">
        <v>86</v>
      </c>
      <c r="F133" s="198">
        <v>339</v>
      </c>
      <c r="G133" s="198">
        <v>6.4</v>
      </c>
      <c r="H133" s="198">
        <v>0.7</v>
      </c>
      <c r="I133" s="198">
        <v>0.7</v>
      </c>
      <c r="K133" s="231">
        <v>0</v>
      </c>
    </row>
    <row r="134" spans="1:11">
      <c r="A134" s="197" t="s">
        <v>8514</v>
      </c>
      <c r="B134" s="198">
        <v>9.1999999999999993</v>
      </c>
      <c r="C134" s="198">
        <v>10.9</v>
      </c>
      <c r="D134" s="198">
        <v>9.6999999999999993</v>
      </c>
      <c r="E134" s="198">
        <v>84</v>
      </c>
      <c r="F134" s="198">
        <v>858</v>
      </c>
      <c r="G134" s="198">
        <v>5.6</v>
      </c>
      <c r="H134" s="198">
        <v>0.3</v>
      </c>
      <c r="I134" s="198">
        <v>0.8</v>
      </c>
      <c r="K134" s="231">
        <v>0</v>
      </c>
    </row>
    <row r="135" spans="1:11">
      <c r="A135" s="197" t="s">
        <v>8515</v>
      </c>
      <c r="B135" s="198">
        <v>7.5</v>
      </c>
      <c r="C135" s="198">
        <v>10.3</v>
      </c>
      <c r="D135" s="198">
        <v>7.2</v>
      </c>
      <c r="E135" s="198">
        <v>86</v>
      </c>
      <c r="F135" s="198">
        <v>153</v>
      </c>
      <c r="G135" s="198">
        <v>5.4</v>
      </c>
      <c r="H135" s="198">
        <v>1.8</v>
      </c>
      <c r="I135" s="198">
        <v>0.5</v>
      </c>
      <c r="K135" s="231">
        <v>0</v>
      </c>
    </row>
    <row r="136" spans="1:11">
      <c r="A136" s="197" t="s">
        <v>8516</v>
      </c>
      <c r="B136" s="198">
        <v>4.3</v>
      </c>
      <c r="C136" s="198">
        <v>7.7</v>
      </c>
      <c r="D136" s="198">
        <v>2.8</v>
      </c>
      <c r="E136" s="198">
        <v>84</v>
      </c>
      <c r="F136" s="198">
        <v>1014</v>
      </c>
      <c r="G136" s="198">
        <v>3.3</v>
      </c>
      <c r="H136" s="198">
        <v>0</v>
      </c>
      <c r="I136" s="198">
        <v>0.4</v>
      </c>
      <c r="K136" s="231">
        <v>0</v>
      </c>
    </row>
    <row r="137" spans="1:11">
      <c r="A137" s="197" t="s">
        <v>8517</v>
      </c>
      <c r="B137" s="198">
        <v>2.2000000000000002</v>
      </c>
      <c r="C137" s="198">
        <v>5.0999999999999996</v>
      </c>
      <c r="D137" s="198">
        <v>-1.4</v>
      </c>
      <c r="E137" s="198">
        <v>93</v>
      </c>
      <c r="F137" s="198">
        <v>697</v>
      </c>
      <c r="G137" s="198">
        <v>3.7</v>
      </c>
      <c r="H137" s="198">
        <v>5.8</v>
      </c>
      <c r="I137" s="198">
        <v>0.3</v>
      </c>
      <c r="K137" s="231">
        <v>0</v>
      </c>
    </row>
    <row r="138" spans="1:11">
      <c r="A138" s="197" t="s">
        <v>8518</v>
      </c>
      <c r="B138" s="198">
        <v>3.4</v>
      </c>
      <c r="C138" s="198">
        <v>4.3</v>
      </c>
      <c r="D138" s="198">
        <v>3.1</v>
      </c>
      <c r="E138" s="198">
        <v>86</v>
      </c>
      <c r="F138" s="198">
        <v>431</v>
      </c>
      <c r="G138" s="198">
        <v>9.1999999999999993</v>
      </c>
      <c r="H138" s="198">
        <v>6.7</v>
      </c>
      <c r="I138" s="198">
        <v>0.7</v>
      </c>
      <c r="K138" s="231">
        <v>0</v>
      </c>
    </row>
    <row r="139" spans="1:11">
      <c r="A139" s="197" t="s">
        <v>8519</v>
      </c>
      <c r="B139" s="198">
        <v>-2.6</v>
      </c>
      <c r="C139" s="198">
        <v>-1.1000000000000001</v>
      </c>
      <c r="D139" s="198">
        <v>-2.8</v>
      </c>
      <c r="E139" s="198">
        <v>69</v>
      </c>
      <c r="F139" s="198">
        <v>1311</v>
      </c>
      <c r="G139" s="198">
        <v>4.7</v>
      </c>
      <c r="H139" s="198">
        <v>0.1</v>
      </c>
      <c r="I139" s="198">
        <v>0.6</v>
      </c>
      <c r="K139" s="231">
        <v>0</v>
      </c>
    </row>
    <row r="140" spans="1:11">
      <c r="A140" s="197" t="s">
        <v>8381</v>
      </c>
      <c r="B140" s="198">
        <v>0.7</v>
      </c>
      <c r="C140" s="198">
        <v>3.8</v>
      </c>
      <c r="D140" s="198">
        <v>-5.0999999999999996</v>
      </c>
      <c r="E140" s="198">
        <v>89</v>
      </c>
      <c r="F140" s="198">
        <v>964</v>
      </c>
      <c r="G140" s="198">
        <v>3.4</v>
      </c>
      <c r="H140" s="198">
        <v>0.3</v>
      </c>
      <c r="I140" s="198">
        <v>0.3</v>
      </c>
      <c r="K140" s="231">
        <v>0</v>
      </c>
    </row>
    <row r="141" spans="1:11">
      <c r="A141" s="197" t="s">
        <v>8520</v>
      </c>
      <c r="B141" s="198">
        <v>1.4</v>
      </c>
      <c r="C141" s="198">
        <v>4.7</v>
      </c>
      <c r="D141" s="198">
        <v>-0.4</v>
      </c>
      <c r="E141" s="198">
        <v>92</v>
      </c>
      <c r="F141" s="198">
        <v>1100</v>
      </c>
      <c r="G141" s="198">
        <v>2.4</v>
      </c>
      <c r="H141" s="198">
        <v>0.2</v>
      </c>
      <c r="I141" s="198">
        <v>0.1</v>
      </c>
      <c r="K141" s="231">
        <v>0</v>
      </c>
    </row>
    <row r="142" spans="1:11">
      <c r="A142" s="197" t="s">
        <v>8521</v>
      </c>
      <c r="B142" s="198">
        <v>1.4</v>
      </c>
      <c r="C142" s="198">
        <v>5.7</v>
      </c>
      <c r="D142" s="198">
        <v>-0.4</v>
      </c>
      <c r="E142" s="198">
        <v>93</v>
      </c>
      <c r="F142" s="198">
        <v>958</v>
      </c>
      <c r="G142" s="198">
        <v>1.6</v>
      </c>
      <c r="H142" s="198">
        <v>0.2</v>
      </c>
      <c r="I142" s="198">
        <v>0.1</v>
      </c>
      <c r="K142" s="231">
        <v>0</v>
      </c>
    </row>
    <row r="143" spans="1:11">
      <c r="A143" s="197" t="s">
        <v>8522</v>
      </c>
      <c r="B143" s="198">
        <v>0.6</v>
      </c>
      <c r="C143" s="198">
        <v>3</v>
      </c>
      <c r="D143" s="198">
        <v>-2.5</v>
      </c>
      <c r="E143" s="198">
        <v>89</v>
      </c>
      <c r="F143" s="198">
        <v>1014</v>
      </c>
      <c r="G143" s="198">
        <v>4.4000000000000004</v>
      </c>
      <c r="H143" s="198">
        <v>0</v>
      </c>
      <c r="I143" s="198">
        <v>0.4</v>
      </c>
      <c r="K143" s="231">
        <v>0</v>
      </c>
    </row>
    <row r="144" spans="1:11">
      <c r="A144" s="197" t="s">
        <v>8523</v>
      </c>
      <c r="B144" s="198">
        <v>5.2</v>
      </c>
      <c r="C144" s="198">
        <v>10.7</v>
      </c>
      <c r="D144" s="198">
        <v>1.1000000000000001</v>
      </c>
      <c r="E144" s="198">
        <v>87</v>
      </c>
      <c r="F144" s="198">
        <v>733</v>
      </c>
      <c r="G144" s="198">
        <v>4.5</v>
      </c>
      <c r="H144" s="198">
        <v>2.2999999999999998</v>
      </c>
      <c r="I144" s="198">
        <v>0.7</v>
      </c>
      <c r="K144" s="231">
        <v>0</v>
      </c>
    </row>
    <row r="145" spans="1:11">
      <c r="A145" s="197" t="s">
        <v>8524</v>
      </c>
      <c r="B145" s="198">
        <v>5.5</v>
      </c>
      <c r="C145" s="198">
        <v>12</v>
      </c>
      <c r="D145" s="198">
        <v>-0.1</v>
      </c>
      <c r="E145" s="198">
        <v>93</v>
      </c>
      <c r="F145" s="198">
        <v>136</v>
      </c>
      <c r="G145" s="198">
        <v>5.2</v>
      </c>
      <c r="H145" s="198">
        <v>7</v>
      </c>
      <c r="I145" s="198">
        <v>0.3</v>
      </c>
      <c r="K145" s="231">
        <v>0</v>
      </c>
    </row>
    <row r="146" spans="1:11">
      <c r="A146" s="197" t="s">
        <v>8525</v>
      </c>
      <c r="B146" s="198">
        <v>2.4</v>
      </c>
      <c r="C146" s="198">
        <v>4.9000000000000004</v>
      </c>
      <c r="D146" s="198">
        <v>0.6</v>
      </c>
      <c r="E146" s="198">
        <v>91</v>
      </c>
      <c r="F146" s="198">
        <v>903</v>
      </c>
      <c r="G146" s="198">
        <v>1.6</v>
      </c>
      <c r="H146" s="198">
        <v>0.1</v>
      </c>
      <c r="I146" s="198">
        <v>0.2</v>
      </c>
      <c r="K146" s="231">
        <v>0</v>
      </c>
    </row>
    <row r="147" spans="1:11">
      <c r="A147" s="197" t="s">
        <v>8382</v>
      </c>
      <c r="B147" s="198">
        <v>1.2</v>
      </c>
      <c r="C147" s="198">
        <v>4.3</v>
      </c>
      <c r="D147" s="198">
        <v>0.8</v>
      </c>
      <c r="E147" s="198">
        <v>93</v>
      </c>
      <c r="F147" s="198">
        <v>772</v>
      </c>
      <c r="G147" s="198">
        <v>2.2999999999999998</v>
      </c>
      <c r="H147" s="198">
        <v>0.2</v>
      </c>
      <c r="I147" s="198">
        <v>0.2</v>
      </c>
      <c r="K147" s="231">
        <v>0</v>
      </c>
    </row>
    <row r="148" spans="1:11">
      <c r="A148" s="197" t="s">
        <v>8526</v>
      </c>
      <c r="B148" s="198">
        <v>1.6</v>
      </c>
      <c r="C148" s="198">
        <v>5.6</v>
      </c>
      <c r="D148" s="198">
        <v>-3</v>
      </c>
      <c r="E148" s="198">
        <v>92</v>
      </c>
      <c r="F148" s="198">
        <v>758</v>
      </c>
      <c r="G148" s="198">
        <v>2.8</v>
      </c>
      <c r="H148" s="198">
        <v>0.2</v>
      </c>
      <c r="I148" s="198">
        <v>0.3</v>
      </c>
      <c r="K148" s="231">
        <v>0</v>
      </c>
    </row>
    <row r="149" spans="1:11">
      <c r="A149" s="197" t="s">
        <v>8527</v>
      </c>
      <c r="B149" s="198">
        <v>2.9</v>
      </c>
      <c r="C149" s="198">
        <v>5.7</v>
      </c>
      <c r="D149" s="198">
        <v>-0.1</v>
      </c>
      <c r="E149" s="198">
        <v>92</v>
      </c>
      <c r="F149" s="198">
        <v>1131</v>
      </c>
      <c r="G149" s="198">
        <v>3.7</v>
      </c>
      <c r="H149" s="198">
        <v>0</v>
      </c>
      <c r="I149" s="198">
        <v>0.2</v>
      </c>
      <c r="K149" s="231">
        <v>0</v>
      </c>
    </row>
    <row r="150" spans="1:11">
      <c r="A150" s="197" t="s">
        <v>8528</v>
      </c>
      <c r="B150" s="198">
        <v>7.4</v>
      </c>
      <c r="C150" s="198">
        <v>9.6</v>
      </c>
      <c r="D150" s="198">
        <v>2</v>
      </c>
      <c r="E150" s="198">
        <v>92</v>
      </c>
      <c r="F150" s="198">
        <v>89</v>
      </c>
      <c r="G150" s="198">
        <v>6.5</v>
      </c>
      <c r="H150" s="198">
        <v>11.3</v>
      </c>
      <c r="I150" s="198">
        <v>0.3</v>
      </c>
      <c r="K150" s="231">
        <v>0</v>
      </c>
    </row>
    <row r="151" spans="1:11">
      <c r="A151" s="197" t="s">
        <v>8529</v>
      </c>
      <c r="B151" s="198">
        <v>10.4</v>
      </c>
      <c r="C151" s="198">
        <v>12</v>
      </c>
      <c r="D151" s="198">
        <v>5.7</v>
      </c>
      <c r="E151" s="198">
        <v>88</v>
      </c>
      <c r="F151" s="198">
        <v>403</v>
      </c>
      <c r="G151" s="198">
        <v>7.9</v>
      </c>
      <c r="H151" s="198">
        <v>1.9</v>
      </c>
      <c r="I151" s="198">
        <v>0.7</v>
      </c>
      <c r="K151" s="231">
        <v>0</v>
      </c>
    </row>
    <row r="152" spans="1:11">
      <c r="A152" s="197" t="s">
        <v>8530</v>
      </c>
      <c r="B152" s="198">
        <v>9.1999999999999993</v>
      </c>
      <c r="C152" s="198">
        <v>12</v>
      </c>
      <c r="D152" s="198">
        <v>11.3</v>
      </c>
      <c r="E152" s="198">
        <v>80</v>
      </c>
      <c r="F152" s="198">
        <v>425</v>
      </c>
      <c r="G152" s="198">
        <v>6.9</v>
      </c>
      <c r="H152" s="198">
        <v>1.9</v>
      </c>
      <c r="I152" s="198">
        <v>1.3</v>
      </c>
      <c r="K152" s="231">
        <v>0</v>
      </c>
    </row>
    <row r="153" spans="1:11">
      <c r="A153" s="197" t="s">
        <v>8531</v>
      </c>
      <c r="B153" s="198">
        <v>5.9</v>
      </c>
      <c r="C153" s="198">
        <v>7.6</v>
      </c>
      <c r="D153" s="198">
        <v>3.7</v>
      </c>
      <c r="E153" s="198">
        <v>69</v>
      </c>
      <c r="F153" s="198">
        <v>1358</v>
      </c>
      <c r="G153" s="198">
        <v>6.6</v>
      </c>
      <c r="H153" s="198">
        <v>0.9</v>
      </c>
      <c r="I153" s="198">
        <v>1.1000000000000001</v>
      </c>
      <c r="K153" s="231">
        <v>0</v>
      </c>
    </row>
    <row r="154" spans="1:11">
      <c r="A154" s="197" t="s">
        <v>8383</v>
      </c>
      <c r="B154" s="198">
        <v>8</v>
      </c>
      <c r="C154" s="198">
        <v>9.8000000000000007</v>
      </c>
      <c r="D154" s="198">
        <v>6</v>
      </c>
      <c r="E154" s="198">
        <v>79</v>
      </c>
      <c r="F154" s="198">
        <v>531</v>
      </c>
      <c r="G154" s="198">
        <v>7.8</v>
      </c>
      <c r="H154" s="198">
        <v>0.2</v>
      </c>
      <c r="I154" s="198">
        <v>1.2</v>
      </c>
      <c r="K154" s="231">
        <v>0</v>
      </c>
    </row>
    <row r="155" spans="1:11">
      <c r="A155" s="197" t="s">
        <v>8532</v>
      </c>
      <c r="B155" s="198">
        <v>8.4</v>
      </c>
      <c r="C155" s="198">
        <v>10.9</v>
      </c>
      <c r="D155" s="198">
        <v>9.1</v>
      </c>
      <c r="E155" s="198">
        <v>84</v>
      </c>
      <c r="F155" s="198">
        <v>275</v>
      </c>
      <c r="G155" s="198">
        <v>7.8</v>
      </c>
      <c r="H155" s="198">
        <v>4.8</v>
      </c>
      <c r="I155" s="198">
        <v>1</v>
      </c>
      <c r="K155" s="231">
        <v>0</v>
      </c>
    </row>
    <row r="156" spans="1:11">
      <c r="A156" s="197" t="s">
        <v>8533</v>
      </c>
      <c r="B156" s="198">
        <v>5</v>
      </c>
      <c r="C156" s="198">
        <v>6.4</v>
      </c>
      <c r="D156" s="198">
        <v>3.4</v>
      </c>
      <c r="E156" s="198">
        <v>80</v>
      </c>
      <c r="F156" s="198">
        <v>1006</v>
      </c>
      <c r="G156" s="198">
        <v>7</v>
      </c>
      <c r="H156" s="198">
        <v>3.1</v>
      </c>
      <c r="I156" s="198">
        <v>0.9</v>
      </c>
      <c r="K156" s="231">
        <v>0</v>
      </c>
    </row>
    <row r="157" spans="1:11">
      <c r="A157" s="197" t="s">
        <v>8534</v>
      </c>
      <c r="B157" s="198">
        <v>7.7</v>
      </c>
      <c r="C157" s="198">
        <v>9.5</v>
      </c>
      <c r="D157" s="198">
        <v>4.5999999999999996</v>
      </c>
      <c r="E157" s="198">
        <v>83</v>
      </c>
      <c r="F157" s="198">
        <v>194</v>
      </c>
      <c r="G157" s="198">
        <v>8.4</v>
      </c>
      <c r="H157" s="198">
        <v>6.8</v>
      </c>
      <c r="I157" s="198">
        <v>0.9</v>
      </c>
      <c r="K157" s="231">
        <v>0</v>
      </c>
    </row>
    <row r="158" spans="1:11">
      <c r="A158" s="197" t="s">
        <v>8535</v>
      </c>
      <c r="B158" s="198">
        <v>4.4000000000000004</v>
      </c>
      <c r="C158" s="198">
        <v>7.4</v>
      </c>
      <c r="D158" s="198">
        <v>3.7</v>
      </c>
      <c r="E158" s="198">
        <v>90</v>
      </c>
      <c r="F158" s="198">
        <v>1158</v>
      </c>
      <c r="G158" s="198">
        <v>3.3</v>
      </c>
      <c r="H158" s="198">
        <v>4.5999999999999996</v>
      </c>
      <c r="I158" s="198">
        <v>0.4</v>
      </c>
      <c r="K158" s="231">
        <v>0</v>
      </c>
    </row>
    <row r="159" spans="1:11">
      <c r="A159" s="197" t="s">
        <v>8536</v>
      </c>
      <c r="B159" s="198">
        <v>1.2</v>
      </c>
      <c r="C159" s="198">
        <v>4.8</v>
      </c>
      <c r="D159" s="198">
        <v>-2.2000000000000002</v>
      </c>
      <c r="E159" s="198">
        <v>83</v>
      </c>
      <c r="F159" s="198">
        <v>1525</v>
      </c>
      <c r="G159" s="198">
        <v>3.6</v>
      </c>
      <c r="H159" s="198">
        <v>0</v>
      </c>
      <c r="I159" s="198">
        <v>0.5</v>
      </c>
      <c r="K159" s="231">
        <v>0</v>
      </c>
    </row>
    <row r="160" spans="1:11">
      <c r="A160" s="197" t="s">
        <v>8537</v>
      </c>
      <c r="B160" s="198">
        <v>2.5</v>
      </c>
      <c r="C160" s="198">
        <v>5.7</v>
      </c>
      <c r="D160" s="198">
        <v>0.4</v>
      </c>
      <c r="E160" s="198">
        <v>83</v>
      </c>
      <c r="F160" s="198">
        <v>1211</v>
      </c>
      <c r="G160" s="198">
        <v>3.5</v>
      </c>
      <c r="H160" s="198">
        <v>5.6</v>
      </c>
      <c r="I160" s="198">
        <v>0.4</v>
      </c>
      <c r="K160" s="231">
        <v>0</v>
      </c>
    </row>
    <row r="161" spans="1:11">
      <c r="A161" s="197" t="s">
        <v>8384</v>
      </c>
      <c r="B161" s="198">
        <v>0.6</v>
      </c>
      <c r="C161" s="198">
        <v>3.3</v>
      </c>
      <c r="D161" s="198">
        <v>0.9</v>
      </c>
      <c r="E161" s="198">
        <v>91</v>
      </c>
      <c r="F161" s="198">
        <v>997</v>
      </c>
      <c r="G161" s="198">
        <v>2.9</v>
      </c>
      <c r="H161" s="198">
        <v>2.1</v>
      </c>
      <c r="I161" s="198">
        <v>0.4</v>
      </c>
      <c r="K161" s="231">
        <v>0</v>
      </c>
    </row>
    <row r="162" spans="1:11">
      <c r="A162" s="197" t="s">
        <v>8538</v>
      </c>
      <c r="B162" s="198">
        <v>-1.1000000000000001</v>
      </c>
      <c r="C162" s="198">
        <v>2.5</v>
      </c>
      <c r="D162" s="198">
        <v>-4.0999999999999996</v>
      </c>
      <c r="E162" s="198">
        <v>87</v>
      </c>
      <c r="F162" s="198">
        <v>994</v>
      </c>
      <c r="G162" s="198">
        <v>2.2000000000000002</v>
      </c>
      <c r="H162" s="198">
        <v>0</v>
      </c>
      <c r="I162" s="198">
        <v>0.4</v>
      </c>
      <c r="K162" s="231">
        <v>0</v>
      </c>
    </row>
    <row r="163" spans="1:11">
      <c r="A163" s="197" t="s">
        <v>8539</v>
      </c>
      <c r="B163" s="198">
        <v>0.1</v>
      </c>
      <c r="C163" s="198">
        <v>3.7</v>
      </c>
      <c r="D163" s="198">
        <v>-1.9</v>
      </c>
      <c r="E163" s="198">
        <v>84</v>
      </c>
      <c r="F163" s="198">
        <v>1272</v>
      </c>
      <c r="G163" s="198">
        <v>2.8</v>
      </c>
      <c r="H163" s="198">
        <v>0</v>
      </c>
      <c r="I163" s="198">
        <v>0.4</v>
      </c>
      <c r="K163" s="231">
        <v>0</v>
      </c>
    </row>
    <row r="164" spans="1:11">
      <c r="A164" s="197" t="s">
        <v>8540</v>
      </c>
      <c r="B164" s="198">
        <v>-0.3</v>
      </c>
      <c r="C164" s="198">
        <v>2.8</v>
      </c>
      <c r="D164" s="198">
        <v>-1.4</v>
      </c>
      <c r="E164" s="198">
        <v>85</v>
      </c>
      <c r="F164" s="198">
        <v>1658</v>
      </c>
      <c r="G164" s="198">
        <v>3.4</v>
      </c>
      <c r="H164" s="198">
        <v>0</v>
      </c>
      <c r="I164" s="198">
        <v>0.4</v>
      </c>
      <c r="K164" s="231">
        <v>0</v>
      </c>
    </row>
    <row r="165" spans="1:11">
      <c r="A165" s="197" t="s">
        <v>8541</v>
      </c>
      <c r="B165" s="198">
        <v>-1</v>
      </c>
      <c r="C165" s="198">
        <v>1.1000000000000001</v>
      </c>
      <c r="D165" s="198">
        <v>-2.2000000000000002</v>
      </c>
      <c r="E165" s="198">
        <v>88</v>
      </c>
      <c r="F165" s="198">
        <v>1058</v>
      </c>
      <c r="G165" s="198">
        <v>2.2999999999999998</v>
      </c>
      <c r="H165" s="198">
        <v>0.1</v>
      </c>
      <c r="I165" s="198">
        <v>0.3</v>
      </c>
      <c r="K165" s="231">
        <v>0</v>
      </c>
    </row>
    <row r="166" spans="1:11">
      <c r="A166" s="197" t="s">
        <v>8542</v>
      </c>
      <c r="B166" s="198">
        <v>2</v>
      </c>
      <c r="C166" s="198">
        <v>5.6</v>
      </c>
      <c r="D166" s="198">
        <v>-2.4</v>
      </c>
      <c r="E166" s="198">
        <v>85</v>
      </c>
      <c r="F166" s="198">
        <v>1553</v>
      </c>
      <c r="G166" s="198">
        <v>5</v>
      </c>
      <c r="H166" s="198">
        <v>4.4000000000000004</v>
      </c>
      <c r="I166" s="198">
        <v>0.6</v>
      </c>
      <c r="K166" s="231">
        <v>0</v>
      </c>
    </row>
    <row r="167" spans="1:11">
      <c r="A167" s="197" t="s">
        <v>8543</v>
      </c>
      <c r="B167" s="198">
        <v>2.7</v>
      </c>
      <c r="C167" s="198">
        <v>6.5</v>
      </c>
      <c r="D167" s="198">
        <v>-1.6</v>
      </c>
      <c r="E167" s="198">
        <v>86</v>
      </c>
      <c r="F167" s="198">
        <v>1467</v>
      </c>
      <c r="G167" s="198">
        <v>2.8</v>
      </c>
      <c r="H167" s="198">
        <v>0</v>
      </c>
      <c r="I167" s="198">
        <v>0.4</v>
      </c>
      <c r="K167" s="231">
        <v>0</v>
      </c>
    </row>
    <row r="168" spans="1:11">
      <c r="A168" s="197" t="s">
        <v>8385</v>
      </c>
      <c r="B168" s="198">
        <v>5.8</v>
      </c>
      <c r="C168" s="198">
        <v>8.6999999999999993</v>
      </c>
      <c r="D168" s="198">
        <v>4.3</v>
      </c>
      <c r="E168" s="198">
        <v>92</v>
      </c>
      <c r="F168" s="198">
        <v>283</v>
      </c>
      <c r="G168" s="198">
        <v>4.5999999999999996</v>
      </c>
      <c r="H168" s="198">
        <v>1.6</v>
      </c>
      <c r="I168" s="198">
        <v>0.3</v>
      </c>
      <c r="K168" s="231">
        <v>0</v>
      </c>
    </row>
    <row r="169" spans="1:11">
      <c r="A169" s="197" t="s">
        <v>8544</v>
      </c>
      <c r="B169" s="198">
        <v>3.1</v>
      </c>
      <c r="C169" s="198">
        <v>6.3</v>
      </c>
      <c r="D169" s="198">
        <v>0.5</v>
      </c>
      <c r="E169" s="198">
        <v>90</v>
      </c>
      <c r="F169" s="198">
        <v>986</v>
      </c>
      <c r="G169" s="198">
        <v>3</v>
      </c>
      <c r="H169" s="198">
        <v>0.2</v>
      </c>
      <c r="I169" s="198">
        <v>0.5</v>
      </c>
      <c r="K169" s="231">
        <v>0</v>
      </c>
    </row>
    <row r="170" spans="1:11">
      <c r="A170" s="197" t="s">
        <v>8545</v>
      </c>
      <c r="B170" s="198">
        <v>4.5</v>
      </c>
      <c r="C170" s="198">
        <v>8</v>
      </c>
      <c r="D170" s="198">
        <v>1.7</v>
      </c>
      <c r="E170" s="198">
        <v>84</v>
      </c>
      <c r="F170" s="198">
        <v>464</v>
      </c>
      <c r="G170" s="198">
        <v>6</v>
      </c>
      <c r="H170" s="198">
        <v>2.4</v>
      </c>
      <c r="I170" s="198">
        <v>0.9</v>
      </c>
      <c r="K170" s="231">
        <v>0</v>
      </c>
    </row>
    <row r="171" spans="1:11">
      <c r="A171" s="197" t="s">
        <v>8546</v>
      </c>
      <c r="B171" s="198">
        <v>2.1</v>
      </c>
      <c r="C171" s="198">
        <v>4.3</v>
      </c>
      <c r="D171" s="198">
        <v>1.4</v>
      </c>
      <c r="E171" s="198">
        <v>89</v>
      </c>
      <c r="F171" s="198">
        <v>803</v>
      </c>
      <c r="G171" s="198">
        <v>6.3</v>
      </c>
      <c r="H171" s="198">
        <v>6.8</v>
      </c>
      <c r="I171" s="198">
        <v>0.6</v>
      </c>
      <c r="K171" s="231">
        <v>0</v>
      </c>
    </row>
    <row r="172" spans="1:11">
      <c r="A172" s="197" t="s">
        <v>8547</v>
      </c>
      <c r="B172" s="198">
        <v>1.2</v>
      </c>
      <c r="C172" s="198">
        <v>3.8</v>
      </c>
      <c r="D172" s="198">
        <v>-0.4</v>
      </c>
      <c r="E172" s="198">
        <v>85</v>
      </c>
      <c r="F172" s="198">
        <v>961</v>
      </c>
      <c r="G172" s="198">
        <v>4.3</v>
      </c>
      <c r="H172" s="198">
        <v>3.2</v>
      </c>
      <c r="I172" s="198">
        <v>0.6</v>
      </c>
      <c r="K172" s="231">
        <v>0</v>
      </c>
    </row>
    <row r="173" spans="1:11">
      <c r="A173" s="197" t="s">
        <v>8548</v>
      </c>
      <c r="B173" s="198">
        <v>0.9</v>
      </c>
      <c r="C173" s="198">
        <v>4.7</v>
      </c>
      <c r="D173" s="198">
        <v>-1.6</v>
      </c>
      <c r="E173" s="198">
        <v>89</v>
      </c>
      <c r="F173" s="198">
        <v>1569</v>
      </c>
      <c r="G173" s="198">
        <v>3.7</v>
      </c>
      <c r="H173" s="198">
        <v>2.5</v>
      </c>
      <c r="I173" s="198">
        <v>0.5</v>
      </c>
      <c r="K173" s="231">
        <v>0</v>
      </c>
    </row>
    <row r="174" spans="1:11">
      <c r="A174" s="197" t="s">
        <v>8549</v>
      </c>
      <c r="B174" s="198">
        <v>2.1</v>
      </c>
      <c r="C174" s="198">
        <v>4.7</v>
      </c>
      <c r="D174" s="198">
        <v>-1</v>
      </c>
      <c r="E174" s="198">
        <v>81</v>
      </c>
      <c r="F174" s="198">
        <v>1036</v>
      </c>
      <c r="G174" s="198">
        <v>6</v>
      </c>
      <c r="H174" s="198">
        <v>1.8</v>
      </c>
      <c r="I174" s="198">
        <v>0.8</v>
      </c>
      <c r="K174" s="231">
        <v>0</v>
      </c>
    </row>
    <row r="175" spans="1:11">
      <c r="A175" s="197" t="s">
        <v>8386</v>
      </c>
      <c r="B175" s="198">
        <v>-0.3</v>
      </c>
      <c r="C175" s="198">
        <v>3</v>
      </c>
      <c r="D175" s="198">
        <v>-1.8</v>
      </c>
      <c r="E175" s="198">
        <v>73</v>
      </c>
      <c r="F175" s="198">
        <v>1828</v>
      </c>
      <c r="G175" s="198">
        <v>2.6</v>
      </c>
      <c r="H175" s="198">
        <v>0.1</v>
      </c>
      <c r="I175" s="198">
        <v>0.7</v>
      </c>
      <c r="K175" s="231">
        <v>0</v>
      </c>
    </row>
    <row r="176" spans="1:11">
      <c r="A176" s="197" t="s">
        <v>8550</v>
      </c>
      <c r="B176" s="198">
        <v>-0.5</v>
      </c>
      <c r="C176" s="198">
        <v>2.8</v>
      </c>
      <c r="D176" s="198">
        <v>-3.3</v>
      </c>
      <c r="E176" s="198">
        <v>79</v>
      </c>
      <c r="F176" s="198">
        <v>1442</v>
      </c>
      <c r="G176" s="198">
        <v>1.6</v>
      </c>
      <c r="H176" s="198">
        <v>0.3</v>
      </c>
      <c r="I176" s="198">
        <v>0.4</v>
      </c>
      <c r="K176" s="231">
        <v>0</v>
      </c>
    </row>
    <row r="177" spans="1:11">
      <c r="A177" s="197" t="s">
        <v>8551</v>
      </c>
      <c r="B177" s="198">
        <v>0.3</v>
      </c>
      <c r="C177" s="198">
        <v>4.5999999999999996</v>
      </c>
      <c r="D177" s="198">
        <v>-2.2000000000000002</v>
      </c>
      <c r="E177" s="198">
        <v>84</v>
      </c>
      <c r="F177" s="198">
        <v>2153</v>
      </c>
      <c r="G177" s="198">
        <v>3.7</v>
      </c>
      <c r="H177" s="198">
        <v>0</v>
      </c>
      <c r="I177" s="198">
        <v>0.7</v>
      </c>
      <c r="K177" s="231">
        <v>0</v>
      </c>
    </row>
    <row r="178" spans="1:11">
      <c r="A178" s="197" t="s">
        <v>8552</v>
      </c>
      <c r="B178" s="198">
        <v>-0.6</v>
      </c>
      <c r="C178" s="198">
        <v>2.7</v>
      </c>
      <c r="D178" s="198">
        <v>-1.7</v>
      </c>
      <c r="E178" s="198">
        <v>78</v>
      </c>
      <c r="F178" s="198">
        <v>2114</v>
      </c>
      <c r="G178" s="198">
        <v>4.9000000000000004</v>
      </c>
      <c r="H178" s="198">
        <v>0.4</v>
      </c>
      <c r="I178" s="198">
        <v>0.7</v>
      </c>
      <c r="K178" s="231">
        <v>0</v>
      </c>
    </row>
    <row r="179" spans="1:11">
      <c r="A179" s="197" t="s">
        <v>8553</v>
      </c>
      <c r="B179" s="198">
        <v>-1.3</v>
      </c>
      <c r="C179" s="198">
        <v>0.9</v>
      </c>
      <c r="D179" s="198">
        <v>-3</v>
      </c>
      <c r="E179" s="198">
        <v>68</v>
      </c>
      <c r="F179" s="198">
        <v>2011</v>
      </c>
      <c r="G179" s="198">
        <v>7.4</v>
      </c>
      <c r="H179" s="198">
        <v>0</v>
      </c>
      <c r="I179" s="198">
        <v>1.1000000000000001</v>
      </c>
      <c r="K179" s="231">
        <v>0</v>
      </c>
    </row>
    <row r="180" spans="1:11">
      <c r="A180" s="197" t="s">
        <v>8554</v>
      </c>
      <c r="B180" s="198">
        <v>1.6</v>
      </c>
      <c r="C180" s="198">
        <v>4.7</v>
      </c>
      <c r="D180" s="198">
        <v>-3.1</v>
      </c>
      <c r="E180" s="198">
        <v>74</v>
      </c>
      <c r="F180" s="198">
        <v>2333</v>
      </c>
      <c r="G180" s="198">
        <v>5.2</v>
      </c>
      <c r="H180" s="198">
        <v>0.1</v>
      </c>
      <c r="I180" s="198">
        <v>1</v>
      </c>
      <c r="K180" s="231">
        <v>0</v>
      </c>
    </row>
    <row r="181" spans="1:11">
      <c r="A181" s="197" t="s">
        <v>8555</v>
      </c>
      <c r="B181" s="198">
        <v>3.6</v>
      </c>
      <c r="C181" s="198">
        <v>6.5</v>
      </c>
      <c r="D181" s="198">
        <v>2.8</v>
      </c>
      <c r="E181" s="198">
        <v>77</v>
      </c>
      <c r="F181" s="198">
        <v>1378</v>
      </c>
      <c r="G181" s="198">
        <v>4.5999999999999996</v>
      </c>
      <c r="H181" s="198">
        <v>0.2</v>
      </c>
      <c r="I181" s="198">
        <v>1</v>
      </c>
      <c r="K181" s="231">
        <v>0</v>
      </c>
    </row>
    <row r="182" spans="1:11">
      <c r="A182" s="197" t="s">
        <v>8387</v>
      </c>
      <c r="B182" s="198">
        <v>2.8</v>
      </c>
      <c r="C182" s="198">
        <v>5.8</v>
      </c>
      <c r="D182" s="198">
        <v>-1.8</v>
      </c>
      <c r="E182" s="198">
        <v>92</v>
      </c>
      <c r="F182" s="198">
        <v>1075</v>
      </c>
      <c r="G182" s="198">
        <v>2</v>
      </c>
      <c r="H182" s="198">
        <v>0.4</v>
      </c>
      <c r="I182" s="198">
        <v>0.4</v>
      </c>
      <c r="K182" s="231">
        <v>0</v>
      </c>
    </row>
    <row r="183" spans="1:11">
      <c r="A183" s="197" t="s">
        <v>8556</v>
      </c>
      <c r="B183" s="198">
        <v>3.8</v>
      </c>
      <c r="C183" s="198">
        <v>6.8</v>
      </c>
      <c r="D183" s="198">
        <v>1.5</v>
      </c>
      <c r="E183" s="198">
        <v>89</v>
      </c>
      <c r="F183" s="198">
        <v>1181</v>
      </c>
      <c r="G183" s="198">
        <v>2.4</v>
      </c>
      <c r="H183" s="198">
        <v>0.4</v>
      </c>
      <c r="I183" s="198">
        <v>0.6</v>
      </c>
      <c r="K183" s="231">
        <v>0</v>
      </c>
    </row>
    <row r="184" spans="1:11">
      <c r="A184" s="197" t="s">
        <v>8557</v>
      </c>
      <c r="B184" s="198">
        <v>2</v>
      </c>
      <c r="C184" s="198">
        <v>7.6</v>
      </c>
      <c r="D184" s="198">
        <v>-0.6</v>
      </c>
      <c r="E184" s="198">
        <v>88</v>
      </c>
      <c r="F184" s="198">
        <v>2472</v>
      </c>
      <c r="G184" s="198">
        <v>2.4</v>
      </c>
      <c r="H184" s="198">
        <v>0</v>
      </c>
      <c r="I184" s="198">
        <v>0.6</v>
      </c>
      <c r="K184" s="231">
        <v>0</v>
      </c>
    </row>
    <row r="185" spans="1:11">
      <c r="A185" s="197" t="s">
        <v>8558</v>
      </c>
      <c r="B185" s="198">
        <v>0.1</v>
      </c>
      <c r="C185" s="198">
        <v>4.3</v>
      </c>
      <c r="D185" s="198">
        <v>-3.1</v>
      </c>
      <c r="E185" s="198">
        <v>94</v>
      </c>
      <c r="F185" s="198">
        <v>1842</v>
      </c>
      <c r="G185" s="198">
        <v>1.9</v>
      </c>
      <c r="H185" s="198">
        <v>0</v>
      </c>
      <c r="I185" s="198">
        <v>0.4</v>
      </c>
      <c r="K185" s="231">
        <v>0</v>
      </c>
    </row>
    <row r="186" spans="1:11">
      <c r="A186" s="197" t="s">
        <v>8559</v>
      </c>
      <c r="B186" s="198">
        <v>5.7</v>
      </c>
      <c r="C186" s="198">
        <v>10.199999999999999</v>
      </c>
      <c r="D186" s="198">
        <v>-1.2</v>
      </c>
      <c r="E186" s="198">
        <v>85</v>
      </c>
      <c r="F186" s="198">
        <v>2072</v>
      </c>
      <c r="G186" s="198">
        <v>6.5</v>
      </c>
      <c r="H186" s="198">
        <v>1.8</v>
      </c>
      <c r="I186" s="198">
        <v>1.1000000000000001</v>
      </c>
      <c r="K186" s="231">
        <v>0</v>
      </c>
    </row>
    <row r="187" spans="1:11">
      <c r="A187" s="197" t="s">
        <v>8560</v>
      </c>
      <c r="B187" s="198">
        <v>5.4</v>
      </c>
      <c r="C187" s="198">
        <v>6.6</v>
      </c>
      <c r="D187" s="198">
        <v>6</v>
      </c>
      <c r="E187" s="198">
        <v>92</v>
      </c>
      <c r="F187" s="198">
        <v>794</v>
      </c>
      <c r="G187" s="198">
        <v>4.4000000000000004</v>
      </c>
      <c r="H187" s="198">
        <v>4.2</v>
      </c>
      <c r="I187" s="198">
        <v>0.5</v>
      </c>
      <c r="K187" s="231">
        <v>0</v>
      </c>
    </row>
    <row r="188" spans="1:11">
      <c r="A188" s="197" t="s">
        <v>8561</v>
      </c>
      <c r="B188" s="198">
        <v>5.0999999999999996</v>
      </c>
      <c r="C188" s="198">
        <v>10.1</v>
      </c>
      <c r="D188" s="198">
        <v>2.4</v>
      </c>
      <c r="E188" s="198">
        <v>86</v>
      </c>
      <c r="F188" s="198">
        <v>1586</v>
      </c>
      <c r="G188" s="198">
        <v>2.7</v>
      </c>
      <c r="H188" s="198">
        <v>0.5</v>
      </c>
      <c r="I188" s="198">
        <v>0.9</v>
      </c>
      <c r="K188" s="231">
        <v>0</v>
      </c>
    </row>
    <row r="189" spans="1:11">
      <c r="A189" s="197" t="s">
        <v>8388</v>
      </c>
      <c r="B189" s="198">
        <v>4.7</v>
      </c>
      <c r="C189" s="198">
        <v>10.199999999999999</v>
      </c>
      <c r="D189" s="198">
        <v>-0.7</v>
      </c>
      <c r="E189" s="198">
        <v>83</v>
      </c>
      <c r="F189" s="198">
        <v>1872</v>
      </c>
      <c r="G189" s="198">
        <v>2.5</v>
      </c>
      <c r="H189" s="198">
        <v>0.1</v>
      </c>
      <c r="I189" s="198">
        <v>0.9</v>
      </c>
      <c r="K189" s="231">
        <v>0</v>
      </c>
    </row>
    <row r="190" spans="1:11">
      <c r="A190" s="197" t="s">
        <v>8562</v>
      </c>
      <c r="B190" s="198">
        <v>3.5</v>
      </c>
      <c r="C190" s="198">
        <v>7.9</v>
      </c>
      <c r="D190" s="198">
        <v>2</v>
      </c>
      <c r="E190" s="198">
        <v>89</v>
      </c>
      <c r="F190" s="198">
        <v>1175</v>
      </c>
      <c r="G190" s="198">
        <v>3.1</v>
      </c>
      <c r="H190" s="198">
        <v>1.1000000000000001</v>
      </c>
      <c r="I190" s="198">
        <v>0.8</v>
      </c>
      <c r="K190" s="231">
        <v>0</v>
      </c>
    </row>
    <row r="191" spans="1:11">
      <c r="A191" s="197" t="s">
        <v>8563</v>
      </c>
      <c r="B191" s="198">
        <v>1</v>
      </c>
      <c r="C191" s="198">
        <v>5.4</v>
      </c>
      <c r="D191" s="198">
        <v>-2.9</v>
      </c>
      <c r="E191" s="198">
        <v>92</v>
      </c>
      <c r="F191" s="198">
        <v>2050</v>
      </c>
      <c r="G191" s="198">
        <v>1.7</v>
      </c>
      <c r="H191" s="198">
        <v>0.1</v>
      </c>
      <c r="I191" s="198">
        <v>0.5</v>
      </c>
      <c r="K191" s="231">
        <v>0</v>
      </c>
    </row>
    <row r="192" spans="1:11">
      <c r="A192" s="197" t="s">
        <v>8564</v>
      </c>
      <c r="B192" s="198">
        <v>4.5</v>
      </c>
      <c r="C192" s="198">
        <v>8.1</v>
      </c>
      <c r="D192" s="198">
        <v>0.5</v>
      </c>
      <c r="E192" s="198">
        <v>79</v>
      </c>
      <c r="F192" s="198">
        <v>2344</v>
      </c>
      <c r="G192" s="198">
        <v>4.5999999999999996</v>
      </c>
      <c r="H192" s="198">
        <v>0.4</v>
      </c>
      <c r="I192" s="198">
        <v>1.1000000000000001</v>
      </c>
      <c r="K192" s="231">
        <v>0</v>
      </c>
    </row>
    <row r="193" spans="1:11">
      <c r="A193" s="197" t="s">
        <v>8565</v>
      </c>
      <c r="B193" s="198">
        <v>5.0999999999999996</v>
      </c>
      <c r="C193" s="198">
        <v>6.4</v>
      </c>
      <c r="D193" s="198">
        <v>3.5</v>
      </c>
      <c r="E193" s="198">
        <v>94</v>
      </c>
      <c r="F193" s="198">
        <v>367</v>
      </c>
      <c r="G193" s="198">
        <v>6.9</v>
      </c>
      <c r="H193" s="198">
        <v>15.7</v>
      </c>
      <c r="I193" s="198">
        <v>0.3</v>
      </c>
      <c r="K193" s="231">
        <v>0</v>
      </c>
    </row>
    <row r="194" spans="1:11">
      <c r="A194" s="197" t="s">
        <v>8566</v>
      </c>
      <c r="B194" s="198">
        <v>1.8</v>
      </c>
      <c r="C194" s="198">
        <v>4.5999999999999996</v>
      </c>
      <c r="D194" s="198">
        <v>1.2</v>
      </c>
      <c r="E194" s="198">
        <v>92</v>
      </c>
      <c r="F194" s="198">
        <v>1181</v>
      </c>
      <c r="G194" s="198">
        <v>3.1</v>
      </c>
      <c r="H194" s="198">
        <v>2.8</v>
      </c>
      <c r="I194" s="198">
        <v>0.5</v>
      </c>
      <c r="K194" s="231">
        <v>0</v>
      </c>
    </row>
    <row r="195" spans="1:11">
      <c r="A195" s="197" t="s">
        <v>8567</v>
      </c>
      <c r="B195" s="198">
        <v>3</v>
      </c>
      <c r="C195" s="198">
        <v>7.2</v>
      </c>
      <c r="D195" s="198">
        <v>-3.2</v>
      </c>
      <c r="E195" s="198">
        <v>76</v>
      </c>
      <c r="F195" s="198">
        <v>2808</v>
      </c>
      <c r="G195" s="198">
        <v>5.0999999999999996</v>
      </c>
      <c r="H195" s="198">
        <v>1.1000000000000001</v>
      </c>
      <c r="I195" s="198">
        <v>1.3</v>
      </c>
      <c r="K195" s="231">
        <v>0</v>
      </c>
    </row>
    <row r="196" spans="1:11">
      <c r="A196" s="197" t="s">
        <v>8389</v>
      </c>
      <c r="B196" s="198">
        <v>5.8</v>
      </c>
      <c r="C196" s="198">
        <v>9.4</v>
      </c>
      <c r="D196" s="198">
        <v>3.3</v>
      </c>
      <c r="E196" s="198">
        <v>78</v>
      </c>
      <c r="F196" s="198">
        <v>2314</v>
      </c>
      <c r="G196" s="198">
        <v>6.3</v>
      </c>
      <c r="H196" s="198">
        <v>8</v>
      </c>
      <c r="I196" s="198">
        <v>1.4</v>
      </c>
      <c r="K196" s="231">
        <v>0</v>
      </c>
    </row>
    <row r="197" spans="1:11">
      <c r="A197" s="197" t="s">
        <v>8568</v>
      </c>
      <c r="B197" s="198">
        <v>4.8</v>
      </c>
      <c r="C197" s="198">
        <v>9</v>
      </c>
      <c r="D197" s="198">
        <v>2.4</v>
      </c>
      <c r="E197" s="198">
        <v>73</v>
      </c>
      <c r="F197" s="198">
        <v>2317</v>
      </c>
      <c r="G197" s="198">
        <v>5.6</v>
      </c>
      <c r="H197" s="198">
        <v>1</v>
      </c>
      <c r="I197" s="198">
        <v>1.6</v>
      </c>
      <c r="K197" s="231">
        <v>0</v>
      </c>
    </row>
    <row r="198" spans="1:11">
      <c r="A198" s="197" t="s">
        <v>8569</v>
      </c>
      <c r="B198" s="198">
        <v>4</v>
      </c>
      <c r="C198" s="198">
        <v>8.9</v>
      </c>
      <c r="D198" s="198">
        <v>1</v>
      </c>
      <c r="E198" s="198">
        <v>94</v>
      </c>
      <c r="F198" s="198">
        <v>1231</v>
      </c>
      <c r="G198" s="198">
        <v>2.9</v>
      </c>
      <c r="H198" s="198">
        <v>2</v>
      </c>
      <c r="I198" s="198">
        <v>0.5</v>
      </c>
      <c r="K198" s="231">
        <v>0</v>
      </c>
    </row>
    <row r="199" spans="1:11">
      <c r="A199" s="197" t="s">
        <v>8570</v>
      </c>
      <c r="B199" s="198">
        <v>7.5</v>
      </c>
      <c r="C199" s="198">
        <v>10.7</v>
      </c>
      <c r="D199" s="198">
        <v>4.4000000000000004</v>
      </c>
      <c r="E199" s="198">
        <v>95</v>
      </c>
      <c r="F199" s="198">
        <v>597</v>
      </c>
      <c r="G199" s="198">
        <v>4.5999999999999996</v>
      </c>
      <c r="H199" s="198">
        <v>8.3000000000000007</v>
      </c>
      <c r="I199" s="198">
        <v>0.4</v>
      </c>
      <c r="K199" s="231">
        <v>0</v>
      </c>
    </row>
    <row r="200" spans="1:11">
      <c r="A200" s="197" t="s">
        <v>8571</v>
      </c>
      <c r="B200" s="198">
        <v>3</v>
      </c>
      <c r="C200" s="198">
        <v>7.6</v>
      </c>
      <c r="D200" s="198">
        <v>1.8</v>
      </c>
      <c r="E200" s="198">
        <v>72</v>
      </c>
      <c r="F200" s="198">
        <v>3200</v>
      </c>
      <c r="G200" s="198">
        <v>4.0999999999999996</v>
      </c>
      <c r="H200" s="198">
        <v>0.1</v>
      </c>
      <c r="I200" s="198">
        <v>1.4</v>
      </c>
      <c r="K200" s="231">
        <v>0</v>
      </c>
    </row>
    <row r="201" spans="1:11">
      <c r="A201" s="197" t="s">
        <v>8572</v>
      </c>
      <c r="B201" s="198">
        <v>4.3</v>
      </c>
      <c r="C201" s="198">
        <v>7.3</v>
      </c>
      <c r="D201" s="198">
        <v>-1.5</v>
      </c>
      <c r="E201" s="198">
        <v>83</v>
      </c>
      <c r="F201" s="198">
        <v>1178</v>
      </c>
      <c r="G201" s="198">
        <v>6.2</v>
      </c>
      <c r="H201" s="198">
        <v>1</v>
      </c>
      <c r="I201" s="198">
        <v>1</v>
      </c>
      <c r="K201" s="231">
        <v>0</v>
      </c>
    </row>
    <row r="202" spans="1:11">
      <c r="A202" s="197" t="s">
        <v>8573</v>
      </c>
      <c r="B202" s="198">
        <v>9</v>
      </c>
      <c r="C202" s="198">
        <v>11.2</v>
      </c>
      <c r="D202" s="198">
        <v>6.6</v>
      </c>
      <c r="E202" s="198">
        <v>76</v>
      </c>
      <c r="F202" s="198">
        <v>2286</v>
      </c>
      <c r="G202" s="198">
        <v>7</v>
      </c>
      <c r="H202" s="198">
        <v>4</v>
      </c>
      <c r="I202" s="198">
        <v>1.9</v>
      </c>
      <c r="K202" s="231">
        <v>0</v>
      </c>
    </row>
    <row r="203" spans="1:11">
      <c r="A203" s="197" t="s">
        <v>8390</v>
      </c>
      <c r="B203" s="198">
        <v>5.3</v>
      </c>
      <c r="C203" s="198">
        <v>8.5</v>
      </c>
      <c r="D203" s="198">
        <v>4.2</v>
      </c>
      <c r="E203" s="198">
        <v>72</v>
      </c>
      <c r="F203" s="198">
        <v>2978</v>
      </c>
      <c r="G203" s="198">
        <v>6.6</v>
      </c>
      <c r="H203" s="198">
        <v>1.5</v>
      </c>
      <c r="I203" s="198">
        <v>1.9</v>
      </c>
      <c r="K203" s="231">
        <v>0</v>
      </c>
    </row>
    <row r="204" spans="1:11">
      <c r="A204" s="197" t="s">
        <v>8574</v>
      </c>
      <c r="B204" s="198">
        <v>4.8</v>
      </c>
      <c r="C204" s="198">
        <v>9.1</v>
      </c>
      <c r="D204" s="198">
        <v>2.2000000000000002</v>
      </c>
      <c r="E204" s="198">
        <v>75</v>
      </c>
      <c r="F204" s="198">
        <v>2306</v>
      </c>
      <c r="G204" s="198">
        <v>5.5</v>
      </c>
      <c r="H204" s="198">
        <v>1.8</v>
      </c>
      <c r="I204" s="198">
        <v>1.5</v>
      </c>
      <c r="K204" s="231">
        <v>0</v>
      </c>
    </row>
    <row r="205" spans="1:11">
      <c r="A205" s="197" t="s">
        <v>8575</v>
      </c>
      <c r="B205" s="198">
        <v>3.9</v>
      </c>
      <c r="C205" s="198">
        <v>7.9</v>
      </c>
      <c r="D205" s="198">
        <v>0.6</v>
      </c>
      <c r="E205" s="198">
        <v>75</v>
      </c>
      <c r="F205" s="198">
        <v>3203</v>
      </c>
      <c r="G205" s="198">
        <v>4.2</v>
      </c>
      <c r="H205" s="198">
        <v>0.2</v>
      </c>
      <c r="I205" s="198">
        <v>1.5</v>
      </c>
      <c r="K205" s="231">
        <v>0</v>
      </c>
    </row>
    <row r="206" spans="1:11">
      <c r="A206" s="197" t="s">
        <v>8576</v>
      </c>
      <c r="B206" s="198">
        <v>3.3</v>
      </c>
      <c r="C206" s="198">
        <v>9.5</v>
      </c>
      <c r="D206" s="198">
        <v>-0.6</v>
      </c>
      <c r="E206" s="198">
        <v>81</v>
      </c>
      <c r="F206" s="198">
        <v>3631</v>
      </c>
      <c r="G206" s="198">
        <v>2.6</v>
      </c>
      <c r="H206" s="198">
        <v>0</v>
      </c>
      <c r="I206" s="198">
        <v>1.3</v>
      </c>
      <c r="K206" s="231">
        <v>0</v>
      </c>
    </row>
    <row r="207" spans="1:11">
      <c r="A207" s="197" t="s">
        <v>8577</v>
      </c>
      <c r="B207" s="198">
        <v>3.6</v>
      </c>
      <c r="C207" s="198">
        <v>10.1</v>
      </c>
      <c r="D207" s="198">
        <v>-2.2999999999999998</v>
      </c>
      <c r="E207" s="198">
        <v>82</v>
      </c>
      <c r="F207" s="198">
        <v>3186</v>
      </c>
      <c r="G207" s="198">
        <v>2.4</v>
      </c>
      <c r="H207" s="198">
        <v>0</v>
      </c>
      <c r="I207" s="198">
        <v>1.2</v>
      </c>
      <c r="K207" s="231">
        <v>0</v>
      </c>
    </row>
    <row r="208" spans="1:11">
      <c r="A208" s="197" t="s">
        <v>8578</v>
      </c>
      <c r="B208" s="198">
        <v>6.5</v>
      </c>
      <c r="C208" s="198">
        <v>13.7</v>
      </c>
      <c r="D208" s="198">
        <v>1</v>
      </c>
      <c r="E208" s="198">
        <v>76</v>
      </c>
      <c r="F208" s="198">
        <v>3442</v>
      </c>
      <c r="G208" s="198">
        <v>3.2</v>
      </c>
      <c r="H208" s="198">
        <v>0</v>
      </c>
      <c r="I208" s="198">
        <v>1.7</v>
      </c>
      <c r="K208" s="231">
        <v>0</v>
      </c>
    </row>
    <row r="209" spans="1:11">
      <c r="A209" s="197" t="s">
        <v>8579</v>
      </c>
      <c r="B209" s="198">
        <v>7.6</v>
      </c>
      <c r="C209" s="198">
        <v>15</v>
      </c>
      <c r="D209" s="198">
        <v>1.2</v>
      </c>
      <c r="E209" s="198">
        <v>80</v>
      </c>
      <c r="F209" s="198">
        <v>3942</v>
      </c>
      <c r="G209" s="198">
        <v>2.6</v>
      </c>
      <c r="H209" s="198">
        <v>0</v>
      </c>
      <c r="I209" s="198">
        <v>1.8</v>
      </c>
      <c r="K209" s="231">
        <v>0</v>
      </c>
    </row>
    <row r="210" spans="1:11">
      <c r="A210" s="197" t="s">
        <v>8391</v>
      </c>
      <c r="B210" s="198">
        <v>8.6</v>
      </c>
      <c r="C210" s="198">
        <v>12.7</v>
      </c>
      <c r="D210" s="198">
        <v>5.3</v>
      </c>
      <c r="E210" s="198">
        <v>88</v>
      </c>
      <c r="F210" s="198">
        <v>2497</v>
      </c>
      <c r="G210" s="198">
        <v>1.9</v>
      </c>
      <c r="H210" s="198">
        <v>0.2</v>
      </c>
      <c r="I210" s="198">
        <v>1.1000000000000001</v>
      </c>
      <c r="K210" s="231">
        <v>0</v>
      </c>
    </row>
    <row r="211" spans="1:11">
      <c r="A211" s="197" t="s">
        <v>8580</v>
      </c>
      <c r="B211" s="198">
        <v>8.4</v>
      </c>
      <c r="C211" s="198">
        <v>12.3</v>
      </c>
      <c r="D211" s="198">
        <v>5.3</v>
      </c>
      <c r="E211" s="198">
        <v>81</v>
      </c>
      <c r="F211" s="198">
        <v>1733</v>
      </c>
      <c r="G211" s="198">
        <v>2.9</v>
      </c>
      <c r="H211" s="198">
        <v>0.3</v>
      </c>
      <c r="I211" s="198">
        <v>1.3</v>
      </c>
      <c r="K211" s="231">
        <v>0</v>
      </c>
    </row>
    <row r="212" spans="1:11">
      <c r="A212" s="197" t="s">
        <v>8581</v>
      </c>
      <c r="B212" s="198">
        <v>6</v>
      </c>
      <c r="C212" s="198">
        <v>11.9</v>
      </c>
      <c r="D212" s="198">
        <v>2.2000000000000002</v>
      </c>
      <c r="E212" s="198">
        <v>76</v>
      </c>
      <c r="F212" s="198">
        <v>3450</v>
      </c>
      <c r="G212" s="198">
        <v>2.6</v>
      </c>
      <c r="H212" s="198">
        <v>0</v>
      </c>
      <c r="I212" s="198">
        <v>1.6</v>
      </c>
      <c r="K212" s="231">
        <v>0</v>
      </c>
    </row>
    <row r="213" spans="1:11">
      <c r="A213" s="197" t="s">
        <v>8582</v>
      </c>
      <c r="B213" s="198">
        <v>5.8</v>
      </c>
      <c r="C213" s="198">
        <v>12.3</v>
      </c>
      <c r="D213" s="198">
        <v>0.1</v>
      </c>
      <c r="E213" s="198">
        <v>64</v>
      </c>
      <c r="F213" s="198">
        <v>4275</v>
      </c>
      <c r="G213" s="198">
        <v>3.7</v>
      </c>
      <c r="H213" s="198">
        <v>0</v>
      </c>
      <c r="I213" s="198">
        <v>2.1</v>
      </c>
      <c r="K213" s="231">
        <v>0</v>
      </c>
    </row>
    <row r="214" spans="1:11">
      <c r="A214" s="197" t="s">
        <v>8583</v>
      </c>
      <c r="B214" s="198">
        <v>5</v>
      </c>
      <c r="C214" s="198">
        <v>10.3</v>
      </c>
      <c r="D214" s="198">
        <v>0.6</v>
      </c>
      <c r="E214" s="198">
        <v>71</v>
      </c>
      <c r="F214" s="198">
        <v>3308</v>
      </c>
      <c r="G214" s="198">
        <v>3.2</v>
      </c>
      <c r="H214" s="198">
        <v>0</v>
      </c>
      <c r="I214" s="198">
        <v>1.7</v>
      </c>
      <c r="K214" s="231">
        <v>0</v>
      </c>
    </row>
    <row r="215" spans="1:11">
      <c r="A215" s="197" t="s">
        <v>8584</v>
      </c>
      <c r="B215" s="198">
        <v>5.5</v>
      </c>
      <c r="C215" s="198">
        <v>8.9</v>
      </c>
      <c r="D215" s="198">
        <v>1.7</v>
      </c>
      <c r="E215" s="198">
        <v>69</v>
      </c>
      <c r="F215" s="198">
        <v>3314</v>
      </c>
      <c r="G215" s="198">
        <v>4.5999999999999996</v>
      </c>
      <c r="H215" s="198">
        <v>0.2</v>
      </c>
      <c r="I215" s="198">
        <v>1.7</v>
      </c>
      <c r="K215" s="231">
        <v>0</v>
      </c>
    </row>
    <row r="216" spans="1:11">
      <c r="A216" s="197" t="s">
        <v>8585</v>
      </c>
      <c r="B216" s="198">
        <v>4.9000000000000004</v>
      </c>
      <c r="C216" s="198">
        <v>7.4</v>
      </c>
      <c r="D216" s="198">
        <v>3.7</v>
      </c>
      <c r="E216" s="198">
        <v>82</v>
      </c>
      <c r="F216" s="198">
        <v>1283</v>
      </c>
      <c r="G216" s="198">
        <v>3.3</v>
      </c>
      <c r="H216" s="198">
        <v>1.9</v>
      </c>
      <c r="I216" s="198">
        <v>1</v>
      </c>
      <c r="K216" s="231">
        <v>0</v>
      </c>
    </row>
    <row r="217" spans="1:11">
      <c r="A217" s="197" t="s">
        <v>8392</v>
      </c>
      <c r="B217" s="198">
        <v>5.3</v>
      </c>
      <c r="C217" s="198">
        <v>11.8</v>
      </c>
      <c r="D217" s="198">
        <v>-0.1</v>
      </c>
      <c r="E217" s="198">
        <v>83</v>
      </c>
      <c r="F217" s="198">
        <v>4231</v>
      </c>
      <c r="G217" s="198">
        <v>2.2000000000000002</v>
      </c>
      <c r="H217" s="198">
        <v>0</v>
      </c>
      <c r="I217" s="198">
        <v>1.5</v>
      </c>
      <c r="K217" s="231">
        <v>0</v>
      </c>
    </row>
    <row r="218" spans="1:11">
      <c r="A218" s="197" t="s">
        <v>8586</v>
      </c>
      <c r="B218" s="198">
        <v>7.8</v>
      </c>
      <c r="C218" s="198">
        <v>15.4</v>
      </c>
      <c r="D218" s="198">
        <v>0.7</v>
      </c>
      <c r="E218" s="198">
        <v>77</v>
      </c>
      <c r="F218" s="198">
        <v>4439</v>
      </c>
      <c r="G218" s="198">
        <v>2.1</v>
      </c>
      <c r="H218" s="198">
        <v>0</v>
      </c>
      <c r="I218" s="198">
        <v>1.9</v>
      </c>
      <c r="K218" s="231">
        <v>0</v>
      </c>
    </row>
    <row r="219" spans="1:11">
      <c r="A219" s="197" t="s">
        <v>8587</v>
      </c>
      <c r="B219" s="198">
        <v>7.6</v>
      </c>
      <c r="C219" s="198">
        <v>13.4</v>
      </c>
      <c r="D219" s="198">
        <v>4.7</v>
      </c>
      <c r="E219" s="198">
        <v>82</v>
      </c>
      <c r="F219" s="198">
        <v>4333</v>
      </c>
      <c r="G219" s="198">
        <v>4.7</v>
      </c>
      <c r="H219" s="198">
        <v>0</v>
      </c>
      <c r="I219" s="198">
        <v>2</v>
      </c>
      <c r="K219" s="231">
        <v>0</v>
      </c>
    </row>
    <row r="220" spans="1:11">
      <c r="A220" s="197" t="s">
        <v>8588</v>
      </c>
      <c r="B220" s="198">
        <v>6.8</v>
      </c>
      <c r="C220" s="198">
        <v>8.9</v>
      </c>
      <c r="D220" s="198">
        <v>4.3</v>
      </c>
      <c r="E220" s="198">
        <v>81</v>
      </c>
      <c r="F220" s="198">
        <v>1742</v>
      </c>
      <c r="G220" s="198">
        <v>3.9</v>
      </c>
      <c r="H220" s="198">
        <v>0.9</v>
      </c>
      <c r="I220" s="198">
        <v>1.1000000000000001</v>
      </c>
      <c r="K220" s="231">
        <v>0</v>
      </c>
    </row>
    <row r="221" spans="1:11">
      <c r="A221" s="197" t="s">
        <v>8589</v>
      </c>
      <c r="B221" s="198">
        <v>6.9</v>
      </c>
      <c r="C221" s="198">
        <v>11.5</v>
      </c>
      <c r="D221" s="198">
        <v>4.4000000000000004</v>
      </c>
      <c r="E221" s="198">
        <v>84</v>
      </c>
      <c r="F221" s="198">
        <v>3519</v>
      </c>
      <c r="G221" s="198">
        <v>3.2</v>
      </c>
      <c r="H221" s="198">
        <v>0.1</v>
      </c>
      <c r="I221" s="198">
        <v>1.5</v>
      </c>
      <c r="K221" s="231">
        <v>0</v>
      </c>
    </row>
    <row r="222" spans="1:11">
      <c r="A222" s="197" t="s">
        <v>8590</v>
      </c>
      <c r="B222" s="198">
        <v>5.5</v>
      </c>
      <c r="C222" s="198">
        <v>9.6</v>
      </c>
      <c r="D222" s="198">
        <v>0.5</v>
      </c>
      <c r="E222" s="198">
        <v>82</v>
      </c>
      <c r="F222" s="198">
        <v>2633</v>
      </c>
      <c r="G222" s="198">
        <v>5.2</v>
      </c>
      <c r="H222" s="198">
        <v>0.5</v>
      </c>
      <c r="I222" s="198">
        <v>1.4</v>
      </c>
      <c r="K222" s="231">
        <v>0</v>
      </c>
    </row>
    <row r="223" spans="1:11">
      <c r="A223" s="197" t="s">
        <v>8591</v>
      </c>
      <c r="B223" s="198">
        <v>5.3</v>
      </c>
      <c r="C223" s="198">
        <v>7.9</v>
      </c>
      <c r="D223" s="198">
        <v>4.5</v>
      </c>
      <c r="E223" s="198">
        <v>75</v>
      </c>
      <c r="F223" s="198">
        <v>2231</v>
      </c>
      <c r="G223" s="198">
        <v>4.5999999999999996</v>
      </c>
      <c r="H223" s="198">
        <v>0.3</v>
      </c>
      <c r="I223" s="198">
        <v>1.4</v>
      </c>
      <c r="K223" s="231">
        <v>0</v>
      </c>
    </row>
    <row r="224" spans="1:11">
      <c r="A224" s="197" t="s">
        <v>8393</v>
      </c>
      <c r="B224" s="198">
        <v>4.7</v>
      </c>
      <c r="C224" s="198">
        <v>11.1</v>
      </c>
      <c r="D224" s="198">
        <v>-1.4</v>
      </c>
      <c r="E224" s="198">
        <v>80</v>
      </c>
      <c r="F224" s="198">
        <v>4719</v>
      </c>
      <c r="G224" s="198">
        <v>1.7</v>
      </c>
      <c r="H224" s="198">
        <v>0</v>
      </c>
      <c r="I224" s="198">
        <v>1.6</v>
      </c>
      <c r="K224" s="231">
        <v>0</v>
      </c>
    </row>
    <row r="225" spans="1:11">
      <c r="A225" s="197" t="s">
        <v>8592</v>
      </c>
      <c r="B225" s="198">
        <v>5</v>
      </c>
      <c r="C225" s="198">
        <v>9.1</v>
      </c>
      <c r="D225" s="198">
        <v>-0.8</v>
      </c>
      <c r="E225" s="198">
        <v>82</v>
      </c>
      <c r="F225" s="198">
        <v>2558</v>
      </c>
      <c r="G225" s="198">
        <v>2.1</v>
      </c>
      <c r="H225" s="198">
        <v>3.4</v>
      </c>
      <c r="I225" s="198">
        <v>1.3</v>
      </c>
      <c r="K225" s="231">
        <v>0</v>
      </c>
    </row>
    <row r="226" spans="1:11">
      <c r="A226" s="197" t="s">
        <v>8593</v>
      </c>
      <c r="B226" s="198">
        <v>4.5999999999999996</v>
      </c>
      <c r="C226" s="198">
        <v>9.1</v>
      </c>
      <c r="D226" s="198">
        <v>3.4</v>
      </c>
      <c r="E226" s="198">
        <v>76</v>
      </c>
      <c r="F226" s="198">
        <v>3372</v>
      </c>
      <c r="G226" s="198">
        <v>3.6</v>
      </c>
      <c r="H226" s="198">
        <v>1.1000000000000001</v>
      </c>
      <c r="I226" s="198">
        <v>1.7</v>
      </c>
      <c r="K226" s="231">
        <v>0</v>
      </c>
    </row>
    <row r="227" spans="1:11">
      <c r="A227" s="197" t="s">
        <v>8594</v>
      </c>
      <c r="B227" s="198">
        <v>3.8</v>
      </c>
      <c r="C227" s="198">
        <v>8.4</v>
      </c>
      <c r="D227" s="198">
        <v>-1.6</v>
      </c>
      <c r="E227" s="198">
        <v>89</v>
      </c>
      <c r="F227" s="198">
        <v>894</v>
      </c>
      <c r="G227" s="198">
        <v>4.8</v>
      </c>
      <c r="H227" s="198">
        <v>3.1</v>
      </c>
      <c r="I227" s="198">
        <v>0.7</v>
      </c>
      <c r="K227" s="231">
        <v>0</v>
      </c>
    </row>
    <row r="228" spans="1:11">
      <c r="A228" s="197" t="s">
        <v>8595</v>
      </c>
      <c r="B228" s="198">
        <v>6.2</v>
      </c>
      <c r="C228" s="198">
        <v>10.7</v>
      </c>
      <c r="D228" s="198">
        <v>2.1</v>
      </c>
      <c r="E228" s="198">
        <v>72</v>
      </c>
      <c r="F228" s="198">
        <v>4400</v>
      </c>
      <c r="G228" s="198">
        <v>3.5</v>
      </c>
      <c r="H228" s="198">
        <v>0</v>
      </c>
      <c r="I228" s="198">
        <v>2</v>
      </c>
      <c r="K228" s="231">
        <v>0</v>
      </c>
    </row>
    <row r="229" spans="1:11">
      <c r="A229" s="197" t="s">
        <v>8596</v>
      </c>
      <c r="B229" s="198">
        <v>9.8000000000000007</v>
      </c>
      <c r="C229" s="198">
        <v>14.1</v>
      </c>
      <c r="D229" s="198">
        <v>3.4</v>
      </c>
      <c r="E229" s="198">
        <v>87</v>
      </c>
      <c r="F229" s="198">
        <v>1394</v>
      </c>
      <c r="G229" s="198">
        <v>5.5</v>
      </c>
      <c r="H229" s="198">
        <v>3.1</v>
      </c>
      <c r="I229" s="198">
        <v>1.2</v>
      </c>
      <c r="K229" s="231">
        <v>0</v>
      </c>
    </row>
    <row r="230" spans="1:11">
      <c r="A230" s="197" t="s">
        <v>8597</v>
      </c>
      <c r="B230" s="198">
        <v>10</v>
      </c>
      <c r="C230" s="198">
        <v>11.5</v>
      </c>
      <c r="D230" s="198">
        <v>9</v>
      </c>
      <c r="E230" s="198">
        <v>86</v>
      </c>
      <c r="F230" s="198">
        <v>717</v>
      </c>
      <c r="G230" s="198">
        <v>9</v>
      </c>
      <c r="H230" s="198">
        <v>4.0999999999999996</v>
      </c>
      <c r="I230" s="198">
        <v>1</v>
      </c>
      <c r="K230" s="231">
        <v>0</v>
      </c>
    </row>
    <row r="231" spans="1:11">
      <c r="A231" s="197" t="s">
        <v>8394</v>
      </c>
      <c r="B231" s="198">
        <v>8.8000000000000007</v>
      </c>
      <c r="C231" s="198">
        <v>10.4</v>
      </c>
      <c r="D231" s="198">
        <v>6.5</v>
      </c>
      <c r="E231" s="198">
        <v>72</v>
      </c>
      <c r="F231" s="198">
        <v>4436</v>
      </c>
      <c r="G231" s="198">
        <v>6.4</v>
      </c>
      <c r="H231" s="198">
        <v>1.3</v>
      </c>
      <c r="I231" s="198">
        <v>2.4</v>
      </c>
      <c r="K231" s="231">
        <v>0</v>
      </c>
    </row>
    <row r="232" spans="1:11">
      <c r="A232" s="197" t="s">
        <v>8598</v>
      </c>
      <c r="B232" s="198">
        <v>9.4</v>
      </c>
      <c r="C232" s="198">
        <v>11.6</v>
      </c>
      <c r="D232" s="198">
        <v>8.9</v>
      </c>
      <c r="E232" s="198">
        <v>67</v>
      </c>
      <c r="F232" s="198">
        <v>3856</v>
      </c>
      <c r="G232" s="198">
        <v>10.1</v>
      </c>
      <c r="H232" s="198">
        <v>1.8</v>
      </c>
      <c r="I232" s="198">
        <v>2.8</v>
      </c>
      <c r="K232" s="231">
        <v>0</v>
      </c>
    </row>
    <row r="233" spans="1:11">
      <c r="A233" s="197" t="s">
        <v>8599</v>
      </c>
      <c r="B233" s="198">
        <v>6.9</v>
      </c>
      <c r="C233" s="198">
        <v>9.6999999999999993</v>
      </c>
      <c r="D233" s="198">
        <v>4.5</v>
      </c>
      <c r="E233" s="198">
        <v>62</v>
      </c>
      <c r="F233" s="198">
        <v>4856</v>
      </c>
      <c r="G233" s="198">
        <v>7</v>
      </c>
      <c r="H233" s="198">
        <v>0.3</v>
      </c>
      <c r="I233" s="198">
        <v>2.5</v>
      </c>
      <c r="K233" s="231">
        <v>0</v>
      </c>
    </row>
    <row r="234" spans="1:11">
      <c r="A234" s="197" t="s">
        <v>8600</v>
      </c>
      <c r="B234" s="198">
        <v>6.5</v>
      </c>
      <c r="C234" s="198">
        <v>8.8000000000000007</v>
      </c>
      <c r="D234" s="198">
        <v>6.5</v>
      </c>
      <c r="E234" s="198">
        <v>79</v>
      </c>
      <c r="F234" s="198">
        <v>1717</v>
      </c>
      <c r="G234" s="198">
        <v>4.2</v>
      </c>
      <c r="H234" s="198">
        <v>5.6</v>
      </c>
      <c r="I234" s="198">
        <v>1.4</v>
      </c>
      <c r="K234" s="231">
        <v>0</v>
      </c>
    </row>
    <row r="235" spans="1:11">
      <c r="A235" s="197" t="s">
        <v>8601</v>
      </c>
      <c r="B235" s="198">
        <v>7.3</v>
      </c>
      <c r="C235" s="198">
        <v>9.8000000000000007</v>
      </c>
      <c r="D235" s="198">
        <v>4.5</v>
      </c>
      <c r="E235" s="198">
        <v>91</v>
      </c>
      <c r="F235" s="198">
        <v>1106</v>
      </c>
      <c r="G235" s="198">
        <v>2.4</v>
      </c>
      <c r="H235" s="198">
        <v>4.0999999999999996</v>
      </c>
      <c r="I235" s="198">
        <v>0.6</v>
      </c>
      <c r="K235" s="231">
        <v>0</v>
      </c>
    </row>
    <row r="236" spans="1:11">
      <c r="A236" s="197" t="s">
        <v>8602</v>
      </c>
      <c r="B236" s="198">
        <v>6.4</v>
      </c>
      <c r="C236" s="198">
        <v>9.1</v>
      </c>
      <c r="D236" s="198">
        <v>5.5</v>
      </c>
      <c r="E236" s="198">
        <v>82</v>
      </c>
      <c r="F236" s="198">
        <v>2314</v>
      </c>
      <c r="G236" s="198">
        <v>4.4000000000000004</v>
      </c>
      <c r="H236" s="198">
        <v>0.7</v>
      </c>
      <c r="I236" s="198">
        <v>1.5</v>
      </c>
      <c r="K236" s="231">
        <v>0</v>
      </c>
    </row>
    <row r="237" spans="1:11">
      <c r="A237" s="197" t="s">
        <v>8603</v>
      </c>
      <c r="B237" s="198">
        <v>4.8</v>
      </c>
      <c r="C237" s="198">
        <v>9.4</v>
      </c>
      <c r="D237" s="198">
        <v>0.5</v>
      </c>
      <c r="E237" s="198">
        <v>69</v>
      </c>
      <c r="F237" s="198">
        <v>4811</v>
      </c>
      <c r="G237" s="198">
        <v>3.4</v>
      </c>
      <c r="H237" s="198">
        <v>0</v>
      </c>
      <c r="I237" s="198">
        <v>2.1</v>
      </c>
      <c r="K237" s="231">
        <v>0</v>
      </c>
    </row>
    <row r="238" spans="1:11">
      <c r="A238" s="197" t="s">
        <v>8395</v>
      </c>
      <c r="B238" s="198">
        <v>5.8</v>
      </c>
      <c r="C238" s="198">
        <v>11.1</v>
      </c>
      <c r="D238" s="198">
        <v>-0.9</v>
      </c>
      <c r="E238" s="198">
        <v>76</v>
      </c>
      <c r="F238" s="198">
        <v>4108</v>
      </c>
      <c r="G238" s="198">
        <v>2.5</v>
      </c>
      <c r="H238" s="198">
        <v>0</v>
      </c>
      <c r="I238" s="198">
        <v>1.8</v>
      </c>
      <c r="K238" s="231">
        <v>0</v>
      </c>
    </row>
    <row r="239" spans="1:11">
      <c r="A239" s="197" t="s">
        <v>8604</v>
      </c>
      <c r="B239" s="198">
        <v>7.5</v>
      </c>
      <c r="C239" s="198">
        <v>13.1</v>
      </c>
      <c r="D239" s="198">
        <v>-0.3</v>
      </c>
      <c r="E239" s="198">
        <v>70</v>
      </c>
      <c r="F239" s="198">
        <v>5936</v>
      </c>
      <c r="G239" s="198">
        <v>1.3</v>
      </c>
      <c r="H239" s="198">
        <v>0</v>
      </c>
      <c r="I239" s="198">
        <v>2.2999999999999998</v>
      </c>
      <c r="K239" s="231">
        <v>0</v>
      </c>
    </row>
    <row r="240" spans="1:11">
      <c r="A240" s="197" t="s">
        <v>8605</v>
      </c>
      <c r="B240" s="198">
        <v>8.6</v>
      </c>
      <c r="C240" s="198">
        <v>14.6</v>
      </c>
      <c r="D240" s="198">
        <v>1.3</v>
      </c>
      <c r="E240" s="198">
        <v>76</v>
      </c>
      <c r="F240" s="198">
        <v>5358</v>
      </c>
      <c r="G240" s="198">
        <v>1.9</v>
      </c>
      <c r="H240" s="198">
        <v>0</v>
      </c>
      <c r="I240" s="198">
        <v>2.2999999999999998</v>
      </c>
      <c r="K240" s="231">
        <v>0</v>
      </c>
    </row>
    <row r="241" spans="1:11">
      <c r="A241" s="197" t="s">
        <v>8606</v>
      </c>
      <c r="B241" s="198">
        <v>9.6</v>
      </c>
      <c r="C241" s="198">
        <v>17.600000000000001</v>
      </c>
      <c r="D241" s="198">
        <v>1.5</v>
      </c>
      <c r="E241" s="198">
        <v>76</v>
      </c>
      <c r="F241" s="198">
        <v>6047</v>
      </c>
      <c r="G241" s="198">
        <v>2.1</v>
      </c>
      <c r="H241" s="198">
        <v>0</v>
      </c>
      <c r="I241" s="198">
        <v>2.8</v>
      </c>
      <c r="K241" s="231">
        <v>0</v>
      </c>
    </row>
    <row r="242" spans="1:11">
      <c r="A242" s="197" t="s">
        <v>8607</v>
      </c>
      <c r="B242" s="198">
        <v>12.9</v>
      </c>
      <c r="C242" s="198">
        <v>20.7</v>
      </c>
      <c r="D242" s="198">
        <v>3.5</v>
      </c>
      <c r="E242" s="198">
        <v>70</v>
      </c>
      <c r="F242" s="198">
        <v>5833</v>
      </c>
      <c r="G242" s="198">
        <v>3.1</v>
      </c>
      <c r="H242" s="198">
        <v>0</v>
      </c>
      <c r="I242" s="198">
        <v>3.4</v>
      </c>
      <c r="K242" s="231">
        <v>0</v>
      </c>
    </row>
    <row r="243" spans="1:11">
      <c r="A243" s="197" t="s">
        <v>8608</v>
      </c>
      <c r="B243" s="198">
        <v>9.5</v>
      </c>
      <c r="C243" s="198">
        <v>14.5</v>
      </c>
      <c r="D243" s="198">
        <v>10.199999999999999</v>
      </c>
      <c r="E243" s="198">
        <v>78</v>
      </c>
      <c r="F243" s="198">
        <v>2478</v>
      </c>
      <c r="G243" s="198">
        <v>4.8</v>
      </c>
      <c r="H243" s="198">
        <v>1.9</v>
      </c>
      <c r="I243" s="198">
        <v>2.2000000000000002</v>
      </c>
      <c r="K243" s="231">
        <v>0</v>
      </c>
    </row>
    <row r="244" spans="1:11">
      <c r="A244" s="197" t="s">
        <v>8609</v>
      </c>
      <c r="B244" s="198">
        <v>9.5</v>
      </c>
      <c r="C244" s="198">
        <v>16.7</v>
      </c>
      <c r="D244" s="198">
        <v>0.5</v>
      </c>
      <c r="E244" s="198">
        <v>73</v>
      </c>
      <c r="F244" s="198">
        <v>5886</v>
      </c>
      <c r="G244" s="198">
        <v>2.8</v>
      </c>
      <c r="H244" s="198">
        <v>0</v>
      </c>
      <c r="I244" s="198">
        <v>2.8</v>
      </c>
      <c r="K244" s="231">
        <v>0</v>
      </c>
    </row>
    <row r="245" spans="1:11">
      <c r="A245" s="197" t="s">
        <v>8396</v>
      </c>
      <c r="B245" s="198">
        <v>11.5</v>
      </c>
      <c r="C245" s="198">
        <v>17</v>
      </c>
      <c r="D245" s="198">
        <v>6.9</v>
      </c>
      <c r="E245" s="198">
        <v>78</v>
      </c>
      <c r="F245" s="198">
        <v>4669</v>
      </c>
      <c r="G245" s="198">
        <v>2</v>
      </c>
      <c r="H245" s="198">
        <v>0</v>
      </c>
      <c r="I245" s="198">
        <v>2.5</v>
      </c>
      <c r="K245" s="231">
        <v>0</v>
      </c>
    </row>
    <row r="246" spans="1:11">
      <c r="A246" s="197" t="s">
        <v>8610</v>
      </c>
      <c r="B246" s="198">
        <v>13.8</v>
      </c>
      <c r="C246" s="198">
        <v>21.2</v>
      </c>
      <c r="D246" s="198">
        <v>6.8</v>
      </c>
      <c r="E246" s="198">
        <v>74</v>
      </c>
      <c r="F246" s="198">
        <v>6197</v>
      </c>
      <c r="G246" s="198">
        <v>2.8</v>
      </c>
      <c r="H246" s="198">
        <v>0</v>
      </c>
      <c r="I246" s="198">
        <v>3.6</v>
      </c>
      <c r="K246" s="231">
        <v>0</v>
      </c>
    </row>
    <row r="247" spans="1:11">
      <c r="A247" s="197" t="s">
        <v>8611</v>
      </c>
      <c r="B247" s="198">
        <v>14.7</v>
      </c>
      <c r="C247" s="198">
        <v>22.6</v>
      </c>
      <c r="D247" s="198">
        <v>7</v>
      </c>
      <c r="E247" s="198">
        <v>74</v>
      </c>
      <c r="F247" s="198">
        <v>6286</v>
      </c>
      <c r="G247" s="198">
        <v>2.4</v>
      </c>
      <c r="H247" s="198">
        <v>0</v>
      </c>
      <c r="I247" s="198">
        <v>3.6</v>
      </c>
      <c r="K247" s="231">
        <v>0</v>
      </c>
    </row>
    <row r="248" spans="1:11">
      <c r="A248" s="197" t="s">
        <v>8612</v>
      </c>
      <c r="B248" s="198">
        <v>14.6</v>
      </c>
      <c r="C248" s="198">
        <v>21</v>
      </c>
      <c r="D248" s="198">
        <v>8.1</v>
      </c>
      <c r="E248" s="198">
        <v>75</v>
      </c>
      <c r="F248" s="198">
        <v>5203</v>
      </c>
      <c r="G248" s="198">
        <v>3.3</v>
      </c>
      <c r="H248" s="198">
        <v>0</v>
      </c>
      <c r="I248" s="198">
        <v>3.2</v>
      </c>
      <c r="K248" s="231">
        <v>0</v>
      </c>
    </row>
    <row r="249" spans="1:11">
      <c r="A249" s="197" t="s">
        <v>8613</v>
      </c>
      <c r="B249" s="198">
        <v>11</v>
      </c>
      <c r="C249" s="198">
        <v>14.6</v>
      </c>
      <c r="D249" s="198">
        <v>8.1999999999999993</v>
      </c>
      <c r="E249" s="198">
        <v>62</v>
      </c>
      <c r="F249" s="198">
        <v>6022</v>
      </c>
      <c r="G249" s="198">
        <v>5.4</v>
      </c>
      <c r="H249" s="198">
        <v>0.1</v>
      </c>
      <c r="I249" s="198">
        <v>3.6</v>
      </c>
      <c r="K249" s="231">
        <v>0</v>
      </c>
    </row>
    <row r="250" spans="1:11">
      <c r="A250" s="197" t="s">
        <v>8614</v>
      </c>
      <c r="B250" s="198">
        <v>9.6</v>
      </c>
      <c r="C250" s="198">
        <v>14.2</v>
      </c>
      <c r="D250" s="198">
        <v>4.8</v>
      </c>
      <c r="E250" s="198">
        <v>58</v>
      </c>
      <c r="F250" s="198">
        <v>6470</v>
      </c>
      <c r="G250" s="198">
        <v>5.5</v>
      </c>
      <c r="H250" s="198">
        <v>0</v>
      </c>
      <c r="I250" s="198">
        <v>3.6</v>
      </c>
      <c r="K250" s="231">
        <v>0</v>
      </c>
    </row>
    <row r="251" spans="1:11">
      <c r="A251" s="197" t="s">
        <v>8615</v>
      </c>
      <c r="B251" s="198">
        <v>9.8000000000000007</v>
      </c>
      <c r="C251" s="198">
        <v>14.8</v>
      </c>
      <c r="D251" s="198">
        <v>4.3</v>
      </c>
      <c r="E251" s="198">
        <v>65</v>
      </c>
      <c r="F251" s="198">
        <v>6645</v>
      </c>
      <c r="G251" s="198">
        <v>4.2</v>
      </c>
      <c r="H251" s="198">
        <v>0</v>
      </c>
      <c r="I251" s="198">
        <v>3.3</v>
      </c>
      <c r="K251" s="231">
        <v>0</v>
      </c>
    </row>
    <row r="252" spans="1:11">
      <c r="A252" s="197" t="s">
        <v>8397</v>
      </c>
      <c r="B252" s="198">
        <v>12</v>
      </c>
      <c r="C252" s="198">
        <v>18.7</v>
      </c>
      <c r="D252" s="198">
        <v>4.8</v>
      </c>
      <c r="E252" s="198">
        <v>63</v>
      </c>
      <c r="F252" s="198">
        <v>6414</v>
      </c>
      <c r="G252" s="198">
        <v>3.3</v>
      </c>
      <c r="H252" s="198">
        <v>0</v>
      </c>
      <c r="I252" s="198">
        <v>3.7</v>
      </c>
      <c r="K252" s="231">
        <v>0</v>
      </c>
    </row>
    <row r="253" spans="1:11">
      <c r="A253" s="197" t="s">
        <v>8616</v>
      </c>
      <c r="B253" s="198">
        <v>12.3</v>
      </c>
      <c r="C253" s="198">
        <v>18.7</v>
      </c>
      <c r="D253" s="198">
        <v>6.2</v>
      </c>
      <c r="E253" s="198">
        <v>71</v>
      </c>
      <c r="F253" s="198">
        <v>6692</v>
      </c>
      <c r="G253" s="198">
        <v>4</v>
      </c>
      <c r="H253" s="198">
        <v>0</v>
      </c>
      <c r="I253" s="198">
        <v>3.7</v>
      </c>
      <c r="K253" s="231">
        <v>0</v>
      </c>
    </row>
    <row r="254" spans="1:11">
      <c r="A254" s="197" t="s">
        <v>8617</v>
      </c>
      <c r="B254" s="198">
        <v>10.4</v>
      </c>
      <c r="C254" s="198">
        <v>16.3</v>
      </c>
      <c r="D254" s="198">
        <v>5</v>
      </c>
      <c r="E254" s="198">
        <v>71</v>
      </c>
      <c r="F254" s="198">
        <v>6822</v>
      </c>
      <c r="G254" s="198">
        <v>4.5999999999999996</v>
      </c>
      <c r="H254" s="198">
        <v>0</v>
      </c>
      <c r="I254" s="198">
        <v>3.6</v>
      </c>
      <c r="K254" s="231">
        <v>0</v>
      </c>
    </row>
    <row r="255" spans="1:11">
      <c r="A255" s="197" t="s">
        <v>8618</v>
      </c>
      <c r="B255" s="198">
        <v>11.3</v>
      </c>
      <c r="C255" s="198">
        <v>17.899999999999999</v>
      </c>
      <c r="D255" s="198">
        <v>4.5</v>
      </c>
      <c r="E255" s="198">
        <v>72</v>
      </c>
      <c r="F255" s="198">
        <v>6800</v>
      </c>
      <c r="G255" s="198">
        <v>2.2999999999999998</v>
      </c>
      <c r="H255" s="198">
        <v>0</v>
      </c>
      <c r="I255" s="198">
        <v>3.4</v>
      </c>
      <c r="K255" s="231">
        <v>0</v>
      </c>
    </row>
    <row r="256" spans="1:11">
      <c r="A256" s="197" t="s">
        <v>8619</v>
      </c>
      <c r="B256" s="198">
        <v>13.1</v>
      </c>
      <c r="C256" s="198">
        <v>20.7</v>
      </c>
      <c r="D256" s="198">
        <v>4.9000000000000004</v>
      </c>
      <c r="E256" s="198">
        <v>75</v>
      </c>
      <c r="F256" s="198">
        <v>6142</v>
      </c>
      <c r="G256" s="198">
        <v>3.1</v>
      </c>
      <c r="H256" s="198">
        <v>0.3</v>
      </c>
      <c r="I256" s="198">
        <v>3.4</v>
      </c>
      <c r="K256" s="231">
        <v>0</v>
      </c>
    </row>
    <row r="257" spans="1:11">
      <c r="A257" s="197" t="s">
        <v>8620</v>
      </c>
      <c r="B257" s="198">
        <v>13.6</v>
      </c>
      <c r="C257" s="198">
        <v>17.600000000000001</v>
      </c>
      <c r="D257" s="198">
        <v>11.1</v>
      </c>
      <c r="E257" s="198">
        <v>79</v>
      </c>
      <c r="F257" s="198">
        <v>4217</v>
      </c>
      <c r="G257" s="198">
        <v>3.8</v>
      </c>
      <c r="H257" s="198">
        <v>3.6</v>
      </c>
      <c r="I257" s="198">
        <v>2.8</v>
      </c>
      <c r="K257" s="231">
        <v>0</v>
      </c>
    </row>
    <row r="258" spans="1:11">
      <c r="A258" s="197" t="s">
        <v>8621</v>
      </c>
      <c r="B258" s="198">
        <v>11.4</v>
      </c>
      <c r="C258" s="198">
        <v>15.5</v>
      </c>
      <c r="D258" s="198">
        <v>9.8000000000000007</v>
      </c>
      <c r="E258" s="198">
        <v>89</v>
      </c>
      <c r="F258" s="198">
        <v>2464</v>
      </c>
      <c r="G258" s="198">
        <v>2.8</v>
      </c>
      <c r="H258" s="198">
        <v>4</v>
      </c>
      <c r="I258" s="198">
        <v>1.7</v>
      </c>
      <c r="K258" s="231">
        <v>0</v>
      </c>
    </row>
    <row r="259" spans="1:11">
      <c r="A259" s="197" t="s">
        <v>8398</v>
      </c>
      <c r="B259" s="198">
        <v>8.8000000000000007</v>
      </c>
      <c r="C259" s="198">
        <v>12.9</v>
      </c>
      <c r="D259" s="198">
        <v>7.8</v>
      </c>
      <c r="E259" s="198">
        <v>68</v>
      </c>
      <c r="F259" s="198">
        <v>5094</v>
      </c>
      <c r="G259" s="198">
        <v>4.7</v>
      </c>
      <c r="H259" s="198">
        <v>0.1</v>
      </c>
      <c r="I259" s="198">
        <v>2.9</v>
      </c>
      <c r="K259" s="231">
        <v>0</v>
      </c>
    </row>
    <row r="260" spans="1:11">
      <c r="A260" s="197" t="s">
        <v>8622</v>
      </c>
      <c r="B260" s="198">
        <v>7.7</v>
      </c>
      <c r="C260" s="198">
        <v>11.7</v>
      </c>
      <c r="D260" s="198">
        <v>3.1</v>
      </c>
      <c r="E260" s="198">
        <v>64</v>
      </c>
      <c r="F260" s="198">
        <v>6208</v>
      </c>
      <c r="G260" s="198">
        <v>3.6</v>
      </c>
      <c r="H260" s="198">
        <v>0.1</v>
      </c>
      <c r="I260" s="198">
        <v>3</v>
      </c>
      <c r="K260" s="231">
        <v>0</v>
      </c>
    </row>
    <row r="261" spans="1:11">
      <c r="A261" s="197" t="s">
        <v>8623</v>
      </c>
      <c r="B261" s="198">
        <v>9.8000000000000007</v>
      </c>
      <c r="C261" s="198">
        <v>14.3</v>
      </c>
      <c r="D261" s="198">
        <v>3.9</v>
      </c>
      <c r="E261" s="198">
        <v>67</v>
      </c>
      <c r="F261" s="198">
        <v>4833</v>
      </c>
      <c r="G261" s="198">
        <v>4.3</v>
      </c>
      <c r="H261" s="198">
        <v>3.2</v>
      </c>
      <c r="I261" s="198">
        <v>3</v>
      </c>
      <c r="K261" s="231">
        <v>0</v>
      </c>
    </row>
    <row r="262" spans="1:11">
      <c r="A262" s="197" t="s">
        <v>8624</v>
      </c>
      <c r="B262" s="198">
        <v>8.6</v>
      </c>
      <c r="C262" s="198">
        <v>11.1</v>
      </c>
      <c r="D262" s="198">
        <v>6.6</v>
      </c>
      <c r="E262" s="198">
        <v>85</v>
      </c>
      <c r="F262" s="198">
        <v>2544</v>
      </c>
      <c r="G262" s="198">
        <v>3.3</v>
      </c>
      <c r="H262" s="198">
        <v>6.9</v>
      </c>
      <c r="I262" s="198">
        <v>1.5</v>
      </c>
      <c r="K262" s="231">
        <v>0</v>
      </c>
    </row>
    <row r="263" spans="1:11">
      <c r="A263" s="197" t="s">
        <v>8625</v>
      </c>
      <c r="B263" s="198">
        <v>8.5</v>
      </c>
      <c r="C263" s="198">
        <v>10</v>
      </c>
      <c r="D263" s="198">
        <v>6.8</v>
      </c>
      <c r="E263" s="198">
        <v>78</v>
      </c>
      <c r="F263" s="198">
        <v>1417</v>
      </c>
      <c r="G263" s="198">
        <v>3.1</v>
      </c>
      <c r="H263" s="198">
        <v>1.7</v>
      </c>
      <c r="I263" s="198">
        <v>1.1000000000000001</v>
      </c>
      <c r="K263" s="231">
        <v>0</v>
      </c>
    </row>
    <row r="264" spans="1:11">
      <c r="A264" s="197" t="s">
        <v>8626</v>
      </c>
      <c r="B264" s="198">
        <v>10.7</v>
      </c>
      <c r="C264" s="198">
        <v>14.3</v>
      </c>
      <c r="D264" s="198">
        <v>6.8</v>
      </c>
      <c r="E264" s="198">
        <v>84</v>
      </c>
      <c r="F264" s="198">
        <v>3061</v>
      </c>
      <c r="G264" s="198">
        <v>3.3</v>
      </c>
      <c r="H264" s="198">
        <v>4.5999999999999996</v>
      </c>
      <c r="I264" s="198">
        <v>1.8</v>
      </c>
      <c r="K264" s="231">
        <v>0</v>
      </c>
    </row>
    <row r="265" spans="1:11">
      <c r="A265" s="197" t="s">
        <v>8627</v>
      </c>
      <c r="B265" s="198">
        <v>13.9</v>
      </c>
      <c r="C265" s="198">
        <v>19.100000000000001</v>
      </c>
      <c r="D265" s="198">
        <v>10.7</v>
      </c>
      <c r="E265" s="198">
        <v>92</v>
      </c>
      <c r="F265" s="198">
        <v>2372</v>
      </c>
      <c r="G265" s="198">
        <v>4.7</v>
      </c>
      <c r="H265" s="198">
        <v>6.3</v>
      </c>
      <c r="I265" s="198">
        <v>1.6</v>
      </c>
      <c r="K265" s="231">
        <v>0</v>
      </c>
    </row>
    <row r="266" spans="1:11">
      <c r="A266" s="197" t="s">
        <v>8399</v>
      </c>
      <c r="B266" s="198">
        <v>14.9</v>
      </c>
      <c r="C266" s="198">
        <v>17.899999999999999</v>
      </c>
      <c r="D266" s="198">
        <v>9.3000000000000007</v>
      </c>
      <c r="E266" s="198">
        <v>81</v>
      </c>
      <c r="F266" s="198">
        <v>4933</v>
      </c>
      <c r="G266" s="198">
        <v>4.2</v>
      </c>
      <c r="H266" s="198">
        <v>5.8</v>
      </c>
      <c r="I266" s="198">
        <v>3</v>
      </c>
      <c r="K266" s="231">
        <v>0</v>
      </c>
    </row>
    <row r="267" spans="1:11">
      <c r="A267" s="197" t="s">
        <v>8628</v>
      </c>
      <c r="B267" s="198">
        <v>15.3</v>
      </c>
      <c r="C267" s="198">
        <v>18.100000000000001</v>
      </c>
      <c r="D267" s="198">
        <v>15.6</v>
      </c>
      <c r="E267" s="198">
        <v>69</v>
      </c>
      <c r="F267" s="198">
        <v>5486</v>
      </c>
      <c r="G267" s="198">
        <v>7.6</v>
      </c>
      <c r="H267" s="198">
        <v>3.6</v>
      </c>
      <c r="I267" s="198">
        <v>4</v>
      </c>
      <c r="K267" s="231">
        <v>0</v>
      </c>
    </row>
    <row r="268" spans="1:11">
      <c r="A268" s="197" t="s">
        <v>8629</v>
      </c>
      <c r="B268" s="198">
        <v>11.4</v>
      </c>
      <c r="C268" s="198">
        <v>15.8</v>
      </c>
      <c r="D268" s="198">
        <v>9.1</v>
      </c>
      <c r="E268" s="198">
        <v>70</v>
      </c>
      <c r="F268" s="198">
        <v>6236</v>
      </c>
      <c r="G268" s="198">
        <v>6.9</v>
      </c>
      <c r="H268" s="198">
        <v>4.3</v>
      </c>
      <c r="I268" s="198">
        <v>3.7</v>
      </c>
      <c r="K268" s="231">
        <v>0</v>
      </c>
    </row>
    <row r="269" spans="1:11">
      <c r="A269" s="197" t="s">
        <v>8630</v>
      </c>
      <c r="B269" s="198">
        <v>11.6</v>
      </c>
      <c r="C269" s="198">
        <v>15.3</v>
      </c>
      <c r="D269" s="198">
        <v>7.3</v>
      </c>
      <c r="E269" s="198">
        <v>68</v>
      </c>
      <c r="F269" s="198">
        <v>5172</v>
      </c>
      <c r="G269" s="198">
        <v>3.1</v>
      </c>
      <c r="H269" s="198">
        <v>0.1</v>
      </c>
      <c r="I269" s="198">
        <v>3.1</v>
      </c>
      <c r="K269" s="231">
        <v>0</v>
      </c>
    </row>
    <row r="270" spans="1:11">
      <c r="A270" s="197" t="s">
        <v>8631</v>
      </c>
      <c r="B270" s="198">
        <v>13</v>
      </c>
      <c r="C270" s="198">
        <v>17.100000000000001</v>
      </c>
      <c r="D270" s="198">
        <v>7.1</v>
      </c>
      <c r="E270" s="198">
        <v>78</v>
      </c>
      <c r="F270" s="198">
        <v>3967</v>
      </c>
      <c r="G270" s="198">
        <v>2.8</v>
      </c>
      <c r="H270" s="198">
        <v>0.1</v>
      </c>
      <c r="I270" s="198">
        <v>2.4</v>
      </c>
      <c r="K270" s="231">
        <v>0</v>
      </c>
    </row>
    <row r="271" spans="1:11">
      <c r="A271" s="197" t="s">
        <v>8632</v>
      </c>
      <c r="B271" s="198">
        <v>14</v>
      </c>
      <c r="C271" s="198">
        <v>17.100000000000001</v>
      </c>
      <c r="D271" s="198">
        <v>12.8</v>
      </c>
      <c r="E271" s="198">
        <v>76</v>
      </c>
      <c r="F271" s="198">
        <v>5822</v>
      </c>
      <c r="G271" s="198">
        <v>5</v>
      </c>
      <c r="H271" s="198">
        <v>1.4</v>
      </c>
      <c r="I271" s="198">
        <v>3.6</v>
      </c>
      <c r="K271" s="231">
        <v>0</v>
      </c>
    </row>
    <row r="272" spans="1:11">
      <c r="A272" s="197" t="s">
        <v>8633</v>
      </c>
      <c r="B272" s="198">
        <v>15</v>
      </c>
      <c r="C272" s="198">
        <v>20</v>
      </c>
      <c r="D272" s="198">
        <v>8.1999999999999993</v>
      </c>
      <c r="E272" s="198">
        <v>74</v>
      </c>
      <c r="F272" s="198">
        <v>5911</v>
      </c>
      <c r="G272" s="198">
        <v>2.6</v>
      </c>
      <c r="H272" s="198">
        <v>0</v>
      </c>
      <c r="I272" s="198">
        <v>3.5</v>
      </c>
      <c r="K272" s="231">
        <v>0</v>
      </c>
    </row>
    <row r="273" spans="1:11">
      <c r="A273" s="197" t="s">
        <v>8400</v>
      </c>
      <c r="B273" s="198">
        <v>17.5</v>
      </c>
      <c r="C273" s="198">
        <v>23.5</v>
      </c>
      <c r="D273" s="198">
        <v>12.4</v>
      </c>
      <c r="E273" s="198">
        <v>72</v>
      </c>
      <c r="F273" s="198">
        <v>6183</v>
      </c>
      <c r="G273" s="198">
        <v>2.9</v>
      </c>
      <c r="H273" s="198">
        <v>0</v>
      </c>
      <c r="I273" s="198">
        <v>4.0999999999999996</v>
      </c>
      <c r="K273" s="231">
        <v>0</v>
      </c>
    </row>
    <row r="274" spans="1:11">
      <c r="A274" s="197" t="s">
        <v>8634</v>
      </c>
      <c r="B274" s="198">
        <v>12.7</v>
      </c>
      <c r="C274" s="198">
        <v>18.3</v>
      </c>
      <c r="D274" s="198">
        <v>11.8</v>
      </c>
      <c r="E274" s="198">
        <v>72</v>
      </c>
      <c r="F274" s="198">
        <v>6892</v>
      </c>
      <c r="G274" s="198">
        <v>3.5</v>
      </c>
      <c r="H274" s="198">
        <v>0</v>
      </c>
      <c r="I274" s="198">
        <v>3.9</v>
      </c>
      <c r="K274" s="231">
        <v>0</v>
      </c>
    </row>
    <row r="275" spans="1:11">
      <c r="A275" s="197" t="s">
        <v>8635</v>
      </c>
      <c r="B275" s="198">
        <v>13</v>
      </c>
      <c r="C275" s="198">
        <v>17.8</v>
      </c>
      <c r="D275" s="198">
        <v>5.8</v>
      </c>
      <c r="E275" s="198">
        <v>68</v>
      </c>
      <c r="F275" s="198">
        <v>6486</v>
      </c>
      <c r="G275" s="198">
        <v>1.8</v>
      </c>
      <c r="H275" s="198">
        <v>0.1</v>
      </c>
      <c r="I275" s="198">
        <v>3.4</v>
      </c>
      <c r="K275" s="231">
        <v>0</v>
      </c>
    </row>
    <row r="276" spans="1:11">
      <c r="A276" s="197" t="s">
        <v>8636</v>
      </c>
      <c r="B276" s="198">
        <v>10.199999999999999</v>
      </c>
      <c r="C276" s="198">
        <v>14.6</v>
      </c>
      <c r="D276" s="198">
        <v>8.9</v>
      </c>
      <c r="E276" s="198">
        <v>83</v>
      </c>
      <c r="F276" s="198">
        <v>2092</v>
      </c>
      <c r="G276" s="198">
        <v>3</v>
      </c>
      <c r="H276" s="198">
        <v>10.3</v>
      </c>
      <c r="I276" s="198">
        <v>1.5</v>
      </c>
      <c r="K276" s="231">
        <v>0</v>
      </c>
    </row>
    <row r="277" spans="1:11">
      <c r="A277" s="197" t="s">
        <v>8637</v>
      </c>
      <c r="B277" s="198">
        <v>10.3</v>
      </c>
      <c r="C277" s="198">
        <v>15</v>
      </c>
      <c r="D277" s="198">
        <v>6.3</v>
      </c>
      <c r="E277" s="198">
        <v>81</v>
      </c>
      <c r="F277" s="198">
        <v>4086</v>
      </c>
      <c r="G277" s="198">
        <v>3.7</v>
      </c>
      <c r="H277" s="198">
        <v>0.2</v>
      </c>
      <c r="I277" s="198">
        <v>2.4</v>
      </c>
      <c r="K277" s="231">
        <v>0</v>
      </c>
    </row>
    <row r="278" spans="1:11">
      <c r="A278" s="197" t="s">
        <v>8638</v>
      </c>
      <c r="B278" s="198">
        <v>11.3</v>
      </c>
      <c r="C278" s="198">
        <v>16</v>
      </c>
      <c r="D278" s="198">
        <v>6.4</v>
      </c>
      <c r="E278" s="198">
        <v>81</v>
      </c>
      <c r="F278" s="198">
        <v>2822</v>
      </c>
      <c r="G278" s="198">
        <v>3.8</v>
      </c>
      <c r="H278" s="198">
        <v>0.4</v>
      </c>
      <c r="I278" s="198">
        <v>2.1</v>
      </c>
      <c r="K278" s="231">
        <v>0</v>
      </c>
    </row>
    <row r="279" spans="1:11">
      <c r="A279" s="197" t="s">
        <v>8639</v>
      </c>
      <c r="B279" s="198">
        <v>11.6</v>
      </c>
      <c r="C279" s="198">
        <v>16.8</v>
      </c>
      <c r="D279" s="198">
        <v>5.5</v>
      </c>
      <c r="E279" s="198">
        <v>73</v>
      </c>
      <c r="F279" s="198">
        <v>6511</v>
      </c>
      <c r="G279" s="198">
        <v>1.9</v>
      </c>
      <c r="H279" s="198">
        <v>0</v>
      </c>
      <c r="I279" s="198">
        <v>3.3</v>
      </c>
      <c r="K279" s="231">
        <v>0</v>
      </c>
    </row>
    <row r="280" spans="1:11">
      <c r="A280" s="197" t="s">
        <v>8401</v>
      </c>
      <c r="B280" s="198">
        <v>11.5</v>
      </c>
      <c r="C280" s="198">
        <v>17.600000000000001</v>
      </c>
      <c r="D280" s="198">
        <v>6.2</v>
      </c>
      <c r="E280" s="198">
        <v>74</v>
      </c>
      <c r="F280" s="198">
        <v>4950</v>
      </c>
      <c r="G280" s="198">
        <v>4.5999999999999996</v>
      </c>
      <c r="H280" s="198">
        <v>1.5</v>
      </c>
      <c r="I280" s="198">
        <v>3.2</v>
      </c>
      <c r="K280" s="231">
        <v>0</v>
      </c>
    </row>
    <row r="281" spans="1:11">
      <c r="A281" s="197" t="s">
        <v>8640</v>
      </c>
      <c r="B281" s="198">
        <v>9.9</v>
      </c>
      <c r="C281" s="198">
        <v>14.7</v>
      </c>
      <c r="D281" s="198">
        <v>6.8</v>
      </c>
      <c r="E281" s="198">
        <v>71</v>
      </c>
      <c r="F281" s="198">
        <v>6167</v>
      </c>
      <c r="G281" s="198">
        <v>5.6</v>
      </c>
      <c r="H281" s="198">
        <v>2.4</v>
      </c>
      <c r="I281" s="198">
        <v>3.3</v>
      </c>
      <c r="K281" s="231">
        <v>0</v>
      </c>
    </row>
    <row r="282" spans="1:11">
      <c r="A282" s="197" t="s">
        <v>8641</v>
      </c>
      <c r="B282" s="198">
        <v>9.4</v>
      </c>
      <c r="C282" s="198">
        <v>13.4</v>
      </c>
      <c r="D282" s="198">
        <v>5.7</v>
      </c>
      <c r="E282" s="198">
        <v>73</v>
      </c>
      <c r="F282" s="198">
        <v>6428</v>
      </c>
      <c r="G282" s="198">
        <v>4</v>
      </c>
      <c r="H282" s="198">
        <v>0.6</v>
      </c>
      <c r="I282" s="198">
        <v>3.3</v>
      </c>
      <c r="K282" s="231">
        <v>0</v>
      </c>
    </row>
    <row r="283" spans="1:11">
      <c r="A283" s="197" t="s">
        <v>8642</v>
      </c>
      <c r="B283" s="198">
        <v>11.3</v>
      </c>
      <c r="C283" s="198">
        <v>16.100000000000001</v>
      </c>
      <c r="D283" s="198">
        <v>6.1</v>
      </c>
      <c r="E283" s="198">
        <v>72</v>
      </c>
      <c r="F283" s="198">
        <v>5594</v>
      </c>
      <c r="G283" s="198">
        <v>2.6</v>
      </c>
      <c r="H283" s="198">
        <v>0</v>
      </c>
      <c r="I283" s="198">
        <v>3.2</v>
      </c>
      <c r="K283" s="231">
        <v>0</v>
      </c>
    </row>
    <row r="284" spans="1:11">
      <c r="A284" s="197" t="s">
        <v>8643</v>
      </c>
      <c r="B284" s="198">
        <v>12.3</v>
      </c>
      <c r="C284" s="198">
        <v>17.8</v>
      </c>
      <c r="D284" s="198">
        <v>4.9000000000000004</v>
      </c>
      <c r="E284" s="198">
        <v>76</v>
      </c>
      <c r="F284" s="198">
        <v>6181</v>
      </c>
      <c r="G284" s="198">
        <v>2.1</v>
      </c>
      <c r="H284" s="198">
        <v>0</v>
      </c>
      <c r="I284" s="198">
        <v>3.3</v>
      </c>
      <c r="K284" s="231">
        <v>0</v>
      </c>
    </row>
    <row r="285" spans="1:11">
      <c r="A285" s="197" t="s">
        <v>8644</v>
      </c>
      <c r="B285" s="198">
        <v>13.5</v>
      </c>
      <c r="C285" s="198">
        <v>19.5</v>
      </c>
      <c r="D285" s="198">
        <v>8.8000000000000007</v>
      </c>
      <c r="E285" s="198">
        <v>81</v>
      </c>
      <c r="F285" s="198">
        <v>5197</v>
      </c>
      <c r="G285" s="198">
        <v>3</v>
      </c>
      <c r="H285" s="198">
        <v>3.2</v>
      </c>
      <c r="I285" s="198">
        <v>3</v>
      </c>
      <c r="K285" s="231">
        <v>0</v>
      </c>
    </row>
    <row r="286" spans="1:11">
      <c r="A286" s="197" t="s">
        <v>8645</v>
      </c>
      <c r="B286" s="198">
        <v>13.6</v>
      </c>
      <c r="C286" s="198">
        <v>18.7</v>
      </c>
      <c r="D286" s="198">
        <v>7.2</v>
      </c>
      <c r="E286" s="198">
        <v>72</v>
      </c>
      <c r="F286" s="198">
        <v>6925</v>
      </c>
      <c r="G286" s="198">
        <v>2.6</v>
      </c>
      <c r="H286" s="198">
        <v>0.4</v>
      </c>
      <c r="I286" s="198">
        <v>3.9</v>
      </c>
      <c r="K286" s="231">
        <v>0</v>
      </c>
    </row>
    <row r="287" spans="1:11">
      <c r="A287" s="197" t="s">
        <v>8402</v>
      </c>
      <c r="B287" s="198">
        <v>12.6</v>
      </c>
      <c r="C287" s="198">
        <v>16.7</v>
      </c>
      <c r="D287" s="198">
        <v>11.2</v>
      </c>
      <c r="E287" s="198">
        <v>78</v>
      </c>
      <c r="F287" s="198">
        <v>3786</v>
      </c>
      <c r="G287" s="198">
        <v>3.4</v>
      </c>
      <c r="H287" s="198">
        <v>0.9</v>
      </c>
      <c r="I287" s="198">
        <v>2.6</v>
      </c>
      <c r="K287" s="231">
        <v>0</v>
      </c>
    </row>
    <row r="288" spans="1:11">
      <c r="A288" s="197" t="s">
        <v>8646</v>
      </c>
      <c r="B288" s="198">
        <v>12.6</v>
      </c>
      <c r="C288" s="198">
        <v>15.9</v>
      </c>
      <c r="D288" s="198">
        <v>8.8000000000000007</v>
      </c>
      <c r="E288" s="198">
        <v>71</v>
      </c>
      <c r="F288" s="198">
        <v>4428</v>
      </c>
      <c r="G288" s="198">
        <v>2.4</v>
      </c>
      <c r="H288" s="198">
        <v>0.2</v>
      </c>
      <c r="I288" s="198">
        <v>2.7</v>
      </c>
      <c r="K288" s="231">
        <v>0</v>
      </c>
    </row>
    <row r="289" spans="1:11">
      <c r="A289" s="197" t="s">
        <v>8647</v>
      </c>
      <c r="B289" s="198">
        <v>14.1</v>
      </c>
      <c r="C289" s="198">
        <v>19.2</v>
      </c>
      <c r="D289" s="198">
        <v>7.8</v>
      </c>
      <c r="E289" s="198">
        <v>72</v>
      </c>
      <c r="F289" s="198">
        <v>6167</v>
      </c>
      <c r="G289" s="198">
        <v>2.1</v>
      </c>
      <c r="H289" s="198">
        <v>0.1</v>
      </c>
      <c r="I289" s="198">
        <v>3.6</v>
      </c>
      <c r="K289" s="231">
        <v>0</v>
      </c>
    </row>
    <row r="290" spans="1:11">
      <c r="A290" s="197" t="s">
        <v>8648</v>
      </c>
      <c r="B290" s="198">
        <v>13.1</v>
      </c>
      <c r="C290" s="198">
        <v>17</v>
      </c>
      <c r="D290" s="198">
        <v>10.6</v>
      </c>
      <c r="E290" s="198">
        <v>73</v>
      </c>
      <c r="F290" s="198">
        <v>4492</v>
      </c>
      <c r="G290" s="198">
        <v>4</v>
      </c>
      <c r="H290" s="198">
        <v>1.2</v>
      </c>
      <c r="I290" s="198">
        <v>2.9</v>
      </c>
      <c r="K290" s="231">
        <v>0</v>
      </c>
    </row>
    <row r="291" spans="1:11">
      <c r="A291" s="197" t="s">
        <v>8649</v>
      </c>
      <c r="B291" s="198">
        <v>12.4</v>
      </c>
      <c r="C291" s="198">
        <v>16.2</v>
      </c>
      <c r="D291" s="198">
        <v>7.9</v>
      </c>
      <c r="E291" s="198">
        <v>69</v>
      </c>
      <c r="F291" s="198">
        <v>3789</v>
      </c>
      <c r="G291" s="198">
        <v>5.3</v>
      </c>
      <c r="H291" s="198">
        <v>0.5</v>
      </c>
      <c r="I291" s="198">
        <v>3.2</v>
      </c>
      <c r="K291" s="231">
        <v>0</v>
      </c>
    </row>
    <row r="292" spans="1:11">
      <c r="A292" s="197" t="s">
        <v>8650</v>
      </c>
      <c r="B292" s="198">
        <v>12.1</v>
      </c>
      <c r="C292" s="198">
        <v>15.7</v>
      </c>
      <c r="D292" s="198">
        <v>7.5</v>
      </c>
      <c r="E292" s="198">
        <v>64</v>
      </c>
      <c r="F292" s="198">
        <v>5994</v>
      </c>
      <c r="G292" s="198">
        <v>3.7</v>
      </c>
      <c r="H292" s="198">
        <v>0.1</v>
      </c>
      <c r="I292" s="198">
        <v>3.6</v>
      </c>
      <c r="K292" s="231">
        <v>0</v>
      </c>
    </row>
    <row r="293" spans="1:11">
      <c r="A293" s="197" t="s">
        <v>8651</v>
      </c>
      <c r="B293" s="198">
        <v>13.2</v>
      </c>
      <c r="C293" s="198">
        <v>16</v>
      </c>
      <c r="D293" s="198">
        <v>10.1</v>
      </c>
      <c r="E293" s="198">
        <v>81</v>
      </c>
      <c r="F293" s="198">
        <v>1319</v>
      </c>
      <c r="G293" s="198">
        <v>5.7</v>
      </c>
      <c r="H293" s="198">
        <v>4.5</v>
      </c>
      <c r="I293" s="198">
        <v>1.9</v>
      </c>
      <c r="K293" s="231">
        <v>0</v>
      </c>
    </row>
    <row r="294" spans="1:11">
      <c r="A294" s="197" t="s">
        <v>8403</v>
      </c>
      <c r="B294" s="198">
        <v>11.9</v>
      </c>
      <c r="C294" s="198">
        <v>15.6</v>
      </c>
      <c r="D294" s="198">
        <v>6</v>
      </c>
      <c r="E294" s="198">
        <v>63</v>
      </c>
      <c r="F294" s="198">
        <v>5425</v>
      </c>
      <c r="G294" s="198">
        <v>3.5</v>
      </c>
      <c r="H294" s="198">
        <v>0</v>
      </c>
      <c r="I294" s="198">
        <v>3.3</v>
      </c>
      <c r="K294" s="231">
        <v>0</v>
      </c>
    </row>
    <row r="295" spans="1:11">
      <c r="A295" s="197" t="s">
        <v>8652</v>
      </c>
      <c r="B295" s="198">
        <v>15.6</v>
      </c>
      <c r="C295" s="198">
        <v>19.5</v>
      </c>
      <c r="D295" s="198">
        <v>10.6</v>
      </c>
      <c r="E295" s="198">
        <v>71</v>
      </c>
      <c r="F295" s="198">
        <v>3553</v>
      </c>
      <c r="G295" s="198">
        <v>7.3</v>
      </c>
      <c r="H295" s="198">
        <v>1.1000000000000001</v>
      </c>
      <c r="I295" s="198">
        <v>3.4</v>
      </c>
      <c r="K295" s="231">
        <v>0</v>
      </c>
    </row>
    <row r="296" spans="1:11">
      <c r="A296" s="197" t="s">
        <v>8653</v>
      </c>
      <c r="B296" s="198">
        <v>13.9</v>
      </c>
      <c r="C296" s="198">
        <v>17.5</v>
      </c>
      <c r="D296" s="198">
        <v>13.1</v>
      </c>
      <c r="E296" s="198">
        <v>70</v>
      </c>
      <c r="F296" s="198">
        <v>5150</v>
      </c>
      <c r="G296" s="198">
        <v>3.5</v>
      </c>
      <c r="H296" s="198">
        <v>1.1000000000000001</v>
      </c>
      <c r="I296" s="198">
        <v>3.4</v>
      </c>
      <c r="K296" s="231">
        <v>0</v>
      </c>
    </row>
    <row r="297" spans="1:11">
      <c r="A297" s="197" t="s">
        <v>8654</v>
      </c>
      <c r="B297" s="198">
        <v>16.5</v>
      </c>
      <c r="C297" s="198">
        <v>22.8</v>
      </c>
      <c r="D297" s="198">
        <v>6.8</v>
      </c>
      <c r="E297" s="198">
        <v>68</v>
      </c>
      <c r="F297" s="198">
        <v>7642</v>
      </c>
      <c r="G297" s="198">
        <v>2.2999999999999998</v>
      </c>
      <c r="H297" s="198">
        <v>0</v>
      </c>
      <c r="I297" s="198">
        <v>4.5999999999999996</v>
      </c>
      <c r="K297" s="231">
        <v>0</v>
      </c>
    </row>
    <row r="298" spans="1:11">
      <c r="A298" s="197" t="s">
        <v>8655</v>
      </c>
      <c r="B298" s="198">
        <v>20.3</v>
      </c>
      <c r="C298" s="198">
        <v>29.6</v>
      </c>
      <c r="D298" s="198">
        <v>14.6</v>
      </c>
      <c r="E298" s="198">
        <v>72</v>
      </c>
      <c r="F298" s="198">
        <v>6658</v>
      </c>
      <c r="G298" s="198">
        <v>3.5</v>
      </c>
      <c r="H298" s="198">
        <v>1.9</v>
      </c>
      <c r="I298" s="198">
        <v>5.3</v>
      </c>
      <c r="K298" s="231">
        <v>0</v>
      </c>
    </row>
    <row r="299" spans="1:11">
      <c r="A299" s="197" t="s">
        <v>8656</v>
      </c>
      <c r="B299" s="198">
        <v>13.9</v>
      </c>
      <c r="C299" s="198">
        <v>18.7</v>
      </c>
      <c r="D299" s="198">
        <v>11.6</v>
      </c>
      <c r="E299" s="198">
        <v>62</v>
      </c>
      <c r="F299" s="198">
        <v>8100</v>
      </c>
      <c r="G299" s="198">
        <v>3.3</v>
      </c>
      <c r="H299" s="198">
        <v>0.1</v>
      </c>
      <c r="I299" s="198">
        <v>4.7</v>
      </c>
      <c r="K299" s="231">
        <v>0</v>
      </c>
    </row>
    <row r="300" spans="1:11">
      <c r="A300" s="197" t="s">
        <v>8657</v>
      </c>
      <c r="B300" s="198">
        <v>14</v>
      </c>
      <c r="C300" s="198">
        <v>19.7</v>
      </c>
      <c r="D300" s="198">
        <v>6.7</v>
      </c>
      <c r="E300" s="198">
        <v>64</v>
      </c>
      <c r="F300" s="198">
        <v>8061</v>
      </c>
      <c r="G300" s="198">
        <v>3.9</v>
      </c>
      <c r="H300" s="198">
        <v>0</v>
      </c>
      <c r="I300" s="198">
        <v>4.5</v>
      </c>
      <c r="K300" s="231">
        <v>0</v>
      </c>
    </row>
    <row r="301" spans="1:11">
      <c r="A301" s="197" t="s">
        <v>8404</v>
      </c>
      <c r="B301" s="198">
        <v>13.4</v>
      </c>
      <c r="C301" s="198">
        <v>17.899999999999999</v>
      </c>
      <c r="D301" s="198">
        <v>8.5</v>
      </c>
      <c r="E301" s="198">
        <v>58</v>
      </c>
      <c r="F301" s="198">
        <v>7803</v>
      </c>
      <c r="G301" s="198">
        <v>6.4</v>
      </c>
      <c r="H301" s="198">
        <v>0</v>
      </c>
      <c r="I301" s="198">
        <v>5</v>
      </c>
      <c r="K301" s="231">
        <v>0</v>
      </c>
    </row>
    <row r="302" spans="1:11">
      <c r="A302" s="197" t="s">
        <v>8658</v>
      </c>
      <c r="B302" s="198">
        <v>13.4</v>
      </c>
      <c r="C302" s="198">
        <v>17.600000000000001</v>
      </c>
      <c r="D302" s="198">
        <v>8.4</v>
      </c>
      <c r="E302" s="198">
        <v>57</v>
      </c>
      <c r="F302" s="198">
        <v>6906</v>
      </c>
      <c r="G302" s="198">
        <v>6.4</v>
      </c>
      <c r="H302" s="198">
        <v>0</v>
      </c>
      <c r="I302" s="198">
        <v>4.5999999999999996</v>
      </c>
      <c r="K302" s="231">
        <v>0</v>
      </c>
    </row>
    <row r="303" spans="1:11">
      <c r="A303" s="197" t="s">
        <v>8659</v>
      </c>
      <c r="B303" s="198">
        <v>16.5</v>
      </c>
      <c r="C303" s="198">
        <v>21.6</v>
      </c>
      <c r="D303" s="198">
        <v>9.5</v>
      </c>
      <c r="E303" s="198">
        <v>58</v>
      </c>
      <c r="F303" s="198">
        <v>7686</v>
      </c>
      <c r="G303" s="198">
        <v>5.8</v>
      </c>
      <c r="H303" s="198">
        <v>0.1</v>
      </c>
      <c r="I303" s="198">
        <v>5.4</v>
      </c>
      <c r="K303" s="231">
        <v>0</v>
      </c>
    </row>
    <row r="304" spans="1:11">
      <c r="A304" s="197" t="s">
        <v>8660</v>
      </c>
      <c r="B304" s="198">
        <v>20.9</v>
      </c>
      <c r="C304" s="198">
        <v>26.4</v>
      </c>
      <c r="D304" s="198">
        <v>14.4</v>
      </c>
      <c r="E304" s="198">
        <v>65</v>
      </c>
      <c r="F304" s="198">
        <v>7608</v>
      </c>
      <c r="G304" s="198">
        <v>4</v>
      </c>
      <c r="H304" s="198">
        <v>0.6</v>
      </c>
      <c r="I304" s="198">
        <v>5.6</v>
      </c>
      <c r="K304" s="231">
        <v>0</v>
      </c>
    </row>
    <row r="305" spans="1:11">
      <c r="A305" s="197" t="s">
        <v>8661</v>
      </c>
      <c r="B305" s="198">
        <v>21.2</v>
      </c>
      <c r="C305" s="198">
        <v>26.4</v>
      </c>
      <c r="D305" s="198">
        <v>16.899999999999999</v>
      </c>
      <c r="E305" s="198">
        <v>68</v>
      </c>
      <c r="F305" s="198">
        <v>6503</v>
      </c>
      <c r="G305" s="198">
        <v>4.0999999999999996</v>
      </c>
      <c r="H305" s="198">
        <v>0.5</v>
      </c>
      <c r="I305" s="198">
        <v>5.5</v>
      </c>
      <c r="K305" s="231">
        <v>0</v>
      </c>
    </row>
    <row r="306" spans="1:11">
      <c r="A306" s="197" t="s">
        <v>8662</v>
      </c>
      <c r="B306" s="198">
        <v>17.600000000000001</v>
      </c>
      <c r="C306" s="198">
        <v>22.6</v>
      </c>
      <c r="D306" s="198">
        <v>13.9</v>
      </c>
      <c r="E306" s="198">
        <v>63</v>
      </c>
      <c r="F306" s="198">
        <v>7658</v>
      </c>
      <c r="G306" s="198">
        <v>3.4</v>
      </c>
      <c r="H306" s="198">
        <v>0</v>
      </c>
      <c r="I306" s="198">
        <v>5.2</v>
      </c>
      <c r="K306" s="231">
        <v>0</v>
      </c>
    </row>
    <row r="307" spans="1:11">
      <c r="A307" s="197" t="s">
        <v>8663</v>
      </c>
      <c r="B307" s="198">
        <v>17.399999999999999</v>
      </c>
      <c r="C307" s="198">
        <v>23.1</v>
      </c>
      <c r="D307" s="198">
        <v>10.6</v>
      </c>
      <c r="E307" s="198">
        <v>67</v>
      </c>
      <c r="F307" s="198">
        <v>7695</v>
      </c>
      <c r="G307" s="198">
        <v>2.6</v>
      </c>
      <c r="H307" s="198">
        <v>0</v>
      </c>
      <c r="I307" s="198">
        <v>4.9000000000000004</v>
      </c>
      <c r="K307" s="231">
        <v>0</v>
      </c>
    </row>
    <row r="308" spans="1:11">
      <c r="A308" s="197" t="s">
        <v>8405</v>
      </c>
      <c r="B308" s="198">
        <v>15.8</v>
      </c>
      <c r="C308" s="198">
        <v>19.399999999999999</v>
      </c>
      <c r="D308" s="198">
        <v>12.9</v>
      </c>
      <c r="E308" s="198">
        <v>68</v>
      </c>
      <c r="F308" s="198">
        <v>5794</v>
      </c>
      <c r="G308" s="198">
        <v>4.7</v>
      </c>
      <c r="H308" s="198">
        <v>0</v>
      </c>
      <c r="I308" s="198">
        <v>3.9</v>
      </c>
      <c r="K308" s="231">
        <v>0</v>
      </c>
    </row>
    <row r="309" spans="1:11">
      <c r="A309" s="197" t="s">
        <v>8664</v>
      </c>
      <c r="B309" s="198">
        <v>14.8</v>
      </c>
      <c r="C309" s="198">
        <v>18.7</v>
      </c>
      <c r="D309" s="198">
        <v>10.6</v>
      </c>
      <c r="E309" s="198">
        <v>57</v>
      </c>
      <c r="F309" s="198">
        <v>7708</v>
      </c>
      <c r="G309" s="198">
        <v>4</v>
      </c>
      <c r="H309" s="198">
        <v>0</v>
      </c>
      <c r="I309" s="198">
        <v>4.9000000000000004</v>
      </c>
      <c r="K309" s="231">
        <v>0</v>
      </c>
    </row>
    <row r="310" spans="1:11">
      <c r="A310" s="197" t="s">
        <v>8665</v>
      </c>
      <c r="B310" s="198">
        <v>17.3</v>
      </c>
      <c r="C310" s="198">
        <v>23.4</v>
      </c>
      <c r="D310" s="198">
        <v>9</v>
      </c>
      <c r="E310" s="198">
        <v>68</v>
      </c>
      <c r="F310" s="198">
        <v>7581</v>
      </c>
      <c r="G310" s="198">
        <v>3.3</v>
      </c>
      <c r="H310" s="198">
        <v>0</v>
      </c>
      <c r="I310" s="198">
        <v>4.9000000000000004</v>
      </c>
      <c r="K310" s="231">
        <v>0</v>
      </c>
    </row>
    <row r="311" spans="1:11">
      <c r="A311" s="197" t="s">
        <v>8666</v>
      </c>
      <c r="B311" s="198">
        <v>15.6</v>
      </c>
      <c r="C311" s="198">
        <v>19.600000000000001</v>
      </c>
      <c r="D311" s="198">
        <v>15.4</v>
      </c>
      <c r="E311" s="198">
        <v>76</v>
      </c>
      <c r="F311" s="198">
        <v>2778</v>
      </c>
      <c r="G311" s="198">
        <v>3.6</v>
      </c>
      <c r="H311" s="198">
        <v>1.2</v>
      </c>
      <c r="I311" s="198">
        <v>2.9</v>
      </c>
      <c r="K311" s="231">
        <v>0</v>
      </c>
    </row>
    <row r="312" spans="1:11">
      <c r="A312" s="197" t="s">
        <v>8667</v>
      </c>
      <c r="B312" s="198">
        <v>15.7</v>
      </c>
      <c r="C312" s="198">
        <v>19.399999999999999</v>
      </c>
      <c r="D312" s="198">
        <v>10.6</v>
      </c>
      <c r="E312" s="198">
        <v>62</v>
      </c>
      <c r="F312" s="198">
        <v>5875</v>
      </c>
      <c r="G312" s="198">
        <v>3.9</v>
      </c>
      <c r="H312" s="198">
        <v>0</v>
      </c>
      <c r="I312" s="198">
        <v>4</v>
      </c>
      <c r="K312" s="231">
        <v>0</v>
      </c>
    </row>
    <row r="313" spans="1:11">
      <c r="A313" s="197" t="s">
        <v>8668</v>
      </c>
      <c r="B313" s="198">
        <v>15.9</v>
      </c>
      <c r="C313" s="198">
        <v>19.3</v>
      </c>
      <c r="D313" s="198">
        <v>12.5</v>
      </c>
      <c r="E313" s="198">
        <v>70</v>
      </c>
      <c r="F313" s="198">
        <v>3981</v>
      </c>
      <c r="G313" s="198">
        <v>2.8</v>
      </c>
      <c r="H313" s="198">
        <v>5.5</v>
      </c>
      <c r="I313" s="198">
        <v>3.1</v>
      </c>
      <c r="K313" s="231">
        <v>0</v>
      </c>
    </row>
    <row r="314" spans="1:11">
      <c r="A314" s="197" t="s">
        <v>8669</v>
      </c>
      <c r="B314" s="198">
        <v>16.3</v>
      </c>
      <c r="C314" s="198">
        <v>20.2</v>
      </c>
      <c r="D314" s="198">
        <v>13.6</v>
      </c>
      <c r="E314" s="198">
        <v>71</v>
      </c>
      <c r="F314" s="198">
        <v>6233</v>
      </c>
      <c r="G314" s="198">
        <v>4.7</v>
      </c>
      <c r="H314" s="198">
        <v>0.5</v>
      </c>
      <c r="I314" s="198">
        <v>4.2</v>
      </c>
      <c r="K314" s="231">
        <v>0</v>
      </c>
    </row>
    <row r="315" spans="1:11">
      <c r="A315" s="197" t="s">
        <v>8406</v>
      </c>
      <c r="B315" s="198">
        <v>12.7</v>
      </c>
      <c r="C315" s="198">
        <v>14.1</v>
      </c>
      <c r="D315" s="198">
        <v>12.3</v>
      </c>
      <c r="E315" s="198">
        <v>85</v>
      </c>
      <c r="F315" s="198">
        <v>1497</v>
      </c>
      <c r="G315" s="198">
        <v>4.8</v>
      </c>
      <c r="H315" s="198">
        <v>9.6999999999999993</v>
      </c>
      <c r="I315" s="198">
        <v>1.3</v>
      </c>
      <c r="K315" s="231">
        <v>0</v>
      </c>
    </row>
    <row r="316" spans="1:11">
      <c r="A316" s="197" t="s">
        <v>8670</v>
      </c>
      <c r="B316" s="198">
        <v>13.7</v>
      </c>
      <c r="C316" s="198">
        <v>17.899999999999999</v>
      </c>
      <c r="D316" s="198">
        <v>10</v>
      </c>
      <c r="E316" s="198">
        <v>72</v>
      </c>
      <c r="F316" s="198">
        <v>4739</v>
      </c>
      <c r="G316" s="198">
        <v>3.9</v>
      </c>
      <c r="H316" s="198">
        <v>0.3</v>
      </c>
      <c r="I316" s="198">
        <v>3.4</v>
      </c>
      <c r="K316" s="231">
        <v>0</v>
      </c>
    </row>
    <row r="317" spans="1:11">
      <c r="A317" s="197" t="s">
        <v>8671</v>
      </c>
      <c r="B317" s="198">
        <v>16.2</v>
      </c>
      <c r="C317" s="198">
        <v>20.9</v>
      </c>
      <c r="D317" s="198">
        <v>8.3000000000000007</v>
      </c>
      <c r="E317" s="198">
        <v>69</v>
      </c>
      <c r="F317" s="198">
        <v>6211</v>
      </c>
      <c r="G317" s="198">
        <v>1.3</v>
      </c>
      <c r="H317" s="198">
        <v>0</v>
      </c>
      <c r="I317" s="198">
        <v>3.6</v>
      </c>
      <c r="K317" s="231">
        <v>0</v>
      </c>
    </row>
    <row r="318" spans="1:11">
      <c r="A318" s="197" t="s">
        <v>8672</v>
      </c>
      <c r="B318" s="198">
        <v>19.5</v>
      </c>
      <c r="C318" s="198">
        <v>24.9</v>
      </c>
      <c r="D318" s="198">
        <v>12.7</v>
      </c>
      <c r="E318" s="198">
        <v>66</v>
      </c>
      <c r="F318" s="198">
        <v>6658</v>
      </c>
      <c r="G318" s="198">
        <v>1.5</v>
      </c>
      <c r="H318" s="198">
        <v>0.2</v>
      </c>
      <c r="I318" s="198">
        <v>4.5</v>
      </c>
      <c r="K318" s="231">
        <v>0</v>
      </c>
    </row>
    <row r="319" spans="1:11">
      <c r="A319" s="197" t="s">
        <v>8673</v>
      </c>
      <c r="B319" s="198">
        <v>21.1</v>
      </c>
      <c r="C319" s="198">
        <v>28.4</v>
      </c>
      <c r="D319" s="198">
        <v>12.7</v>
      </c>
      <c r="E319" s="198">
        <v>62</v>
      </c>
      <c r="F319" s="198">
        <v>6583</v>
      </c>
      <c r="G319" s="198">
        <v>3.1</v>
      </c>
      <c r="H319" s="198">
        <v>0.2</v>
      </c>
      <c r="I319" s="198">
        <v>5.5</v>
      </c>
      <c r="K319" s="231">
        <v>0</v>
      </c>
    </row>
    <row r="320" spans="1:11">
      <c r="A320" s="197" t="s">
        <v>8674</v>
      </c>
      <c r="B320" s="198">
        <v>16.899999999999999</v>
      </c>
      <c r="C320" s="198">
        <v>20.7</v>
      </c>
      <c r="D320" s="198">
        <v>14.6</v>
      </c>
      <c r="E320" s="198">
        <v>67</v>
      </c>
      <c r="F320" s="198">
        <v>6219</v>
      </c>
      <c r="G320" s="198">
        <v>3.6</v>
      </c>
      <c r="H320" s="198">
        <v>0</v>
      </c>
      <c r="I320" s="198">
        <v>4.3</v>
      </c>
      <c r="K320" s="231">
        <v>0</v>
      </c>
    </row>
    <row r="321" spans="1:11">
      <c r="A321" s="197" t="s">
        <v>8675</v>
      </c>
      <c r="B321" s="198">
        <v>19.7</v>
      </c>
      <c r="C321" s="198">
        <v>26.5</v>
      </c>
      <c r="D321" s="198">
        <v>11.6</v>
      </c>
      <c r="E321" s="198">
        <v>60</v>
      </c>
      <c r="F321" s="198">
        <v>7689</v>
      </c>
      <c r="G321" s="198">
        <v>2.5</v>
      </c>
      <c r="H321" s="198">
        <v>0</v>
      </c>
      <c r="I321" s="198">
        <v>5.4</v>
      </c>
      <c r="K321" s="231">
        <v>0</v>
      </c>
    </row>
    <row r="322" spans="1:11">
      <c r="A322" s="197" t="s">
        <v>8407</v>
      </c>
      <c r="B322" s="198">
        <v>18.899999999999999</v>
      </c>
      <c r="C322" s="198">
        <v>24</v>
      </c>
      <c r="D322" s="198">
        <v>13.8</v>
      </c>
      <c r="E322" s="198">
        <v>69</v>
      </c>
      <c r="F322" s="198">
        <v>7181</v>
      </c>
      <c r="G322" s="198">
        <v>2.2999999999999998</v>
      </c>
      <c r="H322" s="198">
        <v>0</v>
      </c>
      <c r="I322" s="198">
        <v>4.8</v>
      </c>
      <c r="K322" s="231">
        <v>0</v>
      </c>
    </row>
    <row r="323" spans="1:11">
      <c r="A323" s="197" t="s">
        <v>8676</v>
      </c>
      <c r="B323" s="198">
        <v>22.5</v>
      </c>
      <c r="C323" s="198">
        <v>29.5</v>
      </c>
      <c r="D323" s="198">
        <v>12.8</v>
      </c>
      <c r="E323" s="198">
        <v>53</v>
      </c>
      <c r="F323" s="198">
        <v>8108</v>
      </c>
      <c r="G323" s="198">
        <v>2.9</v>
      </c>
      <c r="H323" s="198">
        <v>0</v>
      </c>
      <c r="I323" s="198">
        <v>6.3</v>
      </c>
      <c r="K323" s="231">
        <v>0</v>
      </c>
    </row>
    <row r="324" spans="1:11">
      <c r="A324" s="197" t="s">
        <v>8677</v>
      </c>
      <c r="B324" s="198">
        <v>27.8</v>
      </c>
      <c r="C324" s="198">
        <v>35.4</v>
      </c>
      <c r="D324" s="198">
        <v>19.399999999999999</v>
      </c>
      <c r="E324" s="198">
        <v>46</v>
      </c>
      <c r="F324" s="198">
        <v>7961</v>
      </c>
      <c r="G324" s="198">
        <v>3.7</v>
      </c>
      <c r="H324" s="198">
        <v>0</v>
      </c>
      <c r="I324" s="198">
        <v>8.1</v>
      </c>
      <c r="K324" s="231">
        <v>0</v>
      </c>
    </row>
    <row r="325" spans="1:11">
      <c r="A325" s="197" t="s">
        <v>8678</v>
      </c>
      <c r="B325" s="198">
        <v>23.6</v>
      </c>
      <c r="C325" s="198">
        <v>29</v>
      </c>
      <c r="D325" s="198">
        <v>19.2</v>
      </c>
      <c r="E325" s="198">
        <v>60</v>
      </c>
      <c r="F325" s="198">
        <v>6820</v>
      </c>
      <c r="G325" s="198">
        <v>3.5</v>
      </c>
      <c r="H325" s="198">
        <v>0.1</v>
      </c>
      <c r="I325" s="198">
        <v>5.9</v>
      </c>
      <c r="K325" s="231">
        <v>0</v>
      </c>
    </row>
    <row r="326" spans="1:11">
      <c r="A326" s="197" t="s">
        <v>8679</v>
      </c>
      <c r="B326" s="198">
        <v>25.8</v>
      </c>
      <c r="C326" s="198">
        <v>32</v>
      </c>
      <c r="D326" s="198">
        <v>18</v>
      </c>
      <c r="E326" s="198">
        <v>59</v>
      </c>
      <c r="F326" s="198">
        <v>7031</v>
      </c>
      <c r="G326" s="198">
        <v>3.2</v>
      </c>
      <c r="H326" s="198">
        <v>0</v>
      </c>
      <c r="I326" s="198">
        <v>6.2</v>
      </c>
      <c r="K326" s="231">
        <v>0</v>
      </c>
    </row>
    <row r="327" spans="1:11">
      <c r="A327" s="197" t="s">
        <v>8680</v>
      </c>
      <c r="B327" s="198">
        <v>24.6</v>
      </c>
      <c r="C327" s="198">
        <v>29.6</v>
      </c>
      <c r="D327" s="198">
        <v>22.7</v>
      </c>
      <c r="E327" s="198">
        <v>59</v>
      </c>
      <c r="F327" s="198">
        <v>6672</v>
      </c>
      <c r="G327" s="198">
        <v>3.5</v>
      </c>
      <c r="H327" s="198">
        <v>0.2</v>
      </c>
      <c r="I327" s="198">
        <v>6.1</v>
      </c>
      <c r="K327" s="231">
        <v>0</v>
      </c>
    </row>
    <row r="328" spans="1:11">
      <c r="A328" s="197" t="s">
        <v>8681</v>
      </c>
      <c r="B328" s="198">
        <v>18.899999999999999</v>
      </c>
      <c r="C328" s="198">
        <v>23.2</v>
      </c>
      <c r="D328" s="198">
        <v>17.600000000000001</v>
      </c>
      <c r="E328" s="198">
        <v>68</v>
      </c>
      <c r="F328" s="198">
        <v>4331</v>
      </c>
      <c r="G328" s="198">
        <v>2.9</v>
      </c>
      <c r="H328" s="198">
        <v>0.9</v>
      </c>
      <c r="I328" s="198">
        <v>3.7</v>
      </c>
      <c r="K328" s="231">
        <v>0</v>
      </c>
    </row>
    <row r="329" spans="1:11">
      <c r="A329" s="197" t="s">
        <v>8408</v>
      </c>
      <c r="B329" s="198">
        <v>20.100000000000001</v>
      </c>
      <c r="C329" s="198">
        <v>26.4</v>
      </c>
      <c r="D329" s="198">
        <v>13.7</v>
      </c>
      <c r="E329" s="198">
        <v>61</v>
      </c>
      <c r="F329" s="198">
        <v>7286</v>
      </c>
      <c r="G329" s="198">
        <v>1.8</v>
      </c>
      <c r="H329" s="198">
        <v>0</v>
      </c>
      <c r="I329" s="198">
        <v>5</v>
      </c>
      <c r="K329" s="231">
        <v>0</v>
      </c>
    </row>
    <row r="330" spans="1:11">
      <c r="A330" s="197" t="s">
        <v>8682</v>
      </c>
      <c r="B330" s="198">
        <v>19.7</v>
      </c>
      <c r="C330" s="198">
        <v>26</v>
      </c>
      <c r="D330" s="198">
        <v>16.2</v>
      </c>
      <c r="E330" s="198">
        <v>68</v>
      </c>
      <c r="F330" s="198">
        <v>5628</v>
      </c>
      <c r="G330" s="198">
        <v>3.9</v>
      </c>
      <c r="H330" s="198">
        <v>1.1000000000000001</v>
      </c>
      <c r="I330" s="198">
        <v>5</v>
      </c>
      <c r="K330" s="231">
        <v>0</v>
      </c>
    </row>
    <row r="331" spans="1:11">
      <c r="A331" s="197" t="s">
        <v>8683</v>
      </c>
      <c r="B331" s="198">
        <v>16.5</v>
      </c>
      <c r="C331" s="198">
        <v>18.8</v>
      </c>
      <c r="D331" s="198">
        <v>13.7</v>
      </c>
      <c r="E331" s="198">
        <v>70</v>
      </c>
      <c r="F331" s="198">
        <v>3522</v>
      </c>
      <c r="G331" s="198">
        <v>6.6</v>
      </c>
      <c r="H331" s="198">
        <v>1.1000000000000001</v>
      </c>
      <c r="I331" s="198">
        <v>3.3</v>
      </c>
      <c r="K331" s="231">
        <v>0</v>
      </c>
    </row>
    <row r="332" spans="1:11">
      <c r="A332" s="197" t="s">
        <v>8684</v>
      </c>
      <c r="B332" s="198">
        <v>16.100000000000001</v>
      </c>
      <c r="C332" s="198">
        <v>19.7</v>
      </c>
      <c r="D332" s="198">
        <v>13.5</v>
      </c>
      <c r="E332" s="198">
        <v>60</v>
      </c>
      <c r="F332" s="198">
        <v>6172</v>
      </c>
      <c r="G332" s="198">
        <v>3.1</v>
      </c>
      <c r="H332" s="198">
        <v>0</v>
      </c>
      <c r="I332" s="198">
        <v>4.2</v>
      </c>
      <c r="K332" s="231">
        <v>0</v>
      </c>
    </row>
    <row r="333" spans="1:11">
      <c r="A333" s="197" t="s">
        <v>8685</v>
      </c>
      <c r="B333" s="198">
        <v>18.600000000000001</v>
      </c>
      <c r="C333" s="198">
        <v>25</v>
      </c>
      <c r="D333" s="198">
        <v>10.5</v>
      </c>
      <c r="E333" s="198">
        <v>52</v>
      </c>
      <c r="F333" s="198">
        <v>8020</v>
      </c>
      <c r="G333" s="198">
        <v>2.7</v>
      </c>
      <c r="H333" s="198">
        <v>0</v>
      </c>
      <c r="I333" s="198">
        <v>5.5</v>
      </c>
      <c r="K333" s="231">
        <v>0</v>
      </c>
    </row>
    <row r="334" spans="1:11">
      <c r="A334" s="197" t="s">
        <v>8686</v>
      </c>
      <c r="B334" s="198">
        <v>19.2</v>
      </c>
      <c r="C334" s="198">
        <v>25.5</v>
      </c>
      <c r="D334" s="198">
        <v>13</v>
      </c>
      <c r="E334" s="198">
        <v>57</v>
      </c>
      <c r="F334" s="198">
        <v>7906</v>
      </c>
      <c r="G334" s="198">
        <v>3.9</v>
      </c>
      <c r="H334" s="198">
        <v>0</v>
      </c>
      <c r="I334" s="198">
        <v>5.8</v>
      </c>
      <c r="K334" s="231">
        <v>0</v>
      </c>
    </row>
    <row r="335" spans="1:11">
      <c r="A335" s="197" t="s">
        <v>8687</v>
      </c>
      <c r="B335" s="198">
        <v>16.899999999999999</v>
      </c>
      <c r="C335" s="198">
        <v>19.899999999999999</v>
      </c>
      <c r="D335" s="198">
        <v>12.7</v>
      </c>
      <c r="E335" s="198">
        <v>71</v>
      </c>
      <c r="F335" s="198">
        <v>3006</v>
      </c>
      <c r="G335" s="198">
        <v>3.3</v>
      </c>
      <c r="H335" s="198">
        <v>1.1000000000000001</v>
      </c>
      <c r="I335" s="198">
        <v>2.8</v>
      </c>
      <c r="K335" s="231">
        <v>0</v>
      </c>
    </row>
    <row r="336" spans="1:11">
      <c r="A336" s="197" t="s">
        <v>8409</v>
      </c>
      <c r="B336" s="198">
        <v>18.8</v>
      </c>
      <c r="C336" s="198">
        <v>21.3</v>
      </c>
      <c r="D336" s="198">
        <v>16.399999999999999</v>
      </c>
      <c r="E336" s="198">
        <v>74</v>
      </c>
      <c r="F336" s="198">
        <v>2428</v>
      </c>
      <c r="G336" s="198">
        <v>4.5999999999999996</v>
      </c>
      <c r="H336" s="198">
        <v>0</v>
      </c>
      <c r="I336" s="198">
        <v>2.7</v>
      </c>
      <c r="K336" s="231">
        <v>0</v>
      </c>
    </row>
    <row r="337" spans="1:11">
      <c r="A337" s="197" t="s">
        <v>8688</v>
      </c>
      <c r="B337" s="198">
        <v>19</v>
      </c>
      <c r="C337" s="198">
        <v>21.9</v>
      </c>
      <c r="D337" s="198">
        <v>17</v>
      </c>
      <c r="E337" s="198">
        <v>75</v>
      </c>
      <c r="F337" s="198">
        <v>3086</v>
      </c>
      <c r="G337" s="198">
        <v>4.2</v>
      </c>
      <c r="H337" s="198">
        <v>0.5</v>
      </c>
      <c r="I337" s="198">
        <v>3</v>
      </c>
      <c r="K337" s="231">
        <v>0</v>
      </c>
    </row>
    <row r="338" spans="1:11">
      <c r="A338" s="197" t="s">
        <v>8689</v>
      </c>
      <c r="B338" s="198">
        <v>19.899999999999999</v>
      </c>
      <c r="C338" s="198">
        <v>24.7</v>
      </c>
      <c r="D338" s="198">
        <v>16.100000000000001</v>
      </c>
      <c r="E338" s="198">
        <v>80</v>
      </c>
      <c r="F338" s="198">
        <v>3783</v>
      </c>
      <c r="G338" s="198">
        <v>2.8</v>
      </c>
      <c r="H338" s="198">
        <v>1.1000000000000001</v>
      </c>
      <c r="I338" s="198">
        <v>3</v>
      </c>
      <c r="K338" s="231">
        <v>0</v>
      </c>
    </row>
    <row r="339" spans="1:11">
      <c r="A339" s="197" t="s">
        <v>8690</v>
      </c>
      <c r="B339" s="198">
        <v>25</v>
      </c>
      <c r="C339" s="198">
        <v>31.9</v>
      </c>
      <c r="D339" s="198">
        <v>15.6</v>
      </c>
      <c r="E339" s="198">
        <v>60</v>
      </c>
      <c r="F339" s="198">
        <v>7567</v>
      </c>
      <c r="G339" s="198">
        <v>2.9</v>
      </c>
      <c r="H339" s="198">
        <v>0</v>
      </c>
      <c r="I339" s="198">
        <v>6.1</v>
      </c>
      <c r="K339" s="231">
        <v>0</v>
      </c>
    </row>
    <row r="340" spans="1:11">
      <c r="A340" s="197" t="s">
        <v>8691</v>
      </c>
      <c r="B340" s="198">
        <v>22.3</v>
      </c>
      <c r="C340" s="198">
        <v>27.8</v>
      </c>
      <c r="D340" s="198">
        <v>19.600000000000001</v>
      </c>
      <c r="E340" s="198">
        <v>67</v>
      </c>
      <c r="F340" s="198">
        <v>7125</v>
      </c>
      <c r="G340" s="198">
        <v>4.0999999999999996</v>
      </c>
      <c r="H340" s="198">
        <v>0</v>
      </c>
      <c r="I340" s="198">
        <v>5.8</v>
      </c>
      <c r="K340" s="231">
        <v>0</v>
      </c>
    </row>
    <row r="341" spans="1:11">
      <c r="A341" s="197" t="s">
        <v>8692</v>
      </c>
      <c r="B341" s="198">
        <v>20.2</v>
      </c>
      <c r="C341" s="198">
        <v>24.8</v>
      </c>
      <c r="D341" s="198">
        <v>15.4</v>
      </c>
      <c r="E341" s="198">
        <v>59</v>
      </c>
      <c r="F341" s="198">
        <v>7206</v>
      </c>
      <c r="G341" s="198">
        <v>2.2999999999999998</v>
      </c>
      <c r="H341" s="198">
        <v>3.2</v>
      </c>
      <c r="I341" s="198">
        <v>5.0999999999999996</v>
      </c>
      <c r="K341" s="231">
        <v>0</v>
      </c>
    </row>
    <row r="342" spans="1:11">
      <c r="A342" s="197" t="s">
        <v>8693</v>
      </c>
      <c r="B342" s="198">
        <v>19.7</v>
      </c>
      <c r="C342" s="198">
        <v>23.3</v>
      </c>
      <c r="D342" s="198">
        <v>16</v>
      </c>
      <c r="E342" s="198">
        <v>73</v>
      </c>
      <c r="F342" s="198">
        <v>5147</v>
      </c>
      <c r="G342" s="198">
        <v>3.1</v>
      </c>
      <c r="H342" s="198">
        <v>0.6</v>
      </c>
      <c r="I342" s="198">
        <v>3.8</v>
      </c>
      <c r="K342" s="231">
        <v>0</v>
      </c>
    </row>
    <row r="343" spans="1:11">
      <c r="A343" s="197" t="s">
        <v>8410</v>
      </c>
      <c r="B343" s="198">
        <v>21.8</v>
      </c>
      <c r="C343" s="198">
        <v>25.6</v>
      </c>
      <c r="D343" s="198">
        <v>18.399999999999999</v>
      </c>
      <c r="E343" s="198">
        <v>76</v>
      </c>
      <c r="F343" s="198">
        <v>2592</v>
      </c>
      <c r="G343" s="198">
        <v>4</v>
      </c>
      <c r="H343" s="198">
        <v>1.8</v>
      </c>
      <c r="I343" s="198">
        <v>3.1</v>
      </c>
      <c r="K343" s="231">
        <v>0</v>
      </c>
    </row>
    <row r="344" spans="1:11">
      <c r="A344" s="197" t="s">
        <v>8694</v>
      </c>
      <c r="B344" s="198">
        <v>20.9</v>
      </c>
      <c r="C344" s="198">
        <v>25.5</v>
      </c>
      <c r="D344" s="198">
        <v>18.8</v>
      </c>
      <c r="E344" s="198">
        <v>76</v>
      </c>
      <c r="F344" s="198">
        <v>2775</v>
      </c>
      <c r="G344" s="198">
        <v>2.5</v>
      </c>
      <c r="H344" s="198">
        <v>2.7</v>
      </c>
      <c r="I344" s="198">
        <v>2.6</v>
      </c>
      <c r="K344" s="231">
        <v>0</v>
      </c>
    </row>
    <row r="345" spans="1:11">
      <c r="A345" s="197" t="s">
        <v>8695</v>
      </c>
      <c r="B345" s="198">
        <v>19.5</v>
      </c>
      <c r="C345" s="198">
        <v>25.3</v>
      </c>
      <c r="D345" s="198">
        <v>17.3</v>
      </c>
      <c r="E345" s="198">
        <v>65</v>
      </c>
      <c r="F345" s="198">
        <v>5047</v>
      </c>
      <c r="G345" s="198">
        <v>3.2</v>
      </c>
      <c r="H345" s="198">
        <v>0</v>
      </c>
      <c r="I345" s="198">
        <v>4.5</v>
      </c>
      <c r="K345" s="231">
        <v>0</v>
      </c>
    </row>
    <row r="346" spans="1:11">
      <c r="A346" s="197" t="s">
        <v>8696</v>
      </c>
      <c r="B346" s="198">
        <v>17.899999999999999</v>
      </c>
      <c r="C346" s="198">
        <v>22.4</v>
      </c>
      <c r="D346" s="198">
        <v>12.9</v>
      </c>
      <c r="E346" s="198">
        <v>61</v>
      </c>
      <c r="F346" s="198">
        <v>5933</v>
      </c>
      <c r="G346" s="198">
        <v>2.7</v>
      </c>
      <c r="H346" s="198">
        <v>0</v>
      </c>
      <c r="I346" s="198">
        <v>4.2</v>
      </c>
      <c r="K346" s="231">
        <v>0</v>
      </c>
    </row>
    <row r="347" spans="1:11">
      <c r="A347" s="197" t="s">
        <v>8697</v>
      </c>
      <c r="B347" s="198">
        <v>19.100000000000001</v>
      </c>
      <c r="C347" s="198">
        <v>25.2</v>
      </c>
      <c r="D347" s="198">
        <v>14.3</v>
      </c>
      <c r="E347" s="198">
        <v>69</v>
      </c>
      <c r="F347" s="198">
        <v>3942</v>
      </c>
      <c r="G347" s="198">
        <v>3.3</v>
      </c>
      <c r="H347" s="198">
        <v>5.4</v>
      </c>
      <c r="I347" s="198">
        <v>3.7</v>
      </c>
      <c r="K347" s="231">
        <v>0</v>
      </c>
    </row>
    <row r="348" spans="1:11">
      <c r="A348" s="197" t="s">
        <v>8698</v>
      </c>
      <c r="B348" s="198">
        <v>15.4</v>
      </c>
      <c r="C348" s="198">
        <v>18.8</v>
      </c>
      <c r="D348" s="198">
        <v>13.3</v>
      </c>
      <c r="E348" s="198">
        <v>71</v>
      </c>
      <c r="F348" s="198">
        <v>4169</v>
      </c>
      <c r="G348" s="198">
        <v>6.9</v>
      </c>
      <c r="H348" s="198">
        <v>3.9</v>
      </c>
      <c r="I348" s="198">
        <v>3.8</v>
      </c>
      <c r="K348" s="231">
        <v>0</v>
      </c>
    </row>
    <row r="349" spans="1:11">
      <c r="A349" s="197" t="s">
        <v>8699</v>
      </c>
      <c r="B349" s="198">
        <v>14.5</v>
      </c>
      <c r="C349" s="198">
        <v>17.399999999999999</v>
      </c>
      <c r="D349" s="198">
        <v>10</v>
      </c>
      <c r="E349" s="198">
        <v>80</v>
      </c>
      <c r="F349" s="198">
        <v>2006</v>
      </c>
      <c r="G349" s="198">
        <v>4.2</v>
      </c>
      <c r="H349" s="198">
        <v>7</v>
      </c>
      <c r="I349" s="198">
        <v>2.2000000000000002</v>
      </c>
      <c r="K349" s="231">
        <v>0</v>
      </c>
    </row>
    <row r="350" spans="1:11">
      <c r="A350" s="197" t="s">
        <v>8411</v>
      </c>
      <c r="B350" s="198">
        <v>16.8</v>
      </c>
      <c r="C350" s="198">
        <v>19.7</v>
      </c>
      <c r="D350" s="198">
        <v>14.3</v>
      </c>
      <c r="E350" s="198">
        <v>72</v>
      </c>
      <c r="F350" s="198">
        <v>3717</v>
      </c>
      <c r="G350" s="198">
        <v>7.3</v>
      </c>
      <c r="H350" s="198">
        <v>2.7</v>
      </c>
      <c r="I350" s="198">
        <v>3.3</v>
      </c>
      <c r="K350" s="231">
        <v>0</v>
      </c>
    </row>
    <row r="351" spans="1:11">
      <c r="A351" s="197" t="s">
        <v>8700</v>
      </c>
      <c r="B351" s="198">
        <v>15.4</v>
      </c>
      <c r="C351" s="198">
        <v>18.3</v>
      </c>
      <c r="D351" s="198">
        <v>13.4</v>
      </c>
      <c r="E351" s="198">
        <v>64</v>
      </c>
      <c r="F351" s="198">
        <v>3850</v>
      </c>
      <c r="G351" s="198">
        <v>5.8</v>
      </c>
      <c r="H351" s="198">
        <v>0.3</v>
      </c>
      <c r="I351" s="198">
        <v>3.7</v>
      </c>
      <c r="K351" s="231">
        <v>0</v>
      </c>
    </row>
    <row r="352" spans="1:11">
      <c r="A352" s="197" t="s">
        <v>8701</v>
      </c>
      <c r="B352" s="198">
        <v>14.5</v>
      </c>
      <c r="C352" s="198">
        <v>18.600000000000001</v>
      </c>
      <c r="D352" s="198">
        <v>11</v>
      </c>
      <c r="E352" s="198">
        <v>68</v>
      </c>
      <c r="F352" s="198">
        <v>5667</v>
      </c>
      <c r="G352" s="198">
        <v>4.5999999999999996</v>
      </c>
      <c r="H352" s="198">
        <v>0.4</v>
      </c>
      <c r="I352" s="198">
        <v>3.9</v>
      </c>
      <c r="K352" s="231">
        <v>0</v>
      </c>
    </row>
    <row r="353" spans="1:11">
      <c r="A353" s="197" t="s">
        <v>8299</v>
      </c>
      <c r="B353" s="198">
        <v>14.5</v>
      </c>
      <c r="C353" s="198">
        <v>18.7</v>
      </c>
      <c r="D353" s="198">
        <v>10.5</v>
      </c>
      <c r="E353" s="198">
        <v>68</v>
      </c>
      <c r="F353" s="198">
        <v>6231</v>
      </c>
      <c r="G353" s="198">
        <v>3.5</v>
      </c>
      <c r="H353" s="198">
        <v>0.2</v>
      </c>
      <c r="I353" s="198">
        <v>3.9</v>
      </c>
      <c r="K353" s="231">
        <v>0</v>
      </c>
    </row>
    <row r="354" spans="1:11">
      <c r="A354" s="197" t="s">
        <v>8702</v>
      </c>
      <c r="B354" s="198">
        <v>15.5</v>
      </c>
      <c r="C354" s="198">
        <v>20.6</v>
      </c>
      <c r="D354" s="198">
        <v>8.1999999999999993</v>
      </c>
      <c r="E354" s="198">
        <v>64</v>
      </c>
      <c r="F354" s="198">
        <v>6903</v>
      </c>
      <c r="G354" s="198">
        <v>2.7</v>
      </c>
      <c r="H354" s="198">
        <v>0</v>
      </c>
      <c r="I354" s="198">
        <v>4.0999999999999996</v>
      </c>
      <c r="K354" s="231">
        <v>0</v>
      </c>
    </row>
  </sheetData>
  <mergeCells count="13">
    <mergeCell ref="C10:G10"/>
    <mergeCell ref="A6:A8"/>
    <mergeCell ref="C6:G6"/>
    <mergeCell ref="C7:G7"/>
    <mergeCell ref="C8:G8"/>
    <mergeCell ref="C9:G9"/>
    <mergeCell ref="B19:D19"/>
    <mergeCell ref="C11:G11"/>
    <mergeCell ref="C12:G12"/>
    <mergeCell ref="C13:G13"/>
    <mergeCell ref="C14:G14"/>
    <mergeCell ref="C15:G15"/>
    <mergeCell ref="C16:G1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V136"/>
  <sheetViews>
    <sheetView topLeftCell="A34" zoomScaleNormal="100" workbookViewId="0">
      <selection activeCell="D2" sqref="D2"/>
    </sheetView>
  </sheetViews>
  <sheetFormatPr baseColWidth="10" defaultColWidth="9.140625" defaultRowHeight="15"/>
  <cols>
    <col min="1" max="3" width="9.140625" style="236"/>
    <col min="4" max="4" width="10.7109375" style="236" bestFit="1" customWidth="1"/>
    <col min="5" max="9" width="9.140625" style="236"/>
    <col min="10" max="10" width="12.42578125" style="236" customWidth="1"/>
    <col min="11" max="11" width="16.7109375" style="236" customWidth="1"/>
    <col min="12" max="13" width="9.140625" style="236"/>
    <col min="14" max="14" width="12.7109375" style="236" customWidth="1"/>
    <col min="15" max="16" width="9.140625" style="236"/>
    <col min="17" max="17" width="9.85546875" style="236" bestFit="1" customWidth="1"/>
    <col min="18" max="16384" width="9.140625" style="236"/>
  </cols>
  <sheetData>
    <row r="1" spans="1:22" ht="16.5" thickTop="1" thickBot="1">
      <c r="A1" s="236" t="s">
        <v>8709</v>
      </c>
      <c r="J1" s="644" t="s">
        <v>8720</v>
      </c>
      <c r="K1" s="645"/>
      <c r="L1" s="645"/>
      <c r="M1" s="645"/>
      <c r="N1" s="645"/>
      <c r="O1" s="645"/>
      <c r="P1" s="645"/>
      <c r="Q1" s="645"/>
      <c r="R1" s="238"/>
    </row>
    <row r="2" spans="1:22" ht="15.75" thickTop="1">
      <c r="C2" s="236" t="s">
        <v>8710</v>
      </c>
      <c r="E2" s="236" t="s">
        <v>8711</v>
      </c>
      <c r="G2" s="281" t="s">
        <v>8712</v>
      </c>
      <c r="H2" s="236" t="s">
        <v>8713</v>
      </c>
      <c r="J2" s="633" t="s">
        <v>8721</v>
      </c>
      <c r="K2" s="634"/>
      <c r="L2" s="646" t="s">
        <v>8722</v>
      </c>
      <c r="M2" s="647"/>
      <c r="N2" s="647"/>
      <c r="O2" s="648"/>
      <c r="P2" s="239"/>
      <c r="Q2" s="239"/>
      <c r="R2" s="240"/>
    </row>
    <row r="3" spans="1:22" ht="15.75" thickBot="1">
      <c r="C3" s="236" t="s">
        <v>8714</v>
      </c>
      <c r="E3" s="236" t="s">
        <v>8715</v>
      </c>
      <c r="G3" s="281" t="s">
        <v>8712</v>
      </c>
      <c r="H3" s="236" t="s">
        <v>8716</v>
      </c>
      <c r="J3" s="633" t="s">
        <v>8723</v>
      </c>
      <c r="K3" s="634"/>
      <c r="L3" s="635" t="s">
        <v>8724</v>
      </c>
      <c r="M3" s="636"/>
      <c r="N3" s="636"/>
      <c r="O3" s="637"/>
      <c r="P3" s="233"/>
      <c r="Q3" s="239"/>
      <c r="R3" s="240"/>
    </row>
    <row r="4" spans="1:22" ht="16.5" thickTop="1">
      <c r="G4" s="281"/>
      <c r="J4" s="241" t="s">
        <v>8725</v>
      </c>
      <c r="K4" s="242" t="s">
        <v>8726</v>
      </c>
      <c r="L4" s="243"/>
      <c r="M4" s="244"/>
      <c r="N4" s="245"/>
      <c r="O4" s="246"/>
      <c r="P4" s="638" t="s">
        <v>8727</v>
      </c>
      <c r="Q4" s="247" t="s">
        <v>8728</v>
      </c>
      <c r="R4" s="248" t="s">
        <v>8729</v>
      </c>
    </row>
    <row r="5" spans="1:22" ht="16.5" thickBot="1">
      <c r="G5" s="281"/>
      <c r="J5" s="249"/>
      <c r="K5" s="250" t="s">
        <v>8730</v>
      </c>
      <c r="L5" s="251" t="s">
        <v>8731</v>
      </c>
      <c r="M5" s="244"/>
      <c r="N5" s="245"/>
      <c r="O5" s="239"/>
      <c r="P5" s="639"/>
      <c r="Q5" s="252" t="s">
        <v>8732</v>
      </c>
      <c r="R5" s="253"/>
      <c r="U5" s="280"/>
      <c r="V5" s="280"/>
    </row>
    <row r="6" spans="1:22" ht="16.5" thickTop="1">
      <c r="A6" s="236" t="s">
        <v>8717</v>
      </c>
      <c r="G6" s="281"/>
      <c r="J6" s="249"/>
      <c r="K6" s="250" t="s">
        <v>8733</v>
      </c>
      <c r="L6" s="251"/>
      <c r="M6" s="244"/>
      <c r="N6" s="245"/>
      <c r="O6" s="239"/>
      <c r="P6" s="254"/>
      <c r="Q6" s="252" t="s">
        <v>8734</v>
      </c>
      <c r="R6" s="253"/>
      <c r="U6" s="280"/>
      <c r="V6" s="280"/>
    </row>
    <row r="7" spans="1:22" ht="16.5" thickBot="1">
      <c r="C7" s="236" t="s">
        <v>8710</v>
      </c>
      <c r="E7" s="236" t="s">
        <v>8711</v>
      </c>
      <c r="G7" s="281" t="s">
        <v>8712</v>
      </c>
      <c r="H7" s="236" t="s">
        <v>8718</v>
      </c>
      <c r="J7" s="255"/>
      <c r="K7" s="250" t="s">
        <v>8735</v>
      </c>
      <c r="L7" s="256"/>
      <c r="M7" s="257"/>
      <c r="N7" s="245"/>
      <c r="O7" s="239"/>
      <c r="P7" s="254"/>
      <c r="Q7" s="258" t="s">
        <v>8736</v>
      </c>
      <c r="R7" s="259"/>
      <c r="U7" s="280"/>
      <c r="V7" s="280"/>
    </row>
    <row r="8" spans="1:22" ht="15.75" thickTop="1">
      <c r="C8" s="236" t="s">
        <v>8714</v>
      </c>
      <c r="E8" s="236" t="s">
        <v>8715</v>
      </c>
      <c r="G8" s="281" t="s">
        <v>8712</v>
      </c>
      <c r="H8" s="236" t="s">
        <v>8719</v>
      </c>
      <c r="J8" s="633" t="s">
        <v>8737</v>
      </c>
      <c r="K8" s="640"/>
      <c r="L8" s="260" t="s">
        <v>8738</v>
      </c>
      <c r="M8" s="261"/>
      <c r="N8" s="262"/>
      <c r="O8" s="263"/>
      <c r="P8" s="264"/>
      <c r="Q8" s="263"/>
      <c r="R8" s="265"/>
      <c r="U8" s="280"/>
      <c r="V8" s="280"/>
    </row>
    <row r="9" spans="1:22">
      <c r="J9" s="641" t="s">
        <v>8739</v>
      </c>
      <c r="K9" s="642"/>
      <c r="L9" s="260" t="s">
        <v>8740</v>
      </c>
      <c r="M9" s="266"/>
      <c r="N9" s="266"/>
      <c r="O9" s="267"/>
      <c r="P9" s="267"/>
      <c r="Q9" s="267"/>
      <c r="R9" s="268"/>
    </row>
    <row r="10" spans="1:22" ht="15.75" thickBot="1">
      <c r="J10" s="641" t="s">
        <v>8741</v>
      </c>
      <c r="K10" s="643"/>
      <c r="L10" s="274" t="s">
        <v>8742</v>
      </c>
      <c r="M10" s="275"/>
      <c r="N10" s="277"/>
      <c r="O10" s="278"/>
      <c r="P10" s="278"/>
      <c r="Q10" s="278"/>
      <c r="R10" s="279"/>
    </row>
    <row r="11" spans="1:22" ht="15.75" thickTop="1">
      <c r="J11" s="625" t="s">
        <v>8743</v>
      </c>
      <c r="K11" s="626"/>
      <c r="L11" s="629" t="s">
        <v>8745</v>
      </c>
      <c r="M11" s="630"/>
      <c r="N11" s="276" t="s">
        <v>20</v>
      </c>
      <c r="P11" s="233"/>
      <c r="Q11" s="239"/>
      <c r="R11" s="240"/>
    </row>
    <row r="12" spans="1:22" ht="16.5" thickBot="1">
      <c r="J12" s="627"/>
      <c r="K12" s="628"/>
      <c r="L12" s="631" t="s">
        <v>8744</v>
      </c>
      <c r="M12" s="632"/>
      <c r="N12" s="270"/>
      <c r="O12" s="271"/>
      <c r="P12" s="272"/>
      <c r="Q12" s="272"/>
      <c r="R12" s="273"/>
    </row>
    <row r="13" spans="1:22" ht="15.75" thickTop="1"/>
    <row r="136" spans="4:4">
      <c r="D136" s="237"/>
    </row>
  </sheetData>
  <protectedRanges>
    <protectedRange password="DF17" sqref="K3 R1:R4 J6 N6 N11 L1:M1 J11:M12 P11:R12 N12:O12" name="Range1"/>
  </protectedRanges>
  <mergeCells count="12">
    <mergeCell ref="P4:P5"/>
    <mergeCell ref="J8:K8"/>
    <mergeCell ref="J9:K9"/>
    <mergeCell ref="J10:K10"/>
    <mergeCell ref="J1:Q1"/>
    <mergeCell ref="J2:K2"/>
    <mergeCell ref="L2:O2"/>
    <mergeCell ref="J11:K12"/>
    <mergeCell ref="L11:M11"/>
    <mergeCell ref="L12:M12"/>
    <mergeCell ref="J3:K3"/>
    <mergeCell ref="L3:O3"/>
  </mergeCells>
  <pageMargins left="0.70866141732283472" right="0.70866141732283472" top="0.74803149606299213" bottom="0.74803149606299213" header="0.31496062992125984" footer="0.31496062992125984"/>
  <pageSetup scale="73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52"/>
  <sheetViews>
    <sheetView zoomScale="85" zoomScaleNormal="85" workbookViewId="0">
      <selection activeCell="A27" sqref="A27:XFD27"/>
    </sheetView>
  </sheetViews>
  <sheetFormatPr baseColWidth="10" defaultRowHeight="12"/>
  <cols>
    <col min="2" max="2" width="13.28515625" bestFit="1" customWidth="1"/>
    <col min="7" max="7" width="20.42578125" bestFit="1" customWidth="1"/>
    <col min="9" max="9" width="6.85546875" customWidth="1"/>
    <col min="10" max="11" width="10.28515625" customWidth="1"/>
    <col min="12" max="12" width="7" customWidth="1"/>
    <col min="13" max="13" width="14.85546875" bestFit="1" customWidth="1"/>
    <col min="14" max="14" width="17.7109375" bestFit="1" customWidth="1"/>
    <col min="15" max="15" width="14" bestFit="1" customWidth="1"/>
    <col min="16" max="16" width="18.28515625" bestFit="1" customWidth="1"/>
    <col min="17" max="17" width="17.85546875" bestFit="1" customWidth="1"/>
    <col min="18" max="18" width="17.7109375" bestFit="1" customWidth="1"/>
    <col min="19" max="19" width="14" bestFit="1" customWidth="1"/>
    <col min="20" max="20" width="12.85546875" bestFit="1" customWidth="1"/>
    <col min="21" max="21" width="16.7109375" bestFit="1" customWidth="1"/>
    <col min="22" max="22" width="15.85546875" bestFit="1" customWidth="1"/>
    <col min="23" max="23" width="13.85546875" customWidth="1"/>
    <col min="24" max="24" width="15.85546875" bestFit="1" customWidth="1"/>
    <col min="25" max="25" width="13.42578125" bestFit="1" customWidth="1"/>
    <col min="26" max="26" width="13.42578125" customWidth="1"/>
    <col min="27" max="27" width="11" customWidth="1"/>
    <col min="28" max="28" width="9" customWidth="1"/>
    <col min="29" max="29" width="12.85546875" bestFit="1" customWidth="1"/>
    <col min="30" max="30" width="13.5703125" bestFit="1" customWidth="1"/>
    <col min="31" max="31" width="19.7109375" bestFit="1" customWidth="1"/>
    <col min="32" max="32" width="13" customWidth="1"/>
  </cols>
  <sheetData>
    <row r="1" spans="1:32" ht="72" customHeight="1" thickBot="1">
      <c r="A1" s="282"/>
      <c r="B1" s="282"/>
      <c r="C1" s="283"/>
      <c r="D1" s="283"/>
      <c r="E1" s="283"/>
      <c r="F1" s="283"/>
      <c r="G1" s="283"/>
      <c r="H1" s="283"/>
      <c r="I1" s="652" t="s">
        <v>8773</v>
      </c>
      <c r="J1" s="653"/>
      <c r="K1" s="654"/>
      <c r="L1" s="673" t="s">
        <v>8774</v>
      </c>
      <c r="M1" s="673"/>
      <c r="N1" s="673"/>
      <c r="O1" s="673"/>
      <c r="P1" s="673"/>
      <c r="Q1" s="673"/>
      <c r="R1" s="673"/>
      <c r="S1" s="673"/>
      <c r="T1" s="673"/>
      <c r="U1" s="674"/>
      <c r="V1" s="667" t="s">
        <v>8746</v>
      </c>
      <c r="W1" s="667"/>
      <c r="X1" s="667"/>
      <c r="Y1" s="667"/>
      <c r="Z1" s="350"/>
      <c r="AA1" s="668" t="s">
        <v>8747</v>
      </c>
      <c r="AB1" s="669"/>
      <c r="AC1" s="670"/>
      <c r="AD1" s="671"/>
      <c r="AE1" s="317"/>
      <c r="AF1" s="317"/>
    </row>
    <row r="2" spans="1:32" ht="13.5" thickBot="1">
      <c r="A2" s="284" t="s">
        <v>8748</v>
      </c>
      <c r="B2" s="284" t="s">
        <v>176</v>
      </c>
      <c r="C2" s="285" t="s">
        <v>20</v>
      </c>
      <c r="D2" s="284" t="s">
        <v>21</v>
      </c>
      <c r="E2" s="284" t="s">
        <v>8771</v>
      </c>
      <c r="F2" s="284" t="s">
        <v>8280</v>
      </c>
      <c r="G2" s="284" t="s">
        <v>7806</v>
      </c>
      <c r="H2" s="288" t="s">
        <v>8749</v>
      </c>
      <c r="I2" s="295" t="s">
        <v>8750</v>
      </c>
      <c r="J2" s="287" t="s">
        <v>8751</v>
      </c>
      <c r="K2" s="394" t="s">
        <v>8808</v>
      </c>
      <c r="L2" s="357" t="s">
        <v>8750</v>
      </c>
      <c r="M2" s="357" t="s">
        <v>8807</v>
      </c>
      <c r="N2" s="357" t="s">
        <v>8752</v>
      </c>
      <c r="O2" s="357" t="s">
        <v>8753</v>
      </c>
      <c r="P2" s="357" t="s">
        <v>8777</v>
      </c>
      <c r="Q2" s="357" t="s">
        <v>8776</v>
      </c>
      <c r="R2" s="357" t="s">
        <v>8754</v>
      </c>
      <c r="S2" s="357" t="s">
        <v>8755</v>
      </c>
      <c r="T2" s="357" t="s">
        <v>8756</v>
      </c>
      <c r="U2" s="358" t="s">
        <v>8775</v>
      </c>
      <c r="V2" s="364" t="s">
        <v>8797</v>
      </c>
      <c r="W2" s="298" t="s">
        <v>8806</v>
      </c>
      <c r="X2" s="298" t="s">
        <v>8757</v>
      </c>
      <c r="Y2" s="298" t="s">
        <v>8805</v>
      </c>
      <c r="Z2" s="412" t="s">
        <v>8758</v>
      </c>
      <c r="AA2" s="292" t="s">
        <v>8759</v>
      </c>
      <c r="AB2" s="286" t="s">
        <v>8760</v>
      </c>
      <c r="AC2" s="287" t="s">
        <v>8778</v>
      </c>
      <c r="AD2" s="296" t="s">
        <v>8761</v>
      </c>
      <c r="AE2" s="297" t="s">
        <v>8762</v>
      </c>
      <c r="AF2" s="344" t="s">
        <v>8763</v>
      </c>
    </row>
    <row r="3" spans="1:32" ht="15">
      <c r="A3" s="293" t="s">
        <v>8764</v>
      </c>
      <c r="B3" s="426">
        <v>41935</v>
      </c>
      <c r="C3" s="293">
        <v>277</v>
      </c>
      <c r="D3" s="293">
        <v>22</v>
      </c>
      <c r="E3" s="293" t="s">
        <v>8274</v>
      </c>
      <c r="F3" s="293">
        <v>1</v>
      </c>
      <c r="G3" s="293" t="s">
        <v>8765</v>
      </c>
      <c r="H3" s="294" t="s">
        <v>8766</v>
      </c>
      <c r="I3" s="359">
        <v>38</v>
      </c>
      <c r="J3" s="360">
        <v>637</v>
      </c>
      <c r="K3" s="388">
        <f>J3*(M3/100)</f>
        <v>100.60440394836752</v>
      </c>
      <c r="L3" s="378">
        <v>8</v>
      </c>
      <c r="M3" s="366">
        <f>(T3+U3)/(P3+Q3)*100</f>
        <v>15.793470007593017</v>
      </c>
      <c r="N3" s="672">
        <v>108</v>
      </c>
      <c r="O3" s="672"/>
      <c r="P3" s="356">
        <v>108</v>
      </c>
      <c r="Q3" s="356">
        <v>23.7</v>
      </c>
      <c r="R3" s="672">
        <v>15.65</v>
      </c>
      <c r="S3" s="672"/>
      <c r="T3" s="356">
        <v>15.65</v>
      </c>
      <c r="U3" s="402">
        <v>5.15</v>
      </c>
      <c r="V3" s="413">
        <f t="shared" ref="V3:V10" si="0">(J3+P3+Q3)/100</f>
        <v>7.6870000000000003</v>
      </c>
      <c r="W3" s="395">
        <f>(P3+Q3)/100</f>
        <v>1.3169999999999999</v>
      </c>
      <c r="X3" s="395">
        <f>(K3+T3+U3)/100</f>
        <v>1.2140440394836753</v>
      </c>
      <c r="Y3" s="395">
        <f>(T3+U3)/100</f>
        <v>0.20800000000000002</v>
      </c>
      <c r="Z3" s="388">
        <f>MIN(4.63,4.48*X3^(-0.25))</f>
        <v>4.2679507941110089</v>
      </c>
      <c r="AA3" s="658">
        <v>2.8460000000000001</v>
      </c>
      <c r="AB3" s="659"/>
      <c r="AC3" s="328">
        <v>1.7766</v>
      </c>
      <c r="AD3" s="342">
        <f>AA3*T3+AC3*U3</f>
        <v>53.689390000000003</v>
      </c>
      <c r="AE3" s="347">
        <f>AD3/(SUM(T3:U3))</f>
        <v>2.5812206730769232</v>
      </c>
      <c r="AF3" s="401">
        <f>AE3/Z3</f>
        <v>0.60479157272350359</v>
      </c>
    </row>
    <row r="4" spans="1:32" ht="15">
      <c r="A4" s="293" t="s">
        <v>8764</v>
      </c>
      <c r="B4" s="426">
        <v>41935</v>
      </c>
      <c r="C4" s="293">
        <v>278</v>
      </c>
      <c r="D4" s="293">
        <v>21</v>
      </c>
      <c r="E4" s="293" t="s">
        <v>8274</v>
      </c>
      <c r="F4" s="293">
        <v>1</v>
      </c>
      <c r="G4" s="293" t="s">
        <v>8772</v>
      </c>
      <c r="H4" s="294" t="s">
        <v>8766</v>
      </c>
      <c r="I4" s="361">
        <v>23</v>
      </c>
      <c r="J4" s="346">
        <v>584</v>
      </c>
      <c r="K4" s="389">
        <f t="shared" ref="K4:K34" si="1">J4*(M4/100)</f>
        <v>100.50789743589742</v>
      </c>
      <c r="L4" s="379">
        <v>5</v>
      </c>
      <c r="M4" s="345">
        <f t="shared" ref="M4:M34" si="2">(T4+U4)/(P4+Q4)*100</f>
        <v>17.21025641025641</v>
      </c>
      <c r="N4" s="664">
        <v>83.6</v>
      </c>
      <c r="O4" s="664"/>
      <c r="P4" s="346">
        <v>83.6</v>
      </c>
      <c r="Q4" s="346">
        <v>13.9</v>
      </c>
      <c r="R4" s="664">
        <v>13.57</v>
      </c>
      <c r="S4" s="664"/>
      <c r="T4" s="346">
        <v>13.57</v>
      </c>
      <c r="U4" s="403">
        <v>3.21</v>
      </c>
      <c r="V4" s="414">
        <f t="shared" si="0"/>
        <v>6.8150000000000004</v>
      </c>
      <c r="W4" s="396">
        <f t="shared" ref="W4:W34" si="3">(P4+Q4)/100</f>
        <v>0.97499999999999998</v>
      </c>
      <c r="X4" s="396">
        <f t="shared" ref="X4:X34" si="4">(K4+T4+U4)/100</f>
        <v>1.1728789743589743</v>
      </c>
      <c r="Y4" s="396">
        <f t="shared" ref="Y4:Y34" si="5">(T4+U4)/100</f>
        <v>0.1678</v>
      </c>
      <c r="Z4" s="389">
        <f t="shared" ref="Z4:Z34" si="6">MIN(4.63,4.48*X4^(-0.25))</f>
        <v>4.3049163180762582</v>
      </c>
      <c r="AA4" s="658">
        <v>2.7042999999999999</v>
      </c>
      <c r="AB4" s="659"/>
      <c r="AC4" s="328">
        <v>1.6762999999999999</v>
      </c>
      <c r="AD4" s="342">
        <f t="shared" ref="AD4:AD10" si="7">AA4*T4+AC4*U4</f>
        <v>42.078273999999993</v>
      </c>
      <c r="AE4" s="348">
        <f t="shared" ref="AE4:AE34" si="8">AD4/(SUM(T4:U4))</f>
        <v>2.5076444576877228</v>
      </c>
      <c r="AF4" s="421">
        <f t="shared" ref="AF4:AF34" si="9">AE4/Z4</f>
        <v>0.58250713194079373</v>
      </c>
    </row>
    <row r="5" spans="1:32" ht="15">
      <c r="A5" s="293" t="s">
        <v>8764</v>
      </c>
      <c r="B5" s="426">
        <v>41935</v>
      </c>
      <c r="C5" s="293">
        <v>278</v>
      </c>
      <c r="D5" s="293">
        <v>12</v>
      </c>
      <c r="E5" s="293" t="s">
        <v>8276</v>
      </c>
      <c r="F5" s="293">
        <v>1</v>
      </c>
      <c r="G5" s="293" t="s">
        <v>8765</v>
      </c>
      <c r="H5" s="294" t="s">
        <v>8766</v>
      </c>
      <c r="I5" s="361">
        <v>25</v>
      </c>
      <c r="J5" s="346">
        <v>259</v>
      </c>
      <c r="K5" s="389">
        <f t="shared" si="1"/>
        <v>41.219298245614027</v>
      </c>
      <c r="L5" s="379">
        <v>5</v>
      </c>
      <c r="M5" s="345">
        <f t="shared" si="2"/>
        <v>15.914786967418543</v>
      </c>
      <c r="N5" s="664">
        <v>65.900000000000006</v>
      </c>
      <c r="O5" s="664"/>
      <c r="P5" s="346">
        <v>65.900000000000006</v>
      </c>
      <c r="Q5" s="346">
        <v>13.9</v>
      </c>
      <c r="R5" s="664">
        <v>10</v>
      </c>
      <c r="S5" s="664"/>
      <c r="T5" s="346">
        <v>10</v>
      </c>
      <c r="U5" s="403">
        <v>2.7</v>
      </c>
      <c r="V5" s="414">
        <f t="shared" si="0"/>
        <v>3.3879999999999995</v>
      </c>
      <c r="W5" s="396">
        <f t="shared" si="3"/>
        <v>0.79800000000000015</v>
      </c>
      <c r="X5" s="396">
        <f t="shared" si="4"/>
        <v>0.53919298245614034</v>
      </c>
      <c r="Y5" s="396">
        <f t="shared" si="5"/>
        <v>0.127</v>
      </c>
      <c r="Z5" s="389">
        <f t="shared" si="6"/>
        <v>4.63</v>
      </c>
      <c r="AA5" s="658">
        <v>2.6173999999999999</v>
      </c>
      <c r="AB5" s="659"/>
      <c r="AC5" s="328">
        <v>1.9141999999999999</v>
      </c>
      <c r="AD5" s="342">
        <f t="shared" si="7"/>
        <v>31.34234</v>
      </c>
      <c r="AE5" s="348">
        <f t="shared" si="8"/>
        <v>2.4679007874015748</v>
      </c>
      <c r="AF5" s="421">
        <f t="shared" si="9"/>
        <v>0.53302392816448696</v>
      </c>
    </row>
    <row r="6" spans="1:32" ht="15">
      <c r="A6" s="293" t="s">
        <v>8764</v>
      </c>
      <c r="B6" s="426">
        <v>41935</v>
      </c>
      <c r="C6" s="293">
        <v>275</v>
      </c>
      <c r="D6" s="293">
        <v>12</v>
      </c>
      <c r="E6" s="293" t="s">
        <v>8276</v>
      </c>
      <c r="F6" s="293">
        <v>1</v>
      </c>
      <c r="G6" s="293" t="s">
        <v>8772</v>
      </c>
      <c r="H6" s="294" t="s">
        <v>8766</v>
      </c>
      <c r="I6" s="361">
        <v>41</v>
      </c>
      <c r="J6" s="346">
        <v>303</v>
      </c>
      <c r="K6" s="389">
        <f t="shared" si="1"/>
        <v>51.426357969723959</v>
      </c>
      <c r="L6" s="379">
        <v>9</v>
      </c>
      <c r="M6" s="345">
        <f t="shared" si="2"/>
        <v>16.972395369545861</v>
      </c>
      <c r="N6" s="664">
        <v>93</v>
      </c>
      <c r="O6" s="664"/>
      <c r="P6" s="346">
        <v>93</v>
      </c>
      <c r="Q6" s="346">
        <v>19.3</v>
      </c>
      <c r="R6" s="664">
        <v>14.83</v>
      </c>
      <c r="S6" s="664"/>
      <c r="T6" s="346">
        <v>14.83</v>
      </c>
      <c r="U6" s="403">
        <v>4.2300000000000004</v>
      </c>
      <c r="V6" s="414">
        <f t="shared" si="0"/>
        <v>4.1530000000000005</v>
      </c>
      <c r="W6" s="396">
        <f t="shared" si="3"/>
        <v>1.123</v>
      </c>
      <c r="X6" s="396">
        <f t="shared" si="4"/>
        <v>0.70486357969723967</v>
      </c>
      <c r="Y6" s="396">
        <f t="shared" si="5"/>
        <v>0.19060000000000002</v>
      </c>
      <c r="Z6" s="389">
        <f t="shared" si="6"/>
        <v>4.63</v>
      </c>
      <c r="AA6" s="658">
        <v>2.7816999999999998</v>
      </c>
      <c r="AB6" s="659"/>
      <c r="AC6" s="328">
        <v>1.8202</v>
      </c>
      <c r="AD6" s="342">
        <f t="shared" si="7"/>
        <v>48.952056999999996</v>
      </c>
      <c r="AE6" s="348">
        <f t="shared" si="8"/>
        <v>2.5683135886673658</v>
      </c>
      <c r="AF6" s="421">
        <f t="shared" si="9"/>
        <v>0.5547113582434916</v>
      </c>
    </row>
    <row r="7" spans="1:32" ht="15">
      <c r="A7" s="293" t="s">
        <v>8764</v>
      </c>
      <c r="B7" s="426">
        <v>41935</v>
      </c>
      <c r="C7" s="293">
        <v>300</v>
      </c>
      <c r="D7" s="293">
        <v>21</v>
      </c>
      <c r="E7" s="293" t="s">
        <v>8276</v>
      </c>
      <c r="F7" s="293">
        <v>2</v>
      </c>
      <c r="G7" s="293" t="s">
        <v>8765</v>
      </c>
      <c r="H7" s="294" t="s">
        <v>8766</v>
      </c>
      <c r="I7" s="361">
        <v>16</v>
      </c>
      <c r="J7" s="346">
        <v>516</v>
      </c>
      <c r="K7" s="389">
        <f t="shared" si="1"/>
        <v>71.440760869565224</v>
      </c>
      <c r="L7" s="379">
        <v>2</v>
      </c>
      <c r="M7" s="345">
        <f t="shared" si="2"/>
        <v>13.845108695652176</v>
      </c>
      <c r="N7" s="664">
        <v>64.3</v>
      </c>
      <c r="O7" s="664"/>
      <c r="P7" s="346">
        <v>64.3</v>
      </c>
      <c r="Q7" s="346">
        <v>9.3000000000000007</v>
      </c>
      <c r="R7" s="664">
        <v>8.25</v>
      </c>
      <c r="S7" s="664"/>
      <c r="T7" s="346">
        <v>8.25</v>
      </c>
      <c r="U7" s="403">
        <v>1.94</v>
      </c>
      <c r="V7" s="414">
        <f t="shared" si="0"/>
        <v>5.895999999999999</v>
      </c>
      <c r="W7" s="396">
        <f t="shared" si="3"/>
        <v>0.73599999999999999</v>
      </c>
      <c r="X7" s="396">
        <f t="shared" si="4"/>
        <v>0.81630760869565222</v>
      </c>
      <c r="Y7" s="396">
        <f t="shared" si="5"/>
        <v>0.10189999999999999</v>
      </c>
      <c r="Z7" s="389">
        <f t="shared" si="6"/>
        <v>4.63</v>
      </c>
      <c r="AA7" s="658">
        <v>2.8481999999999998</v>
      </c>
      <c r="AB7" s="659"/>
      <c r="AC7" s="328">
        <v>1.9238999999999999</v>
      </c>
      <c r="AD7" s="342">
        <f t="shared" si="7"/>
        <v>27.230015999999999</v>
      </c>
      <c r="AE7" s="348">
        <f t="shared" si="8"/>
        <v>2.6722292443572129</v>
      </c>
      <c r="AF7" s="421">
        <f t="shared" si="9"/>
        <v>0.57715534435360971</v>
      </c>
    </row>
    <row r="8" spans="1:32" ht="15">
      <c r="A8" s="293" t="s">
        <v>8764</v>
      </c>
      <c r="B8" s="426">
        <v>41935</v>
      </c>
      <c r="C8" s="293">
        <v>303</v>
      </c>
      <c r="D8" s="293">
        <v>22</v>
      </c>
      <c r="E8" s="293" t="s">
        <v>8276</v>
      </c>
      <c r="F8" s="293">
        <v>2</v>
      </c>
      <c r="G8" s="293" t="s">
        <v>8772</v>
      </c>
      <c r="H8" s="294" t="s">
        <v>8766</v>
      </c>
      <c r="I8" s="361">
        <v>33</v>
      </c>
      <c r="J8" s="346">
        <v>489</v>
      </c>
      <c r="K8" s="389">
        <f t="shared" si="1"/>
        <v>82.560050675675669</v>
      </c>
      <c r="L8" s="379">
        <v>8</v>
      </c>
      <c r="M8" s="345">
        <f t="shared" si="2"/>
        <v>16.883445945945944</v>
      </c>
      <c r="N8" s="664">
        <v>100.8</v>
      </c>
      <c r="O8" s="664"/>
      <c r="P8" s="346">
        <v>100.8</v>
      </c>
      <c r="Q8" s="346">
        <v>17.600000000000001</v>
      </c>
      <c r="R8" s="664">
        <v>15.86</v>
      </c>
      <c r="S8" s="664"/>
      <c r="T8" s="346">
        <v>15.86</v>
      </c>
      <c r="U8" s="403">
        <v>4.13</v>
      </c>
      <c r="V8" s="414">
        <f t="shared" si="0"/>
        <v>6.0739999999999998</v>
      </c>
      <c r="W8" s="396">
        <f t="shared" si="3"/>
        <v>1.1840000000000002</v>
      </c>
      <c r="X8" s="396">
        <f t="shared" si="4"/>
        <v>1.0255005067567566</v>
      </c>
      <c r="Y8" s="396">
        <f t="shared" si="5"/>
        <v>0.19989999999999999</v>
      </c>
      <c r="Z8" s="389">
        <f t="shared" si="6"/>
        <v>4.4518860963341806</v>
      </c>
      <c r="AA8" s="658">
        <v>2.8738999999999999</v>
      </c>
      <c r="AB8" s="659"/>
      <c r="AC8" s="328">
        <v>1.5913999999999999</v>
      </c>
      <c r="AD8" s="342">
        <f t="shared" si="7"/>
        <v>52.152535999999998</v>
      </c>
      <c r="AE8" s="348">
        <f t="shared" si="8"/>
        <v>2.6089312656328163</v>
      </c>
      <c r="AF8" s="421">
        <f t="shared" si="9"/>
        <v>0.58602830557167451</v>
      </c>
    </row>
    <row r="9" spans="1:32" ht="15">
      <c r="A9" s="293" t="s">
        <v>8764</v>
      </c>
      <c r="B9" s="426">
        <v>41935</v>
      </c>
      <c r="C9" s="293">
        <v>327</v>
      </c>
      <c r="D9" s="293">
        <v>16</v>
      </c>
      <c r="E9" s="293" t="s">
        <v>8274</v>
      </c>
      <c r="F9" s="293">
        <v>2</v>
      </c>
      <c r="G9" s="293" t="s">
        <v>8765</v>
      </c>
      <c r="H9" s="294" t="s">
        <v>8766</v>
      </c>
      <c r="I9" s="361">
        <v>29</v>
      </c>
      <c r="J9" s="346">
        <v>920</v>
      </c>
      <c r="K9" s="389">
        <f t="shared" si="1"/>
        <v>135.04901960784315</v>
      </c>
      <c r="L9" s="379">
        <v>6</v>
      </c>
      <c r="M9" s="345">
        <f t="shared" si="2"/>
        <v>14.679241261722082</v>
      </c>
      <c r="N9" s="664">
        <v>161.5</v>
      </c>
      <c r="O9" s="664"/>
      <c r="P9" s="346">
        <v>161.5</v>
      </c>
      <c r="Q9" s="346">
        <v>26.18</v>
      </c>
      <c r="R9" s="664">
        <v>21.8</v>
      </c>
      <c r="S9" s="664"/>
      <c r="T9" s="346">
        <v>21.8</v>
      </c>
      <c r="U9" s="403">
        <v>5.75</v>
      </c>
      <c r="V9" s="414">
        <f t="shared" si="0"/>
        <v>11.0768</v>
      </c>
      <c r="W9" s="396">
        <f t="shared" si="3"/>
        <v>1.8768</v>
      </c>
      <c r="X9" s="396">
        <f t="shared" si="4"/>
        <v>1.6259901960784315</v>
      </c>
      <c r="Y9" s="396">
        <f t="shared" si="5"/>
        <v>0.27550000000000002</v>
      </c>
      <c r="Z9" s="389">
        <f t="shared" si="6"/>
        <v>3.9673318910631119</v>
      </c>
      <c r="AA9" s="658">
        <v>3.0181</v>
      </c>
      <c r="AB9" s="659"/>
      <c r="AC9" s="328">
        <v>1.6033999999999999</v>
      </c>
      <c r="AD9" s="342">
        <f t="shared" si="7"/>
        <v>75.014129999999994</v>
      </c>
      <c r="AE9" s="348">
        <f t="shared" si="8"/>
        <v>2.7228359346642463</v>
      </c>
      <c r="AF9" s="421">
        <f t="shared" si="9"/>
        <v>0.68631412985582552</v>
      </c>
    </row>
    <row r="10" spans="1:32" ht="15.75" thickBot="1">
      <c r="A10" s="300" t="s">
        <v>8764</v>
      </c>
      <c r="B10" s="426">
        <v>41935</v>
      </c>
      <c r="C10" s="300">
        <v>328</v>
      </c>
      <c r="D10" s="300">
        <v>16</v>
      </c>
      <c r="E10" s="300" t="s">
        <v>8274</v>
      </c>
      <c r="F10" s="300">
        <v>2</v>
      </c>
      <c r="G10" s="300" t="s">
        <v>8772</v>
      </c>
      <c r="H10" s="301" t="s">
        <v>8766</v>
      </c>
      <c r="I10" s="362">
        <v>34</v>
      </c>
      <c r="J10" s="363">
        <v>645</v>
      </c>
      <c r="K10" s="390">
        <f t="shared" si="1"/>
        <v>105.67527675276753</v>
      </c>
      <c r="L10" s="380">
        <v>7</v>
      </c>
      <c r="M10" s="367">
        <f t="shared" si="2"/>
        <v>16.383763837638377</v>
      </c>
      <c r="N10" s="666">
        <v>92.2</v>
      </c>
      <c r="O10" s="666"/>
      <c r="P10" s="355">
        <v>92.2</v>
      </c>
      <c r="Q10" s="355">
        <v>16.2</v>
      </c>
      <c r="R10" s="666">
        <v>14.23</v>
      </c>
      <c r="S10" s="666"/>
      <c r="T10" s="355">
        <v>14.23</v>
      </c>
      <c r="U10" s="404">
        <v>3.53</v>
      </c>
      <c r="V10" s="415">
        <f t="shared" si="0"/>
        <v>7.5340000000000007</v>
      </c>
      <c r="W10" s="397">
        <f t="shared" si="3"/>
        <v>1.0840000000000001</v>
      </c>
      <c r="X10" s="397">
        <f t="shared" si="4"/>
        <v>1.2343527675276753</v>
      </c>
      <c r="Y10" s="397">
        <f t="shared" si="5"/>
        <v>0.17760000000000001</v>
      </c>
      <c r="Z10" s="390">
        <f t="shared" si="6"/>
        <v>4.2502863492884622</v>
      </c>
      <c r="AA10" s="675">
        <v>2.5387</v>
      </c>
      <c r="AB10" s="676"/>
      <c r="AC10" s="329">
        <v>1.5329999999999999</v>
      </c>
      <c r="AD10" s="343">
        <f t="shared" si="7"/>
        <v>41.537191</v>
      </c>
      <c r="AE10" s="349">
        <f t="shared" si="8"/>
        <v>2.3388057995495495</v>
      </c>
      <c r="AF10" s="422">
        <f t="shared" si="9"/>
        <v>0.55027017178291704</v>
      </c>
    </row>
    <row r="11" spans="1:32" ht="15">
      <c r="A11" s="302" t="s">
        <v>8767</v>
      </c>
      <c r="B11" s="427">
        <v>42026</v>
      </c>
      <c r="C11" s="303">
        <v>277</v>
      </c>
      <c r="D11" s="303">
        <v>22</v>
      </c>
      <c r="E11" s="303" t="s">
        <v>8274</v>
      </c>
      <c r="F11" s="303">
        <v>1</v>
      </c>
      <c r="G11" s="303" t="s">
        <v>8765</v>
      </c>
      <c r="H11" s="307" t="s">
        <v>8768</v>
      </c>
      <c r="I11" s="311">
        <v>28</v>
      </c>
      <c r="J11" s="314">
        <v>732</v>
      </c>
      <c r="K11" s="391">
        <f t="shared" si="1"/>
        <v>129.1764705882353</v>
      </c>
      <c r="L11" s="381">
        <v>6</v>
      </c>
      <c r="M11" s="370">
        <f t="shared" si="2"/>
        <v>17.647058823529413</v>
      </c>
      <c r="N11" s="665">
        <v>162</v>
      </c>
      <c r="O11" s="665"/>
      <c r="P11" s="369">
        <v>162</v>
      </c>
      <c r="Q11" s="369">
        <v>42</v>
      </c>
      <c r="R11" s="665">
        <v>26</v>
      </c>
      <c r="S11" s="665"/>
      <c r="T11" s="369">
        <v>26</v>
      </c>
      <c r="U11" s="405">
        <v>10</v>
      </c>
      <c r="V11" s="416">
        <f t="shared" ref="V11:V34" si="10">(Q11+P11+J11)/100</f>
        <v>9.36</v>
      </c>
      <c r="W11" s="398">
        <f t="shared" si="3"/>
        <v>2.04</v>
      </c>
      <c r="X11" s="398">
        <f t="shared" si="4"/>
        <v>1.651764705882353</v>
      </c>
      <c r="Y11" s="398">
        <f t="shared" si="5"/>
        <v>0.36</v>
      </c>
      <c r="Z11" s="391">
        <f t="shared" si="6"/>
        <v>3.9517637081552102</v>
      </c>
      <c r="AA11" s="661">
        <v>2.9544000000000001</v>
      </c>
      <c r="AB11" s="662"/>
      <c r="AC11" s="330">
        <v>2.1061999999999999</v>
      </c>
      <c r="AD11" s="335">
        <f t="shared" ref="AD11:AD18" si="11">AA11*T11+U11*AC11</f>
        <v>97.876400000000004</v>
      </c>
      <c r="AE11" s="339">
        <f t="shared" si="8"/>
        <v>2.7187888888888891</v>
      </c>
      <c r="AF11" s="423">
        <f t="shared" si="9"/>
        <v>0.68799378952697887</v>
      </c>
    </row>
    <row r="12" spans="1:32" ht="15">
      <c r="A12" s="304" t="s">
        <v>8767</v>
      </c>
      <c r="B12" s="428">
        <v>42026</v>
      </c>
      <c r="C12" s="299">
        <v>278</v>
      </c>
      <c r="D12" s="299">
        <v>21</v>
      </c>
      <c r="E12" s="299" t="s">
        <v>8274</v>
      </c>
      <c r="F12" s="299">
        <v>1</v>
      </c>
      <c r="G12" s="299" t="s">
        <v>8772</v>
      </c>
      <c r="H12" s="308" t="s">
        <v>8768</v>
      </c>
      <c r="I12" s="312">
        <v>30</v>
      </c>
      <c r="J12" s="310">
        <v>983</v>
      </c>
      <c r="K12" s="392">
        <f t="shared" si="1"/>
        <v>186.43103448275861</v>
      </c>
      <c r="L12" s="382">
        <v>6</v>
      </c>
      <c r="M12" s="338">
        <f t="shared" si="2"/>
        <v>18.96551724137931</v>
      </c>
      <c r="N12" s="655">
        <v>139</v>
      </c>
      <c r="O12" s="655"/>
      <c r="P12" s="368">
        <v>139</v>
      </c>
      <c r="Q12" s="368">
        <v>35</v>
      </c>
      <c r="R12" s="655">
        <v>25</v>
      </c>
      <c r="S12" s="655"/>
      <c r="T12" s="368">
        <v>25</v>
      </c>
      <c r="U12" s="406">
        <v>8</v>
      </c>
      <c r="V12" s="417">
        <f t="shared" si="10"/>
        <v>11.57</v>
      </c>
      <c r="W12" s="399">
        <f t="shared" si="3"/>
        <v>1.74</v>
      </c>
      <c r="X12" s="399">
        <f t="shared" si="4"/>
        <v>2.1943103448275862</v>
      </c>
      <c r="Y12" s="399">
        <f t="shared" si="5"/>
        <v>0.33</v>
      </c>
      <c r="Z12" s="392">
        <f t="shared" si="6"/>
        <v>3.6808956126108279</v>
      </c>
      <c r="AA12" s="656">
        <v>2.8502000000000001</v>
      </c>
      <c r="AB12" s="657"/>
      <c r="AC12" s="331">
        <v>2.0548999999999999</v>
      </c>
      <c r="AD12" s="336">
        <f t="shared" si="11"/>
        <v>87.694199999999995</v>
      </c>
      <c r="AE12" s="340">
        <f t="shared" si="8"/>
        <v>2.6574</v>
      </c>
      <c r="AF12" s="424">
        <f t="shared" si="9"/>
        <v>0.72194386357920348</v>
      </c>
    </row>
    <row r="13" spans="1:32" ht="15">
      <c r="A13" s="304" t="s">
        <v>8767</v>
      </c>
      <c r="B13" s="428">
        <v>42026</v>
      </c>
      <c r="C13" s="299">
        <v>278</v>
      </c>
      <c r="D13" s="299">
        <v>12</v>
      </c>
      <c r="E13" s="299" t="s">
        <v>8276</v>
      </c>
      <c r="F13" s="299">
        <v>1</v>
      </c>
      <c r="G13" s="299" t="s">
        <v>8765</v>
      </c>
      <c r="H13" s="308" t="s">
        <v>8768</v>
      </c>
      <c r="I13" s="312">
        <v>24</v>
      </c>
      <c r="J13" s="310">
        <v>438</v>
      </c>
      <c r="K13" s="392">
        <f t="shared" si="1"/>
        <v>80.591999999999999</v>
      </c>
      <c r="L13" s="382">
        <v>6</v>
      </c>
      <c r="M13" s="338">
        <f t="shared" si="2"/>
        <v>18.399999999999999</v>
      </c>
      <c r="N13" s="655">
        <v>94</v>
      </c>
      <c r="O13" s="655"/>
      <c r="P13" s="368">
        <v>94</v>
      </c>
      <c r="Q13" s="368">
        <v>31</v>
      </c>
      <c r="R13" s="655">
        <v>16</v>
      </c>
      <c r="S13" s="655"/>
      <c r="T13" s="368">
        <v>16</v>
      </c>
      <c r="U13" s="406">
        <v>7</v>
      </c>
      <c r="V13" s="417">
        <f t="shared" si="10"/>
        <v>5.63</v>
      </c>
      <c r="W13" s="399">
        <f t="shared" si="3"/>
        <v>1.25</v>
      </c>
      <c r="X13" s="399">
        <f t="shared" si="4"/>
        <v>1.03592</v>
      </c>
      <c r="Y13" s="399">
        <f t="shared" si="5"/>
        <v>0.23</v>
      </c>
      <c r="Z13" s="392">
        <f t="shared" si="6"/>
        <v>4.44064913010632</v>
      </c>
      <c r="AA13" s="656">
        <v>3.2568000000000001</v>
      </c>
      <c r="AB13" s="657"/>
      <c r="AC13" s="331">
        <v>2.3001999999999998</v>
      </c>
      <c r="AD13" s="336">
        <f t="shared" si="11"/>
        <v>68.2102</v>
      </c>
      <c r="AE13" s="340">
        <f t="shared" si="8"/>
        <v>2.9656608695652174</v>
      </c>
      <c r="AF13" s="424">
        <f t="shared" si="9"/>
        <v>0.66784399818010665</v>
      </c>
    </row>
    <row r="14" spans="1:32" ht="15">
      <c r="A14" s="304" t="s">
        <v>8767</v>
      </c>
      <c r="B14" s="428">
        <v>42026</v>
      </c>
      <c r="C14" s="299">
        <v>275</v>
      </c>
      <c r="D14" s="299">
        <v>12</v>
      </c>
      <c r="E14" s="299" t="s">
        <v>8276</v>
      </c>
      <c r="F14" s="299">
        <v>1</v>
      </c>
      <c r="G14" s="299" t="s">
        <v>8772</v>
      </c>
      <c r="H14" s="308" t="s">
        <v>8768</v>
      </c>
      <c r="I14" s="312">
        <v>39</v>
      </c>
      <c r="J14" s="310">
        <v>453</v>
      </c>
      <c r="K14" s="392">
        <f t="shared" si="1"/>
        <v>77.215909090909079</v>
      </c>
      <c r="L14" s="382">
        <v>9</v>
      </c>
      <c r="M14" s="338">
        <f t="shared" si="2"/>
        <v>17.045454545454543</v>
      </c>
      <c r="N14" s="655">
        <v>71</v>
      </c>
      <c r="O14" s="655"/>
      <c r="P14" s="368">
        <v>71</v>
      </c>
      <c r="Q14" s="368">
        <v>17</v>
      </c>
      <c r="R14" s="655">
        <v>12</v>
      </c>
      <c r="S14" s="655"/>
      <c r="T14" s="368">
        <v>12</v>
      </c>
      <c r="U14" s="406">
        <v>3</v>
      </c>
      <c r="V14" s="417">
        <f t="shared" si="10"/>
        <v>5.41</v>
      </c>
      <c r="W14" s="399">
        <f t="shared" si="3"/>
        <v>0.88</v>
      </c>
      <c r="X14" s="399">
        <f t="shared" si="4"/>
        <v>0.92215909090909076</v>
      </c>
      <c r="Y14" s="399">
        <f t="shared" si="5"/>
        <v>0.15</v>
      </c>
      <c r="Z14" s="392">
        <f t="shared" si="6"/>
        <v>4.5716876544814466</v>
      </c>
      <c r="AA14" s="656">
        <v>3.3500999999999999</v>
      </c>
      <c r="AB14" s="657"/>
      <c r="AC14" s="331">
        <v>2.4340999999999999</v>
      </c>
      <c r="AD14" s="336">
        <f t="shared" si="11"/>
        <v>47.503500000000003</v>
      </c>
      <c r="AE14" s="340">
        <f t="shared" si="8"/>
        <v>3.1669</v>
      </c>
      <c r="AF14" s="424">
        <f t="shared" si="9"/>
        <v>0.69272011549074486</v>
      </c>
    </row>
    <row r="15" spans="1:32" ht="15">
      <c r="A15" s="304" t="s">
        <v>8767</v>
      </c>
      <c r="B15" s="428">
        <v>42026</v>
      </c>
      <c r="C15" s="299">
        <v>300</v>
      </c>
      <c r="D15" s="299">
        <v>21</v>
      </c>
      <c r="E15" s="299" t="s">
        <v>8276</v>
      </c>
      <c r="F15" s="299">
        <v>2</v>
      </c>
      <c r="G15" s="299" t="s">
        <v>8765</v>
      </c>
      <c r="H15" s="308" t="s">
        <v>8768</v>
      </c>
      <c r="I15" s="312">
        <v>18</v>
      </c>
      <c r="J15" s="310">
        <v>633</v>
      </c>
      <c r="K15" s="392">
        <f t="shared" si="1"/>
        <v>124.23364485981308</v>
      </c>
      <c r="L15" s="382">
        <v>4</v>
      </c>
      <c r="M15" s="338">
        <f t="shared" si="2"/>
        <v>19.626168224299064</v>
      </c>
      <c r="N15" s="655">
        <v>170</v>
      </c>
      <c r="O15" s="655"/>
      <c r="P15" s="368">
        <v>170</v>
      </c>
      <c r="Q15" s="368">
        <v>44</v>
      </c>
      <c r="R15" s="655">
        <v>31</v>
      </c>
      <c r="S15" s="655"/>
      <c r="T15" s="368">
        <v>31</v>
      </c>
      <c r="U15" s="406">
        <v>11</v>
      </c>
      <c r="V15" s="417">
        <f t="shared" si="10"/>
        <v>8.4700000000000006</v>
      </c>
      <c r="W15" s="399">
        <f t="shared" si="3"/>
        <v>2.14</v>
      </c>
      <c r="X15" s="399">
        <f t="shared" si="4"/>
        <v>1.6623364485981307</v>
      </c>
      <c r="Y15" s="399">
        <f t="shared" si="5"/>
        <v>0.42</v>
      </c>
      <c r="Z15" s="392">
        <f t="shared" si="6"/>
        <v>3.9454657905586643</v>
      </c>
      <c r="AA15" s="656">
        <v>3.0261</v>
      </c>
      <c r="AB15" s="657"/>
      <c r="AC15" s="331">
        <v>2.4249999999999998</v>
      </c>
      <c r="AD15" s="336">
        <f t="shared" si="11"/>
        <v>120.4841</v>
      </c>
      <c r="AE15" s="340">
        <f t="shared" si="8"/>
        <v>2.8686690476190475</v>
      </c>
      <c r="AF15" s="424">
        <f t="shared" si="9"/>
        <v>0.72707994439684498</v>
      </c>
    </row>
    <row r="16" spans="1:32" ht="15">
      <c r="A16" s="304" t="s">
        <v>8767</v>
      </c>
      <c r="B16" s="428">
        <v>42026</v>
      </c>
      <c r="C16" s="299">
        <v>303</v>
      </c>
      <c r="D16" s="299">
        <v>22</v>
      </c>
      <c r="E16" s="299" t="s">
        <v>8276</v>
      </c>
      <c r="F16" s="299">
        <v>2</v>
      </c>
      <c r="G16" s="299" t="s">
        <v>8772</v>
      </c>
      <c r="H16" s="308" t="s">
        <v>8768</v>
      </c>
      <c r="I16" s="312">
        <v>24</v>
      </c>
      <c r="J16" s="310">
        <v>435</v>
      </c>
      <c r="K16" s="392">
        <f t="shared" si="1"/>
        <v>77.971698113207538</v>
      </c>
      <c r="L16" s="382">
        <v>5</v>
      </c>
      <c r="M16" s="338">
        <f t="shared" si="2"/>
        <v>17.924528301886792</v>
      </c>
      <c r="N16" s="655">
        <v>88</v>
      </c>
      <c r="O16" s="655"/>
      <c r="P16" s="368">
        <v>88</v>
      </c>
      <c r="Q16" s="368">
        <v>18</v>
      </c>
      <c r="R16" s="655">
        <v>15</v>
      </c>
      <c r="S16" s="655"/>
      <c r="T16" s="368">
        <v>15</v>
      </c>
      <c r="U16" s="406">
        <v>4</v>
      </c>
      <c r="V16" s="417">
        <f t="shared" si="10"/>
        <v>5.41</v>
      </c>
      <c r="W16" s="399">
        <f t="shared" si="3"/>
        <v>1.06</v>
      </c>
      <c r="X16" s="399">
        <f t="shared" si="4"/>
        <v>0.96971698113207538</v>
      </c>
      <c r="Y16" s="399">
        <f t="shared" si="5"/>
        <v>0.19</v>
      </c>
      <c r="Z16" s="392">
        <f t="shared" si="6"/>
        <v>4.5145738721954265</v>
      </c>
      <c r="AA16" s="656">
        <v>3.2740999999999998</v>
      </c>
      <c r="AB16" s="657"/>
      <c r="AC16" s="331">
        <v>2.0796999999999999</v>
      </c>
      <c r="AD16" s="336">
        <f t="shared" si="11"/>
        <v>57.430300000000003</v>
      </c>
      <c r="AE16" s="340">
        <f t="shared" si="8"/>
        <v>3.0226473684210529</v>
      </c>
      <c r="AF16" s="424">
        <f t="shared" si="9"/>
        <v>0.66953104633796734</v>
      </c>
    </row>
    <row r="17" spans="1:32" ht="15">
      <c r="A17" s="304" t="s">
        <v>8767</v>
      </c>
      <c r="B17" s="428">
        <v>42026</v>
      </c>
      <c r="C17" s="299">
        <v>327</v>
      </c>
      <c r="D17" s="299">
        <v>16</v>
      </c>
      <c r="E17" s="299" t="s">
        <v>8274</v>
      </c>
      <c r="F17" s="299">
        <v>2</v>
      </c>
      <c r="G17" s="299" t="s">
        <v>8765</v>
      </c>
      <c r="H17" s="308" t="s">
        <v>8768</v>
      </c>
      <c r="I17" s="312">
        <v>26</v>
      </c>
      <c r="J17" s="310">
        <v>734</v>
      </c>
      <c r="K17" s="392">
        <f t="shared" si="1"/>
        <v>134.32679738562089</v>
      </c>
      <c r="L17" s="382">
        <v>5</v>
      </c>
      <c r="M17" s="338">
        <f t="shared" si="2"/>
        <v>18.300653594771241</v>
      </c>
      <c r="N17" s="655">
        <v>113</v>
      </c>
      <c r="O17" s="655"/>
      <c r="P17" s="368">
        <v>113</v>
      </c>
      <c r="Q17" s="368">
        <v>40</v>
      </c>
      <c r="R17" s="655">
        <v>19</v>
      </c>
      <c r="S17" s="655"/>
      <c r="T17" s="368">
        <v>19</v>
      </c>
      <c r="U17" s="406">
        <v>9</v>
      </c>
      <c r="V17" s="417">
        <f t="shared" si="10"/>
        <v>8.8699999999999992</v>
      </c>
      <c r="W17" s="399">
        <f t="shared" si="3"/>
        <v>1.53</v>
      </c>
      <c r="X17" s="399">
        <f t="shared" si="4"/>
        <v>1.623267973856209</v>
      </c>
      <c r="Y17" s="399">
        <f t="shared" si="5"/>
        <v>0.28000000000000003</v>
      </c>
      <c r="Z17" s="392">
        <f t="shared" si="6"/>
        <v>3.9689941510870685</v>
      </c>
      <c r="AA17" s="656">
        <v>2.9007999999999998</v>
      </c>
      <c r="AB17" s="657"/>
      <c r="AC17" s="331">
        <v>1.8077000000000001</v>
      </c>
      <c r="AD17" s="336">
        <f t="shared" si="11"/>
        <v>71.384500000000003</v>
      </c>
      <c r="AE17" s="340">
        <f t="shared" si="8"/>
        <v>2.5494464285714287</v>
      </c>
      <c r="AF17" s="424">
        <f t="shared" si="9"/>
        <v>0.64234068671357458</v>
      </c>
    </row>
    <row r="18" spans="1:32" ht="15.75" thickBot="1">
      <c r="A18" s="305" t="s">
        <v>8767</v>
      </c>
      <c r="B18" s="429">
        <v>42026</v>
      </c>
      <c r="C18" s="306">
        <v>328</v>
      </c>
      <c r="D18" s="306">
        <v>16</v>
      </c>
      <c r="E18" s="306" t="s">
        <v>8274</v>
      </c>
      <c r="F18" s="306">
        <v>2</v>
      </c>
      <c r="G18" s="306" t="s">
        <v>8772</v>
      </c>
      <c r="H18" s="309" t="s">
        <v>8768</v>
      </c>
      <c r="I18" s="313">
        <v>42</v>
      </c>
      <c r="J18" s="315">
        <v>958</v>
      </c>
      <c r="K18" s="393">
        <f t="shared" si="1"/>
        <v>209.84761904761905</v>
      </c>
      <c r="L18" s="383">
        <v>9</v>
      </c>
      <c r="M18" s="374">
        <f t="shared" si="2"/>
        <v>21.904761904761905</v>
      </c>
      <c r="N18" s="663">
        <v>327</v>
      </c>
      <c r="O18" s="663"/>
      <c r="P18" s="373">
        <v>327</v>
      </c>
      <c r="Q18" s="373">
        <v>93</v>
      </c>
      <c r="R18" s="663">
        <v>70</v>
      </c>
      <c r="S18" s="663"/>
      <c r="T18" s="373">
        <v>70</v>
      </c>
      <c r="U18" s="407">
        <v>22</v>
      </c>
      <c r="V18" s="418">
        <f t="shared" si="10"/>
        <v>13.78</v>
      </c>
      <c r="W18" s="400">
        <f t="shared" si="3"/>
        <v>4.2</v>
      </c>
      <c r="X18" s="400">
        <f t="shared" si="4"/>
        <v>3.0184761904761905</v>
      </c>
      <c r="Y18" s="400">
        <f t="shared" si="5"/>
        <v>0.92</v>
      </c>
      <c r="Z18" s="393">
        <f t="shared" si="6"/>
        <v>3.3988427756638702</v>
      </c>
      <c r="AA18" s="650">
        <v>2.9548999999999999</v>
      </c>
      <c r="AB18" s="651"/>
      <c r="AC18" s="332">
        <v>2.3380000000000001</v>
      </c>
      <c r="AD18" s="337">
        <f t="shared" si="11"/>
        <v>258.279</v>
      </c>
      <c r="AE18" s="341">
        <f t="shared" si="8"/>
        <v>2.8073804347826088</v>
      </c>
      <c r="AF18" s="425">
        <f t="shared" si="9"/>
        <v>0.8259812589401887</v>
      </c>
    </row>
    <row r="19" spans="1:32" ht="15">
      <c r="A19" s="316" t="s">
        <v>8346</v>
      </c>
      <c r="B19" s="430">
        <v>42109</v>
      </c>
      <c r="C19" s="322">
        <v>270</v>
      </c>
      <c r="D19" s="322">
        <v>21</v>
      </c>
      <c r="E19" s="322" t="s">
        <v>8274</v>
      </c>
      <c r="F19" s="322">
        <v>1</v>
      </c>
      <c r="G19" s="322" t="s">
        <v>8772</v>
      </c>
      <c r="H19" s="351" t="s">
        <v>8769</v>
      </c>
      <c r="I19" s="359">
        <v>28</v>
      </c>
      <c r="J19" s="360">
        <v>929</v>
      </c>
      <c r="K19" s="388">
        <f t="shared" si="1"/>
        <v>131.91238670694864</v>
      </c>
      <c r="L19" s="384">
        <v>7</v>
      </c>
      <c r="M19" s="377">
        <f t="shared" si="2"/>
        <v>14.19939577039275</v>
      </c>
      <c r="N19" s="360">
        <v>243</v>
      </c>
      <c r="O19" s="360">
        <v>43</v>
      </c>
      <c r="P19" s="360">
        <v>286</v>
      </c>
      <c r="Q19" s="360">
        <v>45</v>
      </c>
      <c r="R19" s="360">
        <v>33</v>
      </c>
      <c r="S19" s="360">
        <v>5</v>
      </c>
      <c r="T19" s="360">
        <v>38</v>
      </c>
      <c r="U19" s="408">
        <v>9</v>
      </c>
      <c r="V19" s="413">
        <f t="shared" si="10"/>
        <v>12.6</v>
      </c>
      <c r="W19" s="395">
        <f t="shared" si="3"/>
        <v>3.31</v>
      </c>
      <c r="X19" s="395">
        <f t="shared" si="4"/>
        <v>1.7891238670694865</v>
      </c>
      <c r="Y19" s="395">
        <f t="shared" si="5"/>
        <v>0.47</v>
      </c>
      <c r="Z19" s="388">
        <f t="shared" si="6"/>
        <v>3.8736280029468455</v>
      </c>
      <c r="AA19" s="353">
        <v>4.2035</v>
      </c>
      <c r="AB19" s="333">
        <v>4.2016999999999998</v>
      </c>
      <c r="AC19" s="333">
        <v>1.9529000000000001</v>
      </c>
      <c r="AD19" s="419">
        <f>AA19*R19+AB19*S19+AC19*U19</f>
        <v>177.30009999999999</v>
      </c>
      <c r="AE19" s="347">
        <f t="shared" si="8"/>
        <v>3.7723425531914891</v>
      </c>
      <c r="AF19" s="401">
        <f t="shared" si="9"/>
        <v>0.97385256155771693</v>
      </c>
    </row>
    <row r="20" spans="1:32" ht="15">
      <c r="A20" s="320" t="s">
        <v>8346</v>
      </c>
      <c r="B20" s="431">
        <v>42109</v>
      </c>
      <c r="C20" s="318">
        <v>284</v>
      </c>
      <c r="D20" s="318">
        <v>17</v>
      </c>
      <c r="E20" s="318" t="s">
        <v>8274</v>
      </c>
      <c r="F20" s="318">
        <v>1</v>
      </c>
      <c r="G20" s="318" t="s">
        <v>8765</v>
      </c>
      <c r="H20" s="319" t="s">
        <v>8769</v>
      </c>
      <c r="I20" s="361">
        <v>18</v>
      </c>
      <c r="J20" s="346">
        <v>1060</v>
      </c>
      <c r="K20" s="389">
        <f t="shared" si="1"/>
        <v>134.74576271186439</v>
      </c>
      <c r="L20" s="379">
        <v>4</v>
      </c>
      <c r="M20" s="345">
        <f t="shared" si="2"/>
        <v>12.711864406779661</v>
      </c>
      <c r="N20" s="346">
        <v>135</v>
      </c>
      <c r="O20" s="346">
        <v>58</v>
      </c>
      <c r="P20" s="346">
        <v>193</v>
      </c>
      <c r="Q20" s="346">
        <v>43</v>
      </c>
      <c r="R20" s="346">
        <v>17</v>
      </c>
      <c r="S20" s="346">
        <v>6</v>
      </c>
      <c r="T20" s="346">
        <v>23</v>
      </c>
      <c r="U20" s="403">
        <v>7</v>
      </c>
      <c r="V20" s="414">
        <f t="shared" si="10"/>
        <v>12.96</v>
      </c>
      <c r="W20" s="396">
        <f t="shared" si="3"/>
        <v>2.36</v>
      </c>
      <c r="X20" s="396">
        <f t="shared" si="4"/>
        <v>1.6474576271186439</v>
      </c>
      <c r="Y20" s="396">
        <f t="shared" si="5"/>
        <v>0.3</v>
      </c>
      <c r="Z20" s="389">
        <f t="shared" si="6"/>
        <v>3.9543440318989336</v>
      </c>
      <c r="AA20" s="353">
        <v>5.6409000000000002</v>
      </c>
      <c r="AB20" s="333">
        <v>5.4965000000000002</v>
      </c>
      <c r="AC20" s="333">
        <v>2.2736000000000001</v>
      </c>
      <c r="AD20" s="419">
        <f t="shared" ref="AD20:AD26" si="12">AA20*R20+AB20*S20+AC20*U20</f>
        <v>144.7895</v>
      </c>
      <c r="AE20" s="348">
        <f t="shared" si="8"/>
        <v>4.826316666666667</v>
      </c>
      <c r="AF20" s="421">
        <f t="shared" si="9"/>
        <v>1.2205100587439277</v>
      </c>
    </row>
    <row r="21" spans="1:32" ht="15">
      <c r="A21" s="320" t="s">
        <v>8346</v>
      </c>
      <c r="B21" s="431">
        <v>42109</v>
      </c>
      <c r="C21" s="318">
        <v>273</v>
      </c>
      <c r="D21" s="318">
        <v>11</v>
      </c>
      <c r="E21" s="318" t="s">
        <v>8276</v>
      </c>
      <c r="F21" s="318">
        <v>1</v>
      </c>
      <c r="G21" s="318" t="s">
        <v>8772</v>
      </c>
      <c r="H21" s="319" t="s">
        <v>8769</v>
      </c>
      <c r="I21" s="361">
        <v>22</v>
      </c>
      <c r="J21" s="346">
        <v>275</v>
      </c>
      <c r="K21" s="389">
        <f t="shared" si="1"/>
        <v>45.833333333333321</v>
      </c>
      <c r="L21" s="379">
        <v>5</v>
      </c>
      <c r="M21" s="345">
        <f t="shared" si="2"/>
        <v>16.666666666666664</v>
      </c>
      <c r="N21" s="346">
        <v>43</v>
      </c>
      <c r="O21" s="346">
        <v>7</v>
      </c>
      <c r="P21" s="346">
        <v>50</v>
      </c>
      <c r="Q21" s="346">
        <v>10</v>
      </c>
      <c r="R21" s="346">
        <v>6</v>
      </c>
      <c r="S21" s="346">
        <v>1</v>
      </c>
      <c r="T21" s="346">
        <v>7</v>
      </c>
      <c r="U21" s="403">
        <v>3</v>
      </c>
      <c r="V21" s="414">
        <f t="shared" si="10"/>
        <v>3.35</v>
      </c>
      <c r="W21" s="396">
        <f t="shared" si="3"/>
        <v>0.6</v>
      </c>
      <c r="X21" s="396">
        <f t="shared" si="4"/>
        <v>0.55833333333333324</v>
      </c>
      <c r="Y21" s="396">
        <f t="shared" si="5"/>
        <v>0.1</v>
      </c>
      <c r="Z21" s="389">
        <f t="shared" si="6"/>
        <v>4.63</v>
      </c>
      <c r="AA21" s="353">
        <v>4.6547999999999998</v>
      </c>
      <c r="AB21" s="333">
        <v>4.2198000000000002</v>
      </c>
      <c r="AC21" s="333">
        <v>1.7448999999999999</v>
      </c>
      <c r="AD21" s="419">
        <f t="shared" si="12"/>
        <v>37.383300000000006</v>
      </c>
      <c r="AE21" s="348">
        <f t="shared" si="8"/>
        <v>3.7383300000000004</v>
      </c>
      <c r="AF21" s="421">
        <f t="shared" si="9"/>
        <v>0.80741468682505413</v>
      </c>
    </row>
    <row r="22" spans="1:32" ht="15">
      <c r="A22" s="320" t="s">
        <v>8346</v>
      </c>
      <c r="B22" s="431">
        <v>42109</v>
      </c>
      <c r="C22" s="318">
        <v>284</v>
      </c>
      <c r="D22" s="318">
        <v>14</v>
      </c>
      <c r="E22" s="318" t="s">
        <v>8276</v>
      </c>
      <c r="F22" s="318">
        <v>1</v>
      </c>
      <c r="G22" s="318" t="s">
        <v>8765</v>
      </c>
      <c r="H22" s="319" t="s">
        <v>8769</v>
      </c>
      <c r="I22" s="361">
        <v>18</v>
      </c>
      <c r="J22" s="346">
        <v>342</v>
      </c>
      <c r="K22" s="389">
        <f t="shared" si="1"/>
        <v>81</v>
      </c>
      <c r="L22" s="379">
        <v>4</v>
      </c>
      <c r="M22" s="345">
        <f t="shared" si="2"/>
        <v>23.684210526315788</v>
      </c>
      <c r="N22" s="346">
        <v>69</v>
      </c>
      <c r="O22" s="346">
        <v>25</v>
      </c>
      <c r="P22" s="346">
        <v>94</v>
      </c>
      <c r="Q22" s="346">
        <v>20</v>
      </c>
      <c r="R22" s="346">
        <v>21</v>
      </c>
      <c r="S22" s="346">
        <v>2</v>
      </c>
      <c r="T22" s="346">
        <v>23</v>
      </c>
      <c r="U22" s="403">
        <v>4</v>
      </c>
      <c r="V22" s="414">
        <f t="shared" si="10"/>
        <v>4.5599999999999996</v>
      </c>
      <c r="W22" s="396">
        <f t="shared" si="3"/>
        <v>1.1399999999999999</v>
      </c>
      <c r="X22" s="396">
        <f t="shared" si="4"/>
        <v>1.08</v>
      </c>
      <c r="Y22" s="396">
        <f t="shared" si="5"/>
        <v>0.27</v>
      </c>
      <c r="Z22" s="389">
        <f t="shared" si="6"/>
        <v>4.3946275615315171</v>
      </c>
      <c r="AA22" s="353">
        <v>4.8537999999999997</v>
      </c>
      <c r="AB22" s="333">
        <v>4.3186999999999998</v>
      </c>
      <c r="AC22" s="333">
        <v>1.7443</v>
      </c>
      <c r="AD22" s="419">
        <f t="shared" si="12"/>
        <v>117.5444</v>
      </c>
      <c r="AE22" s="348">
        <f t="shared" si="8"/>
        <v>4.3534962962962958</v>
      </c>
      <c r="AF22" s="421">
        <f t="shared" si="9"/>
        <v>0.99064055721234157</v>
      </c>
    </row>
    <row r="23" spans="1:32" ht="15">
      <c r="A23" s="320" t="s">
        <v>8346</v>
      </c>
      <c r="B23" s="431">
        <v>42109</v>
      </c>
      <c r="C23" s="318">
        <v>314</v>
      </c>
      <c r="D23" s="318">
        <v>21</v>
      </c>
      <c r="E23" s="318" t="s">
        <v>8276</v>
      </c>
      <c r="F23" s="318">
        <v>2</v>
      </c>
      <c r="G23" s="318" t="s">
        <v>8772</v>
      </c>
      <c r="H23" s="319" t="s">
        <v>8769</v>
      </c>
      <c r="I23" s="361">
        <v>14</v>
      </c>
      <c r="J23" s="346">
        <v>708</v>
      </c>
      <c r="K23" s="389">
        <f t="shared" si="1"/>
        <v>121.6875</v>
      </c>
      <c r="L23" s="379">
        <v>3</v>
      </c>
      <c r="M23" s="345">
        <f t="shared" si="2"/>
        <v>17.1875</v>
      </c>
      <c r="N23" s="346">
        <v>125</v>
      </c>
      <c r="O23" s="346">
        <v>29</v>
      </c>
      <c r="P23" s="346">
        <v>154</v>
      </c>
      <c r="Q23" s="346">
        <v>38</v>
      </c>
      <c r="R23" s="346">
        <v>19</v>
      </c>
      <c r="S23" s="346">
        <v>4</v>
      </c>
      <c r="T23" s="346">
        <v>23</v>
      </c>
      <c r="U23" s="403">
        <v>10</v>
      </c>
      <c r="V23" s="414">
        <f t="shared" si="10"/>
        <v>9</v>
      </c>
      <c r="W23" s="396">
        <f t="shared" si="3"/>
        <v>1.92</v>
      </c>
      <c r="X23" s="396">
        <f t="shared" si="4"/>
        <v>1.546875</v>
      </c>
      <c r="Y23" s="396">
        <f t="shared" si="5"/>
        <v>0.33</v>
      </c>
      <c r="Z23" s="389">
        <f t="shared" si="6"/>
        <v>4.017114483544475</v>
      </c>
      <c r="AA23" s="353">
        <v>3.0224000000000002</v>
      </c>
      <c r="AB23" s="333">
        <v>3.1034999999999999</v>
      </c>
      <c r="AC23" s="333">
        <v>1.411</v>
      </c>
      <c r="AD23" s="419">
        <f t="shared" si="12"/>
        <v>83.949600000000004</v>
      </c>
      <c r="AE23" s="348">
        <f t="shared" si="8"/>
        <v>2.5439272727272728</v>
      </c>
      <c r="AF23" s="421">
        <f t="shared" si="9"/>
        <v>0.6332722861516894</v>
      </c>
    </row>
    <row r="24" spans="1:32" ht="15">
      <c r="A24" s="320" t="s">
        <v>8346</v>
      </c>
      <c r="B24" s="431">
        <v>42109</v>
      </c>
      <c r="C24" s="318">
        <v>321</v>
      </c>
      <c r="D24" s="318">
        <v>19</v>
      </c>
      <c r="E24" s="318" t="s">
        <v>8276</v>
      </c>
      <c r="F24" s="318">
        <v>2</v>
      </c>
      <c r="G24" s="318" t="s">
        <v>8765</v>
      </c>
      <c r="H24" s="319" t="s">
        <v>8769</v>
      </c>
      <c r="I24" s="361">
        <v>24</v>
      </c>
      <c r="J24" s="346">
        <v>1054</v>
      </c>
      <c r="K24" s="389">
        <f t="shared" si="1"/>
        <v>154.37373737373738</v>
      </c>
      <c r="L24" s="379">
        <v>4</v>
      </c>
      <c r="M24" s="345">
        <f t="shared" si="2"/>
        <v>14.646464646464647</v>
      </c>
      <c r="N24" s="346">
        <v>103</v>
      </c>
      <c r="O24" s="346">
        <v>53</v>
      </c>
      <c r="P24" s="346">
        <v>156</v>
      </c>
      <c r="Q24" s="346">
        <v>42</v>
      </c>
      <c r="R24" s="346">
        <v>14</v>
      </c>
      <c r="S24" s="346">
        <v>5</v>
      </c>
      <c r="T24" s="346">
        <v>19</v>
      </c>
      <c r="U24" s="403">
        <v>10</v>
      </c>
      <c r="V24" s="414">
        <f t="shared" si="10"/>
        <v>12.52</v>
      </c>
      <c r="W24" s="396">
        <f t="shared" si="3"/>
        <v>1.98</v>
      </c>
      <c r="X24" s="396">
        <f t="shared" si="4"/>
        <v>1.8337373737373739</v>
      </c>
      <c r="Y24" s="396">
        <f t="shared" si="5"/>
        <v>0.28999999999999998</v>
      </c>
      <c r="Z24" s="389">
        <f t="shared" si="6"/>
        <v>3.8498493019613931</v>
      </c>
      <c r="AA24" s="353">
        <v>4.2648000000000001</v>
      </c>
      <c r="AB24" s="333">
        <v>3.5594000000000001</v>
      </c>
      <c r="AC24" s="333">
        <v>1.2475000000000001</v>
      </c>
      <c r="AD24" s="419">
        <f t="shared" si="12"/>
        <v>89.979199999999992</v>
      </c>
      <c r="AE24" s="348">
        <f t="shared" si="8"/>
        <v>3.1027310344827583</v>
      </c>
      <c r="AF24" s="421">
        <f t="shared" si="9"/>
        <v>0.80593571101653294</v>
      </c>
    </row>
    <row r="25" spans="1:32" ht="15">
      <c r="A25" s="320" t="s">
        <v>8346</v>
      </c>
      <c r="B25" s="431">
        <v>42109</v>
      </c>
      <c r="C25" s="318">
        <v>305</v>
      </c>
      <c r="D25" s="318">
        <v>14</v>
      </c>
      <c r="E25" s="318" t="s">
        <v>8274</v>
      </c>
      <c r="F25" s="318">
        <v>2</v>
      </c>
      <c r="G25" s="318" t="s">
        <v>8772</v>
      </c>
      <c r="H25" s="319" t="s">
        <v>8769</v>
      </c>
      <c r="I25" s="361">
        <v>17</v>
      </c>
      <c r="J25" s="346">
        <v>1202</v>
      </c>
      <c r="K25" s="389">
        <f t="shared" si="1"/>
        <v>154.68776371308019</v>
      </c>
      <c r="L25" s="379">
        <v>4</v>
      </c>
      <c r="M25" s="345">
        <f t="shared" si="2"/>
        <v>12.869198312236287</v>
      </c>
      <c r="N25" s="346">
        <v>368</v>
      </c>
      <c r="O25" s="346">
        <v>56</v>
      </c>
      <c r="P25" s="346">
        <v>424</v>
      </c>
      <c r="Q25" s="346">
        <v>50</v>
      </c>
      <c r="R25" s="346">
        <v>45</v>
      </c>
      <c r="S25" s="346">
        <v>6</v>
      </c>
      <c r="T25" s="346">
        <v>51</v>
      </c>
      <c r="U25" s="403">
        <v>10</v>
      </c>
      <c r="V25" s="414">
        <f t="shared" si="10"/>
        <v>16.760000000000002</v>
      </c>
      <c r="W25" s="396">
        <f t="shared" si="3"/>
        <v>4.74</v>
      </c>
      <c r="X25" s="396">
        <f t="shared" si="4"/>
        <v>2.1568776371308021</v>
      </c>
      <c r="Y25" s="396">
        <f t="shared" si="5"/>
        <v>0.61</v>
      </c>
      <c r="Z25" s="389">
        <f t="shared" si="6"/>
        <v>3.6967632409408</v>
      </c>
      <c r="AA25" s="353">
        <v>4.8170000000000002</v>
      </c>
      <c r="AB25" s="333">
        <v>4.6673</v>
      </c>
      <c r="AC25" s="333">
        <v>2.16</v>
      </c>
      <c r="AD25" s="419">
        <f t="shared" si="12"/>
        <v>266.36880000000002</v>
      </c>
      <c r="AE25" s="348">
        <f t="shared" si="8"/>
        <v>4.3667016393442628</v>
      </c>
      <c r="AF25" s="421">
        <f t="shared" si="9"/>
        <v>1.1812229658053428</v>
      </c>
    </row>
    <row r="26" spans="1:32" ht="15.75" thickBot="1">
      <c r="A26" s="321" t="s">
        <v>8346</v>
      </c>
      <c r="B26" s="432">
        <v>42109</v>
      </c>
      <c r="C26" s="323">
        <v>312</v>
      </c>
      <c r="D26" s="323">
        <v>13</v>
      </c>
      <c r="E26" s="323" t="s">
        <v>8274</v>
      </c>
      <c r="F26" s="323">
        <v>2</v>
      </c>
      <c r="G26" s="323" t="s">
        <v>8765</v>
      </c>
      <c r="H26" s="352" t="s">
        <v>8769</v>
      </c>
      <c r="I26" s="362">
        <v>9</v>
      </c>
      <c r="J26" s="363">
        <v>1079</v>
      </c>
      <c r="K26" s="390">
        <f t="shared" si="1"/>
        <v>192.67857142857144</v>
      </c>
      <c r="L26" s="385">
        <v>2</v>
      </c>
      <c r="M26" s="365">
        <f t="shared" si="2"/>
        <v>17.857142857142858</v>
      </c>
      <c r="N26" s="363">
        <v>144</v>
      </c>
      <c r="O26" s="363">
        <v>70</v>
      </c>
      <c r="P26" s="363">
        <v>214</v>
      </c>
      <c r="Q26" s="363">
        <v>38</v>
      </c>
      <c r="R26" s="363">
        <v>18</v>
      </c>
      <c r="S26" s="363">
        <v>19</v>
      </c>
      <c r="T26" s="363">
        <v>37</v>
      </c>
      <c r="U26" s="409">
        <v>8</v>
      </c>
      <c r="V26" s="415">
        <f t="shared" si="10"/>
        <v>13.31</v>
      </c>
      <c r="W26" s="397">
        <f t="shared" si="3"/>
        <v>2.52</v>
      </c>
      <c r="X26" s="397">
        <f t="shared" si="4"/>
        <v>2.3767857142857145</v>
      </c>
      <c r="Y26" s="397">
        <f t="shared" si="5"/>
        <v>0.45</v>
      </c>
      <c r="Z26" s="390">
        <f t="shared" si="6"/>
        <v>3.6081161273694176</v>
      </c>
      <c r="AA26" s="354">
        <v>4.7880000000000003</v>
      </c>
      <c r="AB26" s="334">
        <v>4.2500999999999998</v>
      </c>
      <c r="AC26" s="334">
        <v>1.8025</v>
      </c>
      <c r="AD26" s="420">
        <f t="shared" si="12"/>
        <v>181.35589999999999</v>
      </c>
      <c r="AE26" s="349">
        <f t="shared" si="8"/>
        <v>4.0301311111111113</v>
      </c>
      <c r="AF26" s="422">
        <f t="shared" si="9"/>
        <v>1.1169626943380488</v>
      </c>
    </row>
    <row r="27" spans="1:32" ht="15">
      <c r="A27" s="302" t="s">
        <v>8348</v>
      </c>
      <c r="B27" s="427">
        <v>42189</v>
      </c>
      <c r="C27" s="303">
        <v>262</v>
      </c>
      <c r="D27" s="303">
        <v>15</v>
      </c>
      <c r="E27" s="303" t="s">
        <v>8276</v>
      </c>
      <c r="F27" s="303">
        <v>2</v>
      </c>
      <c r="G27" s="303" t="s">
        <v>8765</v>
      </c>
      <c r="H27" s="307" t="s">
        <v>8770</v>
      </c>
      <c r="I27" s="311">
        <v>29</v>
      </c>
      <c r="J27" s="314">
        <v>2500</v>
      </c>
      <c r="K27" s="391">
        <f t="shared" si="1"/>
        <v>514.74301697680744</v>
      </c>
      <c r="L27" s="386">
        <v>5</v>
      </c>
      <c r="M27" s="376">
        <f t="shared" si="2"/>
        <v>20.589720679072297</v>
      </c>
      <c r="N27" s="660">
        <v>469.12</v>
      </c>
      <c r="O27" s="660"/>
      <c r="P27" s="375">
        <v>469.12</v>
      </c>
      <c r="Q27" s="375">
        <v>45.7</v>
      </c>
      <c r="R27" s="660">
        <v>92.6</v>
      </c>
      <c r="S27" s="660"/>
      <c r="T27" s="375">
        <v>92.6</v>
      </c>
      <c r="U27" s="410">
        <v>13.4</v>
      </c>
      <c r="V27" s="416">
        <f t="shared" si="10"/>
        <v>30.148200000000003</v>
      </c>
      <c r="W27" s="398">
        <f t="shared" si="3"/>
        <v>5.1482000000000001</v>
      </c>
      <c r="X27" s="398">
        <f t="shared" si="4"/>
        <v>6.2074301697680747</v>
      </c>
      <c r="Y27" s="398">
        <f t="shared" si="5"/>
        <v>1.06</v>
      </c>
      <c r="Z27" s="391">
        <f t="shared" si="6"/>
        <v>2.8382461232747294</v>
      </c>
      <c r="AA27" s="661">
        <v>1.032</v>
      </c>
      <c r="AB27" s="662"/>
      <c r="AC27" s="330">
        <v>0.27839999999999998</v>
      </c>
      <c r="AD27" s="335">
        <f>AA27*T27+U27*AC27</f>
        <v>99.293759999999992</v>
      </c>
      <c r="AE27" s="339">
        <f t="shared" si="8"/>
        <v>0.93673358490566028</v>
      </c>
      <c r="AF27" s="423">
        <f t="shared" si="9"/>
        <v>0.33003958931682426</v>
      </c>
    </row>
    <row r="28" spans="1:32" ht="15">
      <c r="A28" s="304" t="s">
        <v>8348</v>
      </c>
      <c r="B28" s="428">
        <v>42189</v>
      </c>
      <c r="C28" s="299">
        <v>273</v>
      </c>
      <c r="D28" s="299">
        <v>15</v>
      </c>
      <c r="E28" s="299" t="s">
        <v>8276</v>
      </c>
      <c r="F28" s="299">
        <v>2</v>
      </c>
      <c r="G28" s="299" t="s">
        <v>8772</v>
      </c>
      <c r="H28" s="308" t="s">
        <v>8770</v>
      </c>
      <c r="I28" s="312">
        <v>29</v>
      </c>
      <c r="J28" s="310">
        <v>2070</v>
      </c>
      <c r="K28" s="392">
        <f t="shared" si="1"/>
        <v>498.92634495497572</v>
      </c>
      <c r="L28" s="382">
        <v>7</v>
      </c>
      <c r="M28" s="338">
        <f t="shared" si="2"/>
        <v>24.102721978501243</v>
      </c>
      <c r="N28" s="655">
        <v>709.9</v>
      </c>
      <c r="O28" s="655"/>
      <c r="P28" s="368">
        <v>709.9</v>
      </c>
      <c r="Q28" s="368">
        <v>69.680000000000007</v>
      </c>
      <c r="R28" s="655">
        <v>169.2</v>
      </c>
      <c r="S28" s="655"/>
      <c r="T28" s="368">
        <v>169.2</v>
      </c>
      <c r="U28" s="406">
        <v>18.7</v>
      </c>
      <c r="V28" s="417">
        <f t="shared" si="10"/>
        <v>28.495799999999999</v>
      </c>
      <c r="W28" s="399">
        <f t="shared" si="3"/>
        <v>7.795799999999999</v>
      </c>
      <c r="X28" s="399">
        <f t="shared" si="4"/>
        <v>6.8682634495497572</v>
      </c>
      <c r="Y28" s="399">
        <f t="shared" si="5"/>
        <v>1.8789999999999998</v>
      </c>
      <c r="Z28" s="392">
        <f t="shared" si="6"/>
        <v>2.7673639406009394</v>
      </c>
      <c r="AA28" s="656">
        <v>1.2967</v>
      </c>
      <c r="AB28" s="657"/>
      <c r="AC28" s="331">
        <v>0.44269999999999998</v>
      </c>
      <c r="AD28" s="336">
        <f t="shared" ref="AD28:AD34" si="13">AA28*T28+U28*AC28</f>
        <v>227.68012999999999</v>
      </c>
      <c r="AE28" s="340">
        <f t="shared" si="8"/>
        <v>1.21170904736562</v>
      </c>
      <c r="AF28" s="424">
        <f t="shared" si="9"/>
        <v>0.43785677394585643</v>
      </c>
    </row>
    <row r="29" spans="1:32" ht="15">
      <c r="A29" s="304" t="s">
        <v>8348</v>
      </c>
      <c r="B29" s="428">
        <v>42189</v>
      </c>
      <c r="C29" s="299">
        <v>285</v>
      </c>
      <c r="D29" s="299">
        <v>20</v>
      </c>
      <c r="E29" s="299" t="s">
        <v>8274</v>
      </c>
      <c r="F29" s="299">
        <v>1</v>
      </c>
      <c r="G29" s="299" t="s">
        <v>8765</v>
      </c>
      <c r="H29" s="308" t="s">
        <v>8770</v>
      </c>
      <c r="I29" s="312">
        <v>25</v>
      </c>
      <c r="J29" s="310">
        <v>4570</v>
      </c>
      <c r="K29" s="392">
        <f t="shared" si="1"/>
        <v>925.11959528649356</v>
      </c>
      <c r="L29" s="382">
        <v>5</v>
      </c>
      <c r="M29" s="338">
        <f t="shared" si="2"/>
        <v>20.243317183511895</v>
      </c>
      <c r="N29" s="655">
        <v>1225.92</v>
      </c>
      <c r="O29" s="655"/>
      <c r="P29" s="368">
        <v>1225.92</v>
      </c>
      <c r="Q29" s="368">
        <v>82.66</v>
      </c>
      <c r="R29" s="655">
        <v>245.2</v>
      </c>
      <c r="S29" s="655"/>
      <c r="T29" s="368">
        <v>245.2</v>
      </c>
      <c r="U29" s="406">
        <v>19.7</v>
      </c>
      <c r="V29" s="417">
        <f t="shared" si="10"/>
        <v>58.785800000000002</v>
      </c>
      <c r="W29" s="399">
        <f t="shared" si="3"/>
        <v>13.085800000000001</v>
      </c>
      <c r="X29" s="399">
        <f>(K29+T29+U29)/100</f>
        <v>11.900195952864935</v>
      </c>
      <c r="Y29" s="399">
        <f t="shared" si="5"/>
        <v>2.6489999999999996</v>
      </c>
      <c r="Z29" s="392">
        <f t="shared" si="6"/>
        <v>2.4120676597430322</v>
      </c>
      <c r="AA29" s="656">
        <v>1.6476999999999999</v>
      </c>
      <c r="AB29" s="657"/>
      <c r="AC29" s="331">
        <v>0.4829</v>
      </c>
      <c r="AD29" s="336">
        <f t="shared" si="13"/>
        <v>413.52916999999997</v>
      </c>
      <c r="AE29" s="340">
        <f t="shared" si="8"/>
        <v>1.5610765194412985</v>
      </c>
      <c r="AF29" s="424">
        <f t="shared" si="9"/>
        <v>0.64719433268617621</v>
      </c>
    </row>
    <row r="30" spans="1:32" ht="15">
      <c r="A30" s="304" t="s">
        <v>8348</v>
      </c>
      <c r="B30" s="428">
        <v>42189</v>
      </c>
      <c r="C30" s="299">
        <v>290</v>
      </c>
      <c r="D30" s="299">
        <v>20</v>
      </c>
      <c r="E30" s="299" t="s">
        <v>8274</v>
      </c>
      <c r="F30" s="299">
        <v>1</v>
      </c>
      <c r="G30" s="299" t="s">
        <v>8772</v>
      </c>
      <c r="H30" s="308" t="s">
        <v>8770</v>
      </c>
      <c r="I30" s="312">
        <v>26</v>
      </c>
      <c r="J30" s="310">
        <v>6530</v>
      </c>
      <c r="K30" s="392">
        <f t="shared" si="1"/>
        <v>1306.5504673592343</v>
      </c>
      <c r="L30" s="382">
        <v>6</v>
      </c>
      <c r="M30" s="338">
        <f t="shared" si="2"/>
        <v>20.008429821734065</v>
      </c>
      <c r="N30" s="655">
        <v>1128.6300000000001</v>
      </c>
      <c r="O30" s="655"/>
      <c r="P30" s="368">
        <v>1128.6300000000001</v>
      </c>
      <c r="Q30" s="368">
        <v>81.36</v>
      </c>
      <c r="R30" s="655">
        <v>222.1</v>
      </c>
      <c r="S30" s="655"/>
      <c r="T30" s="368">
        <v>222.1</v>
      </c>
      <c r="U30" s="406">
        <v>20</v>
      </c>
      <c r="V30" s="417">
        <f t="shared" si="10"/>
        <v>77.399900000000002</v>
      </c>
      <c r="W30" s="399">
        <f t="shared" si="3"/>
        <v>12.0999</v>
      </c>
      <c r="X30" s="399">
        <f t="shared" si="4"/>
        <v>15.486504673592343</v>
      </c>
      <c r="Y30" s="399">
        <f t="shared" si="5"/>
        <v>2.4209999999999998</v>
      </c>
      <c r="Z30" s="392">
        <f t="shared" si="6"/>
        <v>2.2583417427395944</v>
      </c>
      <c r="AA30" s="656">
        <v>2.25</v>
      </c>
      <c r="AB30" s="657"/>
      <c r="AC30" s="331">
        <v>1.0531999999999999</v>
      </c>
      <c r="AD30" s="336">
        <f t="shared" si="13"/>
        <v>520.78899999999999</v>
      </c>
      <c r="AE30" s="340">
        <f t="shared" si="8"/>
        <v>2.1511317637339942</v>
      </c>
      <c r="AF30" s="424">
        <f t="shared" si="9"/>
        <v>0.95252712334159673</v>
      </c>
    </row>
    <row r="31" spans="1:32" ht="15">
      <c r="A31" s="304" t="s">
        <v>8348</v>
      </c>
      <c r="B31" s="428">
        <v>42189</v>
      </c>
      <c r="C31" s="299">
        <v>298</v>
      </c>
      <c r="D31" s="299">
        <v>18</v>
      </c>
      <c r="E31" s="299" t="s">
        <v>8276</v>
      </c>
      <c r="F31" s="299">
        <v>3</v>
      </c>
      <c r="G31" s="299" t="s">
        <v>8765</v>
      </c>
      <c r="H31" s="308" t="s">
        <v>8770</v>
      </c>
      <c r="I31" s="312">
        <v>20</v>
      </c>
      <c r="J31" s="310">
        <v>4500</v>
      </c>
      <c r="K31" s="392">
        <f t="shared" si="1"/>
        <v>901.23781119129671</v>
      </c>
      <c r="L31" s="382">
        <v>3</v>
      </c>
      <c r="M31" s="338">
        <f t="shared" si="2"/>
        <v>20.027506915362149</v>
      </c>
      <c r="N31" s="655">
        <v>593.29999999999995</v>
      </c>
      <c r="O31" s="655"/>
      <c r="P31" s="368">
        <v>593.29999999999995</v>
      </c>
      <c r="Q31" s="368">
        <v>53.81</v>
      </c>
      <c r="R31" s="655">
        <v>115.1</v>
      </c>
      <c r="S31" s="655"/>
      <c r="T31" s="368">
        <v>115.1</v>
      </c>
      <c r="U31" s="406">
        <v>14.5</v>
      </c>
      <c r="V31" s="417">
        <f t="shared" si="10"/>
        <v>51.4711</v>
      </c>
      <c r="W31" s="399">
        <f t="shared" si="3"/>
        <v>6.471099999999999</v>
      </c>
      <c r="X31" s="399">
        <f t="shared" si="4"/>
        <v>10.308378111912965</v>
      </c>
      <c r="Y31" s="399">
        <f t="shared" si="5"/>
        <v>1.296</v>
      </c>
      <c r="Z31" s="392">
        <f t="shared" si="6"/>
        <v>2.5002326887590969</v>
      </c>
      <c r="AA31" s="656">
        <v>1.4626999999999999</v>
      </c>
      <c r="AB31" s="657"/>
      <c r="AC31" s="331">
        <v>0.36</v>
      </c>
      <c r="AD31" s="336">
        <f t="shared" si="13"/>
        <v>173.57676999999998</v>
      </c>
      <c r="AE31" s="340">
        <f t="shared" si="8"/>
        <v>1.3393269290123455</v>
      </c>
      <c r="AF31" s="424">
        <f t="shared" si="9"/>
        <v>0.53568091283418651</v>
      </c>
    </row>
    <row r="32" spans="1:32" ht="15">
      <c r="A32" s="304" t="s">
        <v>8348</v>
      </c>
      <c r="B32" s="428">
        <v>42189</v>
      </c>
      <c r="C32" s="299">
        <v>302</v>
      </c>
      <c r="D32" s="299">
        <v>19</v>
      </c>
      <c r="E32" s="299" t="s">
        <v>8276</v>
      </c>
      <c r="F32" s="299">
        <v>3</v>
      </c>
      <c r="G32" s="299" t="s">
        <v>8772</v>
      </c>
      <c r="H32" s="308" t="s">
        <v>8770</v>
      </c>
      <c r="I32" s="312">
        <v>25</v>
      </c>
      <c r="J32" s="310">
        <v>4520</v>
      </c>
      <c r="K32" s="392">
        <f t="shared" si="1"/>
        <v>901.97698209718681</v>
      </c>
      <c r="L32" s="382">
        <v>6</v>
      </c>
      <c r="M32" s="338">
        <f t="shared" si="2"/>
        <v>19.955242966751921</v>
      </c>
      <c r="N32" s="655">
        <v>1420</v>
      </c>
      <c r="O32" s="655"/>
      <c r="P32" s="368">
        <v>1420</v>
      </c>
      <c r="Q32" s="368">
        <v>144</v>
      </c>
      <c r="R32" s="655">
        <v>273.8</v>
      </c>
      <c r="S32" s="655"/>
      <c r="T32" s="368">
        <v>273.8</v>
      </c>
      <c r="U32" s="406">
        <v>38.299999999999997</v>
      </c>
      <c r="V32" s="417">
        <f t="shared" si="10"/>
        <v>60.84</v>
      </c>
      <c r="W32" s="399">
        <f t="shared" si="3"/>
        <v>15.64</v>
      </c>
      <c r="X32" s="399">
        <f t="shared" si="4"/>
        <v>12.140769820971869</v>
      </c>
      <c r="Y32" s="399">
        <f t="shared" si="5"/>
        <v>3.1210000000000004</v>
      </c>
      <c r="Z32" s="392">
        <f t="shared" si="6"/>
        <v>2.4000288246107377</v>
      </c>
      <c r="AA32" s="656">
        <v>1.2388999999999999</v>
      </c>
      <c r="AB32" s="657"/>
      <c r="AC32" s="331">
        <v>0.27329999999999999</v>
      </c>
      <c r="AD32" s="336">
        <f t="shared" si="13"/>
        <v>349.67821000000004</v>
      </c>
      <c r="AE32" s="340">
        <f t="shared" si="8"/>
        <v>1.1204043896187119</v>
      </c>
      <c r="AF32" s="424">
        <f t="shared" si="9"/>
        <v>0.46682955559937123</v>
      </c>
    </row>
    <row r="33" spans="1:32" ht="15">
      <c r="A33" s="304" t="s">
        <v>8348</v>
      </c>
      <c r="B33" s="428">
        <v>42189</v>
      </c>
      <c r="C33" s="299">
        <v>322</v>
      </c>
      <c r="D33" s="299">
        <v>15</v>
      </c>
      <c r="E33" s="299" t="s">
        <v>8274</v>
      </c>
      <c r="F33" s="299">
        <v>4</v>
      </c>
      <c r="G33" s="299" t="s">
        <v>8765</v>
      </c>
      <c r="H33" s="308" t="s">
        <v>8770</v>
      </c>
      <c r="I33" s="312">
        <v>20</v>
      </c>
      <c r="J33" s="310">
        <v>6300</v>
      </c>
      <c r="K33" s="392">
        <f t="shared" si="1"/>
        <v>1363.6605574579069</v>
      </c>
      <c r="L33" s="382">
        <v>3</v>
      </c>
      <c r="M33" s="338">
        <f t="shared" si="2"/>
        <v>21.645405673935027</v>
      </c>
      <c r="N33" s="655">
        <v>520.23</v>
      </c>
      <c r="O33" s="655"/>
      <c r="P33" s="368">
        <v>520.23</v>
      </c>
      <c r="Q33" s="368">
        <v>43.4</v>
      </c>
      <c r="R33" s="655">
        <v>111.8</v>
      </c>
      <c r="S33" s="655"/>
      <c r="T33" s="368">
        <v>111.8</v>
      </c>
      <c r="U33" s="406">
        <v>10.199999999999999</v>
      </c>
      <c r="V33" s="417">
        <f t="shared" si="10"/>
        <v>68.636300000000006</v>
      </c>
      <c r="W33" s="399">
        <f t="shared" si="3"/>
        <v>5.6363000000000003</v>
      </c>
      <c r="X33" s="399">
        <f t="shared" si="4"/>
        <v>14.856605574579069</v>
      </c>
      <c r="Y33" s="399">
        <f t="shared" si="5"/>
        <v>1.22</v>
      </c>
      <c r="Z33" s="392">
        <f t="shared" si="6"/>
        <v>2.2819079196009513</v>
      </c>
      <c r="AA33" s="656">
        <v>1.3953</v>
      </c>
      <c r="AB33" s="657"/>
      <c r="AC33" s="331">
        <v>0.39200000000000002</v>
      </c>
      <c r="AD33" s="336">
        <f t="shared" si="13"/>
        <v>159.99294</v>
      </c>
      <c r="AE33" s="340">
        <f t="shared" si="8"/>
        <v>1.3114175409836066</v>
      </c>
      <c r="AF33" s="424">
        <f t="shared" si="9"/>
        <v>0.57470221726253568</v>
      </c>
    </row>
    <row r="34" spans="1:32" ht="15.75" thickBot="1">
      <c r="A34" s="305" t="s">
        <v>8348</v>
      </c>
      <c r="B34" s="429">
        <v>42189</v>
      </c>
      <c r="C34" s="306">
        <v>320</v>
      </c>
      <c r="D34" s="306">
        <v>14</v>
      </c>
      <c r="E34" s="306" t="s">
        <v>8274</v>
      </c>
      <c r="F34" s="306">
        <v>4</v>
      </c>
      <c r="G34" s="306" t="s">
        <v>8772</v>
      </c>
      <c r="H34" s="309" t="s">
        <v>8770</v>
      </c>
      <c r="I34" s="313">
        <v>17</v>
      </c>
      <c r="J34" s="315">
        <v>3430</v>
      </c>
      <c r="K34" s="393">
        <f t="shared" si="1"/>
        <v>734.61262038234861</v>
      </c>
      <c r="L34" s="387">
        <v>4</v>
      </c>
      <c r="M34" s="372">
        <f t="shared" si="2"/>
        <v>21.417277562167598</v>
      </c>
      <c r="N34" s="649">
        <v>583.63</v>
      </c>
      <c r="O34" s="649"/>
      <c r="P34" s="371">
        <v>583.63</v>
      </c>
      <c r="Q34" s="371">
        <v>42.5</v>
      </c>
      <c r="R34" s="649">
        <v>122.8</v>
      </c>
      <c r="S34" s="649"/>
      <c r="T34" s="371">
        <v>122.8</v>
      </c>
      <c r="U34" s="411">
        <v>11.3</v>
      </c>
      <c r="V34" s="418">
        <f t="shared" si="10"/>
        <v>40.561300000000003</v>
      </c>
      <c r="W34" s="400">
        <f t="shared" si="3"/>
        <v>6.2613000000000003</v>
      </c>
      <c r="X34" s="400">
        <f t="shared" si="4"/>
        <v>8.6871262038234853</v>
      </c>
      <c r="Y34" s="400">
        <f t="shared" si="5"/>
        <v>1.341</v>
      </c>
      <c r="Z34" s="393">
        <f t="shared" si="6"/>
        <v>2.6095100950236119</v>
      </c>
      <c r="AA34" s="650">
        <v>1.8439000000000001</v>
      </c>
      <c r="AB34" s="651"/>
      <c r="AC34" s="332">
        <v>0.56440000000000001</v>
      </c>
      <c r="AD34" s="337">
        <f t="shared" si="13"/>
        <v>232.80864000000003</v>
      </c>
      <c r="AE34" s="341">
        <f t="shared" si="8"/>
        <v>1.7360823266219243</v>
      </c>
      <c r="AF34" s="425">
        <f t="shared" si="9"/>
        <v>0.66529051944756534</v>
      </c>
    </row>
    <row r="35" spans="1:32" ht="23.25">
      <c r="C35" s="324"/>
      <c r="D35" s="324"/>
      <c r="E35" s="171"/>
      <c r="F35" s="324"/>
      <c r="G35" s="325"/>
      <c r="H35" s="171"/>
      <c r="I35" s="326"/>
      <c r="J35" s="326"/>
      <c r="K35" s="326"/>
      <c r="L35" s="326"/>
      <c r="M35" s="326"/>
      <c r="N35" s="326"/>
      <c r="O35" s="171"/>
      <c r="P35" s="326"/>
      <c r="Q35" s="326"/>
      <c r="R35" s="326"/>
      <c r="S35" s="171"/>
      <c r="T35" s="326"/>
      <c r="U35" s="326"/>
      <c r="V35" s="327"/>
      <c r="W35" s="327"/>
      <c r="X35" s="327"/>
      <c r="Y35" s="171"/>
      <c r="Z35" s="171"/>
      <c r="AA35" s="326"/>
      <c r="AB35" s="171"/>
      <c r="AC35" s="326"/>
      <c r="AD35" s="327"/>
    </row>
    <row r="36" spans="1:32"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</row>
    <row r="37" spans="1:32"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171"/>
      <c r="AC37" s="171"/>
      <c r="AD37" s="171"/>
    </row>
    <row r="38" spans="1:32"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</row>
    <row r="39" spans="1:32"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</row>
    <row r="40" spans="1:32"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</row>
    <row r="41" spans="1:32"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</row>
    <row r="42" spans="1:32"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</row>
    <row r="43" spans="1:32"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</row>
    <row r="44" spans="1:32"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</row>
    <row r="45" spans="1:32"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  <c r="AC45" s="171"/>
      <c r="AD45" s="171"/>
    </row>
    <row r="46" spans="1:32"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</row>
    <row r="47" spans="1:32"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  <c r="AB47" s="171"/>
      <c r="AC47" s="171"/>
      <c r="AD47" s="171"/>
    </row>
    <row r="48" spans="1:32"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</row>
    <row r="49" spans="3:30" ht="23.25"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326"/>
      <c r="S49" s="171"/>
      <c r="T49" s="326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</row>
    <row r="50" spans="3:30"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</row>
    <row r="51" spans="3:30"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</row>
    <row r="52" spans="3:30"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</row>
  </sheetData>
  <mergeCells count="76">
    <mergeCell ref="N6:O6"/>
    <mergeCell ref="N5:O5"/>
    <mergeCell ref="R5:S5"/>
    <mergeCell ref="R4:S4"/>
    <mergeCell ref="R3:S3"/>
    <mergeCell ref="N4:O4"/>
    <mergeCell ref="V1:Y1"/>
    <mergeCell ref="AA1:AD1"/>
    <mergeCell ref="N3:O3"/>
    <mergeCell ref="L1:U1"/>
    <mergeCell ref="R10:S10"/>
    <mergeCell ref="R9:S9"/>
    <mergeCell ref="R8:S8"/>
    <mergeCell ref="R7:S7"/>
    <mergeCell ref="N7:O7"/>
    <mergeCell ref="AA6:AB6"/>
    <mergeCell ref="AA10:AB10"/>
    <mergeCell ref="AA9:AB9"/>
    <mergeCell ref="AA8:AB8"/>
    <mergeCell ref="AA7:AB7"/>
    <mergeCell ref="AA5:AB5"/>
    <mergeCell ref="AA4:AB4"/>
    <mergeCell ref="N12:O12"/>
    <mergeCell ref="N11:O11"/>
    <mergeCell ref="N10:O10"/>
    <mergeCell ref="N9:O9"/>
    <mergeCell ref="N8:O8"/>
    <mergeCell ref="AA13:AB13"/>
    <mergeCell ref="R17:S17"/>
    <mergeCell ref="R16:S16"/>
    <mergeCell ref="R15:S15"/>
    <mergeCell ref="R14:S14"/>
    <mergeCell ref="R13:S13"/>
    <mergeCell ref="AA18:AB18"/>
    <mergeCell ref="AA17:AB17"/>
    <mergeCell ref="AA16:AB16"/>
    <mergeCell ref="AA15:AB15"/>
    <mergeCell ref="AA14:AB14"/>
    <mergeCell ref="AA3:AB3"/>
    <mergeCell ref="N27:O27"/>
    <mergeCell ref="R27:S27"/>
    <mergeCell ref="AA27:AB27"/>
    <mergeCell ref="N18:O18"/>
    <mergeCell ref="N17:O17"/>
    <mergeCell ref="N16:O16"/>
    <mergeCell ref="N15:O15"/>
    <mergeCell ref="N14:O14"/>
    <mergeCell ref="N13:O13"/>
    <mergeCell ref="AA12:AB12"/>
    <mergeCell ref="AA11:AB11"/>
    <mergeCell ref="R18:S18"/>
    <mergeCell ref="R6:S6"/>
    <mergeCell ref="R12:S12"/>
    <mergeCell ref="R11:S11"/>
    <mergeCell ref="N28:O28"/>
    <mergeCell ref="R28:S28"/>
    <mergeCell ref="AA28:AB28"/>
    <mergeCell ref="N29:O29"/>
    <mergeCell ref="R29:S29"/>
    <mergeCell ref="AA29:AB29"/>
    <mergeCell ref="N34:O34"/>
    <mergeCell ref="R34:S34"/>
    <mergeCell ref="AA34:AB34"/>
    <mergeCell ref="I1:K1"/>
    <mergeCell ref="N32:O32"/>
    <mergeCell ref="R32:S32"/>
    <mergeCell ref="AA32:AB32"/>
    <mergeCell ref="N33:O33"/>
    <mergeCell ref="R33:S33"/>
    <mergeCell ref="AA33:AB33"/>
    <mergeCell ref="N30:O30"/>
    <mergeCell ref="R30:S30"/>
    <mergeCell ref="AA30:AB30"/>
    <mergeCell ref="N31:O31"/>
    <mergeCell ref="R31:S31"/>
    <mergeCell ref="AA31:AB3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CB43"/>
  <sheetViews>
    <sheetView zoomScale="40" zoomScaleNormal="40" workbookViewId="0">
      <selection activeCell="V36" sqref="V36"/>
    </sheetView>
  </sheetViews>
  <sheetFormatPr baseColWidth="10" defaultRowHeight="25.5"/>
  <cols>
    <col min="1" max="1" width="11.42578125" style="582"/>
    <col min="2" max="3" width="11.42578125" style="583"/>
    <col min="4" max="4" width="6.85546875" style="583" customWidth="1"/>
    <col min="5" max="7" width="11.42578125" style="583"/>
    <col min="8" max="8" width="9.42578125" style="583" customWidth="1"/>
    <col min="9" max="11" width="11.42578125" style="583"/>
    <col min="12" max="12" width="3.85546875" style="583" customWidth="1"/>
    <col min="13" max="16384" width="11.42578125" style="583"/>
  </cols>
  <sheetData>
    <row r="1" spans="1:80" s="491" customFormat="1" ht="26.25">
      <c r="A1" s="486" t="s">
        <v>8349</v>
      </c>
      <c r="B1" s="487"/>
      <c r="C1" s="488"/>
      <c r="D1" s="487"/>
      <c r="E1" s="487"/>
      <c r="F1" s="487"/>
      <c r="G1" s="487"/>
      <c r="H1" s="487"/>
      <c r="I1" s="487"/>
      <c r="J1" s="487"/>
      <c r="K1" s="487"/>
      <c r="L1" s="487"/>
      <c r="M1" s="487"/>
      <c r="N1" s="487"/>
      <c r="O1" s="487"/>
      <c r="P1" s="487"/>
      <c r="Q1" s="487"/>
      <c r="R1" s="487"/>
      <c r="S1" s="487"/>
      <c r="T1" s="487"/>
      <c r="U1" s="487"/>
      <c r="V1" s="487"/>
      <c r="W1" s="488"/>
      <c r="X1" s="487"/>
      <c r="Y1" s="487"/>
      <c r="Z1" s="487"/>
      <c r="AA1" s="487"/>
      <c r="AB1" s="487"/>
      <c r="AC1" s="487"/>
      <c r="AD1" s="487"/>
      <c r="AE1" s="487"/>
      <c r="AF1" s="487"/>
      <c r="AG1" s="487"/>
      <c r="AH1" s="487"/>
      <c r="AI1" s="487"/>
      <c r="AJ1" s="487"/>
      <c r="AK1" s="487"/>
      <c r="AL1" s="489"/>
      <c r="AM1" s="490"/>
      <c r="AN1" s="489"/>
      <c r="AO1" s="489"/>
      <c r="AP1" s="489"/>
      <c r="AQ1" s="488"/>
      <c r="AR1" s="489"/>
      <c r="AS1" s="489"/>
      <c r="AT1" s="489"/>
      <c r="AU1" s="489"/>
      <c r="AV1" s="489"/>
      <c r="AW1" s="489"/>
      <c r="AX1" s="489"/>
      <c r="AY1" s="489"/>
      <c r="AZ1" s="489"/>
      <c r="BA1" s="489"/>
      <c r="BB1" s="489"/>
      <c r="BC1" s="489"/>
      <c r="BD1" s="489"/>
      <c r="BE1" s="489"/>
      <c r="BF1" s="489"/>
      <c r="BG1" s="489"/>
      <c r="BH1" s="490"/>
      <c r="BI1" s="489"/>
      <c r="BJ1" s="488"/>
      <c r="BK1" s="489"/>
      <c r="BL1" s="489"/>
      <c r="BM1" s="489"/>
      <c r="BN1" s="489"/>
      <c r="BO1" s="489"/>
      <c r="BP1" s="489"/>
      <c r="BQ1" s="489"/>
      <c r="BR1" s="489"/>
      <c r="BS1" s="489"/>
      <c r="BT1" s="489"/>
      <c r="BU1" s="489"/>
      <c r="BV1" s="489"/>
      <c r="BW1" s="489"/>
      <c r="BX1" s="489"/>
      <c r="BY1" s="489"/>
      <c r="BZ1" s="489"/>
      <c r="CA1" s="489"/>
      <c r="CB1" s="489"/>
    </row>
    <row r="2" spans="1:80" s="491" customFormat="1" ht="22.5" customHeight="1" thickBot="1">
      <c r="A2" s="492"/>
      <c r="B2" s="492"/>
      <c r="C2" s="493"/>
      <c r="D2" s="492"/>
      <c r="E2" s="492"/>
      <c r="F2" s="494"/>
      <c r="G2" s="494"/>
      <c r="H2" s="492"/>
      <c r="I2" s="492"/>
      <c r="J2" s="492"/>
      <c r="K2" s="492"/>
      <c r="L2" s="492"/>
      <c r="M2" s="492"/>
      <c r="N2" s="492"/>
      <c r="O2" s="492"/>
      <c r="P2" s="492"/>
      <c r="Q2" s="492"/>
      <c r="R2" s="492"/>
      <c r="S2" s="492"/>
      <c r="T2" s="492"/>
      <c r="U2" s="492"/>
      <c r="V2" s="492"/>
      <c r="W2" s="493"/>
      <c r="X2" s="492"/>
      <c r="Y2" s="492"/>
      <c r="Z2" s="492"/>
      <c r="AA2" s="492"/>
      <c r="AB2" s="492"/>
      <c r="AC2" s="492"/>
      <c r="AD2" s="492"/>
      <c r="AE2" s="492"/>
      <c r="AF2" s="492"/>
      <c r="AG2" s="492"/>
      <c r="AH2" s="492"/>
      <c r="AI2" s="492"/>
      <c r="AJ2" s="492"/>
      <c r="AK2" s="492"/>
      <c r="AL2" s="495"/>
      <c r="AM2" s="496"/>
      <c r="AN2" s="495"/>
      <c r="AO2" s="495"/>
      <c r="AP2" s="495"/>
      <c r="AQ2" s="493"/>
      <c r="AR2" s="495"/>
      <c r="AS2" s="495"/>
      <c r="AT2" s="495"/>
      <c r="AU2" s="495"/>
      <c r="AV2" s="497"/>
      <c r="AW2" s="497"/>
      <c r="AX2" s="495"/>
      <c r="AY2" s="495"/>
      <c r="AZ2" s="495"/>
      <c r="BA2" s="495"/>
      <c r="BB2" s="495"/>
      <c r="BC2" s="495"/>
      <c r="BD2" s="495"/>
      <c r="BE2" s="495"/>
      <c r="BF2" s="495"/>
      <c r="BG2" s="495"/>
      <c r="BH2" s="496"/>
      <c r="BI2" s="495"/>
      <c r="BJ2" s="493"/>
      <c r="BK2" s="495"/>
      <c r="BL2" s="495"/>
      <c r="BM2" s="495"/>
      <c r="BN2" s="495"/>
      <c r="BO2" s="495"/>
      <c r="BP2" s="495"/>
      <c r="BQ2" s="495"/>
      <c r="BR2" s="495"/>
      <c r="BS2" s="495"/>
      <c r="BT2" s="495"/>
      <c r="BU2" s="495"/>
      <c r="BV2" s="495"/>
      <c r="BW2" s="495"/>
      <c r="BX2" s="495"/>
      <c r="BY2" s="495"/>
      <c r="BZ2" s="495"/>
      <c r="CA2" s="495"/>
      <c r="CB2" s="495"/>
    </row>
    <row r="3" spans="1:80" s="491" customFormat="1" ht="26.25">
      <c r="A3" s="498">
        <v>22</v>
      </c>
      <c r="B3" s="499" t="s">
        <v>8344</v>
      </c>
      <c r="C3" s="500">
        <v>17</v>
      </c>
      <c r="D3" s="501">
        <v>7</v>
      </c>
      <c r="E3" s="501">
        <v>10</v>
      </c>
      <c r="F3" s="502">
        <v>13</v>
      </c>
      <c r="G3" s="499"/>
      <c r="H3" s="503">
        <v>29</v>
      </c>
      <c r="I3" s="504">
        <v>83</v>
      </c>
      <c r="J3" s="504">
        <v>26</v>
      </c>
      <c r="K3" s="504">
        <v>144</v>
      </c>
      <c r="L3" s="505">
        <v>103</v>
      </c>
      <c r="M3" s="506">
        <v>96</v>
      </c>
      <c r="N3" s="506">
        <v>187</v>
      </c>
      <c r="O3" s="504">
        <v>147</v>
      </c>
      <c r="P3" s="501">
        <v>171</v>
      </c>
      <c r="Q3" s="501">
        <v>115</v>
      </c>
      <c r="R3" s="501">
        <v>44</v>
      </c>
      <c r="S3" s="501">
        <v>81</v>
      </c>
      <c r="T3" s="501">
        <v>8</v>
      </c>
      <c r="U3" s="501">
        <v>39</v>
      </c>
      <c r="V3" s="501">
        <v>166</v>
      </c>
      <c r="W3" s="507">
        <v>192</v>
      </c>
      <c r="X3" s="501">
        <v>45</v>
      </c>
      <c r="Y3" s="501">
        <v>71</v>
      </c>
      <c r="Z3" s="501">
        <v>64</v>
      </c>
      <c r="AA3" s="501">
        <v>157</v>
      </c>
      <c r="AB3" s="501">
        <v>25</v>
      </c>
      <c r="AC3" s="501">
        <v>73</v>
      </c>
      <c r="AD3" s="506">
        <v>182</v>
      </c>
      <c r="AE3" s="501">
        <v>112</v>
      </c>
      <c r="AF3" s="501">
        <v>67</v>
      </c>
      <c r="AG3" s="501">
        <v>59</v>
      </c>
      <c r="AH3" s="501">
        <v>106</v>
      </c>
      <c r="AI3" s="501">
        <v>131</v>
      </c>
      <c r="AJ3" s="501">
        <v>149</v>
      </c>
      <c r="AK3" s="501">
        <v>65</v>
      </c>
      <c r="AL3" s="501">
        <v>69</v>
      </c>
      <c r="AM3" s="502">
        <v>6</v>
      </c>
      <c r="AN3" s="508">
        <v>22</v>
      </c>
    </row>
    <row r="4" spans="1:80" s="491" customFormat="1" ht="26.25">
      <c r="A4" s="498">
        <v>21</v>
      </c>
      <c r="B4" s="509" t="s">
        <v>8276</v>
      </c>
      <c r="C4" s="510">
        <v>20</v>
      </c>
      <c r="D4" s="511">
        <v>8</v>
      </c>
      <c r="E4" s="511">
        <v>12</v>
      </c>
      <c r="F4" s="512">
        <v>6</v>
      </c>
      <c r="G4" s="509"/>
      <c r="H4" s="513">
        <v>173</v>
      </c>
      <c r="I4" s="514">
        <v>146</v>
      </c>
      <c r="J4" s="506">
        <v>186</v>
      </c>
      <c r="K4" s="514">
        <v>124</v>
      </c>
      <c r="L4" s="515">
        <v>121</v>
      </c>
      <c r="M4" s="506">
        <v>188</v>
      </c>
      <c r="N4" s="514">
        <v>34</v>
      </c>
      <c r="O4" s="514">
        <v>12</v>
      </c>
      <c r="P4" s="516">
        <v>181</v>
      </c>
      <c r="Q4" s="511">
        <v>153</v>
      </c>
      <c r="R4" s="511">
        <v>152</v>
      </c>
      <c r="S4" s="511">
        <v>30</v>
      </c>
      <c r="T4" s="511">
        <v>54</v>
      </c>
      <c r="U4" s="511">
        <v>11</v>
      </c>
      <c r="V4" s="511">
        <v>118</v>
      </c>
      <c r="W4" s="511">
        <v>9</v>
      </c>
      <c r="X4" s="517">
        <v>183</v>
      </c>
      <c r="Y4" s="511">
        <v>175</v>
      </c>
      <c r="Z4" s="511">
        <v>70</v>
      </c>
      <c r="AA4" s="511">
        <v>99</v>
      </c>
      <c r="AB4" s="511">
        <v>88</v>
      </c>
      <c r="AC4" s="511">
        <v>161</v>
      </c>
      <c r="AD4" s="506">
        <v>68</v>
      </c>
      <c r="AE4" s="506">
        <v>130</v>
      </c>
      <c r="AF4" s="511">
        <v>165</v>
      </c>
      <c r="AG4" s="511">
        <v>113</v>
      </c>
      <c r="AH4" s="511">
        <v>28</v>
      </c>
      <c r="AI4" s="511">
        <v>31</v>
      </c>
      <c r="AJ4" s="511">
        <v>139</v>
      </c>
      <c r="AK4" s="511">
        <v>62</v>
      </c>
      <c r="AL4" s="511">
        <v>128</v>
      </c>
      <c r="AM4" s="512">
        <v>22</v>
      </c>
      <c r="AN4" s="518">
        <v>21</v>
      </c>
    </row>
    <row r="5" spans="1:80" s="491" customFormat="1" ht="26.25">
      <c r="A5" s="519">
        <v>20</v>
      </c>
      <c r="B5" s="520"/>
      <c r="C5" s="510">
        <v>16</v>
      </c>
      <c r="D5" s="511">
        <v>4</v>
      </c>
      <c r="E5" s="511">
        <v>23</v>
      </c>
      <c r="F5" s="512">
        <v>5</v>
      </c>
      <c r="G5" s="521"/>
      <c r="H5" s="513">
        <v>20</v>
      </c>
      <c r="I5" s="514">
        <v>10</v>
      </c>
      <c r="J5" s="514">
        <v>168</v>
      </c>
      <c r="K5" s="514">
        <v>100</v>
      </c>
      <c r="L5" s="515">
        <v>122</v>
      </c>
      <c r="M5" s="514">
        <v>36</v>
      </c>
      <c r="N5" s="514">
        <v>142</v>
      </c>
      <c r="O5" s="514">
        <v>117</v>
      </c>
      <c r="P5" s="511">
        <v>35</v>
      </c>
      <c r="Q5" s="511">
        <v>75</v>
      </c>
      <c r="R5" s="511">
        <v>102</v>
      </c>
      <c r="S5" s="511">
        <v>60</v>
      </c>
      <c r="T5" s="511">
        <v>27</v>
      </c>
      <c r="U5" s="511">
        <v>141</v>
      </c>
      <c r="V5" s="511">
        <v>119</v>
      </c>
      <c r="W5" s="511">
        <v>74</v>
      </c>
      <c r="X5" s="511">
        <v>158</v>
      </c>
      <c r="Y5" s="511">
        <v>154</v>
      </c>
      <c r="Z5" s="511">
        <v>40</v>
      </c>
      <c r="AA5" s="511">
        <v>172</v>
      </c>
      <c r="AB5" s="511">
        <v>3</v>
      </c>
      <c r="AC5" s="511">
        <v>101</v>
      </c>
      <c r="AD5" s="511">
        <v>98</v>
      </c>
      <c r="AE5" s="522">
        <v>184</v>
      </c>
      <c r="AF5" s="511">
        <v>145</v>
      </c>
      <c r="AG5" s="511">
        <v>55</v>
      </c>
      <c r="AH5" s="511">
        <v>155</v>
      </c>
      <c r="AI5" s="511">
        <v>87</v>
      </c>
      <c r="AJ5" s="523">
        <v>191</v>
      </c>
      <c r="AK5" s="511">
        <v>86</v>
      </c>
      <c r="AL5" s="511">
        <v>159</v>
      </c>
      <c r="AM5" s="512">
        <v>127</v>
      </c>
      <c r="AN5" s="518">
        <v>20</v>
      </c>
    </row>
    <row r="6" spans="1:80" s="491" customFormat="1" ht="26.25">
      <c r="A6" s="519">
        <v>19</v>
      </c>
      <c r="B6" s="520"/>
      <c r="C6" s="510">
        <v>1</v>
      </c>
      <c r="D6" s="511">
        <v>2</v>
      </c>
      <c r="E6" s="511">
        <v>3</v>
      </c>
      <c r="F6" s="512">
        <v>9</v>
      </c>
      <c r="G6" s="521"/>
      <c r="H6" s="513">
        <v>150</v>
      </c>
      <c r="I6" s="506">
        <v>43</v>
      </c>
      <c r="J6" s="514">
        <v>21</v>
      </c>
      <c r="K6" s="506">
        <v>89</v>
      </c>
      <c r="L6" s="515">
        <v>90</v>
      </c>
      <c r="M6" s="514">
        <v>17</v>
      </c>
      <c r="N6" s="514">
        <v>114</v>
      </c>
      <c r="O6" s="514">
        <v>78</v>
      </c>
      <c r="P6" s="511">
        <v>105</v>
      </c>
      <c r="Q6" s="511">
        <v>19</v>
      </c>
      <c r="R6" s="511">
        <v>58</v>
      </c>
      <c r="S6" s="511">
        <v>38</v>
      </c>
      <c r="T6" s="511">
        <v>42</v>
      </c>
      <c r="U6" s="511">
        <v>177</v>
      </c>
      <c r="V6" s="511">
        <v>85</v>
      </c>
      <c r="W6" s="511">
        <v>46</v>
      </c>
      <c r="X6" s="511">
        <v>110</v>
      </c>
      <c r="Y6" s="511">
        <v>15</v>
      </c>
      <c r="Z6" s="511">
        <v>50</v>
      </c>
      <c r="AA6" s="511">
        <v>156</v>
      </c>
      <c r="AB6" s="511">
        <v>162</v>
      </c>
      <c r="AC6" s="511">
        <v>80</v>
      </c>
      <c r="AD6" s="511">
        <v>104</v>
      </c>
      <c r="AE6" s="511">
        <v>57</v>
      </c>
      <c r="AF6" s="511">
        <v>92</v>
      </c>
      <c r="AG6" s="511">
        <v>13</v>
      </c>
      <c r="AH6" s="506">
        <v>185</v>
      </c>
      <c r="AI6" s="511">
        <v>1</v>
      </c>
      <c r="AJ6" s="511">
        <v>32</v>
      </c>
      <c r="AK6" s="511">
        <v>4</v>
      </c>
      <c r="AL6" s="506">
        <v>126</v>
      </c>
      <c r="AM6" s="512">
        <v>135</v>
      </c>
      <c r="AN6" s="518">
        <v>19</v>
      </c>
    </row>
    <row r="7" spans="1:80" s="491" customFormat="1" ht="26.25">
      <c r="A7" s="519">
        <v>18</v>
      </c>
      <c r="B7" s="520"/>
      <c r="C7" s="510">
        <v>22</v>
      </c>
      <c r="D7" s="511">
        <v>18</v>
      </c>
      <c r="E7" s="511">
        <v>19</v>
      </c>
      <c r="F7" s="512">
        <v>21</v>
      </c>
      <c r="G7" s="521"/>
      <c r="H7" s="513">
        <v>52</v>
      </c>
      <c r="I7" s="514">
        <v>107</v>
      </c>
      <c r="J7" s="514">
        <v>179</v>
      </c>
      <c r="K7" s="514">
        <v>167</v>
      </c>
      <c r="L7" s="515">
        <v>176</v>
      </c>
      <c r="M7" s="514">
        <v>51</v>
      </c>
      <c r="N7" s="514">
        <v>143</v>
      </c>
      <c r="O7" s="514">
        <v>95</v>
      </c>
      <c r="P7" s="506">
        <v>129</v>
      </c>
      <c r="Q7" s="511">
        <v>178</v>
      </c>
      <c r="R7" s="511">
        <v>49</v>
      </c>
      <c r="S7" s="511">
        <v>41</v>
      </c>
      <c r="T7" s="511">
        <v>72</v>
      </c>
      <c r="U7" s="511">
        <v>160</v>
      </c>
      <c r="V7" s="511">
        <v>169</v>
      </c>
      <c r="W7" s="511">
        <v>164</v>
      </c>
      <c r="X7" s="511">
        <v>94</v>
      </c>
      <c r="Y7" s="511">
        <v>2</v>
      </c>
      <c r="Z7" s="511">
        <v>82</v>
      </c>
      <c r="AA7" s="511">
        <v>134</v>
      </c>
      <c r="AB7" s="511">
        <v>47</v>
      </c>
      <c r="AC7" s="511">
        <v>123</v>
      </c>
      <c r="AD7" s="511">
        <v>23</v>
      </c>
      <c r="AE7" s="511">
        <v>63</v>
      </c>
      <c r="AF7" s="511">
        <v>18</v>
      </c>
      <c r="AG7" s="511">
        <v>93</v>
      </c>
      <c r="AH7" s="511">
        <v>132</v>
      </c>
      <c r="AI7" s="511">
        <v>151</v>
      </c>
      <c r="AJ7" s="511">
        <v>7</v>
      </c>
      <c r="AK7" s="511">
        <v>138</v>
      </c>
      <c r="AL7" s="511">
        <v>53</v>
      </c>
      <c r="AM7" s="512">
        <v>76</v>
      </c>
      <c r="AN7" s="518">
        <v>18</v>
      </c>
    </row>
    <row r="8" spans="1:80" s="491" customFormat="1" ht="27" thickBot="1">
      <c r="A8" s="519">
        <v>17</v>
      </c>
      <c r="B8" s="520"/>
      <c r="C8" s="524">
        <v>11</v>
      </c>
      <c r="D8" s="525">
        <v>15</v>
      </c>
      <c r="E8" s="525">
        <v>24</v>
      </c>
      <c r="F8" s="526">
        <v>14</v>
      </c>
      <c r="G8" s="521"/>
      <c r="H8" s="527">
        <v>116</v>
      </c>
      <c r="I8" s="528">
        <v>37</v>
      </c>
      <c r="J8" s="528">
        <v>125</v>
      </c>
      <c r="K8" s="528">
        <v>108</v>
      </c>
      <c r="L8" s="529">
        <v>66</v>
      </c>
      <c r="M8" s="528">
        <v>137</v>
      </c>
      <c r="N8" s="528">
        <v>170</v>
      </c>
      <c r="O8" s="528">
        <v>61</v>
      </c>
      <c r="P8" s="525">
        <v>33</v>
      </c>
      <c r="Q8" s="525">
        <v>180</v>
      </c>
      <c r="R8" s="525">
        <v>174</v>
      </c>
      <c r="S8" s="525">
        <v>24</v>
      </c>
      <c r="T8" s="525">
        <v>189</v>
      </c>
      <c r="U8" s="525">
        <v>109</v>
      </c>
      <c r="V8" s="525">
        <v>5</v>
      </c>
      <c r="W8" s="525">
        <v>163</v>
      </c>
      <c r="X8" s="525">
        <v>136</v>
      </c>
      <c r="Y8" s="525">
        <v>84</v>
      </c>
      <c r="Z8" s="525">
        <v>77</v>
      </c>
      <c r="AA8" s="525">
        <v>140</v>
      </c>
      <c r="AB8" s="525">
        <v>120</v>
      </c>
      <c r="AC8" s="525">
        <v>56</v>
      </c>
      <c r="AD8" s="530">
        <v>190</v>
      </c>
      <c r="AE8" s="525">
        <v>111</v>
      </c>
      <c r="AF8" s="525">
        <v>79</v>
      </c>
      <c r="AG8" s="525">
        <v>14</v>
      </c>
      <c r="AH8" s="506">
        <v>48</v>
      </c>
      <c r="AI8" s="525">
        <v>148</v>
      </c>
      <c r="AJ8" s="525">
        <v>133</v>
      </c>
      <c r="AK8" s="525">
        <v>91</v>
      </c>
      <c r="AL8" s="525">
        <v>16</v>
      </c>
      <c r="AM8" s="526">
        <v>97</v>
      </c>
      <c r="AN8" s="518">
        <v>17</v>
      </c>
    </row>
    <row r="9" spans="1:80" s="491" customFormat="1" ht="26.25">
      <c r="A9" s="519">
        <v>16</v>
      </c>
      <c r="B9" s="531" t="s">
        <v>8344</v>
      </c>
      <c r="C9" s="532">
        <v>11</v>
      </c>
      <c r="D9" s="533">
        <v>21</v>
      </c>
      <c r="E9" s="533">
        <v>19</v>
      </c>
      <c r="F9" s="534">
        <v>2</v>
      </c>
      <c r="G9" s="535"/>
      <c r="H9" s="536">
        <v>25</v>
      </c>
      <c r="I9" s="533">
        <v>151</v>
      </c>
      <c r="J9" s="533">
        <v>53</v>
      </c>
      <c r="K9" s="537">
        <v>68</v>
      </c>
      <c r="L9" s="536">
        <v>28</v>
      </c>
      <c r="M9" s="533">
        <v>139</v>
      </c>
      <c r="N9" s="533">
        <v>14</v>
      </c>
      <c r="O9" s="533">
        <v>154</v>
      </c>
      <c r="P9" s="533">
        <v>138</v>
      </c>
      <c r="Q9" s="533">
        <v>57</v>
      </c>
      <c r="R9" s="533">
        <v>79</v>
      </c>
      <c r="S9" s="533">
        <v>64</v>
      </c>
      <c r="T9" s="533">
        <v>191</v>
      </c>
      <c r="U9" s="533">
        <v>56</v>
      </c>
      <c r="V9" s="533">
        <v>157</v>
      </c>
      <c r="W9" s="533">
        <v>97</v>
      </c>
      <c r="X9" s="533">
        <v>122</v>
      </c>
      <c r="Y9" s="533">
        <v>85</v>
      </c>
      <c r="Z9" s="533">
        <v>41</v>
      </c>
      <c r="AA9" s="533">
        <v>9</v>
      </c>
      <c r="AB9" s="533">
        <v>142</v>
      </c>
      <c r="AC9" s="537">
        <v>43</v>
      </c>
      <c r="AD9" s="533">
        <v>33</v>
      </c>
      <c r="AE9" s="533">
        <v>167</v>
      </c>
      <c r="AF9" s="533">
        <v>95</v>
      </c>
      <c r="AG9" s="533">
        <v>116</v>
      </c>
      <c r="AH9" s="533">
        <v>42</v>
      </c>
      <c r="AI9" s="537">
        <v>188</v>
      </c>
      <c r="AJ9" s="533">
        <v>75</v>
      </c>
      <c r="AK9" s="533">
        <v>44</v>
      </c>
      <c r="AL9" s="533">
        <v>141</v>
      </c>
      <c r="AM9" s="534">
        <v>21</v>
      </c>
      <c r="AN9" s="518">
        <v>16</v>
      </c>
    </row>
    <row r="10" spans="1:80" s="491" customFormat="1" ht="26.25">
      <c r="A10" s="519">
        <v>15</v>
      </c>
      <c r="B10" s="538" t="s">
        <v>8274</v>
      </c>
      <c r="C10" s="539">
        <v>18</v>
      </c>
      <c r="D10" s="540">
        <v>15</v>
      </c>
      <c r="E10" s="540">
        <v>14</v>
      </c>
      <c r="F10" s="541">
        <v>9</v>
      </c>
      <c r="G10" s="542"/>
      <c r="H10" s="543">
        <v>183</v>
      </c>
      <c r="I10" s="540">
        <v>145</v>
      </c>
      <c r="J10" s="540">
        <v>127</v>
      </c>
      <c r="K10" s="540">
        <v>15</v>
      </c>
      <c r="L10" s="544">
        <v>63</v>
      </c>
      <c r="M10" s="540">
        <v>131</v>
      </c>
      <c r="N10" s="540">
        <v>88</v>
      </c>
      <c r="O10" s="537">
        <v>185</v>
      </c>
      <c r="P10" s="540">
        <v>140</v>
      </c>
      <c r="Q10" s="540">
        <v>40</v>
      </c>
      <c r="R10" s="540">
        <v>7</v>
      </c>
      <c r="S10" s="545">
        <v>190</v>
      </c>
      <c r="T10" s="540">
        <v>113</v>
      </c>
      <c r="U10" s="540">
        <v>86</v>
      </c>
      <c r="V10" s="540">
        <v>161</v>
      </c>
      <c r="W10" s="540">
        <v>69</v>
      </c>
      <c r="X10" s="537">
        <v>96</v>
      </c>
      <c r="Y10" s="540">
        <v>176</v>
      </c>
      <c r="Z10" s="540">
        <v>124</v>
      </c>
      <c r="AA10" s="540">
        <v>19</v>
      </c>
      <c r="AB10" s="540">
        <v>107</v>
      </c>
      <c r="AC10" s="540">
        <v>109</v>
      </c>
      <c r="AD10" s="540">
        <v>170</v>
      </c>
      <c r="AE10" s="540">
        <v>58</v>
      </c>
      <c r="AF10" s="540">
        <v>166</v>
      </c>
      <c r="AG10" s="540">
        <v>38</v>
      </c>
      <c r="AH10" s="537">
        <v>129</v>
      </c>
      <c r="AI10" s="540">
        <v>27</v>
      </c>
      <c r="AJ10" s="540">
        <v>46</v>
      </c>
      <c r="AK10" s="540">
        <v>61</v>
      </c>
      <c r="AL10" s="540">
        <v>26</v>
      </c>
      <c r="AM10" s="541">
        <v>29</v>
      </c>
      <c r="AN10" s="518">
        <v>15</v>
      </c>
    </row>
    <row r="11" spans="1:80" s="491" customFormat="1" ht="26.25">
      <c r="A11" s="519">
        <v>14</v>
      </c>
      <c r="B11" s="520"/>
      <c r="C11" s="539">
        <v>24</v>
      </c>
      <c r="D11" s="540">
        <v>22</v>
      </c>
      <c r="E11" s="540">
        <v>3</v>
      </c>
      <c r="F11" s="541">
        <v>1</v>
      </c>
      <c r="G11" s="546"/>
      <c r="H11" s="544">
        <v>98</v>
      </c>
      <c r="I11" s="540">
        <v>135</v>
      </c>
      <c r="J11" s="540">
        <v>148</v>
      </c>
      <c r="K11" s="540">
        <v>134</v>
      </c>
      <c r="L11" s="544">
        <v>73</v>
      </c>
      <c r="M11" s="540">
        <v>4</v>
      </c>
      <c r="N11" s="540">
        <v>159</v>
      </c>
      <c r="O11" s="540">
        <v>112</v>
      </c>
      <c r="P11" s="540">
        <v>110</v>
      </c>
      <c r="Q11" s="540">
        <v>165</v>
      </c>
      <c r="R11" s="540">
        <v>175</v>
      </c>
      <c r="S11" s="540">
        <v>13</v>
      </c>
      <c r="T11" s="537">
        <v>48</v>
      </c>
      <c r="U11" s="540">
        <v>70</v>
      </c>
      <c r="V11" s="540">
        <v>158</v>
      </c>
      <c r="W11" s="540">
        <v>162</v>
      </c>
      <c r="X11" s="540">
        <v>169</v>
      </c>
      <c r="Y11" s="540">
        <v>144</v>
      </c>
      <c r="Z11" s="540">
        <v>39</v>
      </c>
      <c r="AA11" s="540">
        <v>143</v>
      </c>
      <c r="AB11" s="540">
        <v>125</v>
      </c>
      <c r="AC11" s="540">
        <v>121</v>
      </c>
      <c r="AD11" s="547">
        <v>192</v>
      </c>
      <c r="AE11" s="540">
        <v>37</v>
      </c>
      <c r="AF11" s="540">
        <v>160</v>
      </c>
      <c r="AG11" s="540">
        <v>8</v>
      </c>
      <c r="AH11" s="540">
        <v>36</v>
      </c>
      <c r="AI11" s="540">
        <v>52</v>
      </c>
      <c r="AJ11" s="540">
        <v>24</v>
      </c>
      <c r="AK11" s="540">
        <v>105</v>
      </c>
      <c r="AL11" s="540">
        <v>178</v>
      </c>
      <c r="AM11" s="541">
        <v>152</v>
      </c>
      <c r="AN11" s="518">
        <v>14</v>
      </c>
    </row>
    <row r="12" spans="1:80" s="491" customFormat="1" ht="26.25">
      <c r="A12" s="519">
        <v>13</v>
      </c>
      <c r="B12" s="520"/>
      <c r="C12" s="539">
        <v>4</v>
      </c>
      <c r="D12" s="540">
        <v>17</v>
      </c>
      <c r="E12" s="540">
        <v>20</v>
      </c>
      <c r="F12" s="541">
        <v>12</v>
      </c>
      <c r="G12" s="546"/>
      <c r="H12" s="544">
        <v>1</v>
      </c>
      <c r="I12" s="540">
        <v>111</v>
      </c>
      <c r="J12" s="540">
        <v>92</v>
      </c>
      <c r="K12" s="540">
        <v>6</v>
      </c>
      <c r="L12" s="544">
        <v>172</v>
      </c>
      <c r="M12" s="540">
        <v>55</v>
      </c>
      <c r="N12" s="540">
        <v>149</v>
      </c>
      <c r="O12" s="540">
        <v>123</v>
      </c>
      <c r="P12" s="540">
        <v>128</v>
      </c>
      <c r="Q12" s="540">
        <v>84</v>
      </c>
      <c r="R12" s="540">
        <v>65</v>
      </c>
      <c r="S12" s="540">
        <v>132</v>
      </c>
      <c r="T12" s="540">
        <v>47</v>
      </c>
      <c r="U12" s="540">
        <v>94</v>
      </c>
      <c r="V12" s="540">
        <v>50</v>
      </c>
      <c r="W12" s="540">
        <v>23</v>
      </c>
      <c r="X12" s="540">
        <v>11</v>
      </c>
      <c r="Y12" s="540">
        <v>174</v>
      </c>
      <c r="Z12" s="540">
        <v>17</v>
      </c>
      <c r="AA12" s="540">
        <v>108</v>
      </c>
      <c r="AB12" s="540">
        <v>54</v>
      </c>
      <c r="AC12" s="540">
        <v>81</v>
      </c>
      <c r="AD12" s="540">
        <v>12</v>
      </c>
      <c r="AE12" s="540">
        <v>20</v>
      </c>
      <c r="AF12" s="540">
        <v>35</v>
      </c>
      <c r="AG12" s="540">
        <v>164</v>
      </c>
      <c r="AH12" s="537">
        <v>186</v>
      </c>
      <c r="AI12" s="540">
        <v>180</v>
      </c>
      <c r="AJ12" s="537">
        <v>187</v>
      </c>
      <c r="AK12" s="540">
        <v>118</v>
      </c>
      <c r="AL12" s="540">
        <v>90</v>
      </c>
      <c r="AM12" s="541">
        <v>10</v>
      </c>
      <c r="AN12" s="518">
        <v>13</v>
      </c>
    </row>
    <row r="13" spans="1:80" s="491" customFormat="1" ht="26.25">
      <c r="A13" s="519">
        <v>12</v>
      </c>
      <c r="B13" s="520"/>
      <c r="C13" s="539">
        <v>13</v>
      </c>
      <c r="D13" s="540">
        <v>6</v>
      </c>
      <c r="E13" s="540">
        <v>5</v>
      </c>
      <c r="F13" s="541">
        <v>8</v>
      </c>
      <c r="G13" s="546"/>
      <c r="H13" s="544">
        <v>18</v>
      </c>
      <c r="I13" s="540">
        <v>62</v>
      </c>
      <c r="J13" s="537">
        <v>130</v>
      </c>
      <c r="K13" s="540">
        <v>133</v>
      </c>
      <c r="L13" s="544">
        <v>77</v>
      </c>
      <c r="M13" s="540">
        <v>136</v>
      </c>
      <c r="N13" s="540">
        <v>80</v>
      </c>
      <c r="O13" s="540">
        <v>16</v>
      </c>
      <c r="P13" s="540">
        <v>3</v>
      </c>
      <c r="Q13" s="540">
        <v>76</v>
      </c>
      <c r="R13" s="540">
        <v>155</v>
      </c>
      <c r="S13" s="540">
        <v>99</v>
      </c>
      <c r="T13" s="540">
        <v>71</v>
      </c>
      <c r="U13" s="548">
        <v>182</v>
      </c>
      <c r="V13" s="540">
        <v>93</v>
      </c>
      <c r="W13" s="540">
        <v>31</v>
      </c>
      <c r="X13" s="549">
        <v>189</v>
      </c>
      <c r="Y13" s="540">
        <v>146</v>
      </c>
      <c r="Z13" s="540">
        <v>102</v>
      </c>
      <c r="AA13" s="540">
        <v>147</v>
      </c>
      <c r="AB13" s="537">
        <v>89</v>
      </c>
      <c r="AC13" s="540">
        <v>74</v>
      </c>
      <c r="AD13" s="540">
        <v>177</v>
      </c>
      <c r="AE13" s="540">
        <v>103</v>
      </c>
      <c r="AF13" s="540">
        <v>150</v>
      </c>
      <c r="AG13" s="540">
        <v>119</v>
      </c>
      <c r="AH13" s="540">
        <v>115</v>
      </c>
      <c r="AI13" s="540">
        <v>114</v>
      </c>
      <c r="AJ13" s="540">
        <v>179</v>
      </c>
      <c r="AK13" s="540">
        <v>60</v>
      </c>
      <c r="AL13" s="537">
        <v>181</v>
      </c>
      <c r="AM13" s="541">
        <v>51</v>
      </c>
      <c r="AN13" s="518">
        <v>12</v>
      </c>
    </row>
    <row r="14" spans="1:80" s="491" customFormat="1" ht="27" thickBot="1">
      <c r="A14" s="519">
        <v>11</v>
      </c>
      <c r="B14" s="520"/>
      <c r="C14" s="550">
        <v>16</v>
      </c>
      <c r="D14" s="551">
        <v>10</v>
      </c>
      <c r="E14" s="551">
        <v>7</v>
      </c>
      <c r="F14" s="552">
        <v>23</v>
      </c>
      <c r="G14" s="553"/>
      <c r="H14" s="554">
        <v>91</v>
      </c>
      <c r="I14" s="551">
        <v>106</v>
      </c>
      <c r="J14" s="555">
        <v>45</v>
      </c>
      <c r="K14" s="551">
        <v>87</v>
      </c>
      <c r="L14" s="554">
        <v>32</v>
      </c>
      <c r="M14" s="551">
        <v>2</v>
      </c>
      <c r="N14" s="551">
        <v>82</v>
      </c>
      <c r="O14" s="551">
        <v>22</v>
      </c>
      <c r="P14" s="551">
        <v>67</v>
      </c>
      <c r="Q14" s="551">
        <v>59</v>
      </c>
      <c r="R14" s="551">
        <v>156</v>
      </c>
      <c r="S14" s="556">
        <v>184</v>
      </c>
      <c r="T14" s="551">
        <v>104</v>
      </c>
      <c r="U14" s="557">
        <v>126</v>
      </c>
      <c r="V14" s="555">
        <v>120</v>
      </c>
      <c r="W14" s="555">
        <v>101</v>
      </c>
      <c r="X14" s="555">
        <v>78</v>
      </c>
      <c r="Y14" s="555">
        <v>117</v>
      </c>
      <c r="Z14" s="555">
        <v>5</v>
      </c>
      <c r="AA14" s="555">
        <v>168</v>
      </c>
      <c r="AB14" s="555">
        <v>171</v>
      </c>
      <c r="AC14" s="551">
        <v>49</v>
      </c>
      <c r="AD14" s="551">
        <v>100</v>
      </c>
      <c r="AE14" s="551">
        <v>30</v>
      </c>
      <c r="AF14" s="551">
        <v>153</v>
      </c>
      <c r="AG14" s="551">
        <v>34</v>
      </c>
      <c r="AH14" s="551">
        <v>66</v>
      </c>
      <c r="AI14" s="551">
        <v>83</v>
      </c>
      <c r="AJ14" s="551">
        <v>173</v>
      </c>
      <c r="AK14" s="551">
        <v>72</v>
      </c>
      <c r="AL14" s="551">
        <v>137</v>
      </c>
      <c r="AM14" s="552">
        <v>163</v>
      </c>
      <c r="AN14" s="518">
        <v>11</v>
      </c>
    </row>
    <row r="15" spans="1:80" s="491" customFormat="1" ht="26.25">
      <c r="A15" s="558"/>
      <c r="B15" s="558">
        <v>1021</v>
      </c>
      <c r="C15" s="558">
        <v>1025</v>
      </c>
      <c r="D15" s="558">
        <v>1029</v>
      </c>
      <c r="E15" s="558">
        <v>1033</v>
      </c>
      <c r="F15" s="558">
        <v>1037</v>
      </c>
      <c r="G15" s="558">
        <v>1041</v>
      </c>
      <c r="H15" s="558">
        <v>1045</v>
      </c>
      <c r="I15" s="558">
        <v>1049</v>
      </c>
      <c r="J15" s="558">
        <v>1053</v>
      </c>
      <c r="K15" s="558">
        <v>1057</v>
      </c>
      <c r="L15" s="558">
        <v>1061</v>
      </c>
      <c r="M15" s="558">
        <v>1065</v>
      </c>
      <c r="N15" s="558">
        <v>1069</v>
      </c>
      <c r="O15" s="558">
        <v>1073</v>
      </c>
      <c r="P15" s="558">
        <v>1077</v>
      </c>
      <c r="Q15" s="558">
        <v>1081</v>
      </c>
      <c r="R15" s="558">
        <v>1085</v>
      </c>
      <c r="S15" s="558">
        <v>1089</v>
      </c>
      <c r="T15" s="558">
        <v>1093</v>
      </c>
      <c r="U15" s="558">
        <v>1097</v>
      </c>
      <c r="V15" s="558">
        <v>1101</v>
      </c>
      <c r="W15" s="558">
        <v>1105</v>
      </c>
      <c r="X15" s="558">
        <v>1109</v>
      </c>
      <c r="Y15" s="558">
        <v>1113</v>
      </c>
      <c r="Z15" s="558">
        <v>1117</v>
      </c>
      <c r="AA15" s="558">
        <v>1121</v>
      </c>
      <c r="AB15" s="558">
        <v>1125</v>
      </c>
      <c r="AC15" s="558">
        <v>1129</v>
      </c>
      <c r="AD15" s="558">
        <v>1133</v>
      </c>
      <c r="AE15" s="558">
        <v>1137</v>
      </c>
      <c r="AF15" s="558">
        <v>1141</v>
      </c>
      <c r="AG15" s="558">
        <v>1145</v>
      </c>
      <c r="AH15" s="558">
        <v>1149</v>
      </c>
      <c r="AI15" s="558">
        <v>1153</v>
      </c>
      <c r="AJ15" s="558">
        <v>1157</v>
      </c>
      <c r="AK15" s="558">
        <v>1161</v>
      </c>
      <c r="AL15" s="558">
        <v>1165</v>
      </c>
      <c r="AM15" s="558">
        <v>1169</v>
      </c>
      <c r="AN15" s="558">
        <v>1173</v>
      </c>
    </row>
    <row r="16" spans="1:80" s="491" customFormat="1" ht="26.25">
      <c r="A16" s="559"/>
      <c r="B16" s="559">
        <v>256</v>
      </c>
      <c r="C16" s="559">
        <v>257</v>
      </c>
      <c r="D16" s="559">
        <v>258</v>
      </c>
      <c r="E16" s="559">
        <v>259</v>
      </c>
      <c r="F16" s="559">
        <v>260</v>
      </c>
      <c r="G16" s="559">
        <v>261</v>
      </c>
      <c r="H16" s="559">
        <v>262</v>
      </c>
      <c r="I16" s="559">
        <v>263</v>
      </c>
      <c r="J16" s="559">
        <v>264</v>
      </c>
      <c r="K16" s="559">
        <v>265</v>
      </c>
      <c r="L16" s="559">
        <v>266</v>
      </c>
      <c r="M16" s="559">
        <v>267</v>
      </c>
      <c r="N16" s="559">
        <v>268</v>
      </c>
      <c r="O16" s="559">
        <v>269</v>
      </c>
      <c r="P16" s="559">
        <v>270</v>
      </c>
      <c r="Q16" s="559">
        <v>271</v>
      </c>
      <c r="R16" s="559">
        <v>272</v>
      </c>
      <c r="S16" s="559">
        <v>273</v>
      </c>
      <c r="T16" s="559">
        <v>274</v>
      </c>
      <c r="U16" s="559">
        <v>275</v>
      </c>
      <c r="V16" s="559">
        <v>276</v>
      </c>
      <c r="W16" s="559">
        <v>277</v>
      </c>
      <c r="X16" s="559">
        <v>278</v>
      </c>
      <c r="Y16" s="559">
        <v>279</v>
      </c>
      <c r="Z16" s="559">
        <v>280</v>
      </c>
      <c r="AA16" s="559">
        <v>281</v>
      </c>
      <c r="AB16" s="559">
        <v>282</v>
      </c>
      <c r="AC16" s="559">
        <v>283</v>
      </c>
      <c r="AD16" s="559">
        <v>284</v>
      </c>
      <c r="AE16" s="559">
        <v>285</v>
      </c>
      <c r="AF16" s="559">
        <v>286</v>
      </c>
      <c r="AG16" s="559">
        <v>287</v>
      </c>
      <c r="AH16" s="559">
        <v>288</v>
      </c>
      <c r="AI16" s="559">
        <v>289</v>
      </c>
      <c r="AJ16" s="559">
        <v>290</v>
      </c>
      <c r="AK16" s="559">
        <v>291</v>
      </c>
      <c r="AL16" s="559">
        <v>292</v>
      </c>
      <c r="AM16" s="559">
        <v>293</v>
      </c>
      <c r="AN16" s="559">
        <v>294</v>
      </c>
    </row>
    <row r="17" spans="1:80" s="491" customFormat="1" ht="26.25">
      <c r="A17" s="559"/>
      <c r="B17" s="559"/>
      <c r="C17" s="559"/>
      <c r="D17" s="559"/>
      <c r="E17" s="559"/>
      <c r="F17" s="559"/>
      <c r="G17" s="559"/>
      <c r="H17" s="559"/>
      <c r="I17" s="559"/>
      <c r="J17" s="559"/>
      <c r="K17" s="559"/>
      <c r="L17" s="559"/>
      <c r="M17" s="559"/>
      <c r="N17" s="559"/>
      <c r="O17" s="559"/>
      <c r="P17" s="559"/>
      <c r="Q17" s="559"/>
      <c r="R17" s="559"/>
      <c r="S17" s="559"/>
      <c r="T17" s="559"/>
      <c r="U17" s="559"/>
      <c r="V17" s="559"/>
      <c r="W17" s="559"/>
      <c r="X17" s="559"/>
      <c r="Y17" s="559"/>
      <c r="Z17" s="559"/>
      <c r="AA17" s="559"/>
      <c r="AB17" s="559"/>
      <c r="AC17" s="559"/>
      <c r="AD17" s="559"/>
      <c r="AE17" s="559"/>
      <c r="AF17" s="559"/>
      <c r="AG17" s="559"/>
      <c r="AH17" s="559"/>
      <c r="AI17" s="559"/>
      <c r="AJ17" s="559"/>
      <c r="AK17" s="559"/>
      <c r="AL17" s="559"/>
      <c r="AM17" s="559"/>
      <c r="AN17" s="559"/>
      <c r="AO17" s="559"/>
      <c r="AP17" s="559"/>
      <c r="AQ17" s="559"/>
      <c r="AR17" s="559"/>
      <c r="AS17" s="559"/>
      <c r="AT17" s="559"/>
      <c r="AU17" s="559"/>
      <c r="AV17" s="559"/>
      <c r="AW17" s="559"/>
      <c r="AX17" s="559"/>
      <c r="AY17" s="559"/>
      <c r="AZ17" s="559"/>
      <c r="BA17" s="559"/>
      <c r="BB17" s="559"/>
      <c r="BC17" s="559"/>
      <c r="BD17" s="559"/>
      <c r="BE17" s="559"/>
      <c r="BF17" s="559"/>
      <c r="BG17" s="559"/>
      <c r="BH17" s="559"/>
      <c r="BI17" s="559"/>
      <c r="BJ17" s="559"/>
      <c r="BK17" s="559"/>
      <c r="BL17" s="559"/>
      <c r="BM17" s="559"/>
      <c r="BN17" s="559"/>
      <c r="BO17" s="559"/>
      <c r="BP17" s="559"/>
      <c r="BQ17" s="559"/>
      <c r="BR17" s="559"/>
      <c r="BS17" s="559"/>
      <c r="BT17" s="559"/>
      <c r="BU17" s="559"/>
      <c r="BV17" s="559"/>
      <c r="BW17" s="559"/>
      <c r="BX17" s="559"/>
      <c r="BY17" s="559"/>
      <c r="BZ17" s="559"/>
      <c r="CA17" s="559"/>
      <c r="CB17" s="559"/>
    </row>
    <row r="18" spans="1:80" s="491" customFormat="1" ht="27" thickBot="1">
      <c r="A18" s="559"/>
      <c r="B18" s="559"/>
      <c r="C18" s="559"/>
      <c r="D18" s="559"/>
      <c r="E18" s="559"/>
      <c r="F18" s="559"/>
      <c r="G18" s="559"/>
      <c r="H18" s="559"/>
      <c r="I18" s="559"/>
      <c r="J18" s="559"/>
      <c r="K18" s="559"/>
      <c r="L18" s="559"/>
      <c r="M18" s="559"/>
      <c r="N18" s="559"/>
      <c r="O18" s="559"/>
      <c r="P18" s="559"/>
      <c r="Q18" s="559"/>
      <c r="R18" s="559"/>
      <c r="S18" s="559"/>
      <c r="T18" s="559"/>
      <c r="U18" s="559"/>
      <c r="V18" s="559"/>
      <c r="W18" s="559"/>
      <c r="X18" s="559"/>
      <c r="Y18" s="559"/>
      <c r="Z18" s="559"/>
      <c r="AA18" s="559"/>
      <c r="AB18" s="559"/>
      <c r="AC18" s="559"/>
      <c r="AD18" s="559"/>
      <c r="AE18" s="559"/>
      <c r="AF18" s="559"/>
      <c r="AG18" s="559"/>
      <c r="AH18" s="559"/>
      <c r="AI18" s="559"/>
      <c r="AJ18" s="559"/>
      <c r="AK18" s="559"/>
      <c r="AL18" s="559"/>
      <c r="AM18" s="559"/>
      <c r="AN18" s="559"/>
      <c r="AO18" s="559"/>
      <c r="AP18" s="559"/>
      <c r="AQ18" s="559"/>
      <c r="AR18" s="559"/>
      <c r="AS18" s="559"/>
      <c r="AT18" s="559"/>
      <c r="AU18" s="559"/>
      <c r="AV18" s="559"/>
      <c r="AW18" s="559"/>
      <c r="AX18" s="559"/>
      <c r="AY18" s="559"/>
      <c r="AZ18" s="559"/>
      <c r="BA18" s="559"/>
      <c r="BB18" s="559"/>
      <c r="BC18" s="559"/>
      <c r="BD18" s="559"/>
      <c r="BE18" s="559"/>
      <c r="BF18" s="559"/>
      <c r="BG18" s="559"/>
      <c r="BH18" s="559"/>
      <c r="BI18" s="559"/>
      <c r="BJ18" s="559"/>
      <c r="BK18" s="559"/>
      <c r="BL18" s="559"/>
      <c r="BM18" s="559"/>
      <c r="BN18" s="559"/>
      <c r="BO18" s="559"/>
      <c r="BP18" s="559"/>
      <c r="BQ18" s="559"/>
      <c r="BR18" s="559"/>
      <c r="BS18" s="559"/>
      <c r="BT18" s="559"/>
      <c r="BU18" s="559"/>
      <c r="BV18" s="559"/>
      <c r="BW18" s="559"/>
      <c r="BX18" s="559"/>
      <c r="BY18" s="559"/>
      <c r="BZ18" s="559"/>
      <c r="CA18" s="559"/>
      <c r="CB18" s="559"/>
    </row>
    <row r="19" spans="1:80" s="491" customFormat="1" ht="26.25">
      <c r="A19" s="560">
        <v>22</v>
      </c>
      <c r="B19" s="561" t="s">
        <v>8345</v>
      </c>
      <c r="C19" s="532">
        <v>108</v>
      </c>
      <c r="D19" s="533">
        <v>163</v>
      </c>
      <c r="E19" s="533">
        <v>36</v>
      </c>
      <c r="F19" s="533">
        <v>92</v>
      </c>
      <c r="G19" s="533">
        <v>23</v>
      </c>
      <c r="H19" s="537">
        <v>96</v>
      </c>
      <c r="I19" s="548">
        <v>181</v>
      </c>
      <c r="J19" s="533">
        <v>109</v>
      </c>
      <c r="K19" s="537">
        <v>89</v>
      </c>
      <c r="L19" s="533">
        <v>110</v>
      </c>
      <c r="M19" s="533">
        <v>150</v>
      </c>
      <c r="N19" s="533">
        <v>45</v>
      </c>
      <c r="O19" s="533">
        <v>38</v>
      </c>
      <c r="P19" s="533">
        <v>15</v>
      </c>
      <c r="Q19" s="533">
        <v>151</v>
      </c>
      <c r="R19" s="533">
        <v>22</v>
      </c>
      <c r="S19" s="533">
        <v>30</v>
      </c>
      <c r="T19" s="533">
        <v>153</v>
      </c>
      <c r="U19" s="533">
        <v>62</v>
      </c>
      <c r="V19" s="533">
        <v>74</v>
      </c>
      <c r="W19" s="533">
        <v>106</v>
      </c>
      <c r="X19" s="533">
        <v>146</v>
      </c>
      <c r="Y19" s="533">
        <v>54</v>
      </c>
      <c r="Z19" s="533">
        <v>122</v>
      </c>
      <c r="AA19" s="533">
        <v>56</v>
      </c>
      <c r="AB19" s="533">
        <v>105</v>
      </c>
      <c r="AC19" s="533">
        <v>66</v>
      </c>
      <c r="AD19" s="533">
        <v>90</v>
      </c>
      <c r="AE19" s="533">
        <v>162</v>
      </c>
      <c r="AF19" s="533">
        <v>24</v>
      </c>
      <c r="AG19" s="533">
        <v>172</v>
      </c>
      <c r="AH19" s="533">
        <v>152</v>
      </c>
      <c r="AI19" s="562"/>
      <c r="AJ19" s="533">
        <v>12</v>
      </c>
      <c r="AK19" s="533">
        <v>7</v>
      </c>
      <c r="AL19" s="533">
        <v>8</v>
      </c>
      <c r="AM19" s="534">
        <v>11</v>
      </c>
      <c r="AN19" s="563"/>
      <c r="AP19" s="559"/>
      <c r="AQ19" s="559"/>
      <c r="AR19" s="559"/>
      <c r="AS19" s="559"/>
      <c r="AT19" s="559"/>
      <c r="AU19" s="559"/>
      <c r="AV19" s="559"/>
      <c r="AW19" s="559"/>
      <c r="AX19" s="559"/>
      <c r="AY19" s="559"/>
      <c r="AZ19" s="559"/>
      <c r="BA19" s="559"/>
      <c r="BB19" s="559"/>
      <c r="BC19" s="559"/>
      <c r="BD19" s="559"/>
      <c r="BE19" s="559"/>
      <c r="BF19" s="559"/>
      <c r="BG19" s="559"/>
      <c r="BH19" s="559"/>
      <c r="BI19" s="559"/>
      <c r="BJ19" s="559"/>
      <c r="BK19" s="559"/>
      <c r="BL19" s="559"/>
      <c r="BM19" s="559"/>
      <c r="BN19" s="559"/>
      <c r="BO19" s="559"/>
      <c r="BP19" s="559"/>
      <c r="BQ19" s="559"/>
      <c r="BR19" s="559"/>
      <c r="BS19" s="559"/>
      <c r="BT19" s="559"/>
      <c r="BU19" s="559"/>
      <c r="BV19" s="559"/>
      <c r="BW19" s="559"/>
      <c r="BX19" s="559"/>
      <c r="BY19" s="559"/>
      <c r="BZ19" s="559"/>
      <c r="CA19" s="559"/>
      <c r="CB19" s="559"/>
    </row>
    <row r="20" spans="1:80" s="491" customFormat="1" ht="26.25">
      <c r="A20" s="498">
        <v>21</v>
      </c>
      <c r="B20" s="564" t="s">
        <v>8274</v>
      </c>
      <c r="C20" s="539">
        <v>119</v>
      </c>
      <c r="D20" s="540">
        <v>125</v>
      </c>
      <c r="E20" s="540">
        <v>180</v>
      </c>
      <c r="F20" s="549">
        <v>190</v>
      </c>
      <c r="G20" s="540">
        <v>98</v>
      </c>
      <c r="H20" s="540">
        <v>161</v>
      </c>
      <c r="I20" s="540">
        <v>154</v>
      </c>
      <c r="J20" s="540">
        <v>176</v>
      </c>
      <c r="K20" s="540">
        <v>99</v>
      </c>
      <c r="L20" s="540">
        <v>85</v>
      </c>
      <c r="M20" s="540">
        <v>47</v>
      </c>
      <c r="N20" s="540">
        <v>136</v>
      </c>
      <c r="O20" s="540">
        <v>148</v>
      </c>
      <c r="P20" s="540">
        <v>91</v>
      </c>
      <c r="Q20" s="540">
        <v>83</v>
      </c>
      <c r="R20" s="540">
        <v>111</v>
      </c>
      <c r="S20" s="540">
        <v>37</v>
      </c>
      <c r="T20" s="565">
        <v>182</v>
      </c>
      <c r="U20" s="540">
        <v>137</v>
      </c>
      <c r="V20" s="540">
        <v>63</v>
      </c>
      <c r="W20" s="540">
        <v>70</v>
      </c>
      <c r="X20" s="540">
        <v>71</v>
      </c>
      <c r="Y20" s="540">
        <v>58</v>
      </c>
      <c r="Z20" s="540">
        <v>17</v>
      </c>
      <c r="AA20" s="540">
        <v>131</v>
      </c>
      <c r="AB20" s="540">
        <v>116</v>
      </c>
      <c r="AC20" s="540">
        <v>55</v>
      </c>
      <c r="AD20" s="540">
        <v>13</v>
      </c>
      <c r="AE20" s="540">
        <v>79</v>
      </c>
      <c r="AF20" s="540">
        <v>42</v>
      </c>
      <c r="AG20" s="537">
        <v>43</v>
      </c>
      <c r="AH20" s="540">
        <v>53</v>
      </c>
      <c r="AI20" s="566"/>
      <c r="AJ20" s="540">
        <v>3</v>
      </c>
      <c r="AK20" s="540">
        <v>18</v>
      </c>
      <c r="AL20" s="540">
        <v>10</v>
      </c>
      <c r="AM20" s="541">
        <v>14</v>
      </c>
      <c r="AN20" s="563"/>
      <c r="AP20" s="559"/>
      <c r="AQ20" s="559"/>
      <c r="AR20" s="559"/>
      <c r="AS20" s="559"/>
      <c r="AT20" s="559"/>
      <c r="AU20" s="559"/>
      <c r="AV20" s="559"/>
      <c r="AW20" s="559"/>
      <c r="AX20" s="559"/>
      <c r="AY20" s="559"/>
      <c r="AZ20" s="559"/>
      <c r="BA20" s="559"/>
      <c r="BB20" s="559"/>
      <c r="BC20" s="559"/>
      <c r="BD20" s="559"/>
      <c r="BE20" s="559"/>
      <c r="BF20" s="559"/>
      <c r="BG20" s="559"/>
      <c r="BH20" s="559"/>
      <c r="BI20" s="559"/>
      <c r="BJ20" s="559"/>
      <c r="BK20" s="559"/>
      <c r="BL20" s="559"/>
      <c r="BM20" s="559"/>
      <c r="BN20" s="559"/>
      <c r="BO20" s="559"/>
      <c r="BP20" s="559"/>
      <c r="BQ20" s="559"/>
      <c r="BR20" s="559"/>
      <c r="BS20" s="559"/>
      <c r="BT20" s="559"/>
      <c r="BU20" s="559"/>
      <c r="BV20" s="559"/>
      <c r="BW20" s="559"/>
      <c r="BX20" s="559"/>
      <c r="BY20" s="559"/>
      <c r="BZ20" s="559"/>
      <c r="CA20" s="559"/>
      <c r="CB20" s="559"/>
    </row>
    <row r="21" spans="1:80" s="491" customFormat="1" ht="26.25">
      <c r="A21" s="519">
        <v>20</v>
      </c>
      <c r="B21" s="564"/>
      <c r="C21" s="539">
        <v>100</v>
      </c>
      <c r="D21" s="540">
        <v>158</v>
      </c>
      <c r="E21" s="540">
        <v>142</v>
      </c>
      <c r="F21" s="540">
        <v>2</v>
      </c>
      <c r="G21" s="540">
        <v>1</v>
      </c>
      <c r="H21" s="540">
        <v>11</v>
      </c>
      <c r="I21" s="540">
        <v>179</v>
      </c>
      <c r="J21" s="540">
        <v>82</v>
      </c>
      <c r="K21" s="540">
        <v>145</v>
      </c>
      <c r="L21" s="540">
        <v>159</v>
      </c>
      <c r="M21" s="540">
        <v>69</v>
      </c>
      <c r="N21" s="540">
        <v>33</v>
      </c>
      <c r="O21" s="540">
        <v>132</v>
      </c>
      <c r="P21" s="540">
        <v>57</v>
      </c>
      <c r="Q21" s="540">
        <v>46</v>
      </c>
      <c r="R21" s="540">
        <v>12</v>
      </c>
      <c r="S21" s="537">
        <v>187</v>
      </c>
      <c r="T21" s="540">
        <v>127</v>
      </c>
      <c r="U21" s="537">
        <v>129</v>
      </c>
      <c r="V21" s="540">
        <v>169</v>
      </c>
      <c r="W21" s="540">
        <v>80</v>
      </c>
      <c r="X21" s="540">
        <v>120</v>
      </c>
      <c r="Y21" s="540">
        <v>6</v>
      </c>
      <c r="Z21" s="540">
        <v>135</v>
      </c>
      <c r="AA21" s="540">
        <v>41</v>
      </c>
      <c r="AB21" s="540">
        <v>97</v>
      </c>
      <c r="AC21" s="540">
        <v>121</v>
      </c>
      <c r="AD21" s="540">
        <v>28</v>
      </c>
      <c r="AE21" s="540">
        <v>26</v>
      </c>
      <c r="AF21" s="540">
        <v>4</v>
      </c>
      <c r="AG21" s="540">
        <v>173</v>
      </c>
      <c r="AH21" s="540">
        <v>160</v>
      </c>
      <c r="AI21" s="566"/>
      <c r="AJ21" s="540">
        <v>20</v>
      </c>
      <c r="AK21" s="540">
        <v>17</v>
      </c>
      <c r="AL21" s="540">
        <v>4</v>
      </c>
      <c r="AM21" s="541">
        <v>13</v>
      </c>
      <c r="AN21" s="563"/>
      <c r="AP21" s="559"/>
      <c r="AQ21" s="559"/>
      <c r="AR21" s="559"/>
      <c r="AS21" s="559"/>
      <c r="AT21" s="559"/>
      <c r="AU21" s="559"/>
      <c r="AV21" s="559"/>
      <c r="AW21" s="559"/>
      <c r="AX21" s="559"/>
      <c r="AY21" s="559"/>
      <c r="AZ21" s="559"/>
      <c r="BA21" s="559"/>
      <c r="BB21" s="559"/>
      <c r="BC21" s="559"/>
      <c r="BD21" s="559"/>
      <c r="BE21" s="559"/>
      <c r="BF21" s="559"/>
      <c r="BG21" s="559"/>
      <c r="BH21" s="559"/>
      <c r="BI21" s="559"/>
      <c r="BJ21" s="559"/>
      <c r="BK21" s="559"/>
      <c r="BL21" s="559"/>
      <c r="BM21" s="559"/>
      <c r="BN21" s="559"/>
      <c r="BO21" s="559"/>
      <c r="BP21" s="559"/>
      <c r="BQ21" s="559"/>
      <c r="BR21" s="559"/>
      <c r="BS21" s="559"/>
      <c r="BT21" s="559"/>
      <c r="BU21" s="559"/>
      <c r="BV21" s="559"/>
      <c r="BW21" s="559"/>
      <c r="BX21" s="559"/>
      <c r="BY21" s="559"/>
      <c r="BZ21" s="559"/>
      <c r="CA21" s="559"/>
      <c r="CB21" s="559"/>
    </row>
    <row r="22" spans="1:80" s="491" customFormat="1" ht="26.25">
      <c r="A22" s="519">
        <v>19</v>
      </c>
      <c r="B22" s="564"/>
      <c r="C22" s="539">
        <v>134</v>
      </c>
      <c r="D22" s="540">
        <v>139</v>
      </c>
      <c r="E22" s="540">
        <v>155</v>
      </c>
      <c r="F22" s="540">
        <v>140</v>
      </c>
      <c r="G22" s="540">
        <v>87</v>
      </c>
      <c r="H22" s="567">
        <v>183</v>
      </c>
      <c r="I22" s="540">
        <v>124</v>
      </c>
      <c r="J22" s="540">
        <v>40</v>
      </c>
      <c r="K22" s="540">
        <v>61</v>
      </c>
      <c r="L22" s="540">
        <v>14</v>
      </c>
      <c r="M22" s="540">
        <v>19</v>
      </c>
      <c r="N22" s="540">
        <v>177</v>
      </c>
      <c r="O22" s="540">
        <v>10</v>
      </c>
      <c r="P22" s="540">
        <v>143</v>
      </c>
      <c r="Q22" s="540">
        <v>77</v>
      </c>
      <c r="R22" s="540">
        <v>76</v>
      </c>
      <c r="S22" s="540">
        <v>27</v>
      </c>
      <c r="T22" s="540">
        <v>39</v>
      </c>
      <c r="U22" s="540">
        <v>101</v>
      </c>
      <c r="V22" s="540">
        <v>29</v>
      </c>
      <c r="W22" s="540">
        <v>104</v>
      </c>
      <c r="X22" s="540">
        <v>65</v>
      </c>
      <c r="Y22" s="540">
        <v>75</v>
      </c>
      <c r="Z22" s="540">
        <v>107</v>
      </c>
      <c r="AA22" s="547">
        <v>192</v>
      </c>
      <c r="AB22" s="540">
        <v>133</v>
      </c>
      <c r="AC22" s="540">
        <v>117</v>
      </c>
      <c r="AD22" s="537">
        <v>186</v>
      </c>
      <c r="AE22" s="540">
        <v>72</v>
      </c>
      <c r="AF22" s="540">
        <v>25</v>
      </c>
      <c r="AG22" s="540">
        <v>8</v>
      </c>
      <c r="AH22" s="540">
        <v>73</v>
      </c>
      <c r="AI22" s="566"/>
      <c r="AJ22" s="540">
        <v>24</v>
      </c>
      <c r="AK22" s="540">
        <v>9</v>
      </c>
      <c r="AL22" s="540">
        <v>2</v>
      </c>
      <c r="AM22" s="541">
        <v>16</v>
      </c>
      <c r="AN22" s="563"/>
      <c r="AP22" s="559"/>
      <c r="AQ22" s="559"/>
      <c r="AR22" s="559"/>
      <c r="AS22" s="559"/>
      <c r="AT22" s="559"/>
      <c r="AU22" s="559"/>
      <c r="AV22" s="559"/>
      <c r="AW22" s="559"/>
      <c r="AX22" s="559"/>
      <c r="AY22" s="559"/>
      <c r="AZ22" s="559"/>
      <c r="BA22" s="559"/>
      <c r="BB22" s="559"/>
      <c r="BC22" s="559"/>
      <c r="BD22" s="559"/>
      <c r="BE22" s="559"/>
      <c r="BF22" s="559"/>
      <c r="BG22" s="559"/>
      <c r="BH22" s="559"/>
      <c r="BI22" s="559"/>
      <c r="BJ22" s="559"/>
      <c r="BK22" s="559"/>
      <c r="BL22" s="559"/>
      <c r="BM22" s="559"/>
      <c r="BN22" s="559"/>
      <c r="BO22" s="559"/>
      <c r="BP22" s="559"/>
      <c r="BQ22" s="559"/>
      <c r="BR22" s="559"/>
      <c r="BS22" s="559"/>
      <c r="BT22" s="559"/>
      <c r="BU22" s="559"/>
      <c r="BV22" s="559"/>
      <c r="BW22" s="559"/>
      <c r="BX22" s="559"/>
      <c r="BY22" s="559"/>
      <c r="BZ22" s="559"/>
      <c r="CA22" s="559"/>
      <c r="CB22" s="559"/>
    </row>
    <row r="23" spans="1:80" s="491" customFormat="1" ht="26.25">
      <c r="A23" s="519">
        <v>18</v>
      </c>
      <c r="B23" s="564"/>
      <c r="C23" s="539">
        <v>35</v>
      </c>
      <c r="D23" s="545">
        <v>191</v>
      </c>
      <c r="E23" s="540">
        <v>170</v>
      </c>
      <c r="F23" s="537">
        <v>188</v>
      </c>
      <c r="G23" s="540">
        <v>20</v>
      </c>
      <c r="H23" s="540">
        <v>171</v>
      </c>
      <c r="I23" s="540">
        <v>123</v>
      </c>
      <c r="J23" s="540">
        <v>52</v>
      </c>
      <c r="K23" s="540">
        <v>32</v>
      </c>
      <c r="L23" s="540">
        <v>93</v>
      </c>
      <c r="M23" s="540">
        <v>88</v>
      </c>
      <c r="N23" s="540">
        <v>164</v>
      </c>
      <c r="O23" s="540">
        <v>21</v>
      </c>
      <c r="P23" s="540">
        <v>5</v>
      </c>
      <c r="Q23" s="540">
        <v>157</v>
      </c>
      <c r="R23" s="540">
        <v>9</v>
      </c>
      <c r="S23" s="540">
        <v>189</v>
      </c>
      <c r="T23" s="537">
        <v>130</v>
      </c>
      <c r="U23" s="540">
        <v>50</v>
      </c>
      <c r="V23" s="540">
        <v>178</v>
      </c>
      <c r="W23" s="540">
        <v>31</v>
      </c>
      <c r="X23" s="540">
        <v>165</v>
      </c>
      <c r="Y23" s="540">
        <v>168</v>
      </c>
      <c r="Z23" s="540">
        <v>156</v>
      </c>
      <c r="AA23" s="540">
        <v>51</v>
      </c>
      <c r="AB23" s="540">
        <v>113</v>
      </c>
      <c r="AC23" s="540">
        <v>174</v>
      </c>
      <c r="AD23" s="540">
        <v>67</v>
      </c>
      <c r="AE23" s="540">
        <v>81</v>
      </c>
      <c r="AF23" s="540">
        <v>16</v>
      </c>
      <c r="AG23" s="540">
        <v>103</v>
      </c>
      <c r="AH23" s="540">
        <v>118</v>
      </c>
      <c r="AI23" s="566"/>
      <c r="AJ23" s="540">
        <v>21</v>
      </c>
      <c r="AK23" s="540">
        <v>6</v>
      </c>
      <c r="AL23" s="540">
        <v>23</v>
      </c>
      <c r="AM23" s="541">
        <v>15</v>
      </c>
      <c r="AN23" s="563"/>
      <c r="AP23" s="559"/>
      <c r="AQ23" s="559"/>
      <c r="AR23" s="559"/>
      <c r="AS23" s="559"/>
      <c r="AT23" s="559"/>
      <c r="AU23" s="559"/>
      <c r="AV23" s="559"/>
      <c r="AW23" s="559"/>
      <c r="AX23" s="559"/>
      <c r="AY23" s="559"/>
      <c r="AZ23" s="559"/>
      <c r="BA23" s="559"/>
      <c r="BB23" s="559"/>
      <c r="BC23" s="559"/>
      <c r="BD23" s="559"/>
      <c r="BE23" s="559"/>
      <c r="BF23" s="559"/>
      <c r="BG23" s="559"/>
      <c r="BH23" s="559"/>
      <c r="BI23" s="559"/>
      <c r="BJ23" s="559"/>
      <c r="BK23" s="559"/>
      <c r="BL23" s="559"/>
      <c r="BM23" s="559"/>
      <c r="BN23" s="559"/>
      <c r="BO23" s="559"/>
      <c r="BP23" s="559"/>
      <c r="BQ23" s="559"/>
      <c r="BR23" s="559"/>
      <c r="BS23" s="559"/>
      <c r="BT23" s="559"/>
      <c r="BU23" s="559"/>
      <c r="BV23" s="559"/>
      <c r="BW23" s="559"/>
      <c r="BX23" s="559"/>
      <c r="BY23" s="559"/>
      <c r="BZ23" s="559"/>
      <c r="CA23" s="559"/>
      <c r="CB23" s="559"/>
    </row>
    <row r="24" spans="1:80" s="491" customFormat="1" ht="27" thickBot="1">
      <c r="A24" s="519">
        <v>17</v>
      </c>
      <c r="B24" s="564"/>
      <c r="C24" s="537">
        <v>185</v>
      </c>
      <c r="D24" s="551">
        <v>60</v>
      </c>
      <c r="E24" s="551">
        <v>78</v>
      </c>
      <c r="F24" s="551">
        <v>141</v>
      </c>
      <c r="G24" s="551">
        <v>18</v>
      </c>
      <c r="H24" s="537">
        <v>184</v>
      </c>
      <c r="I24" s="551">
        <v>149</v>
      </c>
      <c r="J24" s="551">
        <v>44</v>
      </c>
      <c r="K24" s="551">
        <v>86</v>
      </c>
      <c r="L24" s="551">
        <v>102</v>
      </c>
      <c r="M24" s="551">
        <v>64</v>
      </c>
      <c r="N24" s="551">
        <v>167</v>
      </c>
      <c r="O24" s="537">
        <v>48</v>
      </c>
      <c r="P24" s="551">
        <v>128</v>
      </c>
      <c r="Q24" s="537">
        <v>126</v>
      </c>
      <c r="R24" s="537">
        <v>68</v>
      </c>
      <c r="S24" s="551">
        <v>95</v>
      </c>
      <c r="T24" s="551">
        <v>115</v>
      </c>
      <c r="U24" s="551">
        <v>84</v>
      </c>
      <c r="V24" s="551">
        <v>138</v>
      </c>
      <c r="W24" s="551">
        <v>144</v>
      </c>
      <c r="X24" s="551">
        <v>59</v>
      </c>
      <c r="Y24" s="551">
        <v>7</v>
      </c>
      <c r="Z24" s="551">
        <v>175</v>
      </c>
      <c r="AA24" s="551">
        <v>147</v>
      </c>
      <c r="AB24" s="551">
        <v>112</v>
      </c>
      <c r="AC24" s="551">
        <v>94</v>
      </c>
      <c r="AD24" s="551">
        <v>34</v>
      </c>
      <c r="AE24" s="551">
        <v>166</v>
      </c>
      <c r="AF24" s="551">
        <v>114</v>
      </c>
      <c r="AG24" s="551">
        <v>3</v>
      </c>
      <c r="AH24" s="551">
        <v>49</v>
      </c>
      <c r="AI24" s="568"/>
      <c r="AJ24" s="551">
        <v>19</v>
      </c>
      <c r="AK24" s="551">
        <v>1</v>
      </c>
      <c r="AL24" s="551">
        <v>5</v>
      </c>
      <c r="AM24" s="552">
        <v>22</v>
      </c>
      <c r="AN24" s="563"/>
      <c r="AP24" s="559"/>
      <c r="AQ24" s="559"/>
      <c r="AR24" s="559"/>
      <c r="AS24" s="559"/>
      <c r="AT24" s="559"/>
      <c r="AU24" s="559"/>
      <c r="AV24" s="559"/>
      <c r="AW24" s="559"/>
      <c r="AX24" s="559"/>
      <c r="AY24" s="559"/>
      <c r="AZ24" s="559"/>
      <c r="BA24" s="559"/>
      <c r="BB24" s="559"/>
      <c r="BC24" s="559"/>
      <c r="BD24" s="559"/>
      <c r="BE24" s="559"/>
      <c r="BF24" s="559"/>
      <c r="BG24" s="559"/>
      <c r="BH24" s="559"/>
      <c r="BI24" s="559"/>
      <c r="BJ24" s="559"/>
      <c r="BK24" s="559"/>
      <c r="BL24" s="559"/>
      <c r="BM24" s="559"/>
      <c r="BN24" s="559"/>
      <c r="BO24" s="559"/>
      <c r="BP24" s="559"/>
      <c r="BQ24" s="559"/>
      <c r="BR24" s="559"/>
      <c r="BS24" s="559"/>
      <c r="BT24" s="559"/>
      <c r="BU24" s="559"/>
      <c r="BV24" s="559"/>
      <c r="BW24" s="559"/>
      <c r="BX24" s="559"/>
      <c r="BY24" s="559"/>
      <c r="BZ24" s="559"/>
      <c r="CA24" s="559"/>
      <c r="CB24" s="559"/>
    </row>
    <row r="25" spans="1:80" s="491" customFormat="1" ht="26.25">
      <c r="A25" s="519">
        <v>16</v>
      </c>
      <c r="B25" s="564" t="s">
        <v>8345</v>
      </c>
      <c r="C25" s="500">
        <v>156</v>
      </c>
      <c r="D25" s="501">
        <v>153</v>
      </c>
      <c r="E25" s="506">
        <v>186</v>
      </c>
      <c r="F25" s="501">
        <v>49</v>
      </c>
      <c r="G25" s="501">
        <v>116</v>
      </c>
      <c r="H25" s="501">
        <v>54</v>
      </c>
      <c r="I25" s="501">
        <v>79</v>
      </c>
      <c r="J25" s="501">
        <v>84</v>
      </c>
      <c r="K25" s="501">
        <v>173</v>
      </c>
      <c r="L25" s="501">
        <v>55</v>
      </c>
      <c r="M25" s="501">
        <v>80</v>
      </c>
      <c r="N25" s="501">
        <v>56</v>
      </c>
      <c r="O25" s="501">
        <v>120</v>
      </c>
      <c r="P25" s="501">
        <v>42</v>
      </c>
      <c r="Q25" s="501">
        <v>30</v>
      </c>
      <c r="R25" s="501">
        <v>29</v>
      </c>
      <c r="S25" s="506">
        <v>48</v>
      </c>
      <c r="T25" s="501">
        <v>150</v>
      </c>
      <c r="U25" s="506">
        <v>126</v>
      </c>
      <c r="V25" s="501">
        <v>86</v>
      </c>
      <c r="W25" s="501">
        <v>155</v>
      </c>
      <c r="X25" s="506">
        <v>188</v>
      </c>
      <c r="Y25" s="506">
        <v>183</v>
      </c>
      <c r="Z25" s="501">
        <v>82</v>
      </c>
      <c r="AA25" s="501">
        <v>128</v>
      </c>
      <c r="AB25" s="501">
        <v>1</v>
      </c>
      <c r="AC25" s="501">
        <v>14</v>
      </c>
      <c r="AD25" s="501">
        <v>35</v>
      </c>
      <c r="AE25" s="501">
        <v>9</v>
      </c>
      <c r="AF25" s="501">
        <v>136</v>
      </c>
      <c r="AG25" s="507">
        <v>191</v>
      </c>
      <c r="AH25" s="517">
        <v>181</v>
      </c>
      <c r="AI25" s="569"/>
      <c r="AJ25" s="501">
        <v>2</v>
      </c>
      <c r="AK25" s="501">
        <v>21</v>
      </c>
      <c r="AL25" s="501">
        <v>5</v>
      </c>
      <c r="AM25" s="502">
        <v>6</v>
      </c>
      <c r="AN25" s="563"/>
      <c r="AP25" s="559"/>
      <c r="AQ25" s="559"/>
      <c r="AR25" s="559"/>
      <c r="AS25" s="559"/>
      <c r="AT25" s="559"/>
      <c r="AU25" s="559"/>
      <c r="AV25" s="559"/>
      <c r="AW25" s="559"/>
      <c r="AX25" s="559"/>
      <c r="AY25" s="559"/>
      <c r="AZ25" s="559"/>
      <c r="BA25" s="559"/>
      <c r="BB25" s="559"/>
      <c r="BC25" s="559"/>
      <c r="BD25" s="559"/>
      <c r="BE25" s="559"/>
      <c r="BF25" s="559"/>
      <c r="BG25" s="559"/>
      <c r="BH25" s="559"/>
      <c r="BI25" s="559"/>
      <c r="BJ25" s="559"/>
      <c r="BK25" s="559"/>
      <c r="BL25" s="559"/>
      <c r="BM25" s="559"/>
      <c r="BN25" s="559"/>
      <c r="BO25" s="559"/>
      <c r="BP25" s="559"/>
      <c r="BQ25" s="559"/>
      <c r="BR25" s="559"/>
      <c r="BS25" s="559"/>
      <c r="BT25" s="559"/>
      <c r="BU25" s="559"/>
      <c r="BV25" s="559"/>
      <c r="BW25" s="559"/>
      <c r="BX25" s="559"/>
      <c r="BY25" s="559"/>
      <c r="BZ25" s="559"/>
      <c r="CA25" s="559"/>
      <c r="CB25" s="559"/>
    </row>
    <row r="26" spans="1:80" s="491" customFormat="1" ht="26.25">
      <c r="A26" s="519">
        <v>15</v>
      </c>
      <c r="B26" s="564" t="s">
        <v>8276</v>
      </c>
      <c r="C26" s="510">
        <v>71</v>
      </c>
      <c r="D26" s="511">
        <v>168</v>
      </c>
      <c r="E26" s="511">
        <v>51</v>
      </c>
      <c r="F26" s="511">
        <v>67</v>
      </c>
      <c r="G26" s="511">
        <v>162</v>
      </c>
      <c r="H26" s="511">
        <v>114</v>
      </c>
      <c r="I26" s="511">
        <v>160</v>
      </c>
      <c r="J26" s="511">
        <v>146</v>
      </c>
      <c r="K26" s="511">
        <v>95</v>
      </c>
      <c r="L26" s="511">
        <v>144</v>
      </c>
      <c r="M26" s="511">
        <v>103</v>
      </c>
      <c r="N26" s="511">
        <v>39</v>
      </c>
      <c r="O26" s="511">
        <v>74</v>
      </c>
      <c r="P26" s="506">
        <v>129</v>
      </c>
      <c r="Q26" s="511">
        <v>107</v>
      </c>
      <c r="R26" s="511">
        <v>94</v>
      </c>
      <c r="S26" s="506">
        <v>89</v>
      </c>
      <c r="T26" s="511">
        <v>148</v>
      </c>
      <c r="U26" s="511">
        <v>69</v>
      </c>
      <c r="V26" s="511">
        <v>100</v>
      </c>
      <c r="W26" s="511">
        <v>11</v>
      </c>
      <c r="X26" s="511">
        <v>78</v>
      </c>
      <c r="Y26" s="511">
        <v>123</v>
      </c>
      <c r="Z26" s="511">
        <v>98</v>
      </c>
      <c r="AA26" s="511">
        <v>45</v>
      </c>
      <c r="AB26" s="523">
        <v>190</v>
      </c>
      <c r="AC26" s="511">
        <v>157</v>
      </c>
      <c r="AD26" s="511">
        <v>40</v>
      </c>
      <c r="AE26" s="511">
        <v>15</v>
      </c>
      <c r="AF26" s="511">
        <v>139</v>
      </c>
      <c r="AG26" s="511">
        <v>111</v>
      </c>
      <c r="AH26" s="511">
        <v>159</v>
      </c>
      <c r="AI26" s="570"/>
      <c r="AJ26" s="511">
        <v>24</v>
      </c>
      <c r="AK26" s="511">
        <v>15</v>
      </c>
      <c r="AL26" s="511">
        <v>16</v>
      </c>
      <c r="AM26" s="512">
        <v>22</v>
      </c>
      <c r="AN26" s="563"/>
      <c r="AP26" s="559"/>
      <c r="AQ26" s="559"/>
      <c r="AR26" s="559"/>
      <c r="AS26" s="559"/>
      <c r="AT26" s="559"/>
      <c r="AU26" s="559"/>
      <c r="AV26" s="559"/>
      <c r="AW26" s="559"/>
      <c r="AX26" s="559"/>
      <c r="AY26" s="559"/>
      <c r="AZ26" s="559"/>
      <c r="BA26" s="559"/>
      <c r="BB26" s="559"/>
      <c r="BC26" s="559"/>
      <c r="BD26" s="559"/>
      <c r="BE26" s="559"/>
      <c r="BF26" s="559"/>
      <c r="BG26" s="559"/>
      <c r="BH26" s="559"/>
      <c r="BI26" s="559"/>
      <c r="BJ26" s="559"/>
      <c r="BK26" s="559"/>
      <c r="BL26" s="559"/>
      <c r="BM26" s="559"/>
      <c r="BN26" s="559"/>
      <c r="BO26" s="559"/>
      <c r="BP26" s="559"/>
      <c r="BQ26" s="559"/>
      <c r="BR26" s="559"/>
      <c r="BS26" s="559"/>
      <c r="BT26" s="559"/>
      <c r="BU26" s="559"/>
      <c r="BV26" s="559"/>
      <c r="BW26" s="559"/>
      <c r="BX26" s="559"/>
      <c r="BY26" s="559"/>
      <c r="BZ26" s="559"/>
      <c r="CA26" s="559"/>
      <c r="CB26" s="559"/>
    </row>
    <row r="27" spans="1:80" s="491" customFormat="1" ht="26.25">
      <c r="A27" s="519">
        <v>14</v>
      </c>
      <c r="B27" s="564"/>
      <c r="C27" s="510">
        <v>28</v>
      </c>
      <c r="D27" s="511">
        <v>166</v>
      </c>
      <c r="E27" s="511">
        <v>121</v>
      </c>
      <c r="F27" s="511">
        <v>169</v>
      </c>
      <c r="G27" s="511">
        <v>16</v>
      </c>
      <c r="H27" s="511">
        <v>37</v>
      </c>
      <c r="I27" s="511">
        <v>101</v>
      </c>
      <c r="J27" s="511">
        <v>8</v>
      </c>
      <c r="K27" s="571">
        <v>182</v>
      </c>
      <c r="L27" s="511">
        <v>6</v>
      </c>
      <c r="M27" s="511">
        <v>73</v>
      </c>
      <c r="N27" s="511">
        <v>113</v>
      </c>
      <c r="O27" s="511">
        <v>70</v>
      </c>
      <c r="P27" s="511">
        <v>122</v>
      </c>
      <c r="Q27" s="511">
        <v>165</v>
      </c>
      <c r="R27" s="511">
        <v>131</v>
      </c>
      <c r="S27" s="511">
        <v>20</v>
      </c>
      <c r="T27" s="511">
        <v>76</v>
      </c>
      <c r="U27" s="511">
        <v>110</v>
      </c>
      <c r="V27" s="511">
        <v>36</v>
      </c>
      <c r="W27" s="511">
        <v>163</v>
      </c>
      <c r="X27" s="511">
        <v>47</v>
      </c>
      <c r="Y27" s="511">
        <v>167</v>
      </c>
      <c r="Z27" s="522">
        <v>184</v>
      </c>
      <c r="AA27" s="511">
        <v>2</v>
      </c>
      <c r="AB27" s="511">
        <v>151</v>
      </c>
      <c r="AC27" s="506">
        <v>185</v>
      </c>
      <c r="AD27" s="511">
        <v>57</v>
      </c>
      <c r="AE27" s="511">
        <v>176</v>
      </c>
      <c r="AF27" s="511">
        <v>149</v>
      </c>
      <c r="AG27" s="511">
        <v>61</v>
      </c>
      <c r="AH27" s="511">
        <v>21</v>
      </c>
      <c r="AI27" s="570"/>
      <c r="AJ27" s="511">
        <v>19</v>
      </c>
      <c r="AK27" s="511">
        <v>1</v>
      </c>
      <c r="AL27" s="511">
        <v>9</v>
      </c>
      <c r="AM27" s="512">
        <v>23</v>
      </c>
      <c r="AN27" s="563"/>
      <c r="AP27" s="559"/>
      <c r="AQ27" s="559"/>
      <c r="AR27" s="559"/>
      <c r="AS27" s="559"/>
      <c r="AT27" s="559"/>
      <c r="AU27" s="559"/>
      <c r="AV27" s="559"/>
      <c r="AW27" s="559"/>
      <c r="AX27" s="559"/>
      <c r="AY27" s="559"/>
      <c r="AZ27" s="559"/>
      <c r="BA27" s="559"/>
      <c r="BB27" s="559"/>
      <c r="BC27" s="559"/>
      <c r="BD27" s="559"/>
      <c r="BE27" s="559"/>
      <c r="BF27" s="559"/>
      <c r="BG27" s="559"/>
      <c r="BH27" s="559"/>
      <c r="BI27" s="559"/>
      <c r="BJ27" s="559"/>
      <c r="BK27" s="559"/>
      <c r="BL27" s="559"/>
      <c r="BM27" s="559"/>
      <c r="BN27" s="559"/>
      <c r="BO27" s="559"/>
      <c r="BP27" s="559"/>
      <c r="BQ27" s="559"/>
      <c r="BR27" s="559"/>
      <c r="BS27" s="559"/>
      <c r="BT27" s="559"/>
      <c r="BU27" s="559"/>
      <c r="BV27" s="559"/>
      <c r="BW27" s="559"/>
      <c r="BX27" s="559"/>
      <c r="BY27" s="559"/>
      <c r="BZ27" s="559"/>
      <c r="CA27" s="559"/>
      <c r="CB27" s="559"/>
    </row>
    <row r="28" spans="1:80" s="491" customFormat="1" ht="26.25">
      <c r="A28" s="519">
        <v>13</v>
      </c>
      <c r="B28" s="564"/>
      <c r="C28" s="510">
        <v>75</v>
      </c>
      <c r="D28" s="511">
        <v>97</v>
      </c>
      <c r="E28" s="511">
        <v>115</v>
      </c>
      <c r="F28" s="511">
        <v>104</v>
      </c>
      <c r="G28" s="511">
        <v>41</v>
      </c>
      <c r="H28" s="511">
        <v>135</v>
      </c>
      <c r="I28" s="511">
        <v>178</v>
      </c>
      <c r="J28" s="511">
        <v>26</v>
      </c>
      <c r="K28" s="511">
        <v>50</v>
      </c>
      <c r="L28" s="511">
        <v>133</v>
      </c>
      <c r="M28" s="511">
        <v>90</v>
      </c>
      <c r="N28" s="511">
        <v>3</v>
      </c>
      <c r="O28" s="511">
        <v>25</v>
      </c>
      <c r="P28" s="511">
        <v>117</v>
      </c>
      <c r="Q28" s="511">
        <v>53</v>
      </c>
      <c r="R28" s="572">
        <v>189</v>
      </c>
      <c r="S28" s="511">
        <v>161</v>
      </c>
      <c r="T28" s="511">
        <v>44</v>
      </c>
      <c r="U28" s="511">
        <v>180</v>
      </c>
      <c r="V28" s="511">
        <v>5</v>
      </c>
      <c r="W28" s="511">
        <v>102</v>
      </c>
      <c r="X28" s="511">
        <v>145</v>
      </c>
      <c r="Y28" s="511">
        <v>108</v>
      </c>
      <c r="Z28" s="511">
        <v>88</v>
      </c>
      <c r="AA28" s="511">
        <v>154</v>
      </c>
      <c r="AB28" s="511">
        <v>60</v>
      </c>
      <c r="AC28" s="511">
        <v>23</v>
      </c>
      <c r="AD28" s="511">
        <v>83</v>
      </c>
      <c r="AE28" s="511">
        <v>10</v>
      </c>
      <c r="AF28" s="511">
        <v>92</v>
      </c>
      <c r="AG28" s="511">
        <v>33</v>
      </c>
      <c r="AH28" s="511">
        <v>119</v>
      </c>
      <c r="AI28" s="570"/>
      <c r="AJ28" s="511">
        <v>11</v>
      </c>
      <c r="AK28" s="511">
        <v>20</v>
      </c>
      <c r="AL28" s="511">
        <v>8</v>
      </c>
      <c r="AM28" s="512">
        <v>10</v>
      </c>
      <c r="AN28" s="563"/>
      <c r="AP28" s="559"/>
      <c r="AQ28" s="559"/>
      <c r="AR28" s="559"/>
      <c r="AS28" s="559"/>
      <c r="AT28" s="559"/>
      <c r="AU28" s="559"/>
      <c r="AV28" s="559"/>
      <c r="AW28" s="559"/>
      <c r="AX28" s="559"/>
      <c r="AY28" s="559"/>
      <c r="AZ28" s="559"/>
      <c r="BA28" s="559"/>
      <c r="BB28" s="559"/>
      <c r="BC28" s="559"/>
      <c r="BD28" s="559"/>
      <c r="BE28" s="559"/>
      <c r="BF28" s="559"/>
      <c r="BG28" s="559"/>
      <c r="BH28" s="559"/>
      <c r="BI28" s="559"/>
      <c r="BJ28" s="559"/>
      <c r="BK28" s="559"/>
      <c r="BL28" s="559"/>
      <c r="BM28" s="559"/>
      <c r="BN28" s="559"/>
      <c r="BO28" s="559"/>
      <c r="BP28" s="559"/>
      <c r="BQ28" s="559"/>
      <c r="BR28" s="559"/>
      <c r="BS28" s="559"/>
      <c r="BT28" s="559"/>
      <c r="BU28" s="559"/>
      <c r="BV28" s="559"/>
      <c r="BW28" s="559"/>
      <c r="BX28" s="559"/>
      <c r="BY28" s="559"/>
      <c r="BZ28" s="559"/>
      <c r="CA28" s="559"/>
      <c r="CB28" s="559"/>
    </row>
    <row r="29" spans="1:80" s="491" customFormat="1" ht="26.25">
      <c r="A29" s="519">
        <v>12</v>
      </c>
      <c r="B29" s="564"/>
      <c r="C29" s="510">
        <v>112</v>
      </c>
      <c r="D29" s="511">
        <v>13</v>
      </c>
      <c r="E29" s="511">
        <v>62</v>
      </c>
      <c r="F29" s="506">
        <v>43</v>
      </c>
      <c r="G29" s="511">
        <v>59</v>
      </c>
      <c r="H29" s="511">
        <v>192</v>
      </c>
      <c r="I29" s="511">
        <v>175</v>
      </c>
      <c r="J29" s="506">
        <v>130</v>
      </c>
      <c r="K29" s="511">
        <v>66</v>
      </c>
      <c r="L29" s="511">
        <v>152</v>
      </c>
      <c r="M29" s="511">
        <v>138</v>
      </c>
      <c r="N29" s="506">
        <v>187</v>
      </c>
      <c r="O29" s="511">
        <v>81</v>
      </c>
      <c r="P29" s="511">
        <v>31</v>
      </c>
      <c r="Q29" s="511">
        <v>7</v>
      </c>
      <c r="R29" s="511">
        <v>4</v>
      </c>
      <c r="S29" s="511">
        <v>19</v>
      </c>
      <c r="T29" s="511">
        <v>46</v>
      </c>
      <c r="U29" s="511">
        <v>32</v>
      </c>
      <c r="V29" s="511">
        <v>85</v>
      </c>
      <c r="W29" s="511">
        <v>52</v>
      </c>
      <c r="X29" s="511">
        <v>177</v>
      </c>
      <c r="Y29" s="511">
        <v>125</v>
      </c>
      <c r="Z29" s="511">
        <v>124</v>
      </c>
      <c r="AA29" s="511">
        <v>87</v>
      </c>
      <c r="AB29" s="511">
        <v>134</v>
      </c>
      <c r="AC29" s="511">
        <v>91</v>
      </c>
      <c r="AD29" s="506">
        <v>96</v>
      </c>
      <c r="AE29" s="511">
        <v>142</v>
      </c>
      <c r="AF29" s="511">
        <v>12</v>
      </c>
      <c r="AG29" s="511">
        <v>38</v>
      </c>
      <c r="AH29" s="511">
        <v>141</v>
      </c>
      <c r="AI29" s="570"/>
      <c r="AJ29" s="511">
        <v>14</v>
      </c>
      <c r="AK29" s="511">
        <v>17</v>
      </c>
      <c r="AL29" s="511">
        <v>3</v>
      </c>
      <c r="AM29" s="512">
        <v>13</v>
      </c>
      <c r="AN29" s="563"/>
      <c r="AP29" s="559"/>
      <c r="AQ29" s="559"/>
      <c r="AR29" s="559"/>
      <c r="AS29" s="559"/>
      <c r="AT29" s="559"/>
      <c r="AU29" s="559"/>
      <c r="AV29" s="559"/>
      <c r="AW29" s="559"/>
      <c r="AX29" s="559"/>
      <c r="AY29" s="559"/>
      <c r="AZ29" s="559"/>
      <c r="BA29" s="559"/>
      <c r="BB29" s="559"/>
      <c r="BC29" s="559"/>
      <c r="BD29" s="559"/>
      <c r="BE29" s="559"/>
      <c r="BF29" s="559"/>
      <c r="BG29" s="559"/>
      <c r="BH29" s="559"/>
      <c r="BI29" s="559"/>
      <c r="BJ29" s="559"/>
      <c r="BK29" s="559"/>
      <c r="BL29" s="559"/>
      <c r="BM29" s="559"/>
      <c r="BN29" s="559"/>
      <c r="BO29" s="559"/>
      <c r="BP29" s="559"/>
      <c r="BQ29" s="559"/>
      <c r="BR29" s="559"/>
      <c r="BS29" s="559"/>
      <c r="BT29" s="559"/>
      <c r="BU29" s="559"/>
      <c r="BV29" s="559"/>
      <c r="BW29" s="559"/>
      <c r="BX29" s="559"/>
      <c r="BY29" s="559"/>
      <c r="BZ29" s="559"/>
      <c r="CA29" s="559"/>
      <c r="CB29" s="559"/>
    </row>
    <row r="30" spans="1:80" s="491" customFormat="1" ht="26.25">
      <c r="A30" s="519">
        <v>11</v>
      </c>
      <c r="B30" s="564"/>
      <c r="C30" s="573">
        <v>172</v>
      </c>
      <c r="D30" s="574">
        <v>27</v>
      </c>
      <c r="E30" s="574">
        <v>63</v>
      </c>
      <c r="F30" s="574">
        <v>105</v>
      </c>
      <c r="G30" s="574">
        <v>118</v>
      </c>
      <c r="H30" s="574">
        <v>174</v>
      </c>
      <c r="I30" s="574">
        <v>24</v>
      </c>
      <c r="J30" s="574">
        <v>58</v>
      </c>
      <c r="K30" s="574">
        <v>72</v>
      </c>
      <c r="L30" s="574">
        <v>65</v>
      </c>
      <c r="M30" s="574">
        <v>17</v>
      </c>
      <c r="N30" s="574">
        <v>137</v>
      </c>
      <c r="O30" s="574">
        <v>147</v>
      </c>
      <c r="P30" s="574">
        <v>34</v>
      </c>
      <c r="Q30" s="574">
        <v>127</v>
      </c>
      <c r="R30" s="574">
        <v>106</v>
      </c>
      <c r="S30" s="574">
        <v>158</v>
      </c>
      <c r="T30" s="574">
        <v>93</v>
      </c>
      <c r="U30" s="574">
        <v>143</v>
      </c>
      <c r="V30" s="574">
        <v>140</v>
      </c>
      <c r="W30" s="574">
        <v>99</v>
      </c>
      <c r="X30" s="574">
        <v>109</v>
      </c>
      <c r="Y30" s="574">
        <v>132</v>
      </c>
      <c r="Z30" s="574">
        <v>22</v>
      </c>
      <c r="AA30" s="574">
        <v>170</v>
      </c>
      <c r="AB30" s="574">
        <v>164</v>
      </c>
      <c r="AC30" s="574">
        <v>179</v>
      </c>
      <c r="AD30" s="575">
        <v>68</v>
      </c>
      <c r="AE30" s="574">
        <v>18</v>
      </c>
      <c r="AF30" s="574">
        <v>171</v>
      </c>
      <c r="AG30" s="574">
        <v>64</v>
      </c>
      <c r="AH30" s="574">
        <v>77</v>
      </c>
      <c r="AI30" s="570"/>
      <c r="AJ30" s="574">
        <v>7</v>
      </c>
      <c r="AK30" s="574">
        <v>4</v>
      </c>
      <c r="AL30" s="574">
        <v>18</v>
      </c>
      <c r="AM30" s="576">
        <v>12</v>
      </c>
      <c r="AN30" s="563"/>
      <c r="AP30" s="559"/>
      <c r="AQ30" s="559"/>
      <c r="AR30" s="559"/>
      <c r="AS30" s="559"/>
      <c r="AT30" s="559"/>
      <c r="AU30" s="559"/>
      <c r="AV30" s="559"/>
      <c r="AW30" s="559"/>
      <c r="AX30" s="559"/>
      <c r="AY30" s="559"/>
      <c r="AZ30" s="559"/>
      <c r="BA30" s="559"/>
      <c r="BB30" s="559"/>
      <c r="BC30" s="559"/>
      <c r="BD30" s="559"/>
      <c r="BE30" s="559"/>
      <c r="BF30" s="559"/>
      <c r="BG30" s="559"/>
      <c r="BH30" s="559"/>
      <c r="BI30" s="559"/>
      <c r="BJ30" s="559"/>
      <c r="BK30" s="559"/>
      <c r="BL30" s="559"/>
      <c r="BM30" s="559"/>
      <c r="BN30" s="559"/>
      <c r="BO30" s="559"/>
      <c r="BP30" s="559"/>
      <c r="BQ30" s="559"/>
      <c r="BR30" s="559"/>
      <c r="BS30" s="559"/>
      <c r="BT30" s="559"/>
      <c r="BU30" s="559"/>
      <c r="BV30" s="559"/>
      <c r="BW30" s="559"/>
      <c r="BX30" s="559"/>
      <c r="BY30" s="559"/>
      <c r="BZ30" s="559"/>
      <c r="CA30" s="559"/>
      <c r="CB30" s="559"/>
    </row>
    <row r="31" spans="1:80" s="491" customFormat="1" ht="26.25">
      <c r="A31" s="558">
        <v>1177</v>
      </c>
      <c r="B31" s="558">
        <v>1181</v>
      </c>
      <c r="C31" s="558">
        <v>1185</v>
      </c>
      <c r="D31" s="558">
        <v>1189</v>
      </c>
      <c r="E31" s="558">
        <v>1193</v>
      </c>
      <c r="F31" s="558">
        <v>1197</v>
      </c>
      <c r="G31" s="558">
        <v>1201</v>
      </c>
      <c r="H31" s="558">
        <v>1205</v>
      </c>
      <c r="I31" s="558">
        <v>1209</v>
      </c>
      <c r="J31" s="558">
        <v>1213</v>
      </c>
      <c r="K31" s="558">
        <v>1217</v>
      </c>
      <c r="L31" s="558">
        <v>1221</v>
      </c>
      <c r="M31" s="558">
        <v>1225</v>
      </c>
      <c r="N31" s="558">
        <v>1229</v>
      </c>
      <c r="O31" s="558">
        <v>1233</v>
      </c>
      <c r="P31" s="558">
        <v>1237</v>
      </c>
      <c r="Q31" s="558">
        <v>1241</v>
      </c>
      <c r="R31" s="558">
        <v>1245</v>
      </c>
      <c r="S31" s="558">
        <v>1249</v>
      </c>
      <c r="T31" s="558">
        <v>1253</v>
      </c>
      <c r="U31" s="558">
        <v>1257</v>
      </c>
      <c r="V31" s="558">
        <v>1261</v>
      </c>
      <c r="W31" s="558">
        <v>1265</v>
      </c>
      <c r="X31" s="558">
        <v>1269</v>
      </c>
      <c r="Y31" s="558">
        <v>1273</v>
      </c>
      <c r="Z31" s="558">
        <v>1277</v>
      </c>
      <c r="AA31" s="558">
        <v>1281</v>
      </c>
      <c r="AB31" s="558">
        <v>1285</v>
      </c>
      <c r="AC31" s="558">
        <v>1289</v>
      </c>
      <c r="AD31" s="558">
        <v>1293</v>
      </c>
      <c r="AE31" s="558">
        <v>1297</v>
      </c>
      <c r="AF31" s="558">
        <v>1301</v>
      </c>
      <c r="AG31" s="558">
        <v>1305</v>
      </c>
      <c r="AH31" s="558">
        <v>1309</v>
      </c>
      <c r="AI31" s="558">
        <v>1313</v>
      </c>
      <c r="AJ31" s="558">
        <v>1317</v>
      </c>
      <c r="AK31" s="558">
        <v>1321</v>
      </c>
      <c r="AL31" s="558">
        <v>1325</v>
      </c>
      <c r="AM31" s="558">
        <v>1329</v>
      </c>
      <c r="AN31" s="558">
        <v>1333</v>
      </c>
      <c r="AP31" s="559"/>
      <c r="AQ31" s="559"/>
      <c r="AR31" s="559"/>
      <c r="AS31" s="559"/>
      <c r="AT31" s="559"/>
      <c r="AU31" s="559"/>
      <c r="AV31" s="559"/>
      <c r="AW31" s="559"/>
      <c r="AX31" s="559"/>
      <c r="AY31" s="559"/>
      <c r="AZ31" s="559"/>
      <c r="BA31" s="559"/>
      <c r="BB31" s="559"/>
      <c r="BC31" s="559"/>
      <c r="BD31" s="559"/>
      <c r="BE31" s="559"/>
      <c r="BF31" s="559"/>
      <c r="BG31" s="559"/>
      <c r="BH31" s="559"/>
      <c r="BI31" s="559"/>
      <c r="BJ31" s="559"/>
      <c r="BK31" s="559"/>
      <c r="BL31" s="559"/>
      <c r="BM31" s="559"/>
      <c r="BN31" s="559"/>
      <c r="BO31" s="559"/>
      <c r="BP31" s="559"/>
      <c r="BQ31" s="559"/>
      <c r="BR31" s="559"/>
      <c r="BS31" s="559"/>
      <c r="BT31" s="559"/>
      <c r="BU31" s="559"/>
      <c r="BV31" s="559"/>
      <c r="BW31" s="559"/>
      <c r="BX31" s="559"/>
      <c r="BY31" s="559"/>
      <c r="BZ31" s="559"/>
      <c r="CA31" s="559"/>
      <c r="CB31" s="559"/>
    </row>
    <row r="32" spans="1:80" s="491" customFormat="1" ht="26.25">
      <c r="A32" s="559">
        <v>295</v>
      </c>
      <c r="B32" s="559">
        <v>296</v>
      </c>
      <c r="C32" s="559">
        <v>297</v>
      </c>
      <c r="D32" s="559">
        <v>298</v>
      </c>
      <c r="E32" s="559">
        <v>299</v>
      </c>
      <c r="F32" s="559">
        <v>300</v>
      </c>
      <c r="G32" s="559">
        <v>301</v>
      </c>
      <c r="H32" s="559">
        <v>302</v>
      </c>
      <c r="I32" s="559">
        <v>303</v>
      </c>
      <c r="J32" s="559">
        <v>304</v>
      </c>
      <c r="K32" s="559">
        <v>305</v>
      </c>
      <c r="L32" s="559">
        <v>306</v>
      </c>
      <c r="M32" s="559">
        <v>307</v>
      </c>
      <c r="N32" s="559">
        <v>308</v>
      </c>
      <c r="O32" s="559">
        <v>309</v>
      </c>
      <c r="P32" s="559">
        <v>310</v>
      </c>
      <c r="Q32" s="559">
        <v>311</v>
      </c>
      <c r="R32" s="559">
        <v>312</v>
      </c>
      <c r="S32" s="559">
        <v>313</v>
      </c>
      <c r="T32" s="559">
        <v>314</v>
      </c>
      <c r="U32" s="559">
        <v>315</v>
      </c>
      <c r="V32" s="559">
        <v>316</v>
      </c>
      <c r="W32" s="559">
        <v>317</v>
      </c>
      <c r="X32" s="559">
        <v>318</v>
      </c>
      <c r="Y32" s="559">
        <v>319</v>
      </c>
      <c r="Z32" s="559">
        <v>320</v>
      </c>
      <c r="AA32" s="559">
        <v>321</v>
      </c>
      <c r="AB32" s="559">
        <v>322</v>
      </c>
      <c r="AC32" s="559">
        <v>323</v>
      </c>
      <c r="AD32" s="559">
        <v>324</v>
      </c>
      <c r="AE32" s="559">
        <v>325</v>
      </c>
      <c r="AF32" s="559">
        <v>326</v>
      </c>
      <c r="AG32" s="559">
        <v>327</v>
      </c>
      <c r="AH32" s="559">
        <v>328</v>
      </c>
      <c r="AI32" s="559">
        <v>329</v>
      </c>
      <c r="AJ32" s="559">
        <v>330</v>
      </c>
      <c r="AK32" s="559">
        <v>331</v>
      </c>
      <c r="AL32" s="559">
        <v>332</v>
      </c>
      <c r="AM32" s="559">
        <v>333</v>
      </c>
      <c r="AN32" s="559">
        <v>334</v>
      </c>
      <c r="AP32" s="559"/>
      <c r="AQ32" s="559"/>
      <c r="AR32" s="559"/>
      <c r="AS32" s="559"/>
      <c r="AT32" s="559"/>
      <c r="AU32" s="559"/>
      <c r="AV32" s="559"/>
      <c r="AW32" s="559"/>
      <c r="AX32" s="559"/>
      <c r="AY32" s="559"/>
      <c r="AZ32" s="559"/>
      <c r="BA32" s="559"/>
      <c r="BB32" s="559"/>
      <c r="BC32" s="559"/>
      <c r="BD32" s="559"/>
      <c r="BE32" s="559"/>
      <c r="BF32" s="559"/>
      <c r="BG32" s="559"/>
      <c r="BH32" s="559"/>
      <c r="BI32" s="559"/>
      <c r="BJ32" s="559"/>
      <c r="BK32" s="559"/>
      <c r="BL32" s="559"/>
      <c r="BM32" s="559"/>
      <c r="BN32" s="559"/>
      <c r="BO32" s="559"/>
      <c r="BP32" s="559"/>
      <c r="BQ32" s="559"/>
      <c r="BR32" s="559"/>
      <c r="BS32" s="559"/>
      <c r="BT32" s="559"/>
      <c r="BU32" s="559"/>
      <c r="BV32" s="559"/>
      <c r="BW32" s="559"/>
      <c r="BX32" s="559"/>
      <c r="BY32" s="559"/>
      <c r="BZ32" s="559"/>
      <c r="CA32" s="559"/>
      <c r="CB32" s="559"/>
    </row>
    <row r="33" spans="1:80" s="491" customFormat="1" ht="26.25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59"/>
      <c r="AB33" s="559"/>
      <c r="AC33" s="559"/>
      <c r="AD33" s="559"/>
      <c r="AE33" s="559"/>
      <c r="AF33" s="559"/>
      <c r="AG33" s="559"/>
      <c r="AH33" s="559"/>
      <c r="AI33" s="559"/>
      <c r="AJ33" s="559"/>
      <c r="AK33" s="559"/>
      <c r="AL33" s="559"/>
      <c r="AM33" s="559"/>
      <c r="AN33" s="559"/>
      <c r="AO33" s="559"/>
      <c r="AP33" s="559"/>
      <c r="AQ33" s="559"/>
      <c r="AR33" s="559"/>
      <c r="AS33" s="559"/>
      <c r="AT33" s="559"/>
      <c r="AU33" s="559"/>
      <c r="AV33" s="559"/>
      <c r="AW33" s="559"/>
      <c r="AX33" s="559"/>
      <c r="AY33" s="559"/>
      <c r="AZ33" s="559"/>
      <c r="BA33" s="559"/>
      <c r="BB33" s="559"/>
      <c r="BC33" s="559"/>
      <c r="BD33" s="559"/>
      <c r="BE33" s="559"/>
      <c r="BF33" s="559"/>
      <c r="BG33" s="559"/>
      <c r="BH33" s="559"/>
      <c r="BI33" s="559"/>
      <c r="BJ33" s="559"/>
      <c r="BK33" s="559"/>
      <c r="BL33" s="559"/>
      <c r="BM33" s="559"/>
      <c r="BN33" s="559"/>
      <c r="BO33" s="559"/>
      <c r="BP33" s="559"/>
      <c r="BQ33" s="559"/>
      <c r="BR33" s="559"/>
      <c r="BS33" s="559"/>
      <c r="BT33" s="559"/>
      <c r="BU33" s="559"/>
      <c r="BV33" s="559"/>
      <c r="BW33" s="559"/>
      <c r="BX33" s="559"/>
      <c r="BY33" s="559"/>
      <c r="BZ33" s="559"/>
      <c r="CA33" s="559"/>
      <c r="CB33" s="559"/>
    </row>
    <row r="34" spans="1:80" s="491" customFormat="1" ht="26.25">
      <c r="A34" s="492"/>
      <c r="B34" s="577" t="s">
        <v>8348</v>
      </c>
      <c r="C34" s="577"/>
      <c r="D34" s="492"/>
      <c r="E34" s="578" t="s">
        <v>8350</v>
      </c>
      <c r="F34" s="492"/>
      <c r="G34" s="492"/>
      <c r="H34" s="492"/>
      <c r="I34" s="492"/>
      <c r="J34" s="492"/>
      <c r="K34" s="492"/>
      <c r="L34" s="492"/>
      <c r="M34" s="492"/>
      <c r="N34" s="492"/>
      <c r="O34" s="492"/>
      <c r="P34" s="492"/>
      <c r="Q34" s="492"/>
      <c r="R34" s="492"/>
      <c r="S34" s="492"/>
      <c r="T34" s="492"/>
      <c r="U34" s="492"/>
      <c r="V34" s="492"/>
      <c r="W34" s="492"/>
      <c r="X34" s="492"/>
      <c r="Y34" s="492"/>
      <c r="Z34" s="492"/>
      <c r="AA34" s="492"/>
      <c r="AB34" s="492"/>
      <c r="AC34" s="492"/>
      <c r="AD34" s="492"/>
      <c r="AE34" s="492"/>
      <c r="AF34" s="492"/>
      <c r="AG34" s="492"/>
      <c r="AH34" s="492"/>
      <c r="AI34" s="492"/>
      <c r="AJ34" s="492"/>
      <c r="AK34" s="492"/>
      <c r="AL34" s="492"/>
      <c r="AM34" s="492"/>
      <c r="AN34" s="492"/>
      <c r="AO34" s="492"/>
      <c r="AP34" s="492"/>
      <c r="AQ34" s="492"/>
      <c r="AR34" s="492"/>
      <c r="AS34" s="492"/>
      <c r="AT34" s="492"/>
      <c r="AU34" s="492"/>
      <c r="AV34" s="492"/>
      <c r="AW34" s="492"/>
      <c r="AX34" s="492"/>
      <c r="AY34" s="492"/>
      <c r="AZ34" s="492"/>
      <c r="BA34" s="492"/>
      <c r="BB34" s="492"/>
      <c r="BC34" s="492"/>
      <c r="BD34" s="492"/>
      <c r="BE34" s="492"/>
      <c r="BF34" s="492"/>
      <c r="BG34" s="492"/>
      <c r="BH34" s="492"/>
      <c r="BI34" s="492"/>
      <c r="BJ34" s="492"/>
      <c r="BK34" s="492"/>
      <c r="BL34" s="492"/>
      <c r="BM34" s="492"/>
      <c r="BN34" s="492"/>
      <c r="BO34" s="492"/>
      <c r="BP34" s="492"/>
      <c r="BQ34" s="492"/>
      <c r="BR34" s="492"/>
      <c r="BS34" s="492"/>
      <c r="BT34" s="492"/>
      <c r="BU34" s="492"/>
      <c r="BV34" s="492"/>
      <c r="BW34" s="492"/>
      <c r="BX34" s="492"/>
      <c r="BY34" s="492"/>
      <c r="BZ34" s="492"/>
      <c r="CA34" s="492"/>
      <c r="CB34" s="492"/>
    </row>
    <row r="35" spans="1:80" s="491" customFormat="1" ht="26.25">
      <c r="A35" s="492"/>
      <c r="B35" s="579" t="s">
        <v>8346</v>
      </c>
      <c r="C35" s="579"/>
      <c r="D35" s="492"/>
      <c r="E35" s="580" t="s">
        <v>8351</v>
      </c>
      <c r="F35" s="492"/>
      <c r="G35" s="492"/>
      <c r="H35" s="492"/>
      <c r="I35" s="492"/>
      <c r="J35" s="492"/>
      <c r="K35" s="492"/>
      <c r="L35" s="492"/>
      <c r="M35" s="492"/>
      <c r="N35" s="492"/>
      <c r="O35" s="492"/>
      <c r="P35" s="492"/>
      <c r="Q35" s="492"/>
      <c r="R35" s="492"/>
      <c r="S35" s="492"/>
      <c r="T35" s="492"/>
      <c r="U35" s="492"/>
      <c r="V35" s="492"/>
      <c r="W35" s="492"/>
      <c r="X35" s="492"/>
      <c r="Y35" s="492"/>
      <c r="Z35" s="492"/>
      <c r="AA35" s="492"/>
      <c r="AB35" s="492"/>
      <c r="AC35" s="492"/>
      <c r="AD35" s="492"/>
      <c r="AE35" s="492"/>
      <c r="AF35" s="492"/>
      <c r="AG35" s="492"/>
      <c r="AH35" s="492"/>
      <c r="AI35" s="492"/>
      <c r="AJ35" s="492"/>
      <c r="AK35" s="492"/>
      <c r="AL35" s="492"/>
      <c r="AM35" s="492"/>
      <c r="AN35" s="492"/>
      <c r="AO35" s="492"/>
      <c r="AP35" s="492"/>
      <c r="AQ35" s="492"/>
      <c r="AR35" s="492"/>
      <c r="AS35" s="492"/>
      <c r="AT35" s="492"/>
      <c r="AU35" s="492"/>
      <c r="AV35" s="492"/>
      <c r="AW35" s="492"/>
      <c r="AX35" s="492"/>
      <c r="AY35" s="492"/>
      <c r="AZ35" s="492"/>
      <c r="BA35" s="492"/>
      <c r="BB35" s="492"/>
      <c r="BC35" s="492"/>
      <c r="BD35" s="492"/>
      <c r="BE35" s="492"/>
      <c r="BF35" s="492"/>
      <c r="BG35" s="492"/>
      <c r="BH35" s="492"/>
      <c r="BI35" s="492"/>
      <c r="BJ35" s="492"/>
      <c r="BK35" s="492"/>
      <c r="BL35" s="492"/>
      <c r="BM35" s="492"/>
      <c r="BN35" s="492"/>
      <c r="BO35" s="492"/>
      <c r="BP35" s="492"/>
      <c r="BQ35" s="492"/>
      <c r="BR35" s="492"/>
      <c r="BS35" s="492"/>
      <c r="BT35" s="492"/>
      <c r="BU35" s="492"/>
      <c r="BV35" s="492"/>
      <c r="BW35" s="492"/>
      <c r="BX35" s="492"/>
      <c r="BY35" s="492"/>
      <c r="BZ35" s="492"/>
      <c r="CA35" s="492"/>
      <c r="CB35" s="492"/>
    </row>
    <row r="36" spans="1:80" s="491" customFormat="1" ht="26.25">
      <c r="A36" s="492"/>
      <c r="B36" s="581" t="s">
        <v>8347</v>
      </c>
      <c r="C36" s="581"/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2"/>
      <c r="T36" s="492"/>
      <c r="U36" s="492"/>
      <c r="V36" s="492"/>
      <c r="W36" s="492"/>
      <c r="X36" s="492"/>
      <c r="Y36" s="492"/>
      <c r="Z36" s="492"/>
      <c r="AA36" s="492"/>
      <c r="AB36" s="492"/>
      <c r="AC36" s="492"/>
      <c r="AD36" s="492"/>
      <c r="AE36" s="492"/>
      <c r="AF36" s="492"/>
      <c r="AG36" s="492"/>
      <c r="AH36" s="492"/>
      <c r="AI36" s="492"/>
      <c r="AJ36" s="492"/>
      <c r="AK36" s="492"/>
      <c r="AL36" s="492"/>
      <c r="AM36" s="492"/>
      <c r="AN36" s="492"/>
      <c r="AO36" s="492"/>
      <c r="AP36" s="492"/>
      <c r="AQ36" s="492"/>
      <c r="AR36" s="492"/>
      <c r="AS36" s="492"/>
      <c r="AT36" s="492"/>
      <c r="AU36" s="492"/>
      <c r="AV36" s="492"/>
      <c r="AW36" s="492"/>
      <c r="AX36" s="492"/>
      <c r="AY36" s="492"/>
      <c r="AZ36" s="492"/>
      <c r="BA36" s="492"/>
      <c r="BB36" s="492"/>
      <c r="BC36" s="492"/>
      <c r="BD36" s="492"/>
      <c r="BE36" s="492"/>
      <c r="BF36" s="492"/>
      <c r="BG36" s="492"/>
      <c r="BH36" s="492"/>
      <c r="BI36" s="492"/>
      <c r="BJ36" s="492"/>
      <c r="BK36" s="492"/>
      <c r="BL36" s="492"/>
      <c r="BM36" s="492"/>
      <c r="BN36" s="492"/>
      <c r="BO36" s="492"/>
      <c r="BP36" s="492"/>
      <c r="BQ36" s="492"/>
      <c r="BR36" s="492"/>
      <c r="BS36" s="492"/>
      <c r="BT36" s="492"/>
      <c r="BU36" s="492"/>
      <c r="BV36" s="492"/>
      <c r="BW36" s="492"/>
      <c r="BX36" s="492"/>
      <c r="BY36" s="492"/>
      <c r="BZ36" s="492"/>
      <c r="CA36" s="492"/>
      <c r="CB36" s="492"/>
    </row>
    <row r="37" spans="1:80" ht="26.25" thickBot="1"/>
    <row r="38" spans="1:80" ht="21.75" customHeight="1" thickTop="1" thickBot="1">
      <c r="B38" s="584" t="s">
        <v>8352</v>
      </c>
      <c r="C38" s="585"/>
      <c r="D38" s="586"/>
      <c r="E38" s="587"/>
      <c r="F38" s="588"/>
      <c r="G38" s="677" t="s">
        <v>8353</v>
      </c>
      <c r="H38" s="678"/>
      <c r="I38" s="678"/>
      <c r="J38" s="678"/>
      <c r="K38" s="588"/>
      <c r="P38" s="588"/>
      <c r="Q38" s="588"/>
      <c r="R38" s="588"/>
      <c r="S38" s="588"/>
      <c r="T38" s="588"/>
    </row>
    <row r="39" spans="1:80" ht="21.75" customHeight="1" thickBot="1">
      <c r="B39" s="682" t="s">
        <v>8354</v>
      </c>
      <c r="C39" s="683"/>
      <c r="D39" s="684"/>
      <c r="E39" s="589">
        <v>864</v>
      </c>
      <c r="F39" s="588"/>
      <c r="G39" s="590"/>
      <c r="H39" s="590"/>
      <c r="I39" s="590"/>
      <c r="J39" s="590"/>
      <c r="K39" s="588"/>
      <c r="P39" s="588"/>
      <c r="Q39" s="588"/>
      <c r="R39" s="588"/>
      <c r="S39" s="588"/>
      <c r="T39" s="588"/>
    </row>
    <row r="40" spans="1:80" ht="21.75" customHeight="1">
      <c r="B40" s="679" t="s">
        <v>8355</v>
      </c>
      <c r="C40" s="680"/>
      <c r="D40" s="681"/>
      <c r="E40" s="591" t="s">
        <v>8356</v>
      </c>
      <c r="F40" s="592"/>
      <c r="G40" s="593" t="s">
        <v>8357</v>
      </c>
      <c r="H40" s="594"/>
      <c r="I40" s="595"/>
      <c r="J40" s="596">
        <v>9</v>
      </c>
      <c r="K40" s="597"/>
      <c r="P40" s="598"/>
      <c r="Q40" s="598"/>
      <c r="R40" s="588"/>
    </row>
    <row r="41" spans="1:80" ht="21.75" customHeight="1">
      <c r="B41" s="679" t="s">
        <v>8358</v>
      </c>
      <c r="C41" s="680"/>
      <c r="D41" s="681"/>
      <c r="E41" s="591">
        <v>4</v>
      </c>
      <c r="F41" s="592"/>
      <c r="G41" s="599" t="s">
        <v>8359</v>
      </c>
      <c r="H41" s="600"/>
      <c r="I41" s="600"/>
      <c r="J41" s="601">
        <v>4</v>
      </c>
      <c r="K41" s="597"/>
      <c r="P41" s="592"/>
      <c r="Q41" s="592"/>
      <c r="R41" s="588"/>
    </row>
    <row r="42" spans="1:80" ht="21.75" customHeight="1" thickBot="1">
      <c r="B42" s="679" t="s">
        <v>8360</v>
      </c>
      <c r="C42" s="680"/>
      <c r="D42" s="681"/>
      <c r="E42" s="591">
        <f>10.5*4*0.375</f>
        <v>15.75</v>
      </c>
      <c r="F42" s="592"/>
      <c r="G42" s="602" t="s">
        <v>8361</v>
      </c>
      <c r="H42" s="603"/>
      <c r="I42" s="603"/>
      <c r="J42" s="604">
        <f>9*4*0.375</f>
        <v>13.5</v>
      </c>
      <c r="K42" s="597"/>
      <c r="P42" s="592"/>
      <c r="Q42" s="592"/>
      <c r="R42" s="588"/>
    </row>
    <row r="43" spans="1:80" ht="21.75" customHeight="1" thickBot="1">
      <c r="B43" s="685" t="s">
        <v>8362</v>
      </c>
      <c r="C43" s="686"/>
      <c r="D43" s="687"/>
      <c r="E43" s="605" t="s">
        <v>8363</v>
      </c>
      <c r="F43" s="592"/>
      <c r="G43" s="598"/>
      <c r="H43" s="598"/>
      <c r="I43" s="598"/>
      <c r="J43" s="598"/>
      <c r="K43" s="597"/>
      <c r="P43" s="598"/>
      <c r="Q43" s="598"/>
      <c r="R43" s="598"/>
      <c r="S43" s="588"/>
      <c r="T43" s="588"/>
      <c r="U43" s="588"/>
    </row>
  </sheetData>
  <protectedRanges>
    <protectedRange password="DF17" sqref="J38 E42:E43 E38 G38:H39" name="Range1_1"/>
  </protectedRanges>
  <mergeCells count="6">
    <mergeCell ref="G38:J38"/>
    <mergeCell ref="B42:D42"/>
    <mergeCell ref="B39:D39"/>
    <mergeCell ref="B43:D43"/>
    <mergeCell ref="B41:D41"/>
    <mergeCell ref="B40:D40"/>
  </mergeCells>
  <conditionalFormatting sqref="AO34:BT36 H34:AM36">
    <cfRule type="cellIs" dxfId="0" priority="2" operator="greaterThan">
      <formula>180</formula>
    </cfRule>
  </conditionalFormatting>
  <pageMargins left="0.7" right="0.7" top="0.75" bottom="0.75" header="0.3" footer="0.3"/>
  <pageSetup paperSize="9" scale="33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61"/>
  <sheetViews>
    <sheetView topLeftCell="A31" workbookViewId="0">
      <selection activeCell="A28" sqref="A28:XFD28"/>
    </sheetView>
  </sheetViews>
  <sheetFormatPr baseColWidth="10" defaultColWidth="9.140625" defaultRowHeight="12"/>
  <cols>
    <col min="1" max="2" width="15" customWidth="1"/>
    <col min="3" max="3" width="10.85546875" customWidth="1"/>
    <col min="4" max="4" width="10.7109375" customWidth="1"/>
    <col min="5" max="5" width="7.7109375" customWidth="1"/>
    <col min="6" max="6" width="16.85546875" customWidth="1"/>
    <col min="7" max="7" width="12.7109375" bestFit="1" customWidth="1"/>
    <col min="8" max="8" width="9.5703125" customWidth="1"/>
    <col min="9" max="9" width="11" bestFit="1" customWidth="1"/>
    <col min="257" max="258" width="15" customWidth="1"/>
    <col min="259" max="259" width="10.85546875" customWidth="1"/>
    <col min="260" max="260" width="10.7109375" customWidth="1"/>
    <col min="261" max="261" width="7.7109375" customWidth="1"/>
    <col min="262" max="262" width="16.85546875" customWidth="1"/>
    <col min="263" max="263" width="10.7109375" customWidth="1"/>
    <col min="264" max="264" width="9.5703125" customWidth="1"/>
    <col min="265" max="265" width="10.7109375" customWidth="1"/>
    <col min="513" max="514" width="15" customWidth="1"/>
    <col min="515" max="515" width="10.85546875" customWidth="1"/>
    <col min="516" max="516" width="10.7109375" customWidth="1"/>
    <col min="517" max="517" width="7.7109375" customWidth="1"/>
    <col min="518" max="518" width="16.85546875" customWidth="1"/>
    <col min="519" max="519" width="10.7109375" customWidth="1"/>
    <col min="520" max="520" width="9.5703125" customWidth="1"/>
    <col min="521" max="521" width="10.7109375" customWidth="1"/>
    <col min="769" max="770" width="15" customWidth="1"/>
    <col min="771" max="771" width="10.85546875" customWidth="1"/>
    <col min="772" max="772" width="10.7109375" customWidth="1"/>
    <col min="773" max="773" width="7.7109375" customWidth="1"/>
    <col min="774" max="774" width="16.85546875" customWidth="1"/>
    <col min="775" max="775" width="10.7109375" customWidth="1"/>
    <col min="776" max="776" width="9.5703125" customWidth="1"/>
    <col min="777" max="777" width="10.7109375" customWidth="1"/>
    <col min="1025" max="1026" width="15" customWidth="1"/>
    <col min="1027" max="1027" width="10.85546875" customWidth="1"/>
    <col min="1028" max="1028" width="10.7109375" customWidth="1"/>
    <col min="1029" max="1029" width="7.7109375" customWidth="1"/>
    <col min="1030" max="1030" width="16.85546875" customWidth="1"/>
    <col min="1031" max="1031" width="10.7109375" customWidth="1"/>
    <col min="1032" max="1032" width="9.5703125" customWidth="1"/>
    <col min="1033" max="1033" width="10.7109375" customWidth="1"/>
    <col min="1281" max="1282" width="15" customWidth="1"/>
    <col min="1283" max="1283" width="10.85546875" customWidth="1"/>
    <col min="1284" max="1284" width="10.7109375" customWidth="1"/>
    <col min="1285" max="1285" width="7.7109375" customWidth="1"/>
    <col min="1286" max="1286" width="16.85546875" customWidth="1"/>
    <col min="1287" max="1287" width="10.7109375" customWidth="1"/>
    <col min="1288" max="1288" width="9.5703125" customWidth="1"/>
    <col min="1289" max="1289" width="10.7109375" customWidth="1"/>
    <col min="1537" max="1538" width="15" customWidth="1"/>
    <col min="1539" max="1539" width="10.85546875" customWidth="1"/>
    <col min="1540" max="1540" width="10.7109375" customWidth="1"/>
    <col min="1541" max="1541" width="7.7109375" customWidth="1"/>
    <col min="1542" max="1542" width="16.85546875" customWidth="1"/>
    <col min="1543" max="1543" width="10.7109375" customWidth="1"/>
    <col min="1544" max="1544" width="9.5703125" customWidth="1"/>
    <col min="1545" max="1545" width="10.7109375" customWidth="1"/>
    <col min="1793" max="1794" width="15" customWidth="1"/>
    <col min="1795" max="1795" width="10.85546875" customWidth="1"/>
    <col min="1796" max="1796" width="10.7109375" customWidth="1"/>
    <col min="1797" max="1797" width="7.7109375" customWidth="1"/>
    <col min="1798" max="1798" width="16.85546875" customWidth="1"/>
    <col min="1799" max="1799" width="10.7109375" customWidth="1"/>
    <col min="1800" max="1800" width="9.5703125" customWidth="1"/>
    <col min="1801" max="1801" width="10.7109375" customWidth="1"/>
    <col min="2049" max="2050" width="15" customWidth="1"/>
    <col min="2051" max="2051" width="10.85546875" customWidth="1"/>
    <col min="2052" max="2052" width="10.7109375" customWidth="1"/>
    <col min="2053" max="2053" width="7.7109375" customWidth="1"/>
    <col min="2054" max="2054" width="16.85546875" customWidth="1"/>
    <col min="2055" max="2055" width="10.7109375" customWidth="1"/>
    <col min="2056" max="2056" width="9.5703125" customWidth="1"/>
    <col min="2057" max="2057" width="10.7109375" customWidth="1"/>
    <col min="2305" max="2306" width="15" customWidth="1"/>
    <col min="2307" max="2307" width="10.85546875" customWidth="1"/>
    <col min="2308" max="2308" width="10.7109375" customWidth="1"/>
    <col min="2309" max="2309" width="7.7109375" customWidth="1"/>
    <col min="2310" max="2310" width="16.85546875" customWidth="1"/>
    <col min="2311" max="2311" width="10.7109375" customWidth="1"/>
    <col min="2312" max="2312" width="9.5703125" customWidth="1"/>
    <col min="2313" max="2313" width="10.7109375" customWidth="1"/>
    <col min="2561" max="2562" width="15" customWidth="1"/>
    <col min="2563" max="2563" width="10.85546875" customWidth="1"/>
    <col min="2564" max="2564" width="10.7109375" customWidth="1"/>
    <col min="2565" max="2565" width="7.7109375" customWidth="1"/>
    <col min="2566" max="2566" width="16.85546875" customWidth="1"/>
    <col min="2567" max="2567" width="10.7109375" customWidth="1"/>
    <col min="2568" max="2568" width="9.5703125" customWidth="1"/>
    <col min="2569" max="2569" width="10.7109375" customWidth="1"/>
    <col min="2817" max="2818" width="15" customWidth="1"/>
    <col min="2819" max="2819" width="10.85546875" customWidth="1"/>
    <col min="2820" max="2820" width="10.7109375" customWidth="1"/>
    <col min="2821" max="2821" width="7.7109375" customWidth="1"/>
    <col min="2822" max="2822" width="16.85546875" customWidth="1"/>
    <col min="2823" max="2823" width="10.7109375" customWidth="1"/>
    <col min="2824" max="2824" width="9.5703125" customWidth="1"/>
    <col min="2825" max="2825" width="10.7109375" customWidth="1"/>
    <col min="3073" max="3074" width="15" customWidth="1"/>
    <col min="3075" max="3075" width="10.85546875" customWidth="1"/>
    <col min="3076" max="3076" width="10.7109375" customWidth="1"/>
    <col min="3077" max="3077" width="7.7109375" customWidth="1"/>
    <col min="3078" max="3078" width="16.85546875" customWidth="1"/>
    <col min="3079" max="3079" width="10.7109375" customWidth="1"/>
    <col min="3080" max="3080" width="9.5703125" customWidth="1"/>
    <col min="3081" max="3081" width="10.7109375" customWidth="1"/>
    <col min="3329" max="3330" width="15" customWidth="1"/>
    <col min="3331" max="3331" width="10.85546875" customWidth="1"/>
    <col min="3332" max="3332" width="10.7109375" customWidth="1"/>
    <col min="3333" max="3333" width="7.7109375" customWidth="1"/>
    <col min="3334" max="3334" width="16.85546875" customWidth="1"/>
    <col min="3335" max="3335" width="10.7109375" customWidth="1"/>
    <col min="3336" max="3336" width="9.5703125" customWidth="1"/>
    <col min="3337" max="3337" width="10.7109375" customWidth="1"/>
    <col min="3585" max="3586" width="15" customWidth="1"/>
    <col min="3587" max="3587" width="10.85546875" customWidth="1"/>
    <col min="3588" max="3588" width="10.7109375" customWidth="1"/>
    <col min="3589" max="3589" width="7.7109375" customWidth="1"/>
    <col min="3590" max="3590" width="16.85546875" customWidth="1"/>
    <col min="3591" max="3591" width="10.7109375" customWidth="1"/>
    <col min="3592" max="3592" width="9.5703125" customWidth="1"/>
    <col min="3593" max="3593" width="10.7109375" customWidth="1"/>
    <col min="3841" max="3842" width="15" customWidth="1"/>
    <col min="3843" max="3843" width="10.85546875" customWidth="1"/>
    <col min="3844" max="3844" width="10.7109375" customWidth="1"/>
    <col min="3845" max="3845" width="7.7109375" customWidth="1"/>
    <col min="3846" max="3846" width="16.85546875" customWidth="1"/>
    <col min="3847" max="3847" width="10.7109375" customWidth="1"/>
    <col min="3848" max="3848" width="9.5703125" customWidth="1"/>
    <col min="3849" max="3849" width="10.7109375" customWidth="1"/>
    <col min="4097" max="4098" width="15" customWidth="1"/>
    <col min="4099" max="4099" width="10.85546875" customWidth="1"/>
    <col min="4100" max="4100" width="10.7109375" customWidth="1"/>
    <col min="4101" max="4101" width="7.7109375" customWidth="1"/>
    <col min="4102" max="4102" width="16.85546875" customWidth="1"/>
    <col min="4103" max="4103" width="10.7109375" customWidth="1"/>
    <col min="4104" max="4104" width="9.5703125" customWidth="1"/>
    <col min="4105" max="4105" width="10.7109375" customWidth="1"/>
    <col min="4353" max="4354" width="15" customWidth="1"/>
    <col min="4355" max="4355" width="10.85546875" customWidth="1"/>
    <col min="4356" max="4356" width="10.7109375" customWidth="1"/>
    <col min="4357" max="4357" width="7.7109375" customWidth="1"/>
    <col min="4358" max="4358" width="16.85546875" customWidth="1"/>
    <col min="4359" max="4359" width="10.7109375" customWidth="1"/>
    <col min="4360" max="4360" width="9.5703125" customWidth="1"/>
    <col min="4361" max="4361" width="10.7109375" customWidth="1"/>
    <col min="4609" max="4610" width="15" customWidth="1"/>
    <col min="4611" max="4611" width="10.85546875" customWidth="1"/>
    <col min="4612" max="4612" width="10.7109375" customWidth="1"/>
    <col min="4613" max="4613" width="7.7109375" customWidth="1"/>
    <col min="4614" max="4614" width="16.85546875" customWidth="1"/>
    <col min="4615" max="4615" width="10.7109375" customWidth="1"/>
    <col min="4616" max="4616" width="9.5703125" customWidth="1"/>
    <col min="4617" max="4617" width="10.7109375" customWidth="1"/>
    <col min="4865" max="4866" width="15" customWidth="1"/>
    <col min="4867" max="4867" width="10.85546875" customWidth="1"/>
    <col min="4868" max="4868" width="10.7109375" customWidth="1"/>
    <col min="4869" max="4869" width="7.7109375" customWidth="1"/>
    <col min="4870" max="4870" width="16.85546875" customWidth="1"/>
    <col min="4871" max="4871" width="10.7109375" customWidth="1"/>
    <col min="4872" max="4872" width="9.5703125" customWidth="1"/>
    <col min="4873" max="4873" width="10.7109375" customWidth="1"/>
    <col min="5121" max="5122" width="15" customWidth="1"/>
    <col min="5123" max="5123" width="10.85546875" customWidth="1"/>
    <col min="5124" max="5124" width="10.7109375" customWidth="1"/>
    <col min="5125" max="5125" width="7.7109375" customWidth="1"/>
    <col min="5126" max="5126" width="16.85546875" customWidth="1"/>
    <col min="5127" max="5127" width="10.7109375" customWidth="1"/>
    <col min="5128" max="5128" width="9.5703125" customWidth="1"/>
    <col min="5129" max="5129" width="10.7109375" customWidth="1"/>
    <col min="5377" max="5378" width="15" customWidth="1"/>
    <col min="5379" max="5379" width="10.85546875" customWidth="1"/>
    <col min="5380" max="5380" width="10.7109375" customWidth="1"/>
    <col min="5381" max="5381" width="7.7109375" customWidth="1"/>
    <col min="5382" max="5382" width="16.85546875" customWidth="1"/>
    <col min="5383" max="5383" width="10.7109375" customWidth="1"/>
    <col min="5384" max="5384" width="9.5703125" customWidth="1"/>
    <col min="5385" max="5385" width="10.7109375" customWidth="1"/>
    <col min="5633" max="5634" width="15" customWidth="1"/>
    <col min="5635" max="5635" width="10.85546875" customWidth="1"/>
    <col min="5636" max="5636" width="10.7109375" customWidth="1"/>
    <col min="5637" max="5637" width="7.7109375" customWidth="1"/>
    <col min="5638" max="5638" width="16.85546875" customWidth="1"/>
    <col min="5639" max="5639" width="10.7109375" customWidth="1"/>
    <col min="5640" max="5640" width="9.5703125" customWidth="1"/>
    <col min="5641" max="5641" width="10.7109375" customWidth="1"/>
    <col min="5889" max="5890" width="15" customWidth="1"/>
    <col min="5891" max="5891" width="10.85546875" customWidth="1"/>
    <col min="5892" max="5892" width="10.7109375" customWidth="1"/>
    <col min="5893" max="5893" width="7.7109375" customWidth="1"/>
    <col min="5894" max="5894" width="16.85546875" customWidth="1"/>
    <col min="5895" max="5895" width="10.7109375" customWidth="1"/>
    <col min="5896" max="5896" width="9.5703125" customWidth="1"/>
    <col min="5897" max="5897" width="10.7109375" customWidth="1"/>
    <col min="6145" max="6146" width="15" customWidth="1"/>
    <col min="6147" max="6147" width="10.85546875" customWidth="1"/>
    <col min="6148" max="6148" width="10.7109375" customWidth="1"/>
    <col min="6149" max="6149" width="7.7109375" customWidth="1"/>
    <col min="6150" max="6150" width="16.85546875" customWidth="1"/>
    <col min="6151" max="6151" width="10.7109375" customWidth="1"/>
    <col min="6152" max="6152" width="9.5703125" customWidth="1"/>
    <col min="6153" max="6153" width="10.7109375" customWidth="1"/>
    <col min="6401" max="6402" width="15" customWidth="1"/>
    <col min="6403" max="6403" width="10.85546875" customWidth="1"/>
    <col min="6404" max="6404" width="10.7109375" customWidth="1"/>
    <col min="6405" max="6405" width="7.7109375" customWidth="1"/>
    <col min="6406" max="6406" width="16.85546875" customWidth="1"/>
    <col min="6407" max="6407" width="10.7109375" customWidth="1"/>
    <col min="6408" max="6408" width="9.5703125" customWidth="1"/>
    <col min="6409" max="6409" width="10.7109375" customWidth="1"/>
    <col min="6657" max="6658" width="15" customWidth="1"/>
    <col min="6659" max="6659" width="10.85546875" customWidth="1"/>
    <col min="6660" max="6660" width="10.7109375" customWidth="1"/>
    <col min="6661" max="6661" width="7.7109375" customWidth="1"/>
    <col min="6662" max="6662" width="16.85546875" customWidth="1"/>
    <col min="6663" max="6663" width="10.7109375" customWidth="1"/>
    <col min="6664" max="6664" width="9.5703125" customWidth="1"/>
    <col min="6665" max="6665" width="10.7109375" customWidth="1"/>
    <col min="6913" max="6914" width="15" customWidth="1"/>
    <col min="6915" max="6915" width="10.85546875" customWidth="1"/>
    <col min="6916" max="6916" width="10.7109375" customWidth="1"/>
    <col min="6917" max="6917" width="7.7109375" customWidth="1"/>
    <col min="6918" max="6918" width="16.85546875" customWidth="1"/>
    <col min="6919" max="6919" width="10.7109375" customWidth="1"/>
    <col min="6920" max="6920" width="9.5703125" customWidth="1"/>
    <col min="6921" max="6921" width="10.7109375" customWidth="1"/>
    <col min="7169" max="7170" width="15" customWidth="1"/>
    <col min="7171" max="7171" width="10.85546875" customWidth="1"/>
    <col min="7172" max="7172" width="10.7109375" customWidth="1"/>
    <col min="7173" max="7173" width="7.7109375" customWidth="1"/>
    <col min="7174" max="7174" width="16.85546875" customWidth="1"/>
    <col min="7175" max="7175" width="10.7109375" customWidth="1"/>
    <col min="7176" max="7176" width="9.5703125" customWidth="1"/>
    <col min="7177" max="7177" width="10.7109375" customWidth="1"/>
    <col min="7425" max="7426" width="15" customWidth="1"/>
    <col min="7427" max="7427" width="10.85546875" customWidth="1"/>
    <col min="7428" max="7428" width="10.7109375" customWidth="1"/>
    <col min="7429" max="7429" width="7.7109375" customWidth="1"/>
    <col min="7430" max="7430" width="16.85546875" customWidth="1"/>
    <col min="7431" max="7431" width="10.7109375" customWidth="1"/>
    <col min="7432" max="7432" width="9.5703125" customWidth="1"/>
    <col min="7433" max="7433" width="10.7109375" customWidth="1"/>
    <col min="7681" max="7682" width="15" customWidth="1"/>
    <col min="7683" max="7683" width="10.85546875" customWidth="1"/>
    <col min="7684" max="7684" width="10.7109375" customWidth="1"/>
    <col min="7685" max="7685" width="7.7109375" customWidth="1"/>
    <col min="7686" max="7686" width="16.85546875" customWidth="1"/>
    <col min="7687" max="7687" width="10.7109375" customWidth="1"/>
    <col min="7688" max="7688" width="9.5703125" customWidth="1"/>
    <col min="7689" max="7689" width="10.7109375" customWidth="1"/>
    <col min="7937" max="7938" width="15" customWidth="1"/>
    <col min="7939" max="7939" width="10.85546875" customWidth="1"/>
    <col min="7940" max="7940" width="10.7109375" customWidth="1"/>
    <col min="7941" max="7941" width="7.7109375" customWidth="1"/>
    <col min="7942" max="7942" width="16.85546875" customWidth="1"/>
    <col min="7943" max="7943" width="10.7109375" customWidth="1"/>
    <col min="7944" max="7944" width="9.5703125" customWidth="1"/>
    <col min="7945" max="7945" width="10.7109375" customWidth="1"/>
    <col min="8193" max="8194" width="15" customWidth="1"/>
    <col min="8195" max="8195" width="10.85546875" customWidth="1"/>
    <col min="8196" max="8196" width="10.7109375" customWidth="1"/>
    <col min="8197" max="8197" width="7.7109375" customWidth="1"/>
    <col min="8198" max="8198" width="16.85546875" customWidth="1"/>
    <col min="8199" max="8199" width="10.7109375" customWidth="1"/>
    <col min="8200" max="8200" width="9.5703125" customWidth="1"/>
    <col min="8201" max="8201" width="10.7109375" customWidth="1"/>
    <col min="8449" max="8450" width="15" customWidth="1"/>
    <col min="8451" max="8451" width="10.85546875" customWidth="1"/>
    <col min="8452" max="8452" width="10.7109375" customWidth="1"/>
    <col min="8453" max="8453" width="7.7109375" customWidth="1"/>
    <col min="8454" max="8454" width="16.85546875" customWidth="1"/>
    <col min="8455" max="8455" width="10.7109375" customWidth="1"/>
    <col min="8456" max="8456" width="9.5703125" customWidth="1"/>
    <col min="8457" max="8457" width="10.7109375" customWidth="1"/>
    <col min="8705" max="8706" width="15" customWidth="1"/>
    <col min="8707" max="8707" width="10.85546875" customWidth="1"/>
    <col min="8708" max="8708" width="10.7109375" customWidth="1"/>
    <col min="8709" max="8709" width="7.7109375" customWidth="1"/>
    <col min="8710" max="8710" width="16.85546875" customWidth="1"/>
    <col min="8711" max="8711" width="10.7109375" customWidth="1"/>
    <col min="8712" max="8712" width="9.5703125" customWidth="1"/>
    <col min="8713" max="8713" width="10.7109375" customWidth="1"/>
    <col min="8961" max="8962" width="15" customWidth="1"/>
    <col min="8963" max="8963" width="10.85546875" customWidth="1"/>
    <col min="8964" max="8964" width="10.7109375" customWidth="1"/>
    <col min="8965" max="8965" width="7.7109375" customWidth="1"/>
    <col min="8966" max="8966" width="16.85546875" customWidth="1"/>
    <col min="8967" max="8967" width="10.7109375" customWidth="1"/>
    <col min="8968" max="8968" width="9.5703125" customWidth="1"/>
    <col min="8969" max="8969" width="10.7109375" customWidth="1"/>
    <col min="9217" max="9218" width="15" customWidth="1"/>
    <col min="9219" max="9219" width="10.85546875" customWidth="1"/>
    <col min="9220" max="9220" width="10.7109375" customWidth="1"/>
    <col min="9221" max="9221" width="7.7109375" customWidth="1"/>
    <col min="9222" max="9222" width="16.85546875" customWidth="1"/>
    <col min="9223" max="9223" width="10.7109375" customWidth="1"/>
    <col min="9224" max="9224" width="9.5703125" customWidth="1"/>
    <col min="9225" max="9225" width="10.7109375" customWidth="1"/>
    <col min="9473" max="9474" width="15" customWidth="1"/>
    <col min="9475" max="9475" width="10.85546875" customWidth="1"/>
    <col min="9476" max="9476" width="10.7109375" customWidth="1"/>
    <col min="9477" max="9477" width="7.7109375" customWidth="1"/>
    <col min="9478" max="9478" width="16.85546875" customWidth="1"/>
    <col min="9479" max="9479" width="10.7109375" customWidth="1"/>
    <col min="9480" max="9480" width="9.5703125" customWidth="1"/>
    <col min="9481" max="9481" width="10.7109375" customWidth="1"/>
    <col min="9729" max="9730" width="15" customWidth="1"/>
    <col min="9731" max="9731" width="10.85546875" customWidth="1"/>
    <col min="9732" max="9732" width="10.7109375" customWidth="1"/>
    <col min="9733" max="9733" width="7.7109375" customWidth="1"/>
    <col min="9734" max="9734" width="16.85546875" customWidth="1"/>
    <col min="9735" max="9735" width="10.7109375" customWidth="1"/>
    <col min="9736" max="9736" width="9.5703125" customWidth="1"/>
    <col min="9737" max="9737" width="10.7109375" customWidth="1"/>
    <col min="9985" max="9986" width="15" customWidth="1"/>
    <col min="9987" max="9987" width="10.85546875" customWidth="1"/>
    <col min="9988" max="9988" width="10.7109375" customWidth="1"/>
    <col min="9989" max="9989" width="7.7109375" customWidth="1"/>
    <col min="9990" max="9990" width="16.85546875" customWidth="1"/>
    <col min="9991" max="9991" width="10.7109375" customWidth="1"/>
    <col min="9992" max="9992" width="9.5703125" customWidth="1"/>
    <col min="9993" max="9993" width="10.7109375" customWidth="1"/>
    <col min="10241" max="10242" width="15" customWidth="1"/>
    <col min="10243" max="10243" width="10.85546875" customWidth="1"/>
    <col min="10244" max="10244" width="10.7109375" customWidth="1"/>
    <col min="10245" max="10245" width="7.7109375" customWidth="1"/>
    <col min="10246" max="10246" width="16.85546875" customWidth="1"/>
    <col min="10247" max="10247" width="10.7109375" customWidth="1"/>
    <col min="10248" max="10248" width="9.5703125" customWidth="1"/>
    <col min="10249" max="10249" width="10.7109375" customWidth="1"/>
    <col min="10497" max="10498" width="15" customWidth="1"/>
    <col min="10499" max="10499" width="10.85546875" customWidth="1"/>
    <col min="10500" max="10500" width="10.7109375" customWidth="1"/>
    <col min="10501" max="10501" width="7.7109375" customWidth="1"/>
    <col min="10502" max="10502" width="16.85546875" customWidth="1"/>
    <col min="10503" max="10503" width="10.7109375" customWidth="1"/>
    <col min="10504" max="10504" width="9.5703125" customWidth="1"/>
    <col min="10505" max="10505" width="10.7109375" customWidth="1"/>
    <col min="10753" max="10754" width="15" customWidth="1"/>
    <col min="10755" max="10755" width="10.85546875" customWidth="1"/>
    <col min="10756" max="10756" width="10.7109375" customWidth="1"/>
    <col min="10757" max="10757" width="7.7109375" customWidth="1"/>
    <col min="10758" max="10758" width="16.85546875" customWidth="1"/>
    <col min="10759" max="10759" width="10.7109375" customWidth="1"/>
    <col min="10760" max="10760" width="9.5703125" customWidth="1"/>
    <col min="10761" max="10761" width="10.7109375" customWidth="1"/>
    <col min="11009" max="11010" width="15" customWidth="1"/>
    <col min="11011" max="11011" width="10.85546875" customWidth="1"/>
    <col min="11012" max="11012" width="10.7109375" customWidth="1"/>
    <col min="11013" max="11013" width="7.7109375" customWidth="1"/>
    <col min="11014" max="11014" width="16.85546875" customWidth="1"/>
    <col min="11015" max="11015" width="10.7109375" customWidth="1"/>
    <col min="11016" max="11016" width="9.5703125" customWidth="1"/>
    <col min="11017" max="11017" width="10.7109375" customWidth="1"/>
    <col min="11265" max="11266" width="15" customWidth="1"/>
    <col min="11267" max="11267" width="10.85546875" customWidth="1"/>
    <col min="11268" max="11268" width="10.7109375" customWidth="1"/>
    <col min="11269" max="11269" width="7.7109375" customWidth="1"/>
    <col min="11270" max="11270" width="16.85546875" customWidth="1"/>
    <col min="11271" max="11271" width="10.7109375" customWidth="1"/>
    <col min="11272" max="11272" width="9.5703125" customWidth="1"/>
    <col min="11273" max="11273" width="10.7109375" customWidth="1"/>
    <col min="11521" max="11522" width="15" customWidth="1"/>
    <col min="11523" max="11523" width="10.85546875" customWidth="1"/>
    <col min="11524" max="11524" width="10.7109375" customWidth="1"/>
    <col min="11525" max="11525" width="7.7109375" customWidth="1"/>
    <col min="11526" max="11526" width="16.85546875" customWidth="1"/>
    <col min="11527" max="11527" width="10.7109375" customWidth="1"/>
    <col min="11528" max="11528" width="9.5703125" customWidth="1"/>
    <col min="11529" max="11529" width="10.7109375" customWidth="1"/>
    <col min="11777" max="11778" width="15" customWidth="1"/>
    <col min="11779" max="11779" width="10.85546875" customWidth="1"/>
    <col min="11780" max="11780" width="10.7109375" customWidth="1"/>
    <col min="11781" max="11781" width="7.7109375" customWidth="1"/>
    <col min="11782" max="11782" width="16.85546875" customWidth="1"/>
    <col min="11783" max="11783" width="10.7109375" customWidth="1"/>
    <col min="11784" max="11784" width="9.5703125" customWidth="1"/>
    <col min="11785" max="11785" width="10.7109375" customWidth="1"/>
    <col min="12033" max="12034" width="15" customWidth="1"/>
    <col min="12035" max="12035" width="10.85546875" customWidth="1"/>
    <col min="12036" max="12036" width="10.7109375" customWidth="1"/>
    <col min="12037" max="12037" width="7.7109375" customWidth="1"/>
    <col min="12038" max="12038" width="16.85546875" customWidth="1"/>
    <col min="12039" max="12039" width="10.7109375" customWidth="1"/>
    <col min="12040" max="12040" width="9.5703125" customWidth="1"/>
    <col min="12041" max="12041" width="10.7109375" customWidth="1"/>
    <col min="12289" max="12290" width="15" customWidth="1"/>
    <col min="12291" max="12291" width="10.85546875" customWidth="1"/>
    <col min="12292" max="12292" width="10.7109375" customWidth="1"/>
    <col min="12293" max="12293" width="7.7109375" customWidth="1"/>
    <col min="12294" max="12294" width="16.85546875" customWidth="1"/>
    <col min="12295" max="12295" width="10.7109375" customWidth="1"/>
    <col min="12296" max="12296" width="9.5703125" customWidth="1"/>
    <col min="12297" max="12297" width="10.7109375" customWidth="1"/>
    <col min="12545" max="12546" width="15" customWidth="1"/>
    <col min="12547" max="12547" width="10.85546875" customWidth="1"/>
    <col min="12548" max="12548" width="10.7109375" customWidth="1"/>
    <col min="12549" max="12549" width="7.7109375" customWidth="1"/>
    <col min="12550" max="12550" width="16.85546875" customWidth="1"/>
    <col min="12551" max="12551" width="10.7109375" customWidth="1"/>
    <col min="12552" max="12552" width="9.5703125" customWidth="1"/>
    <col min="12553" max="12553" width="10.7109375" customWidth="1"/>
    <col min="12801" max="12802" width="15" customWidth="1"/>
    <col min="12803" max="12803" width="10.85546875" customWidth="1"/>
    <col min="12804" max="12804" width="10.7109375" customWidth="1"/>
    <col min="12805" max="12805" width="7.7109375" customWidth="1"/>
    <col min="12806" max="12806" width="16.85546875" customWidth="1"/>
    <col min="12807" max="12807" width="10.7109375" customWidth="1"/>
    <col min="12808" max="12808" width="9.5703125" customWidth="1"/>
    <col min="12809" max="12809" width="10.7109375" customWidth="1"/>
    <col min="13057" max="13058" width="15" customWidth="1"/>
    <col min="13059" max="13059" width="10.85546875" customWidth="1"/>
    <col min="13060" max="13060" width="10.7109375" customWidth="1"/>
    <col min="13061" max="13061" width="7.7109375" customWidth="1"/>
    <col min="13062" max="13062" width="16.85546875" customWidth="1"/>
    <col min="13063" max="13063" width="10.7109375" customWidth="1"/>
    <col min="13064" max="13064" width="9.5703125" customWidth="1"/>
    <col min="13065" max="13065" width="10.7109375" customWidth="1"/>
    <col min="13313" max="13314" width="15" customWidth="1"/>
    <col min="13315" max="13315" width="10.85546875" customWidth="1"/>
    <col min="13316" max="13316" width="10.7109375" customWidth="1"/>
    <col min="13317" max="13317" width="7.7109375" customWidth="1"/>
    <col min="13318" max="13318" width="16.85546875" customWidth="1"/>
    <col min="13319" max="13319" width="10.7109375" customWidth="1"/>
    <col min="13320" max="13320" width="9.5703125" customWidth="1"/>
    <col min="13321" max="13321" width="10.7109375" customWidth="1"/>
    <col min="13569" max="13570" width="15" customWidth="1"/>
    <col min="13571" max="13571" width="10.85546875" customWidth="1"/>
    <col min="13572" max="13572" width="10.7109375" customWidth="1"/>
    <col min="13573" max="13573" width="7.7109375" customWidth="1"/>
    <col min="13574" max="13574" width="16.85546875" customWidth="1"/>
    <col min="13575" max="13575" width="10.7109375" customWidth="1"/>
    <col min="13576" max="13576" width="9.5703125" customWidth="1"/>
    <col min="13577" max="13577" width="10.7109375" customWidth="1"/>
    <col min="13825" max="13826" width="15" customWidth="1"/>
    <col min="13827" max="13827" width="10.85546875" customWidth="1"/>
    <col min="13828" max="13828" width="10.7109375" customWidth="1"/>
    <col min="13829" max="13829" width="7.7109375" customWidth="1"/>
    <col min="13830" max="13830" width="16.85546875" customWidth="1"/>
    <col min="13831" max="13831" width="10.7109375" customWidth="1"/>
    <col min="13832" max="13832" width="9.5703125" customWidth="1"/>
    <col min="13833" max="13833" width="10.7109375" customWidth="1"/>
    <col min="14081" max="14082" width="15" customWidth="1"/>
    <col min="14083" max="14083" width="10.85546875" customWidth="1"/>
    <col min="14084" max="14084" width="10.7109375" customWidth="1"/>
    <col min="14085" max="14085" width="7.7109375" customWidth="1"/>
    <col min="14086" max="14086" width="16.85546875" customWidth="1"/>
    <col min="14087" max="14087" width="10.7109375" customWidth="1"/>
    <col min="14088" max="14088" width="9.5703125" customWidth="1"/>
    <col min="14089" max="14089" width="10.7109375" customWidth="1"/>
    <col min="14337" max="14338" width="15" customWidth="1"/>
    <col min="14339" max="14339" width="10.85546875" customWidth="1"/>
    <col min="14340" max="14340" width="10.7109375" customWidth="1"/>
    <col min="14341" max="14341" width="7.7109375" customWidth="1"/>
    <col min="14342" max="14342" width="16.85546875" customWidth="1"/>
    <col min="14343" max="14343" width="10.7109375" customWidth="1"/>
    <col min="14344" max="14344" width="9.5703125" customWidth="1"/>
    <col min="14345" max="14345" width="10.7109375" customWidth="1"/>
    <col min="14593" max="14594" width="15" customWidth="1"/>
    <col min="14595" max="14595" width="10.85546875" customWidth="1"/>
    <col min="14596" max="14596" width="10.7109375" customWidth="1"/>
    <col min="14597" max="14597" width="7.7109375" customWidth="1"/>
    <col min="14598" max="14598" width="16.85546875" customWidth="1"/>
    <col min="14599" max="14599" width="10.7109375" customWidth="1"/>
    <col min="14600" max="14600" width="9.5703125" customWidth="1"/>
    <col min="14601" max="14601" width="10.7109375" customWidth="1"/>
    <col min="14849" max="14850" width="15" customWidth="1"/>
    <col min="14851" max="14851" width="10.85546875" customWidth="1"/>
    <col min="14852" max="14852" width="10.7109375" customWidth="1"/>
    <col min="14853" max="14853" width="7.7109375" customWidth="1"/>
    <col min="14854" max="14854" width="16.85546875" customWidth="1"/>
    <col min="14855" max="14855" width="10.7109375" customWidth="1"/>
    <col min="14856" max="14856" width="9.5703125" customWidth="1"/>
    <col min="14857" max="14857" width="10.7109375" customWidth="1"/>
    <col min="15105" max="15106" width="15" customWidth="1"/>
    <col min="15107" max="15107" width="10.85546875" customWidth="1"/>
    <col min="15108" max="15108" width="10.7109375" customWidth="1"/>
    <col min="15109" max="15109" width="7.7109375" customWidth="1"/>
    <col min="15110" max="15110" width="16.85546875" customWidth="1"/>
    <col min="15111" max="15111" width="10.7109375" customWidth="1"/>
    <col min="15112" max="15112" width="9.5703125" customWidth="1"/>
    <col min="15113" max="15113" width="10.7109375" customWidth="1"/>
    <col min="15361" max="15362" width="15" customWidth="1"/>
    <col min="15363" max="15363" width="10.85546875" customWidth="1"/>
    <col min="15364" max="15364" width="10.7109375" customWidth="1"/>
    <col min="15365" max="15365" width="7.7109375" customWidth="1"/>
    <col min="15366" max="15366" width="16.85546875" customWidth="1"/>
    <col min="15367" max="15367" width="10.7109375" customWidth="1"/>
    <col min="15368" max="15368" width="9.5703125" customWidth="1"/>
    <col min="15369" max="15369" width="10.7109375" customWidth="1"/>
    <col min="15617" max="15618" width="15" customWidth="1"/>
    <col min="15619" max="15619" width="10.85546875" customWidth="1"/>
    <col min="15620" max="15620" width="10.7109375" customWidth="1"/>
    <col min="15621" max="15621" width="7.7109375" customWidth="1"/>
    <col min="15622" max="15622" width="16.85546875" customWidth="1"/>
    <col min="15623" max="15623" width="10.7109375" customWidth="1"/>
    <col min="15624" max="15624" width="9.5703125" customWidth="1"/>
    <col min="15625" max="15625" width="10.7109375" customWidth="1"/>
    <col min="15873" max="15874" width="15" customWidth="1"/>
    <col min="15875" max="15875" width="10.85546875" customWidth="1"/>
    <col min="15876" max="15876" width="10.7109375" customWidth="1"/>
    <col min="15877" max="15877" width="7.7109375" customWidth="1"/>
    <col min="15878" max="15878" width="16.85546875" customWidth="1"/>
    <col min="15879" max="15879" width="10.7109375" customWidth="1"/>
    <col min="15880" max="15880" width="9.5703125" customWidth="1"/>
    <col min="15881" max="15881" width="10.7109375" customWidth="1"/>
    <col min="16129" max="16130" width="15" customWidth="1"/>
    <col min="16131" max="16131" width="10.85546875" customWidth="1"/>
    <col min="16132" max="16132" width="10.7109375" customWidth="1"/>
    <col min="16133" max="16133" width="7.7109375" customWidth="1"/>
    <col min="16134" max="16134" width="16.85546875" customWidth="1"/>
    <col min="16135" max="16135" width="10.7109375" customWidth="1"/>
    <col min="16136" max="16136" width="9.5703125" customWidth="1"/>
    <col min="16137" max="16137" width="10.7109375" customWidth="1"/>
  </cols>
  <sheetData>
    <row r="1" spans="1:12" ht="17.25" thickTop="1" thickBot="1">
      <c r="A1" s="239"/>
      <c r="B1" s="239"/>
      <c r="C1" s="239"/>
      <c r="D1" s="733" t="s">
        <v>8809</v>
      </c>
      <c r="E1" s="734"/>
      <c r="F1" s="735" t="s">
        <v>8810</v>
      </c>
      <c r="G1" s="736"/>
      <c r="H1" s="737" t="s">
        <v>8789</v>
      </c>
      <c r="I1" s="738"/>
    </row>
    <row r="2" spans="1:12" ht="17.25" thickTop="1" thickBot="1">
      <c r="A2" s="269"/>
      <c r="B2" s="435"/>
      <c r="C2" s="233"/>
      <c r="D2" s="733">
        <v>2015</v>
      </c>
      <c r="E2" s="734"/>
      <c r="F2" s="735" t="s">
        <v>8811</v>
      </c>
      <c r="G2" s="736"/>
      <c r="H2" s="739" t="s">
        <v>8812</v>
      </c>
      <c r="I2" s="740"/>
    </row>
    <row r="3" spans="1:12" ht="17.25" thickTop="1" thickBot="1">
      <c r="A3" s="269"/>
      <c r="B3" s="435"/>
      <c r="C3" s="233"/>
      <c r="D3" s="233"/>
      <c r="E3" s="233"/>
      <c r="F3" s="233"/>
      <c r="G3" s="244"/>
      <c r="H3" s="436"/>
      <c r="I3" s="437"/>
    </row>
    <row r="4" spans="1:12" ht="14.25" thickTop="1" thickBot="1">
      <c r="A4" s="438" t="s">
        <v>46</v>
      </c>
      <c r="B4" s="439" t="s">
        <v>8813</v>
      </c>
      <c r="C4" s="741" t="s">
        <v>8814</v>
      </c>
      <c r="D4" s="742"/>
      <c r="E4" s="440">
        <v>80</v>
      </c>
      <c r="F4" s="438" t="s">
        <v>8815</v>
      </c>
      <c r="G4" s="166" t="s">
        <v>7631</v>
      </c>
      <c r="H4" s="441" t="s">
        <v>8816</v>
      </c>
      <c r="I4" s="166" t="s">
        <v>7632</v>
      </c>
      <c r="K4" s="166"/>
      <c r="L4" s="166"/>
    </row>
    <row r="5" spans="1:12" ht="14.25" thickTop="1" thickBot="1">
      <c r="A5" s="442" t="s">
        <v>8817</v>
      </c>
      <c r="B5" s="743" t="s">
        <v>8818</v>
      </c>
      <c r="C5" s="708"/>
      <c r="D5" s="708"/>
      <c r="E5" s="708"/>
      <c r="F5" s="443" t="s">
        <v>8819</v>
      </c>
      <c r="G5" s="743"/>
      <c r="H5" s="708"/>
      <c r="I5" s="709"/>
    </row>
    <row r="6" spans="1:12" ht="14.25" thickTop="1" thickBot="1">
      <c r="A6" s="239"/>
      <c r="B6" s="239"/>
      <c r="C6" s="239"/>
      <c r="D6" s="239"/>
      <c r="E6" s="239"/>
      <c r="F6" s="239"/>
      <c r="G6" s="239"/>
      <c r="H6" s="239"/>
      <c r="I6" s="239"/>
    </row>
    <row r="7" spans="1:12" ht="14.25" thickTop="1" thickBot="1">
      <c r="A7" s="444" t="s">
        <v>8820</v>
      </c>
      <c r="B7" s="445"/>
      <c r="C7" s="445"/>
      <c r="D7" s="445"/>
      <c r="E7" s="445"/>
      <c r="F7" s="445"/>
      <c r="G7" s="445"/>
      <c r="H7" s="445"/>
      <c r="I7" s="446"/>
    </row>
    <row r="8" spans="1:12" ht="14.25" thickTop="1" thickBot="1">
      <c r="A8" s="447" t="s">
        <v>8352</v>
      </c>
      <c r="B8" s="448"/>
      <c r="C8" s="744"/>
      <c r="D8" s="745"/>
      <c r="E8" s="746"/>
      <c r="F8" s="447" t="s">
        <v>8353</v>
      </c>
      <c r="G8" s="449"/>
      <c r="H8" s="747"/>
      <c r="I8" s="732"/>
    </row>
    <row r="9" spans="1:12" ht="14.25" thickTop="1" thickBot="1">
      <c r="A9" s="450" t="s">
        <v>8354</v>
      </c>
      <c r="B9" s="267"/>
      <c r="C9" s="731">
        <v>864</v>
      </c>
      <c r="D9" s="704"/>
      <c r="E9" s="232"/>
      <c r="F9" s="239"/>
      <c r="G9" s="239"/>
      <c r="H9" s="693"/>
      <c r="I9" s="732"/>
    </row>
    <row r="10" spans="1:12" ht="13.5" thickTop="1">
      <c r="A10" s="451" t="s">
        <v>8355</v>
      </c>
      <c r="B10" s="452"/>
      <c r="C10" s="729" t="s">
        <v>8356</v>
      </c>
      <c r="D10" s="702"/>
      <c r="E10" s="453"/>
      <c r="F10" s="454" t="s">
        <v>8357</v>
      </c>
      <c r="G10" s="455"/>
      <c r="H10" s="730">
        <v>9</v>
      </c>
      <c r="I10" s="699"/>
    </row>
    <row r="11" spans="1:12" ht="12.75">
      <c r="A11" s="456" t="s">
        <v>8358</v>
      </c>
      <c r="B11" s="457"/>
      <c r="C11" s="729">
        <v>4</v>
      </c>
      <c r="D11" s="702"/>
      <c r="E11" s="453"/>
      <c r="F11" s="456" t="s">
        <v>8359</v>
      </c>
      <c r="G11" s="457"/>
      <c r="H11" s="729">
        <v>4</v>
      </c>
      <c r="I11" s="702"/>
    </row>
    <row r="12" spans="1:12" ht="13.5" thickBot="1">
      <c r="A12" s="456" t="s">
        <v>8360</v>
      </c>
      <c r="B12" s="457"/>
      <c r="C12" s="729">
        <f>10.5*4*0.375</f>
        <v>15.75</v>
      </c>
      <c r="D12" s="702"/>
      <c r="E12" s="453"/>
      <c r="F12" s="458" t="s">
        <v>8361</v>
      </c>
      <c r="G12" s="459"/>
      <c r="H12" s="727">
        <f>9*4*0.375</f>
        <v>13.5</v>
      </c>
      <c r="I12" s="690"/>
    </row>
    <row r="13" spans="1:12" ht="14.25" thickTop="1" thickBot="1">
      <c r="A13" s="458" t="s">
        <v>8362</v>
      </c>
      <c r="B13" s="459"/>
      <c r="C13" s="727" t="s">
        <v>8363</v>
      </c>
      <c r="D13" s="690"/>
      <c r="E13" s="232"/>
      <c r="F13" s="239"/>
      <c r="G13" s="239"/>
      <c r="H13" s="728"/>
      <c r="I13" s="728"/>
    </row>
    <row r="14" spans="1:12" ht="13.5" thickTop="1">
      <c r="A14" s="239"/>
      <c r="B14" s="239"/>
      <c r="C14" s="239"/>
      <c r="D14" s="239"/>
      <c r="E14" s="239"/>
      <c r="F14" s="239"/>
      <c r="G14" s="239"/>
      <c r="H14" s="239"/>
      <c r="I14" s="239"/>
    </row>
    <row r="15" spans="1:12" ht="13.5" thickBot="1">
      <c r="A15" s="239"/>
      <c r="B15" s="239"/>
      <c r="C15" s="239"/>
      <c r="D15" s="239"/>
      <c r="E15" s="239"/>
      <c r="F15" s="239"/>
      <c r="G15" s="239"/>
      <c r="H15" s="239"/>
      <c r="I15" s="434"/>
    </row>
    <row r="16" spans="1:12" ht="14.25" thickTop="1" thickBot="1">
      <c r="A16" s="644" t="s">
        <v>8821</v>
      </c>
      <c r="B16" s="645"/>
      <c r="C16" s="645"/>
      <c r="D16" s="645"/>
      <c r="E16" s="645"/>
      <c r="F16" s="645"/>
      <c r="G16" s="645"/>
      <c r="H16" s="645"/>
      <c r="I16" s="691"/>
    </row>
    <row r="17" spans="1:9" ht="13.5" thickTop="1">
      <c r="A17" s="720" t="s">
        <v>176</v>
      </c>
      <c r="B17" s="721"/>
      <c r="C17" s="722" t="s">
        <v>8822</v>
      </c>
      <c r="D17" s="723"/>
      <c r="E17" s="723"/>
      <c r="F17" s="721"/>
      <c r="G17" s="722" t="s">
        <v>8823</v>
      </c>
      <c r="H17" s="723"/>
      <c r="I17" s="724"/>
    </row>
    <row r="18" spans="1:9" ht="12.75">
      <c r="A18" s="725" t="s">
        <v>8824</v>
      </c>
      <c r="B18" s="726"/>
      <c r="C18" s="713" t="s">
        <v>8825</v>
      </c>
      <c r="D18" s="714"/>
      <c r="E18" s="714"/>
      <c r="F18" s="715"/>
      <c r="G18" s="716">
        <v>10</v>
      </c>
      <c r="H18" s="701"/>
      <c r="I18" s="702"/>
    </row>
    <row r="19" spans="1:9" ht="12.75">
      <c r="A19" s="711" t="s">
        <v>8826</v>
      </c>
      <c r="B19" s="712"/>
      <c r="C19" s="713" t="s">
        <v>8827</v>
      </c>
      <c r="D19" s="714"/>
      <c r="E19" s="714"/>
      <c r="F19" s="715"/>
      <c r="G19" s="716">
        <v>25</v>
      </c>
      <c r="H19" s="701"/>
      <c r="I19" s="702"/>
    </row>
    <row r="20" spans="1:9" ht="12.75">
      <c r="A20" s="711" t="s">
        <v>8828</v>
      </c>
      <c r="B20" s="712"/>
      <c r="C20" s="713" t="s">
        <v>8829</v>
      </c>
      <c r="D20" s="714"/>
      <c r="E20" s="714"/>
      <c r="F20" s="715"/>
      <c r="G20" s="716">
        <v>5</v>
      </c>
      <c r="H20" s="701"/>
      <c r="I20" s="702"/>
    </row>
    <row r="21" spans="1:9" ht="13.5" thickBot="1">
      <c r="A21" s="717" t="s">
        <v>8830</v>
      </c>
      <c r="B21" s="718"/>
      <c r="C21" s="713" t="s">
        <v>8829</v>
      </c>
      <c r="D21" s="714"/>
      <c r="E21" s="714"/>
      <c r="F21" s="715"/>
      <c r="G21" s="719">
        <v>5</v>
      </c>
      <c r="H21" s="689"/>
      <c r="I21" s="690"/>
    </row>
    <row r="22" spans="1:9" ht="14.25" thickTop="1" thickBot="1">
      <c r="A22" s="239"/>
      <c r="B22" s="239"/>
      <c r="C22" s="239"/>
      <c r="D22" s="239"/>
      <c r="E22" s="239"/>
      <c r="F22" s="239"/>
      <c r="G22" s="239"/>
      <c r="H22" s="239"/>
      <c r="I22" s="239"/>
    </row>
    <row r="23" spans="1:9" ht="14.25" thickTop="1" thickBot="1">
      <c r="A23" s="644" t="s">
        <v>8831</v>
      </c>
      <c r="B23" s="645"/>
      <c r="C23" s="645"/>
      <c r="D23" s="645"/>
      <c r="E23" s="645"/>
      <c r="F23" s="645"/>
      <c r="G23" s="645"/>
      <c r="H23" s="645"/>
      <c r="I23" s="691"/>
    </row>
    <row r="24" spans="1:9" ht="14.25" thickTop="1" thickBot="1">
      <c r="A24" s="644" t="s">
        <v>8832</v>
      </c>
      <c r="B24" s="645"/>
      <c r="C24" s="691"/>
      <c r="D24" s="460"/>
      <c r="E24" s="460"/>
      <c r="F24" s="461"/>
      <c r="G24" s="461"/>
      <c r="H24" s="461"/>
      <c r="I24" s="461"/>
    </row>
    <row r="25" spans="1:9" ht="14.25" thickTop="1" thickBot="1">
      <c r="A25" s="462" t="s">
        <v>176</v>
      </c>
      <c r="B25" s="707" t="s">
        <v>8833</v>
      </c>
      <c r="C25" s="709"/>
      <c r="D25" s="433"/>
      <c r="E25" s="433"/>
      <c r="F25" s="710"/>
      <c r="G25" s="710"/>
      <c r="H25" s="710"/>
      <c r="I25" s="710"/>
    </row>
    <row r="26" spans="1:9" ht="13.5" thickTop="1">
      <c r="A26" s="484" t="s">
        <v>8425</v>
      </c>
      <c r="B26" s="703" t="s">
        <v>8834</v>
      </c>
      <c r="C26" s="704"/>
      <c r="D26" s="433"/>
      <c r="E26" s="433"/>
      <c r="F26" s="239"/>
      <c r="G26" s="239"/>
      <c r="H26" s="239"/>
      <c r="I26" s="239"/>
    </row>
    <row r="27" spans="1:9" ht="12.75">
      <c r="A27" s="463"/>
      <c r="B27" s="705"/>
      <c r="C27" s="706"/>
      <c r="D27" s="433"/>
      <c r="E27" s="433"/>
      <c r="F27" s="239"/>
      <c r="G27" s="239"/>
      <c r="H27" s="239"/>
      <c r="I27" s="239"/>
    </row>
    <row r="28" spans="1:9" ht="13.5" thickBot="1">
      <c r="A28" s="239"/>
      <c r="B28" s="239"/>
      <c r="C28" s="239"/>
      <c r="D28" s="239"/>
      <c r="E28" s="239"/>
      <c r="F28" s="239"/>
      <c r="G28" s="239"/>
      <c r="H28" s="239"/>
      <c r="I28" s="239"/>
    </row>
    <row r="29" spans="1:9" ht="14.25" thickTop="1" thickBot="1">
      <c r="A29" s="644" t="s">
        <v>8835</v>
      </c>
      <c r="B29" s="645"/>
      <c r="C29" s="645"/>
      <c r="D29" s="645"/>
      <c r="E29" s="645"/>
      <c r="F29" s="645"/>
      <c r="G29" s="645"/>
      <c r="H29" s="645"/>
      <c r="I29" s="691"/>
    </row>
    <row r="30" spans="1:9" ht="14.25" thickTop="1" thickBot="1">
      <c r="A30" s="464" t="s">
        <v>8836</v>
      </c>
      <c r="B30" s="465" t="s">
        <v>176</v>
      </c>
      <c r="C30" s="707" t="s">
        <v>8837</v>
      </c>
      <c r="D30" s="708"/>
      <c r="E30" s="708"/>
      <c r="F30" s="708"/>
      <c r="G30" s="708"/>
      <c r="H30" s="708"/>
      <c r="I30" s="709"/>
    </row>
    <row r="31" spans="1:9" ht="14.25" thickTop="1" thickBot="1">
      <c r="A31" s="466" t="s">
        <v>8838</v>
      </c>
      <c r="B31" s="467">
        <v>42074</v>
      </c>
      <c r="C31" s="697" t="s">
        <v>8839</v>
      </c>
      <c r="D31" s="698"/>
      <c r="E31" s="698"/>
      <c r="F31" s="698"/>
      <c r="G31" s="698"/>
      <c r="H31" s="698"/>
      <c r="I31" s="699"/>
    </row>
    <row r="32" spans="1:9" ht="13.5" thickTop="1">
      <c r="A32" s="468"/>
      <c r="B32" s="469"/>
      <c r="C32" s="698" t="s">
        <v>8840</v>
      </c>
      <c r="D32" s="698"/>
      <c r="E32" s="698"/>
      <c r="F32" s="698"/>
      <c r="G32" s="698"/>
      <c r="H32" s="698"/>
      <c r="I32" s="699"/>
    </row>
    <row r="33" spans="1:9" ht="12.75">
      <c r="A33" s="468"/>
      <c r="B33" s="470">
        <v>42123</v>
      </c>
      <c r="C33" s="700" t="s">
        <v>8839</v>
      </c>
      <c r="D33" s="701"/>
      <c r="E33" s="701"/>
      <c r="F33" s="701"/>
      <c r="G33" s="701"/>
      <c r="H33" s="701"/>
      <c r="I33" s="702"/>
    </row>
    <row r="34" spans="1:9" ht="12.75">
      <c r="A34" s="468"/>
      <c r="B34" s="471"/>
      <c r="C34" s="700"/>
      <c r="D34" s="701"/>
      <c r="E34" s="701"/>
      <c r="F34" s="701"/>
      <c r="G34" s="701"/>
      <c r="H34" s="701"/>
      <c r="I34" s="702"/>
    </row>
    <row r="35" spans="1:9" ht="13.5" thickBot="1">
      <c r="A35" s="472"/>
      <c r="B35" s="473"/>
      <c r="C35" s="688"/>
      <c r="D35" s="689"/>
      <c r="E35" s="689"/>
      <c r="F35" s="689"/>
      <c r="G35" s="689"/>
      <c r="H35" s="689"/>
      <c r="I35" s="690"/>
    </row>
    <row r="36" spans="1:9" ht="14.25" thickTop="1" thickBot="1">
      <c r="A36" s="442" t="s">
        <v>8841</v>
      </c>
      <c r="B36" s="471"/>
      <c r="C36" s="697" t="s">
        <v>8842</v>
      </c>
      <c r="D36" s="698"/>
      <c r="E36" s="698"/>
      <c r="F36" s="698"/>
      <c r="G36" s="698"/>
      <c r="H36" s="698"/>
      <c r="I36" s="699"/>
    </row>
    <row r="37" spans="1:9" ht="13.5" thickTop="1">
      <c r="A37" s="468"/>
      <c r="B37" s="470" t="s">
        <v>8843</v>
      </c>
      <c r="C37" s="700" t="s">
        <v>8842</v>
      </c>
      <c r="D37" s="701"/>
      <c r="E37" s="701"/>
      <c r="F37" s="701"/>
      <c r="G37" s="701"/>
      <c r="H37" s="701"/>
      <c r="I37" s="702"/>
    </row>
    <row r="38" spans="1:9" ht="12.75">
      <c r="A38" s="468"/>
      <c r="B38" s="471"/>
      <c r="C38" s="700"/>
      <c r="D38" s="701"/>
      <c r="E38" s="701"/>
      <c r="F38" s="701"/>
      <c r="G38" s="701"/>
      <c r="H38" s="701"/>
      <c r="I38" s="702"/>
    </row>
    <row r="39" spans="1:9" ht="12.75">
      <c r="A39" s="468"/>
      <c r="B39" s="471"/>
      <c r="C39" s="700"/>
      <c r="D39" s="701"/>
      <c r="E39" s="701"/>
      <c r="F39" s="701"/>
      <c r="G39" s="701"/>
      <c r="H39" s="701"/>
      <c r="I39" s="702"/>
    </row>
    <row r="40" spans="1:9" ht="12.75">
      <c r="A40" s="468"/>
      <c r="B40" s="471"/>
      <c r="C40" s="700"/>
      <c r="D40" s="701"/>
      <c r="E40" s="701"/>
      <c r="F40" s="701"/>
      <c r="G40" s="701"/>
      <c r="H40" s="701"/>
      <c r="I40" s="702"/>
    </row>
    <row r="41" spans="1:9" ht="13.5" thickBot="1">
      <c r="A41" s="468"/>
      <c r="B41" s="473"/>
      <c r="C41" s="688"/>
      <c r="D41" s="689"/>
      <c r="E41" s="689"/>
      <c r="F41" s="689"/>
      <c r="G41" s="689"/>
      <c r="H41" s="689"/>
      <c r="I41" s="690"/>
    </row>
    <row r="42" spans="1:9" ht="13.5" thickTop="1">
      <c r="A42" s="474" t="s">
        <v>8844</v>
      </c>
      <c r="B42" s="471" t="s">
        <v>8845</v>
      </c>
      <c r="C42" s="697" t="s">
        <v>8846</v>
      </c>
      <c r="D42" s="698"/>
      <c r="E42" s="698"/>
      <c r="F42" s="698"/>
      <c r="G42" s="698"/>
      <c r="H42" s="698"/>
      <c r="I42" s="699"/>
    </row>
    <row r="43" spans="1:9" ht="13.5" thickBot="1">
      <c r="A43" s="442" t="s">
        <v>8847</v>
      </c>
      <c r="B43" s="471" t="s">
        <v>8848</v>
      </c>
      <c r="C43" s="700" t="s">
        <v>8846</v>
      </c>
      <c r="D43" s="701"/>
      <c r="E43" s="701"/>
      <c r="F43" s="701"/>
      <c r="G43" s="701"/>
      <c r="H43" s="701"/>
      <c r="I43" s="702"/>
    </row>
    <row r="44" spans="1:9" ht="13.5" thickTop="1">
      <c r="A44" s="468"/>
      <c r="B44" s="471"/>
      <c r="C44" s="700"/>
      <c r="D44" s="701"/>
      <c r="E44" s="701"/>
      <c r="F44" s="701"/>
      <c r="G44" s="701"/>
      <c r="H44" s="701"/>
      <c r="I44" s="702"/>
    </row>
    <row r="45" spans="1:9" ht="12.75">
      <c r="A45" s="468"/>
      <c r="B45" s="471"/>
      <c r="C45" s="700"/>
      <c r="D45" s="701"/>
      <c r="E45" s="701"/>
      <c r="F45" s="701"/>
      <c r="G45" s="701"/>
      <c r="H45" s="701"/>
      <c r="I45" s="702"/>
    </row>
    <row r="46" spans="1:9" ht="12.75">
      <c r="A46" s="468"/>
      <c r="B46" s="471"/>
      <c r="C46" s="700"/>
      <c r="D46" s="701"/>
      <c r="E46" s="701"/>
      <c r="F46" s="701"/>
      <c r="G46" s="701"/>
      <c r="H46" s="701"/>
      <c r="I46" s="702"/>
    </row>
    <row r="47" spans="1:9" ht="13.5" thickBot="1">
      <c r="A47" s="472"/>
      <c r="B47" s="473"/>
      <c r="C47" s="688"/>
      <c r="D47" s="689"/>
      <c r="E47" s="689"/>
      <c r="F47" s="689"/>
      <c r="G47" s="689"/>
      <c r="H47" s="689"/>
      <c r="I47" s="690"/>
    </row>
    <row r="48" spans="1:9" ht="14.25" thickTop="1" thickBot="1">
      <c r="A48" s="475" t="s">
        <v>8849</v>
      </c>
      <c r="B48" s="471" t="s">
        <v>8850</v>
      </c>
      <c r="C48" s="697" t="s">
        <v>8851</v>
      </c>
      <c r="D48" s="698"/>
      <c r="E48" s="698"/>
      <c r="F48" s="698"/>
      <c r="G48" s="698"/>
      <c r="H48" s="698"/>
      <c r="I48" s="699"/>
    </row>
    <row r="49" spans="1:9" ht="13.5" thickTop="1">
      <c r="A49" s="476" t="s">
        <v>8852</v>
      </c>
      <c r="B49" s="471" t="s">
        <v>8853</v>
      </c>
      <c r="C49" s="697" t="s">
        <v>8851</v>
      </c>
      <c r="D49" s="698"/>
      <c r="E49" s="698"/>
      <c r="F49" s="698"/>
      <c r="G49" s="698"/>
      <c r="H49" s="698"/>
      <c r="I49" s="699"/>
    </row>
    <row r="50" spans="1:9" ht="13.5" thickBot="1">
      <c r="A50" s="442" t="s">
        <v>8854</v>
      </c>
      <c r="B50" s="471"/>
      <c r="C50" s="700"/>
      <c r="D50" s="701"/>
      <c r="E50" s="701"/>
      <c r="F50" s="701"/>
      <c r="G50" s="701"/>
      <c r="H50" s="701"/>
      <c r="I50" s="702"/>
    </row>
    <row r="51" spans="1:9" ht="13.5" thickTop="1">
      <c r="A51" s="468"/>
      <c r="B51" s="471"/>
      <c r="C51" s="700"/>
      <c r="D51" s="701"/>
      <c r="E51" s="701"/>
      <c r="F51" s="701"/>
      <c r="G51" s="701"/>
      <c r="H51" s="701"/>
      <c r="I51" s="702"/>
    </row>
    <row r="52" spans="1:9" ht="12.75">
      <c r="A52" s="468"/>
      <c r="B52" s="471"/>
      <c r="C52" s="700"/>
      <c r="D52" s="701"/>
      <c r="E52" s="701"/>
      <c r="F52" s="701"/>
      <c r="G52" s="701"/>
      <c r="H52" s="701"/>
      <c r="I52" s="702"/>
    </row>
    <row r="53" spans="1:9" ht="13.5" thickBot="1">
      <c r="A53" s="472"/>
      <c r="B53" s="473"/>
      <c r="C53" s="688"/>
      <c r="D53" s="689"/>
      <c r="E53" s="689"/>
      <c r="F53" s="689"/>
      <c r="G53" s="689"/>
      <c r="H53" s="689"/>
      <c r="I53" s="690"/>
    </row>
    <row r="54" spans="1:9" ht="14.25" thickTop="1" thickBot="1">
      <c r="A54" s="239"/>
      <c r="B54" s="239"/>
      <c r="C54" s="239"/>
      <c r="D54" s="239"/>
      <c r="E54" s="239"/>
      <c r="F54" s="239"/>
      <c r="G54" s="239"/>
      <c r="H54" s="239"/>
      <c r="I54" s="239"/>
    </row>
    <row r="55" spans="1:9" ht="14.25" thickTop="1" thickBot="1">
      <c r="A55" s="644" t="s">
        <v>8855</v>
      </c>
      <c r="B55" s="645"/>
      <c r="C55" s="645"/>
      <c r="D55" s="645"/>
      <c r="E55" s="645"/>
      <c r="F55" s="645"/>
      <c r="G55" s="645"/>
      <c r="H55" s="645"/>
      <c r="I55" s="691"/>
    </row>
    <row r="56" spans="1:9" ht="14.25" thickTop="1" thickBot="1">
      <c r="A56" s="454" t="s">
        <v>8856</v>
      </c>
      <c r="B56" s="477"/>
      <c r="C56" s="452" t="s">
        <v>176</v>
      </c>
      <c r="D56" s="470"/>
      <c r="E56" s="692" t="s">
        <v>8857</v>
      </c>
      <c r="F56" s="693"/>
      <c r="G56" s="694"/>
      <c r="H56" s="695">
        <v>13.5</v>
      </c>
      <c r="I56" s="696"/>
    </row>
    <row r="57" spans="1:9" ht="14.25" thickTop="1" thickBot="1">
      <c r="A57" s="456" t="s">
        <v>8858</v>
      </c>
      <c r="B57" s="478"/>
      <c r="C57" s="452" t="s">
        <v>176</v>
      </c>
      <c r="D57" s="479"/>
    </row>
    <row r="58" spans="1:9" ht="14.25" thickTop="1" thickBot="1">
      <c r="A58" s="480" t="s">
        <v>8859</v>
      </c>
      <c r="B58" s="481"/>
      <c r="C58" s="482" t="s">
        <v>176</v>
      </c>
      <c r="D58" s="483">
        <v>42274</v>
      </c>
      <c r="E58" s="434"/>
      <c r="F58" s="434"/>
      <c r="G58" s="434"/>
      <c r="H58" s="434"/>
      <c r="I58" s="434"/>
    </row>
    <row r="59" spans="1:9" ht="13.5" thickTop="1">
      <c r="A59" s="434"/>
      <c r="B59" s="434"/>
      <c r="C59" s="434"/>
      <c r="D59" s="434"/>
      <c r="E59" s="434"/>
      <c r="F59" s="434"/>
      <c r="G59" s="434"/>
      <c r="H59" s="434"/>
      <c r="I59" s="434"/>
    </row>
    <row r="60" spans="1:9" ht="12.75">
      <c r="A60" s="434"/>
      <c r="B60" s="434"/>
      <c r="C60" s="434"/>
      <c r="D60" s="434"/>
      <c r="E60" s="434"/>
      <c r="F60" s="434"/>
      <c r="G60" s="434"/>
      <c r="H60" s="434"/>
      <c r="I60" s="434"/>
    </row>
    <row r="61" spans="1:9" ht="12.75">
      <c r="A61" s="434"/>
      <c r="B61" s="434"/>
      <c r="C61" s="434"/>
      <c r="D61" s="434"/>
      <c r="E61" s="434"/>
      <c r="F61" s="434"/>
      <c r="G61" s="434"/>
      <c r="H61" s="434"/>
      <c r="I61" s="434"/>
    </row>
  </sheetData>
  <protectedRanges>
    <protectedRange password="DF17" sqref="E4 I3:J3 D7:G9 I7:J8 C34:I34 C18:J24 J37 A38:D40 I12:J14 I36:J36 A36:D36 J4 A37 C30:J33 C12:D14 C28:J28 C26:J27" name="Range1"/>
    <protectedRange password="DF17" sqref="I37 B37:D37" name="Range1_2"/>
  </protectedRanges>
  <mergeCells count="71">
    <mergeCell ref="C9:D9"/>
    <mergeCell ref="H9:I9"/>
    <mergeCell ref="D1:E1"/>
    <mergeCell ref="F1:G1"/>
    <mergeCell ref="H1:I1"/>
    <mergeCell ref="D2:E2"/>
    <mergeCell ref="F2:G2"/>
    <mergeCell ref="H2:I2"/>
    <mergeCell ref="C4:D4"/>
    <mergeCell ref="B5:E5"/>
    <mergeCell ref="G5:I5"/>
    <mergeCell ref="C8:E8"/>
    <mergeCell ref="H8:I8"/>
    <mergeCell ref="A16:I16"/>
    <mergeCell ref="C13:D13"/>
    <mergeCell ref="H13:I13"/>
    <mergeCell ref="C10:D10"/>
    <mergeCell ref="H10:I10"/>
    <mergeCell ref="C11:D11"/>
    <mergeCell ref="H11:I11"/>
    <mergeCell ref="C12:D12"/>
    <mergeCell ref="H12:I12"/>
    <mergeCell ref="A17:B17"/>
    <mergeCell ref="C17:F17"/>
    <mergeCell ref="G17:I17"/>
    <mergeCell ref="A18:B18"/>
    <mergeCell ref="C18:F18"/>
    <mergeCell ref="G18:I18"/>
    <mergeCell ref="B25:C25"/>
    <mergeCell ref="F25:I25"/>
    <mergeCell ref="A19:B19"/>
    <mergeCell ref="C19:F19"/>
    <mergeCell ref="G19:I19"/>
    <mergeCell ref="A20:B20"/>
    <mergeCell ref="C20:F20"/>
    <mergeCell ref="G20:I20"/>
    <mergeCell ref="A21:B21"/>
    <mergeCell ref="C21:F21"/>
    <mergeCell ref="G21:I21"/>
    <mergeCell ref="A23:I23"/>
    <mergeCell ref="A24:C24"/>
    <mergeCell ref="C34:I34"/>
    <mergeCell ref="B26:C26"/>
    <mergeCell ref="B27:C27"/>
    <mergeCell ref="A29:I29"/>
    <mergeCell ref="C30:I30"/>
    <mergeCell ref="C31:I31"/>
    <mergeCell ref="C32:I32"/>
    <mergeCell ref="C33:I33"/>
    <mergeCell ref="C46:I46"/>
    <mergeCell ref="C35:I35"/>
    <mergeCell ref="C36:I36"/>
    <mergeCell ref="C37:I37"/>
    <mergeCell ref="C38:I38"/>
    <mergeCell ref="C39:I39"/>
    <mergeCell ref="C40:I40"/>
    <mergeCell ref="C41:I41"/>
    <mergeCell ref="C42:I42"/>
    <mergeCell ref="C43:I43"/>
    <mergeCell ref="C44:I44"/>
    <mergeCell ref="C45:I45"/>
    <mergeCell ref="C53:I53"/>
    <mergeCell ref="A55:I55"/>
    <mergeCell ref="E56:G56"/>
    <mergeCell ref="H56:I56"/>
    <mergeCell ref="C47:I47"/>
    <mergeCell ref="C48:I48"/>
    <mergeCell ref="C49:I49"/>
    <mergeCell ref="C50:I50"/>
    <mergeCell ref="C51:I51"/>
    <mergeCell ref="C52:I5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65"/>
  <sheetViews>
    <sheetView tabSelected="1" workbookViewId="0">
      <selection activeCell="C13" sqref="C13"/>
    </sheetView>
  </sheetViews>
  <sheetFormatPr baseColWidth="10" defaultRowHeight="12.75"/>
  <cols>
    <col min="3" max="3" width="8.7109375" style="218" bestFit="1" customWidth="1"/>
  </cols>
  <sheetData>
    <row r="1" spans="1:18" ht="13.5" thickBot="1">
      <c r="A1" t="s">
        <v>8866</v>
      </c>
      <c r="B1" t="s">
        <v>8867</v>
      </c>
      <c r="C1" s="201" t="s">
        <v>150</v>
      </c>
      <c r="D1" t="s">
        <v>20</v>
      </c>
      <c r="E1" t="s">
        <v>21</v>
      </c>
      <c r="F1" t="s">
        <v>8869</v>
      </c>
      <c r="G1" t="s">
        <v>211</v>
      </c>
      <c r="H1" t="s">
        <v>212</v>
      </c>
      <c r="I1" t="s">
        <v>214</v>
      </c>
      <c r="J1" t="s">
        <v>215</v>
      </c>
      <c r="K1" t="s">
        <v>7518</v>
      </c>
      <c r="L1" t="s">
        <v>217</v>
      </c>
      <c r="M1" t="s">
        <v>216</v>
      </c>
      <c r="N1" t="s">
        <v>8873</v>
      </c>
      <c r="O1" t="s">
        <v>8870</v>
      </c>
      <c r="P1" t="s">
        <v>8871</v>
      </c>
      <c r="Q1" t="s">
        <v>7521</v>
      </c>
      <c r="R1" t="s">
        <v>8872</v>
      </c>
    </row>
    <row r="2" spans="1:18">
      <c r="A2" t="s">
        <v>8301</v>
      </c>
      <c r="B2" t="s">
        <v>8274</v>
      </c>
      <c r="C2" s="607" t="s">
        <v>360</v>
      </c>
      <c r="D2">
        <v>257</v>
      </c>
      <c r="E2">
        <v>11</v>
      </c>
      <c r="F2">
        <v>107</v>
      </c>
      <c r="G2">
        <v>12.882281481481481</v>
      </c>
      <c r="H2" t="s">
        <v>8294</v>
      </c>
      <c r="I2" t="s">
        <v>8294</v>
      </c>
      <c r="J2" t="s">
        <v>8294</v>
      </c>
      <c r="K2" t="s">
        <v>8294</v>
      </c>
      <c r="L2" t="s">
        <v>8294</v>
      </c>
      <c r="M2" t="s">
        <v>8294</v>
      </c>
      <c r="N2" t="s">
        <v>8294</v>
      </c>
      <c r="O2" t="s">
        <v>8294</v>
      </c>
      <c r="P2" t="s">
        <v>8294</v>
      </c>
      <c r="Q2" t="s">
        <v>8294</v>
      </c>
      <c r="R2" t="s">
        <v>8294</v>
      </c>
    </row>
    <row r="3" spans="1:18">
      <c r="A3" t="s">
        <v>8235</v>
      </c>
      <c r="B3" t="s">
        <v>8274</v>
      </c>
      <c r="C3" s="607" t="s">
        <v>360</v>
      </c>
      <c r="D3">
        <v>257</v>
      </c>
      <c r="E3">
        <v>12</v>
      </c>
      <c r="F3">
        <v>106</v>
      </c>
      <c r="G3">
        <v>20.568748148148146</v>
      </c>
      <c r="H3" t="s">
        <v>8294</v>
      </c>
      <c r="I3" t="s">
        <v>8294</v>
      </c>
      <c r="J3">
        <v>45.5</v>
      </c>
      <c r="K3">
        <v>14.4</v>
      </c>
      <c r="L3">
        <v>935.87804074074063</v>
      </c>
      <c r="M3">
        <v>296.18997333333328</v>
      </c>
      <c r="N3">
        <v>-8.1999999999999993</v>
      </c>
      <c r="O3">
        <v>62</v>
      </c>
      <c r="P3">
        <v>8.3000000000000007</v>
      </c>
      <c r="Q3">
        <v>21.8</v>
      </c>
      <c r="R3">
        <v>31.6</v>
      </c>
    </row>
    <row r="4" spans="1:18">
      <c r="A4" t="s">
        <v>8874</v>
      </c>
      <c r="B4" t="s">
        <v>8274</v>
      </c>
      <c r="C4" s="607" t="s">
        <v>360</v>
      </c>
      <c r="D4">
        <v>257</v>
      </c>
      <c r="E4">
        <v>13</v>
      </c>
      <c r="F4">
        <v>104</v>
      </c>
      <c r="G4">
        <v>13.192977777777779</v>
      </c>
      <c r="H4" t="s">
        <v>8294</v>
      </c>
      <c r="I4" t="s">
        <v>8294</v>
      </c>
      <c r="J4" t="s">
        <v>8294</v>
      </c>
      <c r="K4" t="s">
        <v>8294</v>
      </c>
      <c r="L4" t="s">
        <v>8294</v>
      </c>
      <c r="M4" t="s">
        <v>8294</v>
      </c>
      <c r="N4" t="s">
        <v>8294</v>
      </c>
      <c r="O4" t="s">
        <v>8294</v>
      </c>
      <c r="P4" t="s">
        <v>8294</v>
      </c>
      <c r="Q4" t="s">
        <v>8294</v>
      </c>
      <c r="R4" t="s">
        <v>8294</v>
      </c>
    </row>
    <row r="5" spans="1:18">
      <c r="A5" t="s">
        <v>7396</v>
      </c>
      <c r="B5" t="s">
        <v>8274</v>
      </c>
      <c r="C5" s="607" t="s">
        <v>360</v>
      </c>
      <c r="D5">
        <v>257</v>
      </c>
      <c r="E5">
        <v>14</v>
      </c>
      <c r="F5">
        <v>105</v>
      </c>
      <c r="G5">
        <v>25.681807407407405</v>
      </c>
      <c r="H5" t="s">
        <v>8294</v>
      </c>
      <c r="I5" t="s">
        <v>8294</v>
      </c>
      <c r="J5">
        <v>47.4</v>
      </c>
      <c r="K5">
        <v>13</v>
      </c>
      <c r="L5">
        <v>1217.3176711111109</v>
      </c>
      <c r="M5">
        <v>333.86349629629626</v>
      </c>
      <c r="N5">
        <v>-6</v>
      </c>
      <c r="O5">
        <v>61.8</v>
      </c>
      <c r="P5">
        <v>9.8000000000000007</v>
      </c>
      <c r="Q5">
        <v>13.6</v>
      </c>
      <c r="R5">
        <v>29.7</v>
      </c>
    </row>
    <row r="6" spans="1:18">
      <c r="A6" t="s">
        <v>8303</v>
      </c>
      <c r="B6" t="s">
        <v>8274</v>
      </c>
      <c r="C6" s="607" t="s">
        <v>360</v>
      </c>
      <c r="D6">
        <v>257</v>
      </c>
      <c r="E6">
        <v>15</v>
      </c>
      <c r="F6">
        <v>103</v>
      </c>
      <c r="G6">
        <v>8.4116666666666671</v>
      </c>
      <c r="H6" t="s">
        <v>8294</v>
      </c>
      <c r="I6" t="s">
        <v>8294</v>
      </c>
      <c r="J6" t="s">
        <v>8294</v>
      </c>
      <c r="K6" t="s">
        <v>8294</v>
      </c>
      <c r="L6" t="s">
        <v>8294</v>
      </c>
      <c r="M6" t="s">
        <v>8294</v>
      </c>
      <c r="N6" t="s">
        <v>8294</v>
      </c>
      <c r="O6" t="s">
        <v>8294</v>
      </c>
      <c r="P6" t="s">
        <v>8294</v>
      </c>
      <c r="Q6" t="s">
        <v>8294</v>
      </c>
      <c r="R6" t="s">
        <v>8294</v>
      </c>
    </row>
    <row r="7" spans="1:18">
      <c r="A7" t="s">
        <v>8229</v>
      </c>
      <c r="B7" t="s">
        <v>8274</v>
      </c>
      <c r="C7" s="607" t="s">
        <v>360</v>
      </c>
      <c r="D7">
        <v>257</v>
      </c>
      <c r="E7">
        <v>16</v>
      </c>
      <c r="F7">
        <v>104</v>
      </c>
      <c r="G7">
        <v>15.882170370370369</v>
      </c>
      <c r="H7" t="s">
        <v>8294</v>
      </c>
      <c r="I7" t="s">
        <v>8294</v>
      </c>
      <c r="J7">
        <v>44.7</v>
      </c>
      <c r="K7">
        <v>15.2</v>
      </c>
      <c r="L7">
        <v>709.93301555555558</v>
      </c>
      <c r="M7">
        <v>241.40898962962962</v>
      </c>
      <c r="N7">
        <v>-8.4</v>
      </c>
      <c r="O7">
        <v>59.3</v>
      </c>
      <c r="P7">
        <v>10.7</v>
      </c>
      <c r="Q7">
        <v>68.8</v>
      </c>
      <c r="R7">
        <v>32.700000000000003</v>
      </c>
    </row>
    <row r="8" spans="1:18">
      <c r="A8" t="s">
        <v>8229</v>
      </c>
      <c r="B8" t="s">
        <v>8276</v>
      </c>
      <c r="C8" s="607" t="s">
        <v>360</v>
      </c>
      <c r="D8">
        <v>257</v>
      </c>
      <c r="E8">
        <v>17</v>
      </c>
      <c r="F8">
        <v>105</v>
      </c>
      <c r="G8">
        <v>26.695562962962967</v>
      </c>
      <c r="H8" t="s">
        <v>8294</v>
      </c>
      <c r="I8" t="s">
        <v>8294</v>
      </c>
      <c r="J8">
        <v>40.5</v>
      </c>
      <c r="K8">
        <v>18.8</v>
      </c>
      <c r="L8">
        <v>1081.1703000000002</v>
      </c>
      <c r="M8">
        <v>501.87658370370377</v>
      </c>
      <c r="N8">
        <v>-7.6</v>
      </c>
      <c r="O8">
        <v>56.6</v>
      </c>
      <c r="P8">
        <v>11.7</v>
      </c>
      <c r="Q8">
        <v>61.1</v>
      </c>
      <c r="R8">
        <v>37.299999999999997</v>
      </c>
    </row>
    <row r="9" spans="1:18">
      <c r="A9" t="s">
        <v>8307</v>
      </c>
      <c r="B9" t="s">
        <v>8276</v>
      </c>
      <c r="C9" s="607" t="s">
        <v>360</v>
      </c>
      <c r="D9">
        <v>257</v>
      </c>
      <c r="E9">
        <v>18</v>
      </c>
      <c r="F9">
        <v>103</v>
      </c>
      <c r="G9">
        <v>19.199288888888887</v>
      </c>
      <c r="H9" t="s">
        <v>8294</v>
      </c>
      <c r="I9" t="s">
        <v>8294</v>
      </c>
      <c r="J9">
        <v>42.6</v>
      </c>
      <c r="K9">
        <v>19.2</v>
      </c>
      <c r="L9">
        <v>817.8897066666666</v>
      </c>
      <c r="M9">
        <v>368.62634666666662</v>
      </c>
      <c r="N9">
        <v>-4.3</v>
      </c>
      <c r="O9">
        <v>62.2</v>
      </c>
      <c r="P9">
        <v>10.3</v>
      </c>
      <c r="Q9">
        <v>62.1</v>
      </c>
      <c r="R9">
        <v>39.700000000000003</v>
      </c>
    </row>
    <row r="10" spans="1:18">
      <c r="A10" t="s">
        <v>8199</v>
      </c>
      <c r="B10" t="s">
        <v>8276</v>
      </c>
      <c r="C10" s="607" t="s">
        <v>360</v>
      </c>
      <c r="D10">
        <v>257</v>
      </c>
      <c r="E10">
        <v>19</v>
      </c>
      <c r="F10">
        <v>107</v>
      </c>
      <c r="G10">
        <v>12.556703703703704</v>
      </c>
      <c r="H10" t="s">
        <v>8294</v>
      </c>
      <c r="I10" t="s">
        <v>8294</v>
      </c>
      <c r="J10" t="s">
        <v>8294</v>
      </c>
      <c r="K10" t="s">
        <v>8294</v>
      </c>
      <c r="L10" t="s">
        <v>8294</v>
      </c>
      <c r="M10" t="s">
        <v>8294</v>
      </c>
      <c r="N10" t="s">
        <v>8294</v>
      </c>
      <c r="O10" t="s">
        <v>8294</v>
      </c>
      <c r="P10" t="s">
        <v>8294</v>
      </c>
      <c r="Q10" t="s">
        <v>8294</v>
      </c>
      <c r="R10" t="s">
        <v>8294</v>
      </c>
    </row>
    <row r="11" spans="1:18">
      <c r="A11" t="s">
        <v>8301</v>
      </c>
      <c r="B11" t="s">
        <v>8276</v>
      </c>
      <c r="C11" s="607" t="s">
        <v>360</v>
      </c>
      <c r="D11">
        <v>257</v>
      </c>
      <c r="E11">
        <v>20</v>
      </c>
      <c r="F11">
        <v>107</v>
      </c>
      <c r="G11">
        <v>16.85962962962963</v>
      </c>
      <c r="H11" t="s">
        <v>8294</v>
      </c>
      <c r="I11" t="s">
        <v>8294</v>
      </c>
      <c r="J11">
        <v>46.8</v>
      </c>
      <c r="K11">
        <v>17.899999999999999</v>
      </c>
      <c r="L11">
        <v>789.03066666666666</v>
      </c>
      <c r="M11">
        <v>301.78737037037035</v>
      </c>
      <c r="N11">
        <v>36.4</v>
      </c>
      <c r="O11">
        <v>69.400000000000006</v>
      </c>
      <c r="P11">
        <v>3.8</v>
      </c>
      <c r="Q11">
        <v>87</v>
      </c>
      <c r="R11">
        <v>40.6</v>
      </c>
    </row>
    <row r="12" spans="1:18">
      <c r="A12" t="s">
        <v>8305</v>
      </c>
      <c r="B12" t="s">
        <v>8276</v>
      </c>
      <c r="C12" s="607" t="s">
        <v>360</v>
      </c>
      <c r="D12">
        <v>257</v>
      </c>
      <c r="E12">
        <v>21</v>
      </c>
      <c r="F12">
        <v>107</v>
      </c>
      <c r="G12">
        <v>18.882785185185185</v>
      </c>
      <c r="H12" t="s">
        <v>8294</v>
      </c>
      <c r="I12" t="s">
        <v>8294</v>
      </c>
      <c r="J12">
        <v>45.4</v>
      </c>
      <c r="K12">
        <v>18.600000000000001</v>
      </c>
      <c r="L12">
        <v>857.27844740740738</v>
      </c>
      <c r="M12">
        <v>351.21980444444443</v>
      </c>
      <c r="N12">
        <v>34.4</v>
      </c>
      <c r="O12">
        <v>70.099999999999994</v>
      </c>
      <c r="P12">
        <v>4.3</v>
      </c>
      <c r="Q12">
        <v>89.4</v>
      </c>
      <c r="R12">
        <v>40.799999999999997</v>
      </c>
    </row>
    <row r="13" spans="1:18">
      <c r="A13" t="s">
        <v>8302</v>
      </c>
      <c r="B13" t="s">
        <v>8276</v>
      </c>
      <c r="C13" s="607" t="s">
        <v>360</v>
      </c>
      <c r="D13">
        <v>257</v>
      </c>
      <c r="E13">
        <v>22</v>
      </c>
      <c r="F13">
        <v>106</v>
      </c>
      <c r="G13">
        <v>14.253555555555556</v>
      </c>
      <c r="H13" t="s">
        <v>8294</v>
      </c>
      <c r="I13" t="s">
        <v>8294</v>
      </c>
      <c r="J13">
        <v>46.2</v>
      </c>
      <c r="K13">
        <v>17.5</v>
      </c>
      <c r="L13">
        <v>658.51426666666669</v>
      </c>
      <c r="M13">
        <v>249.43722222222223</v>
      </c>
      <c r="N13">
        <v>36.5</v>
      </c>
      <c r="O13">
        <v>67.400000000000006</v>
      </c>
      <c r="P13">
        <v>4.9000000000000004</v>
      </c>
      <c r="Q13">
        <v>79.2</v>
      </c>
      <c r="R13">
        <v>39</v>
      </c>
    </row>
    <row r="14" spans="1:18">
      <c r="A14" t="s">
        <v>8226</v>
      </c>
      <c r="B14" t="s">
        <v>8274</v>
      </c>
      <c r="C14" s="607" t="s">
        <v>360</v>
      </c>
      <c r="D14">
        <v>258</v>
      </c>
      <c r="E14">
        <v>11</v>
      </c>
      <c r="F14">
        <v>107</v>
      </c>
      <c r="G14">
        <v>10.813392592592592</v>
      </c>
      <c r="H14" t="s">
        <v>8294</v>
      </c>
      <c r="I14" t="s">
        <v>8294</v>
      </c>
      <c r="J14" t="s">
        <v>8294</v>
      </c>
      <c r="K14" t="s">
        <v>8294</v>
      </c>
      <c r="L14" t="s">
        <v>8294</v>
      </c>
      <c r="M14" t="s">
        <v>8294</v>
      </c>
      <c r="N14" t="s">
        <v>8294</v>
      </c>
      <c r="O14" t="s">
        <v>8294</v>
      </c>
      <c r="P14" t="s">
        <v>8294</v>
      </c>
      <c r="Q14" t="s">
        <v>8294</v>
      </c>
      <c r="R14" t="s">
        <v>8294</v>
      </c>
    </row>
    <row r="15" spans="1:18">
      <c r="A15" t="s">
        <v>8214</v>
      </c>
      <c r="B15" t="s">
        <v>8274</v>
      </c>
      <c r="C15" s="607" t="s">
        <v>360</v>
      </c>
      <c r="D15">
        <v>258</v>
      </c>
      <c r="E15">
        <v>12</v>
      </c>
      <c r="F15">
        <v>105</v>
      </c>
      <c r="G15">
        <v>14.577318518518517</v>
      </c>
      <c r="H15" t="s">
        <v>8294</v>
      </c>
      <c r="I15" t="s">
        <v>8294</v>
      </c>
      <c r="J15" t="s">
        <v>8294</v>
      </c>
      <c r="K15" t="s">
        <v>8294</v>
      </c>
      <c r="L15" t="s">
        <v>8294</v>
      </c>
      <c r="M15" t="s">
        <v>8294</v>
      </c>
      <c r="N15" t="s">
        <v>8294</v>
      </c>
      <c r="O15" t="s">
        <v>8294</v>
      </c>
      <c r="P15" t="s">
        <v>8294</v>
      </c>
      <c r="Q15" t="s">
        <v>8294</v>
      </c>
      <c r="R15" t="s">
        <v>8294</v>
      </c>
    </row>
    <row r="16" spans="1:18">
      <c r="A16" t="s">
        <v>8302</v>
      </c>
      <c r="B16" t="s">
        <v>8274</v>
      </c>
      <c r="C16" s="607" t="s">
        <v>360</v>
      </c>
      <c r="D16">
        <v>258</v>
      </c>
      <c r="E16">
        <v>13</v>
      </c>
      <c r="F16">
        <v>105</v>
      </c>
      <c r="G16">
        <v>12.476125925925926</v>
      </c>
      <c r="H16" t="s">
        <v>8294</v>
      </c>
      <c r="I16" t="s">
        <v>8294</v>
      </c>
      <c r="J16" t="s">
        <v>8294</v>
      </c>
      <c r="K16" t="s">
        <v>8294</v>
      </c>
      <c r="L16" t="s">
        <v>8294</v>
      </c>
      <c r="M16" t="s">
        <v>8294</v>
      </c>
      <c r="N16" t="s">
        <v>8294</v>
      </c>
      <c r="O16" t="s">
        <v>8294</v>
      </c>
      <c r="P16" t="s">
        <v>8294</v>
      </c>
      <c r="Q16" t="s">
        <v>8294</v>
      </c>
      <c r="R16" t="s">
        <v>8294</v>
      </c>
    </row>
    <row r="17" spans="1:18">
      <c r="A17" t="s">
        <v>8307</v>
      </c>
      <c r="B17" t="s">
        <v>8274</v>
      </c>
      <c r="C17" s="607" t="s">
        <v>360</v>
      </c>
      <c r="D17">
        <v>258</v>
      </c>
      <c r="E17">
        <v>14</v>
      </c>
      <c r="F17">
        <v>102</v>
      </c>
      <c r="G17">
        <v>15.89922962962963</v>
      </c>
      <c r="H17" t="s">
        <v>8294</v>
      </c>
      <c r="I17" t="s">
        <v>8294</v>
      </c>
      <c r="J17" t="s">
        <v>8294</v>
      </c>
      <c r="K17" t="s">
        <v>8294</v>
      </c>
      <c r="L17" t="s">
        <v>8294</v>
      </c>
      <c r="M17" t="s">
        <v>8294</v>
      </c>
      <c r="N17" t="s">
        <v>8294</v>
      </c>
      <c r="O17" t="s">
        <v>8294</v>
      </c>
      <c r="P17" t="s">
        <v>8294</v>
      </c>
      <c r="Q17" t="s">
        <v>8294</v>
      </c>
      <c r="R17" t="s">
        <v>8294</v>
      </c>
    </row>
    <row r="18" spans="1:18">
      <c r="A18" t="s">
        <v>8875</v>
      </c>
      <c r="B18" t="s">
        <v>8274</v>
      </c>
      <c r="C18" s="607" t="s">
        <v>360</v>
      </c>
      <c r="D18">
        <v>258</v>
      </c>
      <c r="E18">
        <v>15</v>
      </c>
      <c r="F18">
        <v>103</v>
      </c>
      <c r="G18">
        <v>11.427525925925924</v>
      </c>
      <c r="H18" t="s">
        <v>8294</v>
      </c>
      <c r="I18" t="s">
        <v>8294</v>
      </c>
      <c r="J18" t="s">
        <v>8294</v>
      </c>
      <c r="K18" t="s">
        <v>8294</v>
      </c>
      <c r="L18" t="s">
        <v>8294</v>
      </c>
      <c r="M18" t="s">
        <v>8294</v>
      </c>
      <c r="N18" t="s">
        <v>8294</v>
      </c>
      <c r="O18" t="s">
        <v>8294</v>
      </c>
      <c r="P18" t="s">
        <v>8294</v>
      </c>
      <c r="Q18" t="s">
        <v>8294</v>
      </c>
      <c r="R18" t="s">
        <v>8294</v>
      </c>
    </row>
    <row r="19" spans="1:18">
      <c r="A19" t="s">
        <v>8306</v>
      </c>
      <c r="B19" t="s">
        <v>8274</v>
      </c>
      <c r="C19" s="607" t="s">
        <v>360</v>
      </c>
      <c r="D19">
        <v>258</v>
      </c>
      <c r="E19">
        <v>16</v>
      </c>
      <c r="F19">
        <v>106</v>
      </c>
      <c r="G19">
        <v>12.516414814814816</v>
      </c>
      <c r="H19" t="s">
        <v>8294</v>
      </c>
      <c r="I19" t="s">
        <v>8294</v>
      </c>
      <c r="J19" t="s">
        <v>8294</v>
      </c>
      <c r="K19" t="s">
        <v>8294</v>
      </c>
      <c r="L19" t="s">
        <v>8294</v>
      </c>
      <c r="M19" t="s">
        <v>8294</v>
      </c>
      <c r="N19" t="s">
        <v>8294</v>
      </c>
      <c r="O19" t="s">
        <v>8294</v>
      </c>
      <c r="P19" t="s">
        <v>8294</v>
      </c>
      <c r="Q19" t="s">
        <v>8294</v>
      </c>
      <c r="R19" t="s">
        <v>8294</v>
      </c>
    </row>
    <row r="20" spans="1:18">
      <c r="A20" t="s">
        <v>8875</v>
      </c>
      <c r="B20" t="s">
        <v>8276</v>
      </c>
      <c r="C20" s="607" t="s">
        <v>360</v>
      </c>
      <c r="D20">
        <v>258</v>
      </c>
      <c r="E20">
        <v>17</v>
      </c>
      <c r="F20">
        <v>104</v>
      </c>
      <c r="G20">
        <v>17.967392592592592</v>
      </c>
      <c r="H20" t="s">
        <v>8294</v>
      </c>
      <c r="I20" t="s">
        <v>8294</v>
      </c>
      <c r="J20" t="s">
        <v>8294</v>
      </c>
      <c r="K20" t="s">
        <v>8294</v>
      </c>
      <c r="L20" t="s">
        <v>8294</v>
      </c>
      <c r="M20" t="s">
        <v>8294</v>
      </c>
      <c r="N20" t="s">
        <v>8294</v>
      </c>
      <c r="O20" t="s">
        <v>8294</v>
      </c>
      <c r="P20" t="s">
        <v>8294</v>
      </c>
      <c r="Q20" t="s">
        <v>8294</v>
      </c>
      <c r="R20" t="s">
        <v>8294</v>
      </c>
    </row>
    <row r="21" spans="1:18">
      <c r="A21" t="s">
        <v>8303</v>
      </c>
      <c r="B21" t="s">
        <v>8276</v>
      </c>
      <c r="C21" s="607" t="s">
        <v>360</v>
      </c>
      <c r="D21">
        <v>258</v>
      </c>
      <c r="E21">
        <v>18</v>
      </c>
      <c r="F21">
        <v>105</v>
      </c>
      <c r="G21">
        <v>15.124666666666664</v>
      </c>
      <c r="H21" t="s">
        <v>8294</v>
      </c>
      <c r="I21" t="s">
        <v>8294</v>
      </c>
      <c r="J21" t="s">
        <v>8294</v>
      </c>
      <c r="K21" t="s">
        <v>8294</v>
      </c>
      <c r="L21" t="s">
        <v>8294</v>
      </c>
      <c r="M21" t="s">
        <v>8294</v>
      </c>
      <c r="N21" t="s">
        <v>8294</v>
      </c>
      <c r="O21" t="s">
        <v>8294</v>
      </c>
      <c r="P21" t="s">
        <v>8294</v>
      </c>
      <c r="Q21" t="s">
        <v>8294</v>
      </c>
      <c r="R21" t="s">
        <v>8294</v>
      </c>
    </row>
    <row r="22" spans="1:18">
      <c r="A22" t="s">
        <v>8202</v>
      </c>
      <c r="B22" t="s">
        <v>8276</v>
      </c>
      <c r="C22" s="607" t="s">
        <v>360</v>
      </c>
      <c r="D22">
        <v>258</v>
      </c>
      <c r="E22">
        <v>19</v>
      </c>
      <c r="F22">
        <v>105</v>
      </c>
      <c r="G22">
        <v>17.51514074074074</v>
      </c>
      <c r="H22" t="s">
        <v>8294</v>
      </c>
      <c r="I22" t="s">
        <v>8294</v>
      </c>
      <c r="J22" t="s">
        <v>8294</v>
      </c>
      <c r="K22" t="s">
        <v>8294</v>
      </c>
      <c r="L22" t="s">
        <v>8294</v>
      </c>
      <c r="M22" t="s">
        <v>8294</v>
      </c>
      <c r="N22" t="s">
        <v>8294</v>
      </c>
      <c r="O22" t="s">
        <v>8294</v>
      </c>
      <c r="P22" t="s">
        <v>8294</v>
      </c>
      <c r="Q22" t="s">
        <v>8294</v>
      </c>
      <c r="R22" t="s">
        <v>8294</v>
      </c>
    </row>
    <row r="23" spans="1:18">
      <c r="A23" t="s">
        <v>8874</v>
      </c>
      <c r="B23" t="s">
        <v>8276</v>
      </c>
      <c r="C23" s="607" t="s">
        <v>360</v>
      </c>
      <c r="D23">
        <v>258</v>
      </c>
      <c r="E23">
        <v>20</v>
      </c>
      <c r="F23">
        <v>104</v>
      </c>
      <c r="G23">
        <v>20.546607407407404</v>
      </c>
      <c r="H23" t="s">
        <v>8294</v>
      </c>
      <c r="I23" t="s">
        <v>8294</v>
      </c>
      <c r="J23">
        <v>44.7</v>
      </c>
      <c r="K23">
        <v>18.600000000000001</v>
      </c>
      <c r="L23">
        <v>918.43335111111105</v>
      </c>
      <c r="M23">
        <v>382.16689777777776</v>
      </c>
      <c r="N23">
        <v>26.2</v>
      </c>
      <c r="O23">
        <v>68.7</v>
      </c>
      <c r="P23">
        <v>4.5</v>
      </c>
      <c r="Q23">
        <v>74.2</v>
      </c>
      <c r="R23">
        <v>40.1</v>
      </c>
    </row>
    <row r="24" spans="1:18">
      <c r="A24" t="s">
        <v>8220</v>
      </c>
      <c r="B24" t="s">
        <v>8276</v>
      </c>
      <c r="C24" s="607" t="s">
        <v>360</v>
      </c>
      <c r="D24">
        <v>258</v>
      </c>
      <c r="E24">
        <v>21</v>
      </c>
      <c r="F24">
        <v>107</v>
      </c>
      <c r="G24">
        <v>13.839777777777778</v>
      </c>
      <c r="H24" t="s">
        <v>8294</v>
      </c>
      <c r="I24" t="s">
        <v>8294</v>
      </c>
      <c r="J24" t="s">
        <v>8294</v>
      </c>
      <c r="K24" t="s">
        <v>8294</v>
      </c>
      <c r="L24" t="s">
        <v>8294</v>
      </c>
      <c r="M24" t="s">
        <v>8294</v>
      </c>
      <c r="N24" t="s">
        <v>8294</v>
      </c>
      <c r="O24" t="s">
        <v>8294</v>
      </c>
      <c r="P24" t="s">
        <v>8294</v>
      </c>
      <c r="Q24" t="s">
        <v>8294</v>
      </c>
      <c r="R24" t="s">
        <v>8294</v>
      </c>
    </row>
    <row r="25" spans="1:18">
      <c r="A25" t="s">
        <v>8217</v>
      </c>
      <c r="B25" t="s">
        <v>8276</v>
      </c>
      <c r="C25" s="607" t="s">
        <v>360</v>
      </c>
      <c r="D25">
        <v>258</v>
      </c>
      <c r="E25">
        <v>22</v>
      </c>
      <c r="F25">
        <v>106</v>
      </c>
      <c r="G25">
        <v>9.471881481481482</v>
      </c>
      <c r="H25" t="s">
        <v>8294</v>
      </c>
      <c r="I25" t="s">
        <v>8294</v>
      </c>
      <c r="J25" t="s">
        <v>8294</v>
      </c>
      <c r="K25" t="s">
        <v>8294</v>
      </c>
      <c r="L25" t="s">
        <v>8294</v>
      </c>
      <c r="M25" t="s">
        <v>8294</v>
      </c>
      <c r="N25" t="s">
        <v>8294</v>
      </c>
      <c r="O25" t="s">
        <v>8294</v>
      </c>
      <c r="P25" t="s">
        <v>8294</v>
      </c>
      <c r="Q25" t="s">
        <v>8294</v>
      </c>
      <c r="R25" t="s">
        <v>8294</v>
      </c>
    </row>
    <row r="26" spans="1:18">
      <c r="A26" t="s">
        <v>8217</v>
      </c>
      <c r="B26" t="s">
        <v>8274</v>
      </c>
      <c r="C26" s="607" t="s">
        <v>360</v>
      </c>
      <c r="D26">
        <v>259</v>
      </c>
      <c r="E26">
        <v>11</v>
      </c>
      <c r="F26">
        <v>99</v>
      </c>
      <c r="G26">
        <v>8.5840740740740724</v>
      </c>
      <c r="H26" t="s">
        <v>8294</v>
      </c>
      <c r="I26" t="s">
        <v>8294</v>
      </c>
      <c r="J26" t="s">
        <v>8294</v>
      </c>
      <c r="K26" t="s">
        <v>8294</v>
      </c>
      <c r="L26" t="s">
        <v>8294</v>
      </c>
      <c r="M26" t="s">
        <v>8294</v>
      </c>
      <c r="N26" t="s">
        <v>8294</v>
      </c>
      <c r="O26" t="s">
        <v>8294</v>
      </c>
      <c r="P26" t="s">
        <v>8294</v>
      </c>
      <c r="Q26" t="s">
        <v>8294</v>
      </c>
      <c r="R26" t="s">
        <v>8294</v>
      </c>
    </row>
    <row r="27" spans="1:18">
      <c r="A27" t="s">
        <v>8211</v>
      </c>
      <c r="B27" t="s">
        <v>8274</v>
      </c>
      <c r="C27" s="607" t="s">
        <v>360</v>
      </c>
      <c r="D27">
        <v>259</v>
      </c>
      <c r="E27">
        <v>12</v>
      </c>
      <c r="F27">
        <v>104</v>
      </c>
      <c r="G27">
        <v>11.814444444444444</v>
      </c>
      <c r="H27" t="s">
        <v>8294</v>
      </c>
      <c r="I27" t="s">
        <v>8294</v>
      </c>
      <c r="J27" t="s">
        <v>8294</v>
      </c>
      <c r="K27" t="s">
        <v>8294</v>
      </c>
      <c r="L27" t="s">
        <v>8294</v>
      </c>
      <c r="M27" t="s">
        <v>8294</v>
      </c>
      <c r="N27" t="s">
        <v>8294</v>
      </c>
      <c r="O27" t="s">
        <v>8294</v>
      </c>
      <c r="P27" t="s">
        <v>8294</v>
      </c>
      <c r="Q27" t="s">
        <v>8294</v>
      </c>
      <c r="R27" t="s">
        <v>8294</v>
      </c>
    </row>
    <row r="28" spans="1:18">
      <c r="A28" t="s">
        <v>8305</v>
      </c>
      <c r="B28" t="s">
        <v>8274</v>
      </c>
      <c r="C28" s="607" t="s">
        <v>360</v>
      </c>
      <c r="D28">
        <v>259</v>
      </c>
      <c r="E28">
        <v>13</v>
      </c>
      <c r="F28">
        <v>107</v>
      </c>
      <c r="G28">
        <v>13.545777777777776</v>
      </c>
      <c r="H28" t="s">
        <v>8294</v>
      </c>
      <c r="I28" t="s">
        <v>8294</v>
      </c>
      <c r="J28" t="s">
        <v>8294</v>
      </c>
      <c r="K28" t="s">
        <v>8294</v>
      </c>
      <c r="L28" t="s">
        <v>8294</v>
      </c>
      <c r="M28" t="s">
        <v>8294</v>
      </c>
      <c r="N28" t="s">
        <v>8294</v>
      </c>
      <c r="O28" t="s">
        <v>8294</v>
      </c>
      <c r="P28" t="s">
        <v>8294</v>
      </c>
      <c r="Q28" t="s">
        <v>8294</v>
      </c>
      <c r="R28" t="s">
        <v>8294</v>
      </c>
    </row>
    <row r="29" spans="1:18">
      <c r="A29" t="s">
        <v>8205</v>
      </c>
      <c r="B29" t="s">
        <v>8274</v>
      </c>
      <c r="C29" s="607" t="s">
        <v>360</v>
      </c>
      <c r="D29">
        <v>259</v>
      </c>
      <c r="E29">
        <v>14</v>
      </c>
      <c r="F29">
        <v>100</v>
      </c>
      <c r="G29">
        <v>16.611362962962964</v>
      </c>
      <c r="H29" t="s">
        <v>8294</v>
      </c>
      <c r="I29" t="s">
        <v>8294</v>
      </c>
      <c r="J29">
        <v>51.2</v>
      </c>
      <c r="K29">
        <v>13.6</v>
      </c>
      <c r="L29">
        <v>850.50178370370384</v>
      </c>
      <c r="M29">
        <v>225.91453629629632</v>
      </c>
      <c r="N29">
        <v>35</v>
      </c>
      <c r="O29">
        <v>70.599999999999994</v>
      </c>
      <c r="P29">
        <v>3.6</v>
      </c>
      <c r="Q29">
        <v>61.9</v>
      </c>
      <c r="R29">
        <v>34.200000000000003</v>
      </c>
    </row>
    <row r="30" spans="1:18">
      <c r="A30" t="s">
        <v>8238</v>
      </c>
      <c r="B30" t="s">
        <v>8274</v>
      </c>
      <c r="C30" s="607" t="s">
        <v>360</v>
      </c>
      <c r="D30">
        <v>259</v>
      </c>
      <c r="E30">
        <v>15</v>
      </c>
      <c r="F30">
        <v>102</v>
      </c>
      <c r="G30">
        <v>10.181111111111111</v>
      </c>
      <c r="H30" t="s">
        <v>8294</v>
      </c>
      <c r="I30" t="s">
        <v>8294</v>
      </c>
      <c r="J30" t="s">
        <v>8294</v>
      </c>
      <c r="K30" t="s">
        <v>8294</v>
      </c>
      <c r="L30" t="s">
        <v>8294</v>
      </c>
      <c r="M30" t="s">
        <v>8294</v>
      </c>
      <c r="N30" t="s">
        <v>8294</v>
      </c>
      <c r="O30" t="s">
        <v>8294</v>
      </c>
      <c r="P30" t="s">
        <v>8294</v>
      </c>
      <c r="Q30" t="s">
        <v>8294</v>
      </c>
      <c r="R30" t="s">
        <v>8294</v>
      </c>
    </row>
    <row r="31" spans="1:18">
      <c r="A31" t="s">
        <v>8304</v>
      </c>
      <c r="B31" t="s">
        <v>8274</v>
      </c>
      <c r="C31" s="607" t="s">
        <v>360</v>
      </c>
      <c r="D31">
        <v>259</v>
      </c>
      <c r="E31">
        <v>16</v>
      </c>
      <c r="F31">
        <v>103</v>
      </c>
      <c r="G31">
        <v>17.851970370370367</v>
      </c>
      <c r="H31" t="s">
        <v>8294</v>
      </c>
      <c r="I31" t="s">
        <v>8294</v>
      </c>
      <c r="J31">
        <v>50.5</v>
      </c>
      <c r="K31">
        <v>14.3</v>
      </c>
      <c r="L31">
        <v>901.52450370370354</v>
      </c>
      <c r="M31">
        <v>255.28317629629626</v>
      </c>
      <c r="N31">
        <v>36.9</v>
      </c>
      <c r="O31">
        <v>70.400000000000006</v>
      </c>
      <c r="P31">
        <v>3.9</v>
      </c>
      <c r="Q31">
        <v>72.099999999999994</v>
      </c>
      <c r="R31">
        <v>35.4</v>
      </c>
    </row>
    <row r="32" spans="1:18">
      <c r="A32" t="s">
        <v>7396</v>
      </c>
      <c r="B32" t="s">
        <v>8276</v>
      </c>
      <c r="C32" s="607" t="s">
        <v>360</v>
      </c>
      <c r="D32">
        <v>259</v>
      </c>
      <c r="E32">
        <v>17</v>
      </c>
      <c r="F32">
        <v>105</v>
      </c>
      <c r="G32">
        <v>37.887525925925928</v>
      </c>
      <c r="H32" t="s">
        <v>8294</v>
      </c>
      <c r="I32" t="s">
        <v>8294</v>
      </c>
      <c r="J32">
        <v>45.6</v>
      </c>
      <c r="K32">
        <v>15.6</v>
      </c>
      <c r="L32">
        <v>1727.6711822222223</v>
      </c>
      <c r="M32">
        <v>591.04540444444444</v>
      </c>
      <c r="N32">
        <v>-6.7</v>
      </c>
      <c r="O32">
        <v>59.2</v>
      </c>
      <c r="P32">
        <v>11.1</v>
      </c>
      <c r="Q32">
        <v>14.3</v>
      </c>
      <c r="R32">
        <v>34.4</v>
      </c>
    </row>
    <row r="33" spans="1:18">
      <c r="A33" t="s">
        <v>8304</v>
      </c>
      <c r="B33" t="s">
        <v>8276</v>
      </c>
      <c r="C33" s="607" t="s">
        <v>360</v>
      </c>
      <c r="D33">
        <v>259</v>
      </c>
      <c r="E33">
        <v>18</v>
      </c>
      <c r="F33">
        <v>103</v>
      </c>
      <c r="G33">
        <v>28.476622222222225</v>
      </c>
      <c r="H33" t="s">
        <v>8294</v>
      </c>
      <c r="I33" t="s">
        <v>8294</v>
      </c>
      <c r="J33">
        <v>47.7</v>
      </c>
      <c r="K33">
        <v>17.100000000000001</v>
      </c>
      <c r="L33">
        <v>1358.3348800000003</v>
      </c>
      <c r="M33">
        <v>486.95024000000012</v>
      </c>
      <c r="N33">
        <v>35.4</v>
      </c>
      <c r="O33">
        <v>68.8</v>
      </c>
      <c r="P33">
        <v>4.5999999999999996</v>
      </c>
      <c r="Q33">
        <v>64.3</v>
      </c>
      <c r="R33">
        <v>39.6</v>
      </c>
    </row>
    <row r="34" spans="1:18">
      <c r="A34" t="s">
        <v>8205</v>
      </c>
      <c r="B34" t="s">
        <v>8276</v>
      </c>
      <c r="C34" s="607" t="s">
        <v>360</v>
      </c>
      <c r="D34">
        <v>259</v>
      </c>
      <c r="E34">
        <v>19</v>
      </c>
      <c r="F34">
        <v>100</v>
      </c>
      <c r="G34">
        <v>24.721044444444441</v>
      </c>
      <c r="H34" t="s">
        <v>8294</v>
      </c>
      <c r="I34" t="s">
        <v>8294</v>
      </c>
      <c r="J34">
        <v>48.6</v>
      </c>
      <c r="K34">
        <v>16</v>
      </c>
      <c r="L34">
        <v>1201.4427599999999</v>
      </c>
      <c r="M34">
        <v>395.53671111111106</v>
      </c>
      <c r="N34">
        <v>34.799999999999997</v>
      </c>
      <c r="O34">
        <v>69.5</v>
      </c>
      <c r="P34">
        <v>4.5999999999999996</v>
      </c>
      <c r="Q34">
        <v>59.9</v>
      </c>
      <c r="R34">
        <v>37.700000000000003</v>
      </c>
    </row>
    <row r="35" spans="1:18">
      <c r="A35" t="s">
        <v>8265</v>
      </c>
      <c r="B35" t="s">
        <v>8276</v>
      </c>
      <c r="C35" s="607" t="s">
        <v>360</v>
      </c>
      <c r="D35">
        <v>259</v>
      </c>
      <c r="E35">
        <v>20</v>
      </c>
      <c r="F35">
        <v>108</v>
      </c>
      <c r="G35">
        <v>16.593577777777778</v>
      </c>
      <c r="H35" t="s">
        <v>8294</v>
      </c>
      <c r="I35" t="s">
        <v>8294</v>
      </c>
      <c r="J35">
        <v>42.2</v>
      </c>
      <c r="K35">
        <v>17</v>
      </c>
      <c r="L35">
        <v>700.24898222222225</v>
      </c>
      <c r="M35">
        <v>282.09082222222224</v>
      </c>
      <c r="N35">
        <v>-2.9</v>
      </c>
      <c r="O35">
        <v>60.7</v>
      </c>
      <c r="P35">
        <v>10.1</v>
      </c>
      <c r="Q35">
        <v>76.8</v>
      </c>
      <c r="R35">
        <v>34.799999999999997</v>
      </c>
    </row>
    <row r="36" spans="1:18">
      <c r="A36" t="s">
        <v>8232</v>
      </c>
      <c r="B36" t="s">
        <v>8276</v>
      </c>
      <c r="C36" s="607" t="s">
        <v>360</v>
      </c>
      <c r="D36">
        <v>259</v>
      </c>
      <c r="E36">
        <v>21</v>
      </c>
      <c r="F36">
        <v>106</v>
      </c>
      <c r="G36">
        <v>17.967392592592592</v>
      </c>
      <c r="H36" t="s">
        <v>8294</v>
      </c>
      <c r="I36" t="s">
        <v>8294</v>
      </c>
      <c r="J36">
        <v>45.8</v>
      </c>
      <c r="K36">
        <v>16.899999999999999</v>
      </c>
      <c r="L36">
        <v>822.90658074074065</v>
      </c>
      <c r="M36">
        <v>303.64893481481477</v>
      </c>
      <c r="N36">
        <v>-8.9</v>
      </c>
      <c r="O36">
        <v>60</v>
      </c>
      <c r="P36">
        <v>10.7</v>
      </c>
      <c r="Q36">
        <v>80.900000000000006</v>
      </c>
      <c r="R36">
        <v>37.4</v>
      </c>
    </row>
    <row r="37" spans="1:18">
      <c r="A37" t="s">
        <v>8226</v>
      </c>
      <c r="B37" t="s">
        <v>8276</v>
      </c>
      <c r="C37" s="607" t="s">
        <v>360</v>
      </c>
      <c r="D37">
        <v>259</v>
      </c>
      <c r="E37">
        <v>22</v>
      </c>
      <c r="F37">
        <v>107</v>
      </c>
      <c r="G37">
        <v>10.300888888888887</v>
      </c>
      <c r="H37" t="s">
        <v>8294</v>
      </c>
      <c r="I37" t="s">
        <v>8294</v>
      </c>
      <c r="J37" t="s">
        <v>8294</v>
      </c>
      <c r="K37" t="s">
        <v>8294</v>
      </c>
      <c r="L37" t="s">
        <v>8294</v>
      </c>
      <c r="M37" t="s">
        <v>8294</v>
      </c>
      <c r="N37" t="s">
        <v>8294</v>
      </c>
      <c r="O37" t="s">
        <v>8294</v>
      </c>
      <c r="P37" t="s">
        <v>8294</v>
      </c>
      <c r="Q37" t="s">
        <v>8294</v>
      </c>
      <c r="R37" t="s">
        <v>8294</v>
      </c>
    </row>
    <row r="38" spans="1:18">
      <c r="A38" t="s">
        <v>8265</v>
      </c>
      <c r="B38" t="s">
        <v>8274</v>
      </c>
      <c r="C38" s="607" t="s">
        <v>360</v>
      </c>
      <c r="D38">
        <v>260</v>
      </c>
      <c r="E38">
        <v>11</v>
      </c>
      <c r="F38">
        <v>107</v>
      </c>
      <c r="G38">
        <v>14.546103703703702</v>
      </c>
      <c r="H38" t="s">
        <v>8294</v>
      </c>
      <c r="I38" t="s">
        <v>8294</v>
      </c>
      <c r="J38" t="s">
        <v>8294</v>
      </c>
      <c r="K38" t="s">
        <v>8294</v>
      </c>
      <c r="L38" t="s">
        <v>8294</v>
      </c>
      <c r="M38" t="s">
        <v>8294</v>
      </c>
      <c r="N38" t="s">
        <v>8294</v>
      </c>
      <c r="O38" t="s">
        <v>8294</v>
      </c>
      <c r="P38" t="s">
        <v>8294</v>
      </c>
      <c r="Q38" t="s">
        <v>8294</v>
      </c>
      <c r="R38" t="s">
        <v>8294</v>
      </c>
    </row>
    <row r="39" spans="1:18">
      <c r="A39" t="s">
        <v>8220</v>
      </c>
      <c r="B39" t="s">
        <v>8274</v>
      </c>
      <c r="C39" s="607" t="s">
        <v>360</v>
      </c>
      <c r="D39">
        <v>260</v>
      </c>
      <c r="E39">
        <v>12</v>
      </c>
      <c r="F39">
        <v>107</v>
      </c>
      <c r="G39">
        <v>11.489229629629628</v>
      </c>
      <c r="H39" t="s">
        <v>8294</v>
      </c>
      <c r="I39" t="s">
        <v>8294</v>
      </c>
      <c r="J39" t="s">
        <v>8294</v>
      </c>
      <c r="K39" t="s">
        <v>8294</v>
      </c>
      <c r="L39" t="s">
        <v>8294</v>
      </c>
      <c r="M39" t="s">
        <v>8294</v>
      </c>
      <c r="N39" t="s">
        <v>8294</v>
      </c>
      <c r="O39" t="s">
        <v>8294</v>
      </c>
      <c r="P39" t="s">
        <v>8294</v>
      </c>
      <c r="Q39" t="s">
        <v>8294</v>
      </c>
      <c r="R39" t="s">
        <v>8294</v>
      </c>
    </row>
    <row r="40" spans="1:18">
      <c r="A40" t="s">
        <v>8232</v>
      </c>
      <c r="B40" t="s">
        <v>8274</v>
      </c>
      <c r="C40" s="607" t="s">
        <v>360</v>
      </c>
      <c r="D40">
        <v>260</v>
      </c>
      <c r="E40">
        <v>13</v>
      </c>
      <c r="F40">
        <v>106</v>
      </c>
      <c r="G40">
        <v>14.577318518518517</v>
      </c>
      <c r="H40" t="s">
        <v>8294</v>
      </c>
      <c r="I40" t="s">
        <v>8294</v>
      </c>
      <c r="J40" t="s">
        <v>8294</v>
      </c>
      <c r="K40" t="s">
        <v>8294</v>
      </c>
      <c r="L40" t="s">
        <v>8294</v>
      </c>
      <c r="M40" t="s">
        <v>8294</v>
      </c>
      <c r="N40" t="s">
        <v>8294</v>
      </c>
      <c r="O40" t="s">
        <v>8294</v>
      </c>
      <c r="P40" t="s">
        <v>8294</v>
      </c>
      <c r="Q40" t="s">
        <v>8294</v>
      </c>
      <c r="R40" t="s">
        <v>8294</v>
      </c>
    </row>
    <row r="41" spans="1:18">
      <c r="A41" t="s">
        <v>8199</v>
      </c>
      <c r="B41" t="s">
        <v>8274</v>
      </c>
      <c r="C41" s="607" t="s">
        <v>360</v>
      </c>
      <c r="D41">
        <v>260</v>
      </c>
      <c r="E41">
        <v>14</v>
      </c>
      <c r="F41">
        <v>106</v>
      </c>
      <c r="G41">
        <v>8.0839111111111119</v>
      </c>
      <c r="H41" t="s">
        <v>8294</v>
      </c>
      <c r="I41" t="s">
        <v>8294</v>
      </c>
      <c r="J41" t="s">
        <v>8294</v>
      </c>
      <c r="K41" t="s">
        <v>8294</v>
      </c>
      <c r="L41" t="s">
        <v>8294</v>
      </c>
      <c r="M41" t="s">
        <v>8294</v>
      </c>
      <c r="N41" t="s">
        <v>8294</v>
      </c>
      <c r="O41" t="s">
        <v>8294</v>
      </c>
      <c r="P41" t="s">
        <v>8294</v>
      </c>
      <c r="Q41" t="s">
        <v>8294</v>
      </c>
      <c r="R41" t="s">
        <v>8294</v>
      </c>
    </row>
    <row r="42" spans="1:18">
      <c r="A42" t="s">
        <v>8223</v>
      </c>
      <c r="B42" t="s">
        <v>8274</v>
      </c>
      <c r="C42" s="607" t="s">
        <v>360</v>
      </c>
      <c r="D42">
        <v>260</v>
      </c>
      <c r="E42">
        <v>15</v>
      </c>
      <c r="F42">
        <v>107</v>
      </c>
      <c r="G42">
        <v>11.526251851851852</v>
      </c>
      <c r="H42" t="s">
        <v>8294</v>
      </c>
      <c r="I42" t="s">
        <v>8294</v>
      </c>
      <c r="J42" t="s">
        <v>8294</v>
      </c>
      <c r="K42" t="s">
        <v>8294</v>
      </c>
      <c r="L42" t="s">
        <v>8294</v>
      </c>
      <c r="M42" t="s">
        <v>8294</v>
      </c>
      <c r="N42" t="s">
        <v>8294</v>
      </c>
      <c r="O42" t="s">
        <v>8294</v>
      </c>
      <c r="P42" t="s">
        <v>8294</v>
      </c>
      <c r="Q42" t="s">
        <v>8294</v>
      </c>
      <c r="R42" t="s">
        <v>8294</v>
      </c>
    </row>
    <row r="43" spans="1:18">
      <c r="A43" t="s">
        <v>8202</v>
      </c>
      <c r="B43" t="s">
        <v>8274</v>
      </c>
      <c r="C43" s="607" t="s">
        <v>360</v>
      </c>
      <c r="D43">
        <v>260</v>
      </c>
      <c r="E43">
        <v>16</v>
      </c>
      <c r="F43">
        <v>103</v>
      </c>
      <c r="G43">
        <v>10.848237037037038</v>
      </c>
      <c r="H43" t="s">
        <v>8294</v>
      </c>
      <c r="I43" t="s">
        <v>8294</v>
      </c>
      <c r="J43" t="s">
        <v>8294</v>
      </c>
      <c r="K43" t="s">
        <v>8294</v>
      </c>
      <c r="L43" t="s">
        <v>8294</v>
      </c>
      <c r="M43" t="s">
        <v>8294</v>
      </c>
      <c r="N43" t="s">
        <v>8294</v>
      </c>
      <c r="O43" t="s">
        <v>8294</v>
      </c>
      <c r="P43" t="s">
        <v>8294</v>
      </c>
      <c r="Q43" t="s">
        <v>8294</v>
      </c>
      <c r="R43" t="s">
        <v>8294</v>
      </c>
    </row>
    <row r="44" spans="1:18">
      <c r="A44" t="s">
        <v>8238</v>
      </c>
      <c r="B44" t="s">
        <v>8276</v>
      </c>
      <c r="C44" s="607" t="s">
        <v>360</v>
      </c>
      <c r="D44">
        <v>260</v>
      </c>
      <c r="E44">
        <v>17</v>
      </c>
      <c r="F44">
        <v>102</v>
      </c>
      <c r="G44">
        <v>16.558007407407409</v>
      </c>
      <c r="H44" t="s">
        <v>8294</v>
      </c>
      <c r="I44" t="s">
        <v>8294</v>
      </c>
      <c r="J44" t="s">
        <v>8294</v>
      </c>
      <c r="K44" t="s">
        <v>8294</v>
      </c>
      <c r="L44" t="s">
        <v>8294</v>
      </c>
      <c r="M44" t="s">
        <v>8294</v>
      </c>
      <c r="N44" t="s">
        <v>8294</v>
      </c>
      <c r="O44" t="s">
        <v>8294</v>
      </c>
      <c r="P44" t="s">
        <v>8294</v>
      </c>
      <c r="Q44" t="s">
        <v>8294</v>
      </c>
      <c r="R44" t="s">
        <v>8294</v>
      </c>
    </row>
    <row r="45" spans="1:18">
      <c r="A45" t="s">
        <v>8306</v>
      </c>
      <c r="B45" t="s">
        <v>8276</v>
      </c>
      <c r="C45" s="607" t="s">
        <v>360</v>
      </c>
      <c r="D45">
        <v>260</v>
      </c>
      <c r="E45">
        <v>18</v>
      </c>
      <c r="F45">
        <v>107</v>
      </c>
      <c r="G45">
        <v>18.842133333333333</v>
      </c>
      <c r="H45" t="s">
        <v>8294</v>
      </c>
      <c r="I45" t="s">
        <v>8294</v>
      </c>
      <c r="J45" t="s">
        <v>8294</v>
      </c>
      <c r="K45" t="s">
        <v>8294</v>
      </c>
      <c r="L45" t="s">
        <v>8294</v>
      </c>
      <c r="M45" t="s">
        <v>8294</v>
      </c>
      <c r="N45" t="s">
        <v>8294</v>
      </c>
      <c r="O45" t="s">
        <v>8294</v>
      </c>
      <c r="P45" t="s">
        <v>8294</v>
      </c>
      <c r="Q45" t="s">
        <v>8294</v>
      </c>
      <c r="R45" t="s">
        <v>8294</v>
      </c>
    </row>
    <row r="46" spans="1:18">
      <c r="A46" t="s">
        <v>8223</v>
      </c>
      <c r="B46" t="s">
        <v>8276</v>
      </c>
      <c r="C46" s="607" t="s">
        <v>360</v>
      </c>
      <c r="D46">
        <v>260</v>
      </c>
      <c r="E46">
        <v>19</v>
      </c>
      <c r="F46">
        <v>107</v>
      </c>
      <c r="G46">
        <v>20.001437037037039</v>
      </c>
      <c r="H46" t="s">
        <v>8294</v>
      </c>
      <c r="I46" t="s">
        <v>8294</v>
      </c>
      <c r="J46">
        <v>46.5</v>
      </c>
      <c r="K46">
        <v>15.5</v>
      </c>
      <c r="L46">
        <v>930.0668222222223</v>
      </c>
      <c r="M46">
        <v>310.02227407407412</v>
      </c>
      <c r="N46">
        <v>-11</v>
      </c>
      <c r="O46">
        <v>57.2</v>
      </c>
      <c r="P46">
        <v>11.1</v>
      </c>
      <c r="Q46">
        <v>62.9</v>
      </c>
      <c r="R46">
        <v>34.799999999999997</v>
      </c>
    </row>
    <row r="47" spans="1:18">
      <c r="A47" t="s">
        <v>8211</v>
      </c>
      <c r="B47" t="s">
        <v>8276</v>
      </c>
      <c r="C47" s="607" t="s">
        <v>360</v>
      </c>
      <c r="D47">
        <v>260</v>
      </c>
      <c r="E47">
        <v>20</v>
      </c>
      <c r="F47">
        <v>104</v>
      </c>
      <c r="G47">
        <v>16.611362962962964</v>
      </c>
      <c r="H47" t="s">
        <v>8294</v>
      </c>
      <c r="I47" t="s">
        <v>8294</v>
      </c>
      <c r="J47" t="s">
        <v>8294</v>
      </c>
      <c r="K47" t="s">
        <v>8294</v>
      </c>
      <c r="L47" t="s">
        <v>8294</v>
      </c>
      <c r="M47" t="s">
        <v>8294</v>
      </c>
      <c r="N47" t="s">
        <v>8294</v>
      </c>
      <c r="O47" t="s">
        <v>8294</v>
      </c>
      <c r="P47" t="s">
        <v>8294</v>
      </c>
      <c r="Q47" t="s">
        <v>8294</v>
      </c>
      <c r="R47" t="s">
        <v>8294</v>
      </c>
    </row>
    <row r="48" spans="1:18">
      <c r="A48" t="s">
        <v>8214</v>
      </c>
      <c r="B48" t="s">
        <v>8276</v>
      </c>
      <c r="C48" s="607" t="s">
        <v>360</v>
      </c>
      <c r="D48">
        <v>260</v>
      </c>
      <c r="E48">
        <v>21</v>
      </c>
      <c r="F48">
        <v>106</v>
      </c>
      <c r="G48">
        <v>20.679451851851852</v>
      </c>
      <c r="H48" t="s">
        <v>8294</v>
      </c>
      <c r="I48" t="s">
        <v>8294</v>
      </c>
      <c r="J48">
        <v>47.1</v>
      </c>
      <c r="K48">
        <v>18</v>
      </c>
      <c r="L48">
        <v>974.00218222222225</v>
      </c>
      <c r="M48">
        <v>372.23013333333336</v>
      </c>
      <c r="N48">
        <v>38.200000000000003</v>
      </c>
      <c r="O48">
        <v>70.099999999999994</v>
      </c>
      <c r="P48">
        <v>3.5</v>
      </c>
      <c r="Q48">
        <v>91.9</v>
      </c>
      <c r="R48">
        <v>40.9</v>
      </c>
    </row>
    <row r="49" spans="1:18">
      <c r="A49" t="s">
        <v>8235</v>
      </c>
      <c r="B49" t="s">
        <v>8276</v>
      </c>
      <c r="C49" s="607" t="s">
        <v>360</v>
      </c>
      <c r="D49">
        <v>260</v>
      </c>
      <c r="E49">
        <v>22</v>
      </c>
      <c r="F49">
        <v>106</v>
      </c>
      <c r="G49">
        <v>29.398911111111108</v>
      </c>
      <c r="H49" t="s">
        <v>8294</v>
      </c>
      <c r="I49" t="s">
        <v>8294</v>
      </c>
      <c r="J49">
        <v>44.7</v>
      </c>
      <c r="K49">
        <v>15.6</v>
      </c>
      <c r="L49">
        <v>1314.1313266666666</v>
      </c>
      <c r="M49">
        <v>458.62301333333329</v>
      </c>
      <c r="N49">
        <v>-7.7</v>
      </c>
      <c r="O49">
        <v>62.4</v>
      </c>
      <c r="P49">
        <v>8.8000000000000007</v>
      </c>
      <c r="Q49">
        <v>25.8</v>
      </c>
      <c r="R49">
        <v>33.6</v>
      </c>
    </row>
    <row r="50" spans="1:18">
      <c r="A50" t="s">
        <v>8876</v>
      </c>
      <c r="B50" t="s">
        <v>8274</v>
      </c>
      <c r="C50" s="607" t="s">
        <v>360</v>
      </c>
      <c r="D50">
        <v>262</v>
      </c>
      <c r="E50">
        <v>11</v>
      </c>
      <c r="F50">
        <v>103</v>
      </c>
      <c r="G50">
        <v>22.011888888888887</v>
      </c>
      <c r="H50" t="s">
        <v>8294</v>
      </c>
      <c r="I50" t="s">
        <v>8294</v>
      </c>
      <c r="J50">
        <v>45.6</v>
      </c>
      <c r="K50">
        <v>13.5</v>
      </c>
      <c r="L50">
        <v>1003.7421333333333</v>
      </c>
      <c r="M50">
        <v>297.16049999999996</v>
      </c>
      <c r="N50">
        <v>-12.6</v>
      </c>
      <c r="O50">
        <v>57.7</v>
      </c>
      <c r="P50">
        <v>10.7</v>
      </c>
      <c r="Q50">
        <v>15.6</v>
      </c>
      <c r="R50">
        <v>29.7</v>
      </c>
    </row>
    <row r="51" spans="1:18">
      <c r="A51" t="s">
        <v>7858</v>
      </c>
      <c r="B51" t="s">
        <v>8274</v>
      </c>
      <c r="C51" s="607" t="s">
        <v>360</v>
      </c>
      <c r="D51">
        <v>262</v>
      </c>
      <c r="E51">
        <v>12</v>
      </c>
      <c r="F51">
        <v>105</v>
      </c>
      <c r="G51">
        <v>17.552888888888887</v>
      </c>
      <c r="H51" t="s">
        <v>8294</v>
      </c>
      <c r="I51" t="s">
        <v>8294</v>
      </c>
      <c r="J51" t="s">
        <v>8294</v>
      </c>
      <c r="K51" t="s">
        <v>8294</v>
      </c>
      <c r="L51" t="s">
        <v>8294</v>
      </c>
      <c r="M51" t="s">
        <v>8294</v>
      </c>
      <c r="N51" t="s">
        <v>8294</v>
      </c>
      <c r="O51" t="s">
        <v>8294</v>
      </c>
      <c r="P51" t="s">
        <v>8294</v>
      </c>
      <c r="Q51" t="s">
        <v>8294</v>
      </c>
      <c r="R51" t="s">
        <v>8294</v>
      </c>
    </row>
    <row r="52" spans="1:18">
      <c r="A52" t="s">
        <v>8877</v>
      </c>
      <c r="B52" t="s">
        <v>8274</v>
      </c>
      <c r="C52" s="607" t="s">
        <v>360</v>
      </c>
      <c r="D52">
        <v>262</v>
      </c>
      <c r="E52">
        <v>13</v>
      </c>
      <c r="F52">
        <v>107</v>
      </c>
      <c r="G52">
        <v>12.854696296296295</v>
      </c>
      <c r="H52" t="s">
        <v>8294</v>
      </c>
      <c r="I52" t="s">
        <v>8294</v>
      </c>
      <c r="J52" t="s">
        <v>8294</v>
      </c>
      <c r="K52" t="s">
        <v>8294</v>
      </c>
      <c r="L52" t="s">
        <v>8294</v>
      </c>
      <c r="M52" t="s">
        <v>8294</v>
      </c>
      <c r="N52" t="s">
        <v>8294</v>
      </c>
      <c r="O52" t="s">
        <v>8294</v>
      </c>
      <c r="P52" t="s">
        <v>8294</v>
      </c>
      <c r="Q52" t="s">
        <v>8294</v>
      </c>
      <c r="R52" t="s">
        <v>8294</v>
      </c>
    </row>
    <row r="53" spans="1:18">
      <c r="A53" t="s">
        <v>7724</v>
      </c>
      <c r="B53" t="s">
        <v>8274</v>
      </c>
      <c r="C53" s="607" t="s">
        <v>360</v>
      </c>
      <c r="D53">
        <v>262</v>
      </c>
      <c r="E53">
        <v>14</v>
      </c>
      <c r="F53">
        <v>100</v>
      </c>
      <c r="G53">
        <v>15.189999999999998</v>
      </c>
      <c r="H53" t="s">
        <v>8294</v>
      </c>
      <c r="I53" t="s">
        <v>8294</v>
      </c>
      <c r="J53" t="s">
        <v>8294</v>
      </c>
      <c r="K53" t="s">
        <v>8294</v>
      </c>
      <c r="L53" t="s">
        <v>8294</v>
      </c>
      <c r="M53" t="s">
        <v>8294</v>
      </c>
      <c r="N53" t="s">
        <v>8294</v>
      </c>
      <c r="O53" t="s">
        <v>8294</v>
      </c>
      <c r="P53" t="s">
        <v>8294</v>
      </c>
      <c r="Q53" t="s">
        <v>8294</v>
      </c>
      <c r="R53" t="s">
        <v>8294</v>
      </c>
    </row>
    <row r="54" spans="1:18">
      <c r="A54" t="s">
        <v>7396</v>
      </c>
      <c r="B54" t="s">
        <v>8274</v>
      </c>
      <c r="C54" s="607" t="s">
        <v>360</v>
      </c>
      <c r="D54">
        <v>262</v>
      </c>
      <c r="E54">
        <v>15</v>
      </c>
      <c r="F54" t="s">
        <v>8294</v>
      </c>
      <c r="G54" t="s">
        <v>8294</v>
      </c>
      <c r="H54" t="s">
        <v>8294</v>
      </c>
      <c r="I54" t="s">
        <v>8294</v>
      </c>
      <c r="J54" t="s">
        <v>8294</v>
      </c>
      <c r="K54" t="s">
        <v>8294</v>
      </c>
      <c r="L54" t="s">
        <v>8294</v>
      </c>
      <c r="M54" t="s">
        <v>8294</v>
      </c>
      <c r="N54" t="s">
        <v>8294</v>
      </c>
      <c r="O54" t="s">
        <v>8294</v>
      </c>
      <c r="P54" t="s">
        <v>8294</v>
      </c>
      <c r="Q54" t="s">
        <v>8294</v>
      </c>
      <c r="R54" t="s">
        <v>8294</v>
      </c>
    </row>
    <row r="55" spans="1:18">
      <c r="A55" t="s">
        <v>7655</v>
      </c>
      <c r="B55" t="s">
        <v>8274</v>
      </c>
      <c r="C55" s="607" t="s">
        <v>360</v>
      </c>
      <c r="D55">
        <v>262</v>
      </c>
      <c r="E55">
        <v>16</v>
      </c>
      <c r="F55">
        <v>106</v>
      </c>
      <c r="G55">
        <v>18.565555555555555</v>
      </c>
      <c r="H55" t="s">
        <v>8294</v>
      </c>
      <c r="I55" t="s">
        <v>8294</v>
      </c>
      <c r="J55" t="s">
        <v>8294</v>
      </c>
      <c r="K55" t="s">
        <v>8294</v>
      </c>
      <c r="L55" t="s">
        <v>8294</v>
      </c>
      <c r="M55" t="s">
        <v>8294</v>
      </c>
      <c r="N55" t="s">
        <v>8294</v>
      </c>
      <c r="O55" t="s">
        <v>8294</v>
      </c>
      <c r="P55" t="s">
        <v>8294</v>
      </c>
      <c r="Q55" t="s">
        <v>8294</v>
      </c>
      <c r="R55" t="s">
        <v>8294</v>
      </c>
    </row>
    <row r="56" spans="1:18">
      <c r="A56" t="s">
        <v>7741</v>
      </c>
      <c r="B56" t="s">
        <v>8276</v>
      </c>
      <c r="C56" s="607" t="s">
        <v>360</v>
      </c>
      <c r="D56">
        <v>262</v>
      </c>
      <c r="E56">
        <v>17</v>
      </c>
      <c r="F56">
        <v>111</v>
      </c>
      <c r="G56">
        <v>21.893925925925924</v>
      </c>
      <c r="H56" t="s">
        <v>8294</v>
      </c>
      <c r="I56" t="s">
        <v>8294</v>
      </c>
      <c r="J56">
        <v>45.7</v>
      </c>
      <c r="K56">
        <v>16.7</v>
      </c>
      <c r="L56">
        <v>1000.5524148148148</v>
      </c>
      <c r="M56">
        <v>365.62856296296292</v>
      </c>
      <c r="N56">
        <v>30.2</v>
      </c>
      <c r="O56">
        <v>67.599999999999994</v>
      </c>
      <c r="P56">
        <v>3.7</v>
      </c>
      <c r="Q56">
        <v>62.3</v>
      </c>
      <c r="R56">
        <v>36.799999999999997</v>
      </c>
    </row>
    <row r="57" spans="1:18">
      <c r="A57" t="s">
        <v>7682</v>
      </c>
      <c r="B57" t="s">
        <v>8276</v>
      </c>
      <c r="C57" s="607" t="s">
        <v>360</v>
      </c>
      <c r="D57">
        <v>262</v>
      </c>
      <c r="E57">
        <v>18</v>
      </c>
      <c r="F57">
        <v>105</v>
      </c>
      <c r="G57">
        <v>32.136740740740741</v>
      </c>
      <c r="H57" t="s">
        <v>8294</v>
      </c>
      <c r="I57" t="s">
        <v>8294</v>
      </c>
      <c r="J57">
        <v>46.6</v>
      </c>
      <c r="K57">
        <v>14.7</v>
      </c>
      <c r="L57">
        <v>1497.5721185185187</v>
      </c>
      <c r="M57">
        <v>472.41008888888888</v>
      </c>
      <c r="N57">
        <v>-10.6</v>
      </c>
      <c r="O57">
        <v>61.3</v>
      </c>
      <c r="P57">
        <v>10.199999999999999</v>
      </c>
      <c r="Q57">
        <v>8.1</v>
      </c>
      <c r="R57">
        <v>33.200000000000003</v>
      </c>
    </row>
    <row r="58" spans="1:18">
      <c r="A58" t="s">
        <v>7773</v>
      </c>
      <c r="B58" t="s">
        <v>8276</v>
      </c>
      <c r="C58" s="607" t="s">
        <v>360</v>
      </c>
      <c r="D58">
        <v>262</v>
      </c>
      <c r="E58">
        <v>19</v>
      </c>
      <c r="F58">
        <v>104</v>
      </c>
      <c r="G58">
        <v>38.266822222222224</v>
      </c>
      <c r="H58" t="s">
        <v>8294</v>
      </c>
      <c r="I58" t="s">
        <v>8294</v>
      </c>
      <c r="J58">
        <v>47.9</v>
      </c>
      <c r="K58">
        <v>13.5</v>
      </c>
      <c r="L58">
        <v>1832.9807844444445</v>
      </c>
      <c r="M58">
        <v>516.60210000000006</v>
      </c>
      <c r="N58">
        <v>-13.2</v>
      </c>
      <c r="O58">
        <v>60.6</v>
      </c>
      <c r="P58">
        <v>10.6</v>
      </c>
      <c r="Q58">
        <v>4.2</v>
      </c>
      <c r="R58">
        <v>31.4</v>
      </c>
    </row>
    <row r="59" spans="1:18">
      <c r="A59" t="s">
        <v>7864</v>
      </c>
      <c r="B59" t="s">
        <v>8276</v>
      </c>
      <c r="C59" s="607" t="s">
        <v>360</v>
      </c>
      <c r="D59">
        <v>262</v>
      </c>
      <c r="E59">
        <v>20</v>
      </c>
      <c r="F59">
        <v>107</v>
      </c>
      <c r="G59">
        <v>28.354666666666667</v>
      </c>
      <c r="H59" t="s">
        <v>8294</v>
      </c>
      <c r="I59" t="s">
        <v>8294</v>
      </c>
      <c r="J59">
        <v>45.1</v>
      </c>
      <c r="K59">
        <v>16.2</v>
      </c>
      <c r="L59">
        <v>1278.7954666666667</v>
      </c>
      <c r="M59">
        <v>459.34559999999999</v>
      </c>
      <c r="N59">
        <v>10.4</v>
      </c>
      <c r="O59">
        <v>63.5</v>
      </c>
      <c r="P59">
        <v>7.8</v>
      </c>
      <c r="Q59">
        <v>58.6</v>
      </c>
      <c r="R59">
        <v>35.200000000000003</v>
      </c>
    </row>
    <row r="60" spans="1:18">
      <c r="A60" t="s">
        <v>8878</v>
      </c>
      <c r="B60" t="s">
        <v>8276</v>
      </c>
      <c r="C60" s="607" t="s">
        <v>360</v>
      </c>
      <c r="D60">
        <v>262</v>
      </c>
      <c r="E60">
        <v>21</v>
      </c>
      <c r="F60">
        <v>107</v>
      </c>
      <c r="G60">
        <v>35.89631111111111</v>
      </c>
      <c r="H60" t="s">
        <v>8294</v>
      </c>
      <c r="I60" t="s">
        <v>8294</v>
      </c>
      <c r="J60">
        <v>47.6</v>
      </c>
      <c r="K60">
        <v>13.1</v>
      </c>
      <c r="L60">
        <v>1708.6644088888888</v>
      </c>
      <c r="M60">
        <v>470.24167555555556</v>
      </c>
      <c r="N60">
        <v>-12.1</v>
      </c>
      <c r="O60">
        <v>62.6</v>
      </c>
      <c r="P60">
        <v>9.5</v>
      </c>
      <c r="Q60">
        <v>14.7</v>
      </c>
      <c r="R60">
        <v>30.3</v>
      </c>
    </row>
    <row r="61" spans="1:18">
      <c r="A61" t="s">
        <v>7659</v>
      </c>
      <c r="B61" t="s">
        <v>8276</v>
      </c>
      <c r="C61" s="607" t="s">
        <v>360</v>
      </c>
      <c r="D61">
        <v>262</v>
      </c>
      <c r="E61">
        <v>22</v>
      </c>
      <c r="F61">
        <v>105</v>
      </c>
      <c r="G61">
        <v>26.752911111111111</v>
      </c>
      <c r="H61" t="s">
        <v>8294</v>
      </c>
      <c r="I61" t="s">
        <v>8294</v>
      </c>
      <c r="J61">
        <v>45.9</v>
      </c>
      <c r="K61">
        <v>16</v>
      </c>
      <c r="L61">
        <v>1227.9586199999999</v>
      </c>
      <c r="M61">
        <v>428.04657777777777</v>
      </c>
      <c r="N61">
        <v>-10.199999999999999</v>
      </c>
      <c r="O61">
        <v>60.5</v>
      </c>
      <c r="P61">
        <v>11.2</v>
      </c>
      <c r="Q61">
        <v>68.900000000000006</v>
      </c>
      <c r="R61">
        <v>35.4</v>
      </c>
    </row>
    <row r="62" spans="1:18">
      <c r="A62" t="s">
        <v>8879</v>
      </c>
      <c r="B62" t="s">
        <v>8274</v>
      </c>
      <c r="C62" s="607" t="s">
        <v>360</v>
      </c>
      <c r="D62">
        <v>263</v>
      </c>
      <c r="E62">
        <v>11</v>
      </c>
      <c r="F62">
        <v>103</v>
      </c>
      <c r="G62">
        <v>26.301022222222219</v>
      </c>
      <c r="H62" t="s">
        <v>8294</v>
      </c>
      <c r="I62" t="s">
        <v>8294</v>
      </c>
      <c r="J62">
        <v>48.3</v>
      </c>
      <c r="K62">
        <v>12</v>
      </c>
      <c r="L62">
        <v>1270.339373333333</v>
      </c>
      <c r="M62">
        <v>315.61226666666664</v>
      </c>
      <c r="N62">
        <v>-12.8</v>
      </c>
      <c r="O62">
        <v>63</v>
      </c>
      <c r="P62">
        <v>9.3000000000000007</v>
      </c>
      <c r="Q62">
        <v>11.4</v>
      </c>
      <c r="R62">
        <v>28.1</v>
      </c>
    </row>
    <row r="63" spans="1:18">
      <c r="A63" t="s">
        <v>7692</v>
      </c>
      <c r="B63" t="s">
        <v>8274</v>
      </c>
      <c r="C63" s="607" t="s">
        <v>360</v>
      </c>
      <c r="D63">
        <v>263</v>
      </c>
      <c r="E63">
        <v>12</v>
      </c>
      <c r="F63">
        <v>108</v>
      </c>
      <c r="G63">
        <v>15.796874074074074</v>
      </c>
      <c r="H63" t="s">
        <v>8294</v>
      </c>
      <c r="I63" t="s">
        <v>8294</v>
      </c>
      <c r="J63" t="s">
        <v>8294</v>
      </c>
      <c r="K63" t="s">
        <v>8294</v>
      </c>
      <c r="L63" t="s">
        <v>8294</v>
      </c>
      <c r="M63" t="s">
        <v>8294</v>
      </c>
      <c r="N63" t="s">
        <v>8294</v>
      </c>
      <c r="O63" t="s">
        <v>8294</v>
      </c>
      <c r="P63" t="s">
        <v>8294</v>
      </c>
      <c r="Q63" t="s">
        <v>8294</v>
      </c>
      <c r="R63" t="s">
        <v>8294</v>
      </c>
    </row>
    <row r="64" spans="1:18">
      <c r="A64" t="s">
        <v>7736</v>
      </c>
      <c r="B64" t="s">
        <v>8274</v>
      </c>
      <c r="C64" s="607" t="s">
        <v>360</v>
      </c>
      <c r="D64">
        <v>263</v>
      </c>
      <c r="E64">
        <v>13</v>
      </c>
      <c r="F64">
        <v>105</v>
      </c>
      <c r="G64">
        <v>16.85962962962963</v>
      </c>
      <c r="H64" t="s">
        <v>8294</v>
      </c>
      <c r="I64" t="s">
        <v>8294</v>
      </c>
      <c r="J64">
        <v>48.6</v>
      </c>
      <c r="K64">
        <v>11.6</v>
      </c>
      <c r="L64">
        <v>819.37800000000004</v>
      </c>
      <c r="M64">
        <v>195.57170370370369</v>
      </c>
      <c r="N64">
        <v>-14.3</v>
      </c>
      <c r="O64">
        <v>61</v>
      </c>
      <c r="P64">
        <v>10.1</v>
      </c>
      <c r="Q64">
        <v>12.2</v>
      </c>
      <c r="R64">
        <v>27.4</v>
      </c>
    </row>
    <row r="65" spans="1:18">
      <c r="A65" t="s">
        <v>7758</v>
      </c>
      <c r="B65" t="s">
        <v>8274</v>
      </c>
      <c r="C65" s="607" t="s">
        <v>360</v>
      </c>
      <c r="D65">
        <v>263</v>
      </c>
      <c r="E65">
        <v>14</v>
      </c>
      <c r="F65">
        <v>103</v>
      </c>
      <c r="G65">
        <v>16.895925925925926</v>
      </c>
      <c r="H65" t="s">
        <v>8294</v>
      </c>
      <c r="I65" t="s">
        <v>8294</v>
      </c>
      <c r="J65">
        <v>48.4</v>
      </c>
      <c r="K65">
        <v>12.8</v>
      </c>
      <c r="L65">
        <v>817.76281481481476</v>
      </c>
      <c r="M65">
        <v>216.26785185185187</v>
      </c>
      <c r="N65">
        <v>-13.9</v>
      </c>
      <c r="O65">
        <v>60.3</v>
      </c>
      <c r="P65">
        <v>11.3</v>
      </c>
      <c r="Q65">
        <v>7.4</v>
      </c>
      <c r="R65">
        <v>30</v>
      </c>
    </row>
    <row r="66" spans="1:18">
      <c r="A66" t="s">
        <v>7768</v>
      </c>
      <c r="B66" t="s">
        <v>8274</v>
      </c>
      <c r="C66" s="607" t="s">
        <v>360</v>
      </c>
      <c r="D66">
        <v>263</v>
      </c>
      <c r="E66">
        <v>15</v>
      </c>
      <c r="F66">
        <v>104</v>
      </c>
      <c r="G66">
        <v>14.468066666666665</v>
      </c>
      <c r="H66" t="s">
        <v>8294</v>
      </c>
      <c r="I66" t="s">
        <v>8294</v>
      </c>
      <c r="J66" t="s">
        <v>8294</v>
      </c>
      <c r="K66" t="s">
        <v>8294</v>
      </c>
      <c r="L66" t="s">
        <v>8294</v>
      </c>
      <c r="M66" t="s">
        <v>8294</v>
      </c>
      <c r="N66" t="s">
        <v>8294</v>
      </c>
      <c r="O66" t="s">
        <v>8294</v>
      </c>
      <c r="P66" t="s">
        <v>8294</v>
      </c>
      <c r="Q66" t="s">
        <v>8294</v>
      </c>
      <c r="R66" t="s">
        <v>8294</v>
      </c>
    </row>
    <row r="67" spans="1:18">
      <c r="A67" t="s">
        <v>7774</v>
      </c>
      <c r="B67" t="s">
        <v>8274</v>
      </c>
      <c r="C67" s="607" t="s">
        <v>360</v>
      </c>
      <c r="D67">
        <v>263</v>
      </c>
      <c r="E67">
        <v>16</v>
      </c>
      <c r="F67">
        <v>103</v>
      </c>
      <c r="G67">
        <v>22.953777777777777</v>
      </c>
      <c r="H67" t="s">
        <v>8294</v>
      </c>
      <c r="I67" t="s">
        <v>8294</v>
      </c>
      <c r="J67">
        <v>48.3</v>
      </c>
      <c r="K67">
        <v>12.4</v>
      </c>
      <c r="L67">
        <v>1108.6674666666665</v>
      </c>
      <c r="M67">
        <v>284.62684444444443</v>
      </c>
      <c r="N67">
        <v>-10.199999999999999</v>
      </c>
      <c r="O67">
        <v>63.5</v>
      </c>
      <c r="P67">
        <v>9.3000000000000007</v>
      </c>
      <c r="Q67">
        <v>8.1</v>
      </c>
      <c r="R67">
        <v>29</v>
      </c>
    </row>
    <row r="68" spans="1:18">
      <c r="A68" t="s">
        <v>7667</v>
      </c>
      <c r="B68" t="s">
        <v>8276</v>
      </c>
      <c r="C68" s="607" t="s">
        <v>360</v>
      </c>
      <c r="D68">
        <v>263</v>
      </c>
      <c r="E68">
        <v>17</v>
      </c>
      <c r="F68">
        <v>105</v>
      </c>
      <c r="G68">
        <v>23.316377777777781</v>
      </c>
      <c r="H68" t="s">
        <v>8294</v>
      </c>
      <c r="I68" t="s">
        <v>8294</v>
      </c>
      <c r="J68">
        <v>42.8</v>
      </c>
      <c r="K68">
        <v>17.5</v>
      </c>
      <c r="L68">
        <v>997.94096888888896</v>
      </c>
      <c r="M68">
        <v>408.03661111111114</v>
      </c>
      <c r="N68">
        <v>-10.199999999999999</v>
      </c>
      <c r="O68">
        <v>56.3</v>
      </c>
      <c r="P68">
        <v>13.3</v>
      </c>
      <c r="Q68">
        <v>28.8</v>
      </c>
      <c r="R68">
        <v>36.299999999999997</v>
      </c>
    </row>
    <row r="69" spans="1:18">
      <c r="A69" t="s">
        <v>7733</v>
      </c>
      <c r="B69" t="s">
        <v>8276</v>
      </c>
      <c r="C69" s="607" t="s">
        <v>360</v>
      </c>
      <c r="D69">
        <v>263</v>
      </c>
      <c r="E69">
        <v>18</v>
      </c>
      <c r="F69" t="s">
        <v>8294</v>
      </c>
      <c r="G69">
        <v>29.57712592592593</v>
      </c>
      <c r="H69" t="s">
        <v>8294</v>
      </c>
      <c r="I69" t="s">
        <v>8294</v>
      </c>
      <c r="J69">
        <v>46.1</v>
      </c>
      <c r="K69">
        <v>14.1</v>
      </c>
      <c r="L69">
        <v>1363.5055051851855</v>
      </c>
      <c r="M69">
        <v>417.0374755555556</v>
      </c>
      <c r="N69">
        <v>-7.2</v>
      </c>
      <c r="O69">
        <v>61.1</v>
      </c>
      <c r="P69">
        <v>9.6</v>
      </c>
      <c r="Q69">
        <v>11.3</v>
      </c>
      <c r="R69">
        <v>31.4</v>
      </c>
    </row>
    <row r="70" spans="1:18">
      <c r="A70" t="s">
        <v>7673</v>
      </c>
      <c r="B70" t="s">
        <v>8276</v>
      </c>
      <c r="C70" s="607" t="s">
        <v>360</v>
      </c>
      <c r="D70">
        <v>263</v>
      </c>
      <c r="E70">
        <v>19</v>
      </c>
      <c r="F70">
        <v>108</v>
      </c>
      <c r="G70">
        <v>24.952251851851852</v>
      </c>
      <c r="H70" t="s">
        <v>8294</v>
      </c>
      <c r="I70" t="s">
        <v>8294</v>
      </c>
      <c r="J70">
        <v>44.8</v>
      </c>
      <c r="K70">
        <v>15</v>
      </c>
      <c r="L70">
        <v>1117.8608829629629</v>
      </c>
      <c r="M70">
        <v>374.2837777777778</v>
      </c>
      <c r="N70">
        <v>-13.6</v>
      </c>
      <c r="O70">
        <v>62.1</v>
      </c>
      <c r="P70">
        <v>10.8</v>
      </c>
      <c r="Q70">
        <v>8.1999999999999993</v>
      </c>
      <c r="R70">
        <v>32.5</v>
      </c>
    </row>
    <row r="71" spans="1:18">
      <c r="A71" t="s">
        <v>7834</v>
      </c>
      <c r="B71" t="s">
        <v>8276</v>
      </c>
      <c r="C71" s="607" t="s">
        <v>360</v>
      </c>
      <c r="D71">
        <v>263</v>
      </c>
      <c r="E71">
        <v>20</v>
      </c>
      <c r="F71">
        <v>102</v>
      </c>
      <c r="G71">
        <v>27.679555555555556</v>
      </c>
      <c r="H71" t="s">
        <v>8294</v>
      </c>
      <c r="I71" t="s">
        <v>8294</v>
      </c>
      <c r="J71">
        <v>49.7</v>
      </c>
      <c r="K71">
        <v>15</v>
      </c>
      <c r="L71">
        <v>1375.6739111111112</v>
      </c>
      <c r="M71">
        <v>415.19333333333333</v>
      </c>
      <c r="N71">
        <v>38.700000000000003</v>
      </c>
      <c r="O71">
        <v>67.099999999999994</v>
      </c>
      <c r="P71">
        <v>3.7</v>
      </c>
      <c r="Q71">
        <v>59</v>
      </c>
      <c r="R71">
        <v>36.299999999999997</v>
      </c>
    </row>
    <row r="72" spans="1:18">
      <c r="A72" t="s">
        <v>7769</v>
      </c>
      <c r="B72" t="s">
        <v>8276</v>
      </c>
      <c r="C72" s="607" t="s">
        <v>360</v>
      </c>
      <c r="D72">
        <v>263</v>
      </c>
      <c r="E72">
        <v>21</v>
      </c>
      <c r="F72">
        <v>102</v>
      </c>
      <c r="G72">
        <v>33.791851851851852</v>
      </c>
      <c r="H72" t="s">
        <v>8294</v>
      </c>
      <c r="I72" t="s">
        <v>8294</v>
      </c>
      <c r="J72">
        <v>46.1</v>
      </c>
      <c r="K72">
        <v>14.3</v>
      </c>
      <c r="L72">
        <v>1557.8043703703704</v>
      </c>
      <c r="M72">
        <v>483.22348148148154</v>
      </c>
      <c r="N72">
        <v>-11.8</v>
      </c>
      <c r="O72">
        <v>60.1</v>
      </c>
      <c r="P72">
        <v>11</v>
      </c>
      <c r="Q72">
        <v>9.1999999999999993</v>
      </c>
      <c r="R72">
        <v>31.8</v>
      </c>
    </row>
    <row r="73" spans="1:18">
      <c r="A73" t="s">
        <v>7711</v>
      </c>
      <c r="B73" t="s">
        <v>8276</v>
      </c>
      <c r="C73" s="607" t="s">
        <v>360</v>
      </c>
      <c r="D73">
        <v>263</v>
      </c>
      <c r="E73">
        <v>22</v>
      </c>
      <c r="F73">
        <v>107</v>
      </c>
      <c r="G73">
        <v>27.341999999999999</v>
      </c>
      <c r="H73" t="s">
        <v>8294</v>
      </c>
      <c r="I73" t="s">
        <v>8294</v>
      </c>
      <c r="J73">
        <v>46</v>
      </c>
      <c r="K73">
        <v>14.6</v>
      </c>
      <c r="L73">
        <v>1257.732</v>
      </c>
      <c r="M73">
        <v>399.19319999999999</v>
      </c>
      <c r="N73">
        <v>-9.9</v>
      </c>
      <c r="O73">
        <v>62.3</v>
      </c>
      <c r="P73">
        <v>10</v>
      </c>
      <c r="Q73">
        <v>18.100000000000001</v>
      </c>
      <c r="R73">
        <v>32.299999999999997</v>
      </c>
    </row>
    <row r="74" spans="1:18">
      <c r="A74" t="s">
        <v>7675</v>
      </c>
      <c r="B74" t="s">
        <v>8274</v>
      </c>
      <c r="C74" s="607" t="s">
        <v>360</v>
      </c>
      <c r="D74">
        <v>264</v>
      </c>
      <c r="E74">
        <v>11</v>
      </c>
      <c r="F74">
        <v>103</v>
      </c>
      <c r="G74">
        <v>22.689177777777775</v>
      </c>
      <c r="H74" t="s">
        <v>8294</v>
      </c>
      <c r="I74" t="s">
        <v>8294</v>
      </c>
      <c r="J74">
        <v>49.3</v>
      </c>
      <c r="K74">
        <v>12.8</v>
      </c>
      <c r="L74">
        <v>1118.5764644444444</v>
      </c>
      <c r="M74">
        <v>290.42147555555556</v>
      </c>
      <c r="N74">
        <v>-7</v>
      </c>
      <c r="O74">
        <v>63.9</v>
      </c>
      <c r="P74">
        <v>9</v>
      </c>
      <c r="Q74">
        <v>12</v>
      </c>
      <c r="R74">
        <v>30.6</v>
      </c>
    </row>
    <row r="75" spans="1:18">
      <c r="A75" t="s">
        <v>7648</v>
      </c>
      <c r="B75" t="s">
        <v>8274</v>
      </c>
      <c r="C75" s="607" t="s">
        <v>360</v>
      </c>
      <c r="D75">
        <v>264</v>
      </c>
      <c r="E75">
        <v>12</v>
      </c>
      <c r="F75">
        <v>106</v>
      </c>
      <c r="G75">
        <v>22.302622222222222</v>
      </c>
      <c r="H75" t="s">
        <v>8294</v>
      </c>
      <c r="I75" t="s">
        <v>8294</v>
      </c>
      <c r="J75">
        <v>49.8</v>
      </c>
      <c r="K75">
        <v>11.3</v>
      </c>
      <c r="L75">
        <v>1110.6705866666666</v>
      </c>
      <c r="M75">
        <v>252.01963111111112</v>
      </c>
      <c r="N75">
        <v>-14</v>
      </c>
      <c r="O75">
        <v>62.9</v>
      </c>
      <c r="P75">
        <v>9.1</v>
      </c>
      <c r="Q75">
        <v>11.6</v>
      </c>
      <c r="R75">
        <v>27.4</v>
      </c>
    </row>
    <row r="76" spans="1:18">
      <c r="A76" t="s">
        <v>7649</v>
      </c>
      <c r="B76" t="s">
        <v>8274</v>
      </c>
      <c r="C76" s="607" t="s">
        <v>360</v>
      </c>
      <c r="D76">
        <v>264</v>
      </c>
      <c r="E76">
        <v>13</v>
      </c>
      <c r="F76">
        <v>102</v>
      </c>
      <c r="G76">
        <v>19.95860740740741</v>
      </c>
      <c r="H76" t="s">
        <v>8294</v>
      </c>
      <c r="I76" t="s">
        <v>8294</v>
      </c>
      <c r="J76">
        <v>51.9</v>
      </c>
      <c r="K76">
        <v>10.7</v>
      </c>
      <c r="L76">
        <v>1035.8517244444445</v>
      </c>
      <c r="M76">
        <v>213.55709925925927</v>
      </c>
      <c r="N76">
        <v>-10</v>
      </c>
      <c r="O76">
        <v>65.3</v>
      </c>
      <c r="P76">
        <v>7.8</v>
      </c>
      <c r="Q76">
        <v>9.5</v>
      </c>
      <c r="R76">
        <v>27.5</v>
      </c>
    </row>
    <row r="77" spans="1:18">
      <c r="A77" t="s">
        <v>7771</v>
      </c>
      <c r="B77" t="s">
        <v>8274</v>
      </c>
      <c r="C77" s="607" t="s">
        <v>360</v>
      </c>
      <c r="D77">
        <v>264</v>
      </c>
      <c r="E77">
        <v>14</v>
      </c>
      <c r="F77">
        <v>105</v>
      </c>
      <c r="G77">
        <v>17.890444444444444</v>
      </c>
      <c r="H77" t="s">
        <v>8294</v>
      </c>
      <c r="I77" t="s">
        <v>8294</v>
      </c>
      <c r="J77" t="s">
        <v>8294</v>
      </c>
      <c r="K77" t="s">
        <v>8294</v>
      </c>
      <c r="L77" t="s">
        <v>8294</v>
      </c>
      <c r="M77" t="s">
        <v>8294</v>
      </c>
      <c r="N77" t="s">
        <v>8294</v>
      </c>
      <c r="O77" t="s">
        <v>8294</v>
      </c>
      <c r="P77" t="s">
        <v>8294</v>
      </c>
      <c r="Q77" t="s">
        <v>8294</v>
      </c>
      <c r="R77" t="s">
        <v>8294</v>
      </c>
    </row>
    <row r="78" spans="1:18">
      <c r="A78" t="s">
        <v>7751</v>
      </c>
      <c r="B78" t="s">
        <v>8274</v>
      </c>
      <c r="C78" s="607" t="s">
        <v>360</v>
      </c>
      <c r="D78">
        <v>264</v>
      </c>
      <c r="E78">
        <v>15</v>
      </c>
      <c r="F78">
        <v>106</v>
      </c>
      <c r="G78">
        <v>16.50465185185185</v>
      </c>
      <c r="H78" t="s">
        <v>8294</v>
      </c>
      <c r="I78" t="s">
        <v>8294</v>
      </c>
      <c r="J78" t="s">
        <v>8294</v>
      </c>
      <c r="K78" t="s">
        <v>8294</v>
      </c>
      <c r="L78" t="s">
        <v>8294</v>
      </c>
      <c r="M78" t="s">
        <v>8294</v>
      </c>
      <c r="N78" t="s">
        <v>8294</v>
      </c>
      <c r="O78" t="s">
        <v>8294</v>
      </c>
      <c r="P78" t="s">
        <v>8294</v>
      </c>
      <c r="Q78" t="s">
        <v>8294</v>
      </c>
      <c r="R78" t="s">
        <v>8294</v>
      </c>
    </row>
    <row r="79" spans="1:18">
      <c r="A79" t="s">
        <v>7683</v>
      </c>
      <c r="B79" t="s">
        <v>8274</v>
      </c>
      <c r="C79" s="607" t="s">
        <v>360</v>
      </c>
      <c r="D79">
        <v>264</v>
      </c>
      <c r="E79">
        <v>16</v>
      </c>
      <c r="F79">
        <v>107</v>
      </c>
      <c r="G79">
        <v>22.953777777777777</v>
      </c>
      <c r="H79" t="s">
        <v>8294</v>
      </c>
      <c r="I79" t="s">
        <v>8294</v>
      </c>
      <c r="J79">
        <v>47.7</v>
      </c>
      <c r="K79">
        <v>12.2</v>
      </c>
      <c r="L79">
        <v>1094.8951999999999</v>
      </c>
      <c r="M79">
        <v>280.03608888888886</v>
      </c>
      <c r="N79">
        <v>-13.8</v>
      </c>
      <c r="O79">
        <v>62.8</v>
      </c>
      <c r="P79">
        <v>9.6999999999999993</v>
      </c>
      <c r="Q79">
        <v>13.4</v>
      </c>
      <c r="R79">
        <v>28.2</v>
      </c>
    </row>
    <row r="80" spans="1:18">
      <c r="A80" t="s">
        <v>7750</v>
      </c>
      <c r="B80" t="s">
        <v>8276</v>
      </c>
      <c r="C80" s="607" t="s">
        <v>360</v>
      </c>
      <c r="D80">
        <v>264</v>
      </c>
      <c r="E80">
        <v>17</v>
      </c>
      <c r="F80">
        <v>108</v>
      </c>
      <c r="G80">
        <v>29.736829629629629</v>
      </c>
      <c r="H80" t="s">
        <v>8294</v>
      </c>
      <c r="I80" t="s">
        <v>8294</v>
      </c>
      <c r="J80">
        <v>45.1</v>
      </c>
      <c r="K80">
        <v>15.8</v>
      </c>
      <c r="L80">
        <v>1341.1310162962964</v>
      </c>
      <c r="M80">
        <v>469.84190814814815</v>
      </c>
      <c r="N80">
        <v>-9</v>
      </c>
      <c r="O80">
        <v>57.7</v>
      </c>
      <c r="P80">
        <v>12.2</v>
      </c>
      <c r="Q80">
        <v>8.4</v>
      </c>
      <c r="R80">
        <v>34.299999999999997</v>
      </c>
    </row>
    <row r="81" spans="1:18">
      <c r="A81" t="s">
        <v>7802</v>
      </c>
      <c r="B81" t="s">
        <v>8276</v>
      </c>
      <c r="C81" s="607" t="s">
        <v>360</v>
      </c>
      <c r="D81">
        <v>264</v>
      </c>
      <c r="E81">
        <v>18</v>
      </c>
      <c r="F81">
        <v>104</v>
      </c>
      <c r="G81">
        <v>35.703940740740734</v>
      </c>
      <c r="H81" t="s">
        <v>8294</v>
      </c>
      <c r="I81" t="s">
        <v>8294</v>
      </c>
      <c r="J81">
        <v>46.5</v>
      </c>
      <c r="K81">
        <v>13.5</v>
      </c>
      <c r="L81">
        <v>1660.2332444444442</v>
      </c>
      <c r="M81">
        <v>482.00319999999988</v>
      </c>
      <c r="N81">
        <v>-13.6</v>
      </c>
      <c r="O81">
        <v>63.1</v>
      </c>
      <c r="P81">
        <v>9.6</v>
      </c>
      <c r="Q81">
        <v>12.5</v>
      </c>
      <c r="R81">
        <v>30.2</v>
      </c>
    </row>
    <row r="82" spans="1:18">
      <c r="A82" t="s">
        <v>7651</v>
      </c>
      <c r="B82" t="s">
        <v>8276</v>
      </c>
      <c r="C82" s="607" t="s">
        <v>360</v>
      </c>
      <c r="D82">
        <v>264</v>
      </c>
      <c r="E82">
        <v>19</v>
      </c>
      <c r="F82">
        <v>108</v>
      </c>
      <c r="G82">
        <v>23.9149037037037</v>
      </c>
      <c r="H82" t="s">
        <v>8294</v>
      </c>
      <c r="I82" t="s">
        <v>8294</v>
      </c>
      <c r="J82">
        <v>46.2</v>
      </c>
      <c r="K82">
        <v>17.100000000000001</v>
      </c>
      <c r="L82">
        <v>1104.8685511111109</v>
      </c>
      <c r="M82">
        <v>408.9448533333333</v>
      </c>
      <c r="N82">
        <v>32.799999999999997</v>
      </c>
      <c r="O82">
        <v>70</v>
      </c>
      <c r="P82">
        <v>4.5999999999999996</v>
      </c>
      <c r="Q82">
        <v>71.7</v>
      </c>
      <c r="R82">
        <v>38.200000000000003</v>
      </c>
    </row>
    <row r="83" spans="1:18">
      <c r="A83" t="s">
        <v>7791</v>
      </c>
      <c r="B83" t="s">
        <v>8276</v>
      </c>
      <c r="C83" s="607" t="s">
        <v>360</v>
      </c>
      <c r="D83">
        <v>264</v>
      </c>
      <c r="E83">
        <v>20</v>
      </c>
      <c r="F83">
        <v>103</v>
      </c>
      <c r="G83">
        <v>39.621399999999994</v>
      </c>
      <c r="H83" t="s">
        <v>8294</v>
      </c>
      <c r="I83" t="s">
        <v>8294</v>
      </c>
      <c r="J83">
        <v>48.2</v>
      </c>
      <c r="K83">
        <v>12.6</v>
      </c>
      <c r="L83">
        <v>1909.7514799999999</v>
      </c>
      <c r="M83">
        <v>499.2296399999999</v>
      </c>
      <c r="N83">
        <v>-12.9</v>
      </c>
      <c r="O83">
        <v>61.9</v>
      </c>
      <c r="P83">
        <v>9.4</v>
      </c>
      <c r="Q83">
        <v>11</v>
      </c>
      <c r="R83">
        <v>29.5</v>
      </c>
    </row>
    <row r="84" spans="1:18">
      <c r="A84" t="s">
        <v>7394</v>
      </c>
      <c r="B84" t="s">
        <v>8276</v>
      </c>
      <c r="C84" s="607" t="s">
        <v>360</v>
      </c>
      <c r="D84">
        <v>264</v>
      </c>
      <c r="E84">
        <v>21</v>
      </c>
      <c r="F84">
        <v>103</v>
      </c>
      <c r="G84">
        <v>34.056451851851847</v>
      </c>
      <c r="H84" t="s">
        <v>8294</v>
      </c>
      <c r="I84" t="s">
        <v>8294</v>
      </c>
      <c r="J84">
        <v>45.4</v>
      </c>
      <c r="K84">
        <v>15.8</v>
      </c>
      <c r="L84">
        <v>1546.1629140740738</v>
      </c>
      <c r="M84">
        <v>538.09193925925922</v>
      </c>
      <c r="N84">
        <v>-12</v>
      </c>
      <c r="O84">
        <v>60.6</v>
      </c>
      <c r="P84">
        <v>10.6</v>
      </c>
      <c r="Q84">
        <v>10.3</v>
      </c>
      <c r="R84">
        <v>34.700000000000003</v>
      </c>
    </row>
    <row r="85" spans="1:18">
      <c r="A85" t="s">
        <v>7656</v>
      </c>
      <c r="B85" t="s">
        <v>8276</v>
      </c>
      <c r="C85" s="607" t="s">
        <v>360</v>
      </c>
      <c r="D85">
        <v>264</v>
      </c>
      <c r="E85">
        <v>22</v>
      </c>
      <c r="F85">
        <v>107</v>
      </c>
      <c r="G85">
        <v>23.02782222222222</v>
      </c>
      <c r="H85" t="s">
        <v>8294</v>
      </c>
      <c r="I85" t="s">
        <v>8294</v>
      </c>
      <c r="J85">
        <v>43.4</v>
      </c>
      <c r="K85">
        <v>17.2</v>
      </c>
      <c r="L85">
        <v>999.40748444444432</v>
      </c>
      <c r="M85">
        <v>396.07854222222215</v>
      </c>
      <c r="N85">
        <v>-11.2</v>
      </c>
      <c r="O85">
        <v>55.3</v>
      </c>
      <c r="P85">
        <v>12.9</v>
      </c>
      <c r="Q85">
        <v>67</v>
      </c>
      <c r="R85">
        <v>36</v>
      </c>
    </row>
    <row r="86" spans="1:18">
      <c r="A86" t="s">
        <v>7715</v>
      </c>
      <c r="B86" t="s">
        <v>8274</v>
      </c>
      <c r="C86" s="607" t="s">
        <v>360</v>
      </c>
      <c r="D86">
        <v>265</v>
      </c>
      <c r="E86">
        <v>11</v>
      </c>
      <c r="F86">
        <v>106</v>
      </c>
      <c r="G86">
        <v>14.546103703703702</v>
      </c>
      <c r="H86" t="s">
        <v>8294</v>
      </c>
      <c r="I86" t="s">
        <v>8294</v>
      </c>
      <c r="J86" t="s">
        <v>8294</v>
      </c>
      <c r="K86" t="s">
        <v>8294</v>
      </c>
      <c r="L86" t="s">
        <v>8294</v>
      </c>
      <c r="M86" t="s">
        <v>8294</v>
      </c>
      <c r="N86" t="s">
        <v>8294</v>
      </c>
      <c r="O86" t="s">
        <v>8294</v>
      </c>
      <c r="P86" t="s">
        <v>8294</v>
      </c>
      <c r="Q86" t="s">
        <v>8294</v>
      </c>
      <c r="R86" t="s">
        <v>8294</v>
      </c>
    </row>
    <row r="87" spans="1:18">
      <c r="A87" t="s">
        <v>7756</v>
      </c>
      <c r="B87" t="s">
        <v>8274</v>
      </c>
      <c r="C87" s="607" t="s">
        <v>360</v>
      </c>
      <c r="D87">
        <v>265</v>
      </c>
      <c r="E87">
        <v>12</v>
      </c>
      <c r="F87">
        <v>100</v>
      </c>
      <c r="G87">
        <v>19.472962962962963</v>
      </c>
      <c r="H87" t="s">
        <v>8294</v>
      </c>
      <c r="I87" t="s">
        <v>8294</v>
      </c>
      <c r="J87">
        <v>46.1</v>
      </c>
      <c r="K87">
        <v>13.6</v>
      </c>
      <c r="L87">
        <v>897.7035925925926</v>
      </c>
      <c r="M87">
        <v>264.83229629629631</v>
      </c>
      <c r="N87">
        <v>-13.9</v>
      </c>
      <c r="O87">
        <v>62.8</v>
      </c>
      <c r="P87">
        <v>10.199999999999999</v>
      </c>
      <c r="Q87">
        <v>12.9</v>
      </c>
      <c r="R87">
        <v>30.4</v>
      </c>
    </row>
    <row r="88" spans="1:18">
      <c r="A88" t="s">
        <v>7752</v>
      </c>
      <c r="B88" t="s">
        <v>8274</v>
      </c>
      <c r="C88" s="607" t="s">
        <v>360</v>
      </c>
      <c r="D88">
        <v>265</v>
      </c>
      <c r="E88">
        <v>13</v>
      </c>
      <c r="F88">
        <v>107</v>
      </c>
      <c r="G88">
        <v>11.538592592592591</v>
      </c>
      <c r="H88" t="s">
        <v>8294</v>
      </c>
      <c r="I88" t="s">
        <v>8294</v>
      </c>
      <c r="J88" t="s">
        <v>8294</v>
      </c>
      <c r="K88" t="s">
        <v>8294</v>
      </c>
      <c r="L88" t="s">
        <v>8294</v>
      </c>
      <c r="M88" t="s">
        <v>8294</v>
      </c>
      <c r="N88" t="s">
        <v>8294</v>
      </c>
      <c r="O88" t="s">
        <v>8294</v>
      </c>
      <c r="P88" t="s">
        <v>8294</v>
      </c>
      <c r="Q88" t="s">
        <v>8294</v>
      </c>
      <c r="R88" t="s">
        <v>8294</v>
      </c>
    </row>
    <row r="89" spans="1:18">
      <c r="A89" t="s">
        <v>7757</v>
      </c>
      <c r="B89" t="s">
        <v>8274</v>
      </c>
      <c r="C89" s="607" t="s">
        <v>360</v>
      </c>
      <c r="D89">
        <v>265</v>
      </c>
      <c r="E89">
        <v>14</v>
      </c>
      <c r="F89">
        <v>103</v>
      </c>
      <c r="G89">
        <v>22.543266666666668</v>
      </c>
      <c r="H89" t="s">
        <v>8294</v>
      </c>
      <c r="I89" t="s">
        <v>8294</v>
      </c>
      <c r="J89">
        <v>49.3</v>
      </c>
      <c r="K89">
        <v>12.5</v>
      </c>
      <c r="L89">
        <v>1111.3830466666666</v>
      </c>
      <c r="M89">
        <v>281.79083333333335</v>
      </c>
      <c r="N89">
        <v>-6.1</v>
      </c>
      <c r="O89">
        <v>66</v>
      </c>
      <c r="P89">
        <v>8.1999999999999993</v>
      </c>
      <c r="Q89">
        <v>19.5</v>
      </c>
      <c r="R89">
        <v>29.9</v>
      </c>
    </row>
    <row r="90" spans="1:18">
      <c r="A90" t="s">
        <v>7849</v>
      </c>
      <c r="B90" t="s">
        <v>8274</v>
      </c>
      <c r="C90" s="607" t="s">
        <v>360</v>
      </c>
      <c r="D90">
        <v>265</v>
      </c>
      <c r="E90">
        <v>15</v>
      </c>
      <c r="F90">
        <v>110</v>
      </c>
      <c r="G90">
        <v>10.531733333333332</v>
      </c>
      <c r="H90" t="s">
        <v>8294</v>
      </c>
      <c r="I90" t="s">
        <v>8294</v>
      </c>
      <c r="J90" t="s">
        <v>8294</v>
      </c>
      <c r="K90" t="s">
        <v>8294</v>
      </c>
      <c r="L90" t="s">
        <v>8294</v>
      </c>
      <c r="M90" t="s">
        <v>8294</v>
      </c>
      <c r="N90" t="s">
        <v>8294</v>
      </c>
      <c r="O90" t="s">
        <v>8294</v>
      </c>
      <c r="P90" t="s">
        <v>8294</v>
      </c>
      <c r="Q90" t="s">
        <v>8294</v>
      </c>
      <c r="R90" t="s">
        <v>8294</v>
      </c>
    </row>
    <row r="91" spans="1:18">
      <c r="A91" t="s">
        <v>219</v>
      </c>
      <c r="B91" t="s">
        <v>8274</v>
      </c>
      <c r="C91" s="607" t="s">
        <v>360</v>
      </c>
      <c r="D91">
        <v>265</v>
      </c>
      <c r="E91">
        <v>16</v>
      </c>
      <c r="F91">
        <v>100</v>
      </c>
      <c r="G91">
        <v>24.925392592592591</v>
      </c>
      <c r="H91" t="s">
        <v>8294</v>
      </c>
      <c r="I91" t="s">
        <v>8294</v>
      </c>
      <c r="J91">
        <v>48.5</v>
      </c>
      <c r="K91">
        <v>12.8</v>
      </c>
      <c r="L91">
        <v>1208.8815407407405</v>
      </c>
      <c r="M91">
        <v>319.04502518518518</v>
      </c>
      <c r="N91">
        <v>-6.3</v>
      </c>
      <c r="O91">
        <v>64.2</v>
      </c>
      <c r="P91">
        <v>8.8000000000000007</v>
      </c>
      <c r="Q91">
        <v>14.7</v>
      </c>
      <c r="R91">
        <v>30.2</v>
      </c>
    </row>
    <row r="92" spans="1:18">
      <c r="A92" t="s">
        <v>7395</v>
      </c>
      <c r="B92" t="s">
        <v>8276</v>
      </c>
      <c r="C92" s="607" t="s">
        <v>360</v>
      </c>
      <c r="D92">
        <v>265</v>
      </c>
      <c r="E92">
        <v>17</v>
      </c>
      <c r="F92">
        <v>103</v>
      </c>
      <c r="G92">
        <v>38.646844444444447</v>
      </c>
      <c r="H92" t="s">
        <v>8294</v>
      </c>
      <c r="I92" t="s">
        <v>8294</v>
      </c>
      <c r="J92">
        <v>49.2</v>
      </c>
      <c r="K92">
        <v>13.2</v>
      </c>
      <c r="L92">
        <v>1901.4247466666668</v>
      </c>
      <c r="M92">
        <v>510.13834666666668</v>
      </c>
      <c r="N92">
        <v>-10.7</v>
      </c>
      <c r="O92">
        <v>61.5</v>
      </c>
      <c r="P92">
        <v>10.199999999999999</v>
      </c>
      <c r="Q92">
        <v>12.9</v>
      </c>
      <c r="R92">
        <v>31.5</v>
      </c>
    </row>
    <row r="93" spans="1:18">
      <c r="A93" t="s">
        <v>7790</v>
      </c>
      <c r="B93" t="s">
        <v>8276</v>
      </c>
      <c r="C93" s="607" t="s">
        <v>360</v>
      </c>
      <c r="D93">
        <v>265</v>
      </c>
      <c r="E93">
        <v>18</v>
      </c>
      <c r="F93">
        <v>105</v>
      </c>
      <c r="G93">
        <v>37.887525925925928</v>
      </c>
      <c r="H93" t="s">
        <v>8294</v>
      </c>
      <c r="I93" t="s">
        <v>8294</v>
      </c>
      <c r="J93">
        <v>48.3</v>
      </c>
      <c r="K93">
        <v>13.2</v>
      </c>
      <c r="L93">
        <v>1829.9675022222223</v>
      </c>
      <c r="M93">
        <v>500.11534222222224</v>
      </c>
      <c r="N93">
        <v>-16.600000000000001</v>
      </c>
      <c r="O93">
        <v>60.3</v>
      </c>
      <c r="P93">
        <v>10.4</v>
      </c>
      <c r="Q93">
        <v>13.1</v>
      </c>
      <c r="R93">
        <v>30.9</v>
      </c>
    </row>
    <row r="94" spans="1:18">
      <c r="A94" t="s">
        <v>7394</v>
      </c>
      <c r="B94" t="s">
        <v>8276</v>
      </c>
      <c r="C94" s="607" t="s">
        <v>360</v>
      </c>
      <c r="D94">
        <v>265</v>
      </c>
      <c r="E94">
        <v>19</v>
      </c>
      <c r="F94">
        <v>104</v>
      </c>
      <c r="G94">
        <v>35.742414814814815</v>
      </c>
      <c r="H94" t="s">
        <v>8294</v>
      </c>
      <c r="I94" t="s">
        <v>8294</v>
      </c>
      <c r="J94">
        <v>47</v>
      </c>
      <c r="K94">
        <v>14.9</v>
      </c>
      <c r="L94">
        <v>1679.8934962962962</v>
      </c>
      <c r="M94">
        <v>532.56198074074075</v>
      </c>
      <c r="N94">
        <v>-12.7</v>
      </c>
      <c r="O94">
        <v>61.1</v>
      </c>
      <c r="P94">
        <v>10.7</v>
      </c>
      <c r="Q94">
        <v>11.7</v>
      </c>
      <c r="R94">
        <v>33.9</v>
      </c>
    </row>
    <row r="95" spans="1:18">
      <c r="A95" t="s">
        <v>7726</v>
      </c>
      <c r="B95" t="s">
        <v>8276</v>
      </c>
      <c r="C95" s="607" t="s">
        <v>360</v>
      </c>
      <c r="D95">
        <v>265</v>
      </c>
      <c r="E95">
        <v>20</v>
      </c>
      <c r="F95">
        <v>105</v>
      </c>
      <c r="G95">
        <v>31.593748148148148</v>
      </c>
      <c r="H95" t="s">
        <v>8294</v>
      </c>
      <c r="I95" t="s">
        <v>8294</v>
      </c>
      <c r="J95">
        <v>44.9</v>
      </c>
      <c r="K95">
        <v>14.7</v>
      </c>
      <c r="L95">
        <v>1418.5592918518519</v>
      </c>
      <c r="M95">
        <v>464.42809777777774</v>
      </c>
      <c r="N95">
        <v>-11</v>
      </c>
      <c r="O95">
        <v>63.5</v>
      </c>
      <c r="P95">
        <v>8.9</v>
      </c>
      <c r="Q95">
        <v>11.1</v>
      </c>
      <c r="R95">
        <v>31.8</v>
      </c>
    </row>
    <row r="96" spans="1:18">
      <c r="A96" t="s">
        <v>7749</v>
      </c>
      <c r="B96" t="s">
        <v>8276</v>
      </c>
      <c r="C96" s="607" t="s">
        <v>360</v>
      </c>
      <c r="D96">
        <v>265</v>
      </c>
      <c r="E96">
        <v>21</v>
      </c>
      <c r="F96">
        <v>100</v>
      </c>
      <c r="G96">
        <v>30.347333333333331</v>
      </c>
      <c r="H96" t="s">
        <v>8294</v>
      </c>
      <c r="I96" t="s">
        <v>8294</v>
      </c>
      <c r="J96">
        <v>46.9</v>
      </c>
      <c r="K96">
        <v>14.5</v>
      </c>
      <c r="L96">
        <v>1423.2899333333332</v>
      </c>
      <c r="M96">
        <v>440.03633333333329</v>
      </c>
      <c r="N96">
        <v>-11.1</v>
      </c>
      <c r="O96">
        <v>62.7</v>
      </c>
      <c r="P96">
        <v>9.9</v>
      </c>
      <c r="Q96">
        <v>15.6</v>
      </c>
      <c r="R96">
        <v>32.799999999999997</v>
      </c>
    </row>
    <row r="97" spans="1:18">
      <c r="A97" t="s">
        <v>7767</v>
      </c>
      <c r="B97" t="s">
        <v>8276</v>
      </c>
      <c r="C97" s="607" t="s">
        <v>360</v>
      </c>
      <c r="D97">
        <v>265</v>
      </c>
      <c r="E97">
        <v>22</v>
      </c>
      <c r="F97">
        <v>105</v>
      </c>
      <c r="G97">
        <v>37.290814814814816</v>
      </c>
      <c r="H97" t="s">
        <v>8294</v>
      </c>
      <c r="I97" t="s">
        <v>8294</v>
      </c>
      <c r="J97">
        <v>47.3</v>
      </c>
      <c r="K97">
        <v>13.6</v>
      </c>
      <c r="L97">
        <v>1763.8555407407407</v>
      </c>
      <c r="M97">
        <v>507.15508148148149</v>
      </c>
      <c r="N97">
        <v>-12.9</v>
      </c>
      <c r="O97">
        <v>59.7</v>
      </c>
      <c r="P97">
        <v>10.6</v>
      </c>
      <c r="Q97">
        <v>7.6</v>
      </c>
      <c r="R97">
        <v>31.2</v>
      </c>
    </row>
    <row r="98" spans="1:18">
      <c r="A98" t="s">
        <v>7662</v>
      </c>
      <c r="B98" t="s">
        <v>8274</v>
      </c>
      <c r="C98" s="607" t="s">
        <v>360</v>
      </c>
      <c r="D98">
        <v>266</v>
      </c>
      <c r="E98">
        <v>11</v>
      </c>
      <c r="F98">
        <v>106</v>
      </c>
      <c r="G98">
        <v>14.146844444444442</v>
      </c>
      <c r="H98" t="s">
        <v>8294</v>
      </c>
      <c r="I98" t="s">
        <v>8294</v>
      </c>
      <c r="J98" t="s">
        <v>8294</v>
      </c>
      <c r="K98" t="s">
        <v>8294</v>
      </c>
      <c r="L98" t="s">
        <v>8294</v>
      </c>
      <c r="M98" t="s">
        <v>8294</v>
      </c>
      <c r="N98" t="s">
        <v>8294</v>
      </c>
      <c r="O98" t="s">
        <v>8294</v>
      </c>
      <c r="P98" t="s">
        <v>8294</v>
      </c>
      <c r="Q98" t="s">
        <v>8294</v>
      </c>
      <c r="R98" t="s">
        <v>8294</v>
      </c>
    </row>
    <row r="99" spans="1:18">
      <c r="A99" t="s">
        <v>7705</v>
      </c>
      <c r="B99" t="s">
        <v>8274</v>
      </c>
      <c r="C99" s="607" t="s">
        <v>360</v>
      </c>
      <c r="D99">
        <v>266</v>
      </c>
      <c r="E99">
        <v>12</v>
      </c>
      <c r="F99">
        <v>107</v>
      </c>
      <c r="G99">
        <v>21.487407407407407</v>
      </c>
      <c r="H99" t="s">
        <v>8294</v>
      </c>
      <c r="I99" t="s">
        <v>8294</v>
      </c>
      <c r="J99">
        <v>49.3</v>
      </c>
      <c r="K99">
        <v>11.8</v>
      </c>
      <c r="L99">
        <v>1059.329185185185</v>
      </c>
      <c r="M99">
        <v>253.55140740740742</v>
      </c>
      <c r="N99">
        <v>-12.3</v>
      </c>
      <c r="O99">
        <v>62.4</v>
      </c>
      <c r="P99">
        <v>8.9</v>
      </c>
      <c r="Q99">
        <v>9.6999999999999993</v>
      </c>
      <c r="R99">
        <v>28.3</v>
      </c>
    </row>
    <row r="100" spans="1:18">
      <c r="A100" t="s">
        <v>8880</v>
      </c>
      <c r="B100" t="s">
        <v>8274</v>
      </c>
      <c r="C100" s="607" t="s">
        <v>360</v>
      </c>
      <c r="D100">
        <v>266</v>
      </c>
      <c r="E100">
        <v>13</v>
      </c>
      <c r="F100">
        <v>107</v>
      </c>
      <c r="G100">
        <v>21.603555555555555</v>
      </c>
      <c r="H100" t="s">
        <v>8294</v>
      </c>
      <c r="I100" t="s">
        <v>8294</v>
      </c>
      <c r="J100">
        <v>50.4</v>
      </c>
      <c r="K100">
        <v>10.9</v>
      </c>
      <c r="L100">
        <v>1088.8191999999999</v>
      </c>
      <c r="M100">
        <v>235.47875555555555</v>
      </c>
      <c r="N100">
        <v>-18.3</v>
      </c>
      <c r="O100">
        <v>61.4</v>
      </c>
      <c r="P100">
        <v>9.1999999999999993</v>
      </c>
      <c r="Q100">
        <v>10.199999999999999</v>
      </c>
      <c r="R100">
        <v>26.8</v>
      </c>
    </row>
    <row r="101" spans="1:18">
      <c r="A101" t="s">
        <v>7701</v>
      </c>
      <c r="B101" t="s">
        <v>8274</v>
      </c>
      <c r="C101" s="607" t="s">
        <v>360</v>
      </c>
      <c r="D101">
        <v>266</v>
      </c>
      <c r="E101">
        <v>14</v>
      </c>
      <c r="F101">
        <v>107</v>
      </c>
      <c r="G101">
        <v>18.903111111111109</v>
      </c>
      <c r="H101" t="s">
        <v>8294</v>
      </c>
      <c r="I101" t="s">
        <v>8294</v>
      </c>
      <c r="J101">
        <v>51.8</v>
      </c>
      <c r="K101">
        <v>12.5</v>
      </c>
      <c r="L101">
        <v>979.18115555555539</v>
      </c>
      <c r="M101">
        <v>236.28888888888886</v>
      </c>
      <c r="N101">
        <v>11</v>
      </c>
      <c r="O101">
        <v>68.5</v>
      </c>
      <c r="P101">
        <v>4.4000000000000004</v>
      </c>
      <c r="Q101">
        <v>11.9</v>
      </c>
      <c r="R101">
        <v>31.8</v>
      </c>
    </row>
    <row r="102" spans="1:18">
      <c r="A102" t="s">
        <v>7693</v>
      </c>
      <c r="B102" t="s">
        <v>8274</v>
      </c>
      <c r="C102" s="607" t="s">
        <v>360</v>
      </c>
      <c r="D102">
        <v>266</v>
      </c>
      <c r="E102">
        <v>15</v>
      </c>
      <c r="F102">
        <v>104</v>
      </c>
      <c r="G102">
        <v>21.673244444444446</v>
      </c>
      <c r="H102" t="s">
        <v>8294</v>
      </c>
      <c r="I102" t="s">
        <v>8294</v>
      </c>
      <c r="J102">
        <v>50.2</v>
      </c>
      <c r="K102">
        <v>11.8</v>
      </c>
      <c r="L102">
        <v>1087.9968711111112</v>
      </c>
      <c r="M102">
        <v>255.74428444444447</v>
      </c>
      <c r="N102">
        <v>-8.8000000000000007</v>
      </c>
      <c r="O102">
        <v>63.7</v>
      </c>
      <c r="P102">
        <v>9.4</v>
      </c>
      <c r="Q102">
        <v>11.6</v>
      </c>
      <c r="R102">
        <v>28.9</v>
      </c>
    </row>
    <row r="103" spans="1:18">
      <c r="A103" t="s">
        <v>7658</v>
      </c>
      <c r="B103" t="s">
        <v>8274</v>
      </c>
      <c r="C103" s="607" t="s">
        <v>360</v>
      </c>
      <c r="D103">
        <v>266</v>
      </c>
      <c r="E103">
        <v>16</v>
      </c>
      <c r="F103">
        <v>102</v>
      </c>
      <c r="G103">
        <v>17.215333333333334</v>
      </c>
      <c r="H103" t="s">
        <v>8294</v>
      </c>
      <c r="I103" t="s">
        <v>8294</v>
      </c>
      <c r="J103" t="s">
        <v>8294</v>
      </c>
      <c r="K103" t="s">
        <v>8294</v>
      </c>
      <c r="L103" t="s">
        <v>8294</v>
      </c>
      <c r="M103" t="s">
        <v>8294</v>
      </c>
      <c r="N103" t="s">
        <v>8294</v>
      </c>
      <c r="O103" t="s">
        <v>8294</v>
      </c>
      <c r="P103" t="s">
        <v>8294</v>
      </c>
      <c r="Q103" t="s">
        <v>8294</v>
      </c>
      <c r="R103" t="s">
        <v>8294</v>
      </c>
    </row>
    <row r="104" spans="1:18">
      <c r="A104" t="s">
        <v>7696</v>
      </c>
      <c r="B104" t="s">
        <v>8276</v>
      </c>
      <c r="C104" s="607" t="s">
        <v>360</v>
      </c>
      <c r="D104">
        <v>266</v>
      </c>
      <c r="E104">
        <v>17</v>
      </c>
      <c r="F104">
        <v>105</v>
      </c>
      <c r="G104">
        <v>35.443333333333335</v>
      </c>
      <c r="H104" t="s">
        <v>8294</v>
      </c>
      <c r="I104" t="s">
        <v>8294</v>
      </c>
      <c r="J104">
        <v>44.8</v>
      </c>
      <c r="K104">
        <v>15.3</v>
      </c>
      <c r="L104">
        <v>1587.8613333333333</v>
      </c>
      <c r="M104">
        <v>542.28300000000002</v>
      </c>
      <c r="N104">
        <v>-9.9</v>
      </c>
      <c r="O104">
        <v>59.3</v>
      </c>
      <c r="P104">
        <v>10.9</v>
      </c>
      <c r="Q104">
        <v>12.4</v>
      </c>
      <c r="R104">
        <v>33.1</v>
      </c>
    </row>
    <row r="105" spans="1:18">
      <c r="A105" t="s">
        <v>7799</v>
      </c>
      <c r="B105" t="s">
        <v>8276</v>
      </c>
      <c r="C105" s="607" t="s">
        <v>360</v>
      </c>
      <c r="D105">
        <v>266</v>
      </c>
      <c r="E105">
        <v>18</v>
      </c>
      <c r="F105">
        <v>103</v>
      </c>
      <c r="G105">
        <v>43.787851851851848</v>
      </c>
      <c r="H105" t="s">
        <v>8294</v>
      </c>
      <c r="I105" t="s">
        <v>8294</v>
      </c>
      <c r="J105">
        <v>46.7</v>
      </c>
      <c r="K105">
        <v>13.4</v>
      </c>
      <c r="L105">
        <v>2044.8926814814813</v>
      </c>
      <c r="M105">
        <v>586.7572148148148</v>
      </c>
      <c r="N105">
        <v>-10.199999999999999</v>
      </c>
      <c r="O105">
        <v>60.5</v>
      </c>
      <c r="P105">
        <v>9.1</v>
      </c>
      <c r="Q105">
        <v>8.3000000000000007</v>
      </c>
      <c r="R105">
        <v>30.2</v>
      </c>
    </row>
    <row r="106" spans="1:18">
      <c r="A106" t="s">
        <v>7717</v>
      </c>
      <c r="B106" t="s">
        <v>8276</v>
      </c>
      <c r="C106" s="607" t="s">
        <v>360</v>
      </c>
      <c r="D106">
        <v>266</v>
      </c>
      <c r="E106">
        <v>19</v>
      </c>
      <c r="F106">
        <v>105</v>
      </c>
      <c r="G106">
        <v>40.800303703703698</v>
      </c>
      <c r="H106" t="s">
        <v>8294</v>
      </c>
      <c r="I106" t="s">
        <v>8294</v>
      </c>
      <c r="J106">
        <v>46.1</v>
      </c>
      <c r="K106">
        <v>13.4</v>
      </c>
      <c r="L106">
        <v>1880.8940007407405</v>
      </c>
      <c r="M106">
        <v>546.72406962962953</v>
      </c>
      <c r="N106">
        <v>-12</v>
      </c>
      <c r="O106">
        <v>61.9</v>
      </c>
      <c r="P106">
        <v>10.5</v>
      </c>
      <c r="Q106">
        <v>6.7</v>
      </c>
      <c r="R106">
        <v>29.8</v>
      </c>
    </row>
    <row r="107" spans="1:18">
      <c r="A107" t="s">
        <v>7747</v>
      </c>
      <c r="B107" t="s">
        <v>8276</v>
      </c>
      <c r="C107" s="607" t="s">
        <v>360</v>
      </c>
      <c r="D107">
        <v>266</v>
      </c>
      <c r="E107">
        <v>20</v>
      </c>
      <c r="F107">
        <v>110</v>
      </c>
      <c r="G107">
        <v>22.543266666666668</v>
      </c>
      <c r="H107" t="s">
        <v>8294</v>
      </c>
      <c r="I107" t="s">
        <v>8294</v>
      </c>
      <c r="J107">
        <v>46.4</v>
      </c>
      <c r="K107">
        <v>16.8</v>
      </c>
      <c r="L107">
        <v>1046.0075733333333</v>
      </c>
      <c r="M107">
        <v>378.72688000000005</v>
      </c>
      <c r="N107">
        <v>29.3</v>
      </c>
      <c r="O107">
        <v>67</v>
      </c>
      <c r="P107">
        <v>5.7</v>
      </c>
      <c r="Q107">
        <v>60.8</v>
      </c>
      <c r="R107">
        <v>37.5</v>
      </c>
    </row>
    <row r="108" spans="1:18">
      <c r="A108" t="s">
        <v>8881</v>
      </c>
      <c r="B108" t="s">
        <v>8276</v>
      </c>
      <c r="C108" s="607" t="s">
        <v>360</v>
      </c>
      <c r="D108">
        <v>266</v>
      </c>
      <c r="E108">
        <v>21</v>
      </c>
      <c r="F108">
        <v>108</v>
      </c>
      <c r="G108">
        <v>20.883437037037034</v>
      </c>
      <c r="H108" t="s">
        <v>8294</v>
      </c>
      <c r="I108" t="s">
        <v>8294</v>
      </c>
      <c r="J108">
        <v>47.3</v>
      </c>
      <c r="K108">
        <v>17.3</v>
      </c>
      <c r="L108">
        <v>987.78657185185159</v>
      </c>
      <c r="M108">
        <v>361.28346074074068</v>
      </c>
      <c r="N108">
        <v>34.299999999999997</v>
      </c>
      <c r="O108">
        <v>66.900000000000006</v>
      </c>
      <c r="P108">
        <v>4.3</v>
      </c>
      <c r="Q108">
        <v>81.099999999999994</v>
      </c>
      <c r="R108">
        <v>39.700000000000003</v>
      </c>
    </row>
    <row r="109" spans="1:18">
      <c r="A109" t="s">
        <v>7729</v>
      </c>
      <c r="B109" t="s">
        <v>8276</v>
      </c>
      <c r="C109" s="607" t="s">
        <v>360</v>
      </c>
      <c r="D109">
        <v>266</v>
      </c>
      <c r="E109">
        <v>22</v>
      </c>
      <c r="F109">
        <v>103</v>
      </c>
      <c r="G109">
        <v>36.753992592592596</v>
      </c>
      <c r="H109" t="s">
        <v>8294</v>
      </c>
      <c r="I109" t="s">
        <v>8294</v>
      </c>
      <c r="J109">
        <v>47.1</v>
      </c>
      <c r="K109">
        <v>14.2</v>
      </c>
      <c r="L109">
        <v>1731.1130511111114</v>
      </c>
      <c r="M109">
        <v>521.90669481481484</v>
      </c>
      <c r="N109">
        <v>-10.9</v>
      </c>
      <c r="O109">
        <v>63.1</v>
      </c>
      <c r="P109">
        <v>10.5</v>
      </c>
      <c r="Q109">
        <v>10.1</v>
      </c>
      <c r="R109">
        <v>32.299999999999997</v>
      </c>
    </row>
    <row r="110" spans="1:18">
      <c r="A110" t="s">
        <v>8882</v>
      </c>
      <c r="B110" t="s">
        <v>8274</v>
      </c>
      <c r="C110" s="607" t="s">
        <v>360</v>
      </c>
      <c r="D110">
        <v>267</v>
      </c>
      <c r="E110">
        <v>11</v>
      </c>
      <c r="F110">
        <v>107</v>
      </c>
      <c r="G110">
        <v>11.573074074074071</v>
      </c>
      <c r="H110" t="s">
        <v>8294</v>
      </c>
      <c r="I110" t="s">
        <v>8294</v>
      </c>
      <c r="J110" t="s">
        <v>8294</v>
      </c>
      <c r="K110" t="s">
        <v>8294</v>
      </c>
      <c r="L110" t="s">
        <v>8294</v>
      </c>
      <c r="M110" t="s">
        <v>8294</v>
      </c>
      <c r="N110" t="s">
        <v>8294</v>
      </c>
      <c r="O110" t="s">
        <v>8294</v>
      </c>
      <c r="P110" t="s">
        <v>8294</v>
      </c>
      <c r="Q110" t="s">
        <v>8294</v>
      </c>
      <c r="R110" t="s">
        <v>8294</v>
      </c>
    </row>
    <row r="111" spans="1:18">
      <c r="A111" t="s">
        <v>7759</v>
      </c>
      <c r="B111" t="s">
        <v>8274</v>
      </c>
      <c r="C111" s="607" t="s">
        <v>360</v>
      </c>
      <c r="D111">
        <v>267</v>
      </c>
      <c r="E111">
        <v>12</v>
      </c>
      <c r="F111">
        <v>108</v>
      </c>
      <c r="G111">
        <v>23.425266666666666</v>
      </c>
      <c r="H111" t="s">
        <v>8294</v>
      </c>
      <c r="I111" t="s">
        <v>8294</v>
      </c>
      <c r="J111">
        <v>48.5</v>
      </c>
      <c r="K111">
        <v>11.6</v>
      </c>
      <c r="L111">
        <v>1136.1254333333334</v>
      </c>
      <c r="M111">
        <v>271.73309333333333</v>
      </c>
      <c r="N111">
        <v>-12.8</v>
      </c>
      <c r="O111">
        <v>64.599999999999994</v>
      </c>
      <c r="P111">
        <v>7.9</v>
      </c>
      <c r="Q111">
        <v>14.8</v>
      </c>
      <c r="R111">
        <v>27.3</v>
      </c>
    </row>
    <row r="112" spans="1:18">
      <c r="A112" t="s">
        <v>7685</v>
      </c>
      <c r="B112" t="s">
        <v>8274</v>
      </c>
      <c r="C112" s="607" t="s">
        <v>360</v>
      </c>
      <c r="D112">
        <v>267</v>
      </c>
      <c r="E112">
        <v>13</v>
      </c>
      <c r="F112">
        <v>107</v>
      </c>
      <c r="G112">
        <v>20.860207407407412</v>
      </c>
      <c r="H112" t="s">
        <v>8294</v>
      </c>
      <c r="I112" t="s">
        <v>8294</v>
      </c>
      <c r="J112">
        <v>48.6</v>
      </c>
      <c r="K112">
        <v>12.6</v>
      </c>
      <c r="L112">
        <v>1013.8060800000003</v>
      </c>
      <c r="M112">
        <v>262.8386133333334</v>
      </c>
      <c r="N112">
        <v>-16.2</v>
      </c>
      <c r="O112">
        <v>63.2</v>
      </c>
      <c r="P112">
        <v>8.9</v>
      </c>
      <c r="Q112">
        <v>12.2</v>
      </c>
      <c r="R112">
        <v>29.7</v>
      </c>
    </row>
    <row r="113" spans="1:18">
      <c r="A113" t="s">
        <v>7817</v>
      </c>
      <c r="B113" t="s">
        <v>8274</v>
      </c>
      <c r="C113" s="607" t="s">
        <v>360</v>
      </c>
      <c r="D113">
        <v>267</v>
      </c>
      <c r="E113">
        <v>14</v>
      </c>
      <c r="F113">
        <v>106</v>
      </c>
      <c r="G113">
        <v>9.3702518518518509</v>
      </c>
      <c r="H113" t="s">
        <v>8294</v>
      </c>
      <c r="I113" t="s">
        <v>8294</v>
      </c>
      <c r="J113" t="s">
        <v>8294</v>
      </c>
      <c r="K113" t="s">
        <v>8294</v>
      </c>
      <c r="L113" t="s">
        <v>8294</v>
      </c>
      <c r="M113" t="s">
        <v>8294</v>
      </c>
      <c r="N113" t="s">
        <v>8294</v>
      </c>
      <c r="O113" t="s">
        <v>8294</v>
      </c>
      <c r="P113" t="s">
        <v>8294</v>
      </c>
      <c r="Q113" t="s">
        <v>8294</v>
      </c>
      <c r="R113" t="s">
        <v>8294</v>
      </c>
    </row>
    <row r="114" spans="1:18">
      <c r="A114" t="s">
        <v>7754</v>
      </c>
      <c r="B114" t="s">
        <v>8274</v>
      </c>
      <c r="C114" s="607" t="s">
        <v>360</v>
      </c>
      <c r="D114">
        <v>267</v>
      </c>
      <c r="E114">
        <v>15</v>
      </c>
      <c r="F114">
        <v>105</v>
      </c>
      <c r="G114">
        <v>25.628451851851853</v>
      </c>
      <c r="H114" t="s">
        <v>8294</v>
      </c>
      <c r="I114" t="s">
        <v>8294</v>
      </c>
      <c r="J114">
        <v>48.2</v>
      </c>
      <c r="K114">
        <v>11.6</v>
      </c>
      <c r="L114">
        <v>1235.2913792592594</v>
      </c>
      <c r="M114">
        <v>297.29004148148147</v>
      </c>
      <c r="N114">
        <v>-11.4</v>
      </c>
      <c r="O114">
        <v>66.400000000000006</v>
      </c>
      <c r="P114">
        <v>8.6</v>
      </c>
      <c r="Q114">
        <v>14.2</v>
      </c>
      <c r="R114">
        <v>27</v>
      </c>
    </row>
    <row r="115" spans="1:18">
      <c r="A115" t="s">
        <v>7762</v>
      </c>
      <c r="B115" t="s">
        <v>8274</v>
      </c>
      <c r="C115" s="607" t="s">
        <v>360</v>
      </c>
      <c r="D115">
        <v>267</v>
      </c>
      <c r="E115">
        <v>16</v>
      </c>
      <c r="F115">
        <v>107</v>
      </c>
      <c r="G115">
        <v>27.535096296296295</v>
      </c>
      <c r="H115" t="s">
        <v>8294</v>
      </c>
      <c r="I115" t="s">
        <v>8294</v>
      </c>
      <c r="J115">
        <v>48.1</v>
      </c>
      <c r="K115">
        <v>12.6</v>
      </c>
      <c r="L115">
        <v>1324.4381318518519</v>
      </c>
      <c r="M115">
        <v>346.94221333333331</v>
      </c>
      <c r="N115">
        <v>-13.7</v>
      </c>
      <c r="O115">
        <v>62.1</v>
      </c>
      <c r="P115">
        <v>9.1</v>
      </c>
      <c r="Q115">
        <v>13.5</v>
      </c>
      <c r="R115">
        <v>29.3</v>
      </c>
    </row>
    <row r="116" spans="1:18">
      <c r="A116" t="s">
        <v>7760</v>
      </c>
      <c r="B116" t="s">
        <v>8276</v>
      </c>
      <c r="C116" s="607" t="s">
        <v>360</v>
      </c>
      <c r="D116">
        <v>267</v>
      </c>
      <c r="E116">
        <v>17</v>
      </c>
      <c r="F116">
        <v>101</v>
      </c>
      <c r="G116">
        <v>37.155792592592597</v>
      </c>
      <c r="H116" t="s">
        <v>8294</v>
      </c>
      <c r="I116" t="s">
        <v>8294</v>
      </c>
      <c r="J116">
        <v>47.7</v>
      </c>
      <c r="K116">
        <v>13.7</v>
      </c>
      <c r="L116">
        <v>1772.3313066666669</v>
      </c>
      <c r="M116">
        <v>509.03435851851856</v>
      </c>
      <c r="N116">
        <v>-11.5</v>
      </c>
      <c r="O116">
        <v>57.7</v>
      </c>
      <c r="P116">
        <v>11.1</v>
      </c>
      <c r="Q116">
        <v>8.6999999999999993</v>
      </c>
      <c r="R116">
        <v>31.6</v>
      </c>
    </row>
    <row r="117" spans="1:18">
      <c r="A117" t="s">
        <v>7681</v>
      </c>
      <c r="B117" t="s">
        <v>8276</v>
      </c>
      <c r="C117" s="607" t="s">
        <v>360</v>
      </c>
      <c r="D117">
        <v>267</v>
      </c>
      <c r="E117">
        <v>18</v>
      </c>
      <c r="F117">
        <v>104</v>
      </c>
      <c r="G117">
        <v>30.911377777777776</v>
      </c>
      <c r="H117" t="s">
        <v>8294</v>
      </c>
      <c r="I117" t="s">
        <v>8294</v>
      </c>
      <c r="J117">
        <v>47</v>
      </c>
      <c r="K117">
        <v>14.4</v>
      </c>
      <c r="L117">
        <v>1452.8347555555554</v>
      </c>
      <c r="M117">
        <v>445.12383999999997</v>
      </c>
      <c r="N117">
        <v>-13.2</v>
      </c>
      <c r="O117">
        <v>62.4</v>
      </c>
      <c r="P117">
        <v>9.5</v>
      </c>
      <c r="Q117">
        <v>9.6</v>
      </c>
      <c r="R117">
        <v>32.700000000000003</v>
      </c>
    </row>
    <row r="118" spans="1:18">
      <c r="A118" t="s">
        <v>8883</v>
      </c>
      <c r="B118" t="s">
        <v>8276</v>
      </c>
      <c r="C118" s="607" t="s">
        <v>360</v>
      </c>
      <c r="D118">
        <v>267</v>
      </c>
      <c r="E118">
        <v>19</v>
      </c>
      <c r="F118">
        <v>107</v>
      </c>
      <c r="G118">
        <v>22.032577777777774</v>
      </c>
      <c r="H118" t="s">
        <v>8294</v>
      </c>
      <c r="I118" t="s">
        <v>8294</v>
      </c>
      <c r="J118">
        <v>46.7</v>
      </c>
      <c r="K118">
        <v>16</v>
      </c>
      <c r="L118">
        <v>1028.9213822222221</v>
      </c>
      <c r="M118">
        <v>352.52124444444439</v>
      </c>
      <c r="N118">
        <v>23.9</v>
      </c>
      <c r="O118">
        <v>68</v>
      </c>
      <c r="P118">
        <v>4.7</v>
      </c>
      <c r="Q118">
        <v>60.2</v>
      </c>
      <c r="R118">
        <v>36.200000000000003</v>
      </c>
    </row>
    <row r="119" spans="1:18">
      <c r="A119" t="s">
        <v>7666</v>
      </c>
      <c r="B119" t="s">
        <v>8276</v>
      </c>
      <c r="C119" s="607" t="s">
        <v>360</v>
      </c>
      <c r="D119">
        <v>267</v>
      </c>
      <c r="E119">
        <v>20</v>
      </c>
      <c r="F119">
        <v>105</v>
      </c>
      <c r="G119">
        <v>30.487437037037029</v>
      </c>
      <c r="H119" t="s">
        <v>8294</v>
      </c>
      <c r="I119" t="s">
        <v>8294</v>
      </c>
      <c r="J119">
        <v>43.6</v>
      </c>
      <c r="K119">
        <v>16.399999999999999</v>
      </c>
      <c r="L119">
        <v>1329.2522548148145</v>
      </c>
      <c r="M119">
        <v>499.99396740740724</v>
      </c>
      <c r="N119">
        <v>-5.2</v>
      </c>
      <c r="O119">
        <v>61.8</v>
      </c>
      <c r="P119">
        <v>8.8000000000000007</v>
      </c>
      <c r="Q119">
        <v>61.1</v>
      </c>
      <c r="R119">
        <v>34.5</v>
      </c>
    </row>
    <row r="120" spans="1:18">
      <c r="A120" t="s">
        <v>7394</v>
      </c>
      <c r="B120" t="s">
        <v>8276</v>
      </c>
      <c r="C120" s="607" t="s">
        <v>360</v>
      </c>
      <c r="D120">
        <v>267</v>
      </c>
      <c r="E120">
        <v>21</v>
      </c>
      <c r="F120">
        <v>102</v>
      </c>
      <c r="G120">
        <v>33.616177777777771</v>
      </c>
      <c r="H120" t="s">
        <v>8294</v>
      </c>
      <c r="I120" t="s">
        <v>8294</v>
      </c>
      <c r="J120">
        <v>45.9</v>
      </c>
      <c r="K120">
        <v>15.7</v>
      </c>
      <c r="L120">
        <v>1542.9825599999997</v>
      </c>
      <c r="M120">
        <v>527.77399111111094</v>
      </c>
      <c r="N120">
        <v>-11.7</v>
      </c>
      <c r="O120">
        <v>61.1</v>
      </c>
      <c r="P120">
        <v>10.9</v>
      </c>
      <c r="Q120">
        <v>12.4</v>
      </c>
      <c r="R120">
        <v>34.9</v>
      </c>
    </row>
    <row r="121" spans="1:18">
      <c r="A121" t="s">
        <v>7722</v>
      </c>
      <c r="B121" t="s">
        <v>8276</v>
      </c>
      <c r="C121" s="607" t="s">
        <v>360</v>
      </c>
      <c r="D121">
        <v>267</v>
      </c>
      <c r="E121">
        <v>22</v>
      </c>
      <c r="F121">
        <v>105</v>
      </c>
      <c r="G121">
        <v>31.394844444444441</v>
      </c>
      <c r="H121" t="s">
        <v>8294</v>
      </c>
      <c r="I121" t="s">
        <v>8294</v>
      </c>
      <c r="J121">
        <v>46.1</v>
      </c>
      <c r="K121">
        <v>14.7</v>
      </c>
      <c r="L121">
        <v>1447.3023288888887</v>
      </c>
      <c r="M121">
        <v>461.50421333333327</v>
      </c>
      <c r="N121">
        <v>-10.7</v>
      </c>
      <c r="O121">
        <v>63.1</v>
      </c>
      <c r="P121">
        <v>9.1999999999999993</v>
      </c>
      <c r="Q121">
        <v>16.3</v>
      </c>
      <c r="R121">
        <v>32.6</v>
      </c>
    </row>
    <row r="122" spans="1:18">
      <c r="A122" t="s">
        <v>7710</v>
      </c>
      <c r="B122" t="s">
        <v>8274</v>
      </c>
      <c r="C122" s="607" t="s">
        <v>360</v>
      </c>
      <c r="D122">
        <v>268</v>
      </c>
      <c r="E122">
        <v>11</v>
      </c>
      <c r="F122">
        <v>107</v>
      </c>
      <c r="G122">
        <v>19.774222222222217</v>
      </c>
      <c r="H122" t="s">
        <v>8294</v>
      </c>
      <c r="I122" t="s">
        <v>8294</v>
      </c>
      <c r="J122">
        <v>47.2</v>
      </c>
      <c r="K122">
        <v>13.2</v>
      </c>
      <c r="L122">
        <v>933.34328888888876</v>
      </c>
      <c r="M122">
        <v>261.01973333333325</v>
      </c>
      <c r="N122">
        <v>-11.6</v>
      </c>
      <c r="O122">
        <v>62.7</v>
      </c>
      <c r="P122">
        <v>9.8000000000000007</v>
      </c>
      <c r="Q122">
        <v>10</v>
      </c>
      <c r="R122">
        <v>30.1</v>
      </c>
    </row>
    <row r="123" spans="1:18">
      <c r="A123" t="s">
        <v>7708</v>
      </c>
      <c r="B123" t="s">
        <v>8274</v>
      </c>
      <c r="C123" s="607" t="s">
        <v>360</v>
      </c>
      <c r="D123">
        <v>268</v>
      </c>
      <c r="E123">
        <v>12</v>
      </c>
      <c r="F123">
        <v>111</v>
      </c>
      <c r="G123">
        <v>19.358992592592593</v>
      </c>
      <c r="H123" t="s">
        <v>8294</v>
      </c>
      <c r="I123" t="s">
        <v>8294</v>
      </c>
      <c r="J123" t="s">
        <v>8294</v>
      </c>
      <c r="K123" t="s">
        <v>8294</v>
      </c>
      <c r="L123" t="s">
        <v>8294</v>
      </c>
      <c r="M123" t="s">
        <v>8294</v>
      </c>
      <c r="N123" t="s">
        <v>8294</v>
      </c>
      <c r="O123" t="s">
        <v>8294</v>
      </c>
      <c r="P123" t="s">
        <v>8294</v>
      </c>
      <c r="Q123" t="s">
        <v>8294</v>
      </c>
      <c r="R123" t="s">
        <v>8294</v>
      </c>
    </row>
    <row r="124" spans="1:18">
      <c r="A124" t="s">
        <v>7772</v>
      </c>
      <c r="B124" t="s">
        <v>8274</v>
      </c>
      <c r="C124" s="607" t="s">
        <v>360</v>
      </c>
      <c r="D124">
        <v>268</v>
      </c>
      <c r="E124">
        <v>13</v>
      </c>
      <c r="F124">
        <v>103</v>
      </c>
      <c r="G124">
        <v>23.502577777777777</v>
      </c>
      <c r="H124" t="s">
        <v>8294</v>
      </c>
      <c r="I124" t="s">
        <v>8294</v>
      </c>
      <c r="J124">
        <v>48.3</v>
      </c>
      <c r="K124">
        <v>11.5</v>
      </c>
      <c r="L124">
        <v>1135.1745066666665</v>
      </c>
      <c r="M124">
        <v>270.27964444444444</v>
      </c>
      <c r="N124">
        <v>-14.1</v>
      </c>
      <c r="O124">
        <v>64.8</v>
      </c>
      <c r="P124">
        <v>8.4</v>
      </c>
      <c r="Q124">
        <v>11.6</v>
      </c>
      <c r="R124">
        <v>26.9</v>
      </c>
    </row>
    <row r="125" spans="1:18">
      <c r="A125" t="s">
        <v>7782</v>
      </c>
      <c r="B125" t="s">
        <v>8274</v>
      </c>
      <c r="C125" s="607" t="s">
        <v>360</v>
      </c>
      <c r="D125">
        <v>268</v>
      </c>
      <c r="E125">
        <v>14</v>
      </c>
      <c r="F125">
        <v>106</v>
      </c>
      <c r="G125">
        <v>22.36142222222222</v>
      </c>
      <c r="H125" t="s">
        <v>8294</v>
      </c>
      <c r="I125" t="s">
        <v>8294</v>
      </c>
      <c r="J125">
        <v>48.2</v>
      </c>
      <c r="K125">
        <v>12</v>
      </c>
      <c r="L125">
        <v>1077.8205511111112</v>
      </c>
      <c r="M125">
        <v>268.33706666666666</v>
      </c>
      <c r="N125">
        <v>-15.7</v>
      </c>
      <c r="O125">
        <v>63.4</v>
      </c>
      <c r="P125">
        <v>9</v>
      </c>
      <c r="Q125">
        <v>11.2</v>
      </c>
      <c r="R125">
        <v>27.9</v>
      </c>
    </row>
    <row r="126" spans="1:18">
      <c r="A126" t="s">
        <v>7716</v>
      </c>
      <c r="B126" t="s">
        <v>8274</v>
      </c>
      <c r="C126" s="607" t="s">
        <v>360</v>
      </c>
      <c r="D126">
        <v>268</v>
      </c>
      <c r="E126">
        <v>15</v>
      </c>
      <c r="F126">
        <v>104</v>
      </c>
      <c r="G126">
        <v>23.146148148148143</v>
      </c>
      <c r="H126" t="s">
        <v>8294</v>
      </c>
      <c r="I126" t="s">
        <v>8294</v>
      </c>
      <c r="J126">
        <v>48.6</v>
      </c>
      <c r="K126">
        <v>12.3</v>
      </c>
      <c r="L126">
        <v>1124.9027999999998</v>
      </c>
      <c r="M126">
        <v>284.69762222222215</v>
      </c>
      <c r="N126">
        <v>-14.1</v>
      </c>
      <c r="O126">
        <v>62.1</v>
      </c>
      <c r="P126">
        <v>9.8000000000000007</v>
      </c>
      <c r="Q126">
        <v>10.3</v>
      </c>
      <c r="R126">
        <v>29.1</v>
      </c>
    </row>
    <row r="127" spans="1:18">
      <c r="A127" t="s">
        <v>8891</v>
      </c>
      <c r="B127" t="s">
        <v>8274</v>
      </c>
      <c r="C127" s="607" t="s">
        <v>360</v>
      </c>
      <c r="D127">
        <v>268</v>
      </c>
      <c r="E127">
        <v>16</v>
      </c>
      <c r="F127">
        <v>104</v>
      </c>
      <c r="G127">
        <v>17.640362962962964</v>
      </c>
      <c r="H127" t="s">
        <v>8294</v>
      </c>
      <c r="I127" t="s">
        <v>8294</v>
      </c>
      <c r="J127" t="s">
        <v>8294</v>
      </c>
      <c r="K127" t="s">
        <v>8294</v>
      </c>
      <c r="L127" t="s">
        <v>8294</v>
      </c>
      <c r="M127" t="s">
        <v>8294</v>
      </c>
      <c r="N127" t="s">
        <v>8294</v>
      </c>
      <c r="O127" t="s">
        <v>8294</v>
      </c>
      <c r="P127" t="s">
        <v>8294</v>
      </c>
      <c r="Q127" t="s">
        <v>8294</v>
      </c>
      <c r="R127" t="s">
        <v>8294</v>
      </c>
    </row>
    <row r="128" spans="1:18">
      <c r="A128" t="s">
        <v>7793</v>
      </c>
      <c r="B128" t="s">
        <v>8276</v>
      </c>
      <c r="C128" s="607" t="s">
        <v>360</v>
      </c>
      <c r="D128">
        <v>268</v>
      </c>
      <c r="E128">
        <v>17</v>
      </c>
      <c r="F128">
        <v>100</v>
      </c>
      <c r="G128">
        <v>33.801288888888884</v>
      </c>
      <c r="H128" t="s">
        <v>8294</v>
      </c>
      <c r="I128" t="s">
        <v>8294</v>
      </c>
      <c r="J128">
        <v>47.2</v>
      </c>
      <c r="K128">
        <v>13.8</v>
      </c>
      <c r="L128">
        <v>1595.4208355555554</v>
      </c>
      <c r="M128">
        <v>466.45778666666661</v>
      </c>
      <c r="N128">
        <v>-9.8000000000000007</v>
      </c>
      <c r="O128">
        <v>62.7</v>
      </c>
      <c r="P128">
        <v>9.6999999999999993</v>
      </c>
      <c r="Q128">
        <v>8.5</v>
      </c>
      <c r="R128">
        <v>31.4</v>
      </c>
    </row>
    <row r="129" spans="1:18">
      <c r="A129" t="s">
        <v>7766</v>
      </c>
      <c r="B129" t="s">
        <v>8276</v>
      </c>
      <c r="C129" s="607" t="s">
        <v>360</v>
      </c>
      <c r="D129">
        <v>268</v>
      </c>
      <c r="E129">
        <v>18</v>
      </c>
      <c r="F129">
        <v>106</v>
      </c>
      <c r="G129">
        <v>34.388562962962958</v>
      </c>
      <c r="H129" t="s">
        <v>8294</v>
      </c>
      <c r="I129" t="s">
        <v>8294</v>
      </c>
      <c r="J129">
        <v>47.3</v>
      </c>
      <c r="K129">
        <v>13.9</v>
      </c>
      <c r="L129">
        <v>1626.5790281481477</v>
      </c>
      <c r="M129">
        <v>478.00102518518514</v>
      </c>
      <c r="N129">
        <v>-15</v>
      </c>
      <c r="O129">
        <v>62</v>
      </c>
      <c r="P129">
        <v>10.199999999999999</v>
      </c>
      <c r="Q129">
        <v>11.6</v>
      </c>
      <c r="R129">
        <v>31.9</v>
      </c>
    </row>
    <row r="130" spans="1:18">
      <c r="A130" t="s">
        <v>7739</v>
      </c>
      <c r="B130" t="s">
        <v>8276</v>
      </c>
      <c r="C130" s="607" t="s">
        <v>360</v>
      </c>
      <c r="D130">
        <v>268</v>
      </c>
      <c r="E130">
        <v>19</v>
      </c>
      <c r="F130">
        <v>106</v>
      </c>
      <c r="G130">
        <v>35.049881481481478</v>
      </c>
      <c r="H130" t="s">
        <v>8294</v>
      </c>
      <c r="I130" t="s">
        <v>8294</v>
      </c>
      <c r="J130">
        <v>45.5</v>
      </c>
      <c r="K130">
        <v>14.1</v>
      </c>
      <c r="L130">
        <v>1594.7696074074072</v>
      </c>
      <c r="M130">
        <v>494.20332888888885</v>
      </c>
      <c r="N130">
        <v>-13.4</v>
      </c>
      <c r="O130">
        <v>58.8</v>
      </c>
      <c r="P130">
        <v>11.2</v>
      </c>
      <c r="Q130">
        <v>14.2</v>
      </c>
      <c r="R130">
        <v>31</v>
      </c>
    </row>
    <row r="131" spans="1:18">
      <c r="A131" t="s">
        <v>7765</v>
      </c>
      <c r="B131" t="s">
        <v>8276</v>
      </c>
      <c r="C131" s="607" t="s">
        <v>360</v>
      </c>
      <c r="D131">
        <v>268</v>
      </c>
      <c r="E131">
        <v>20</v>
      </c>
      <c r="F131">
        <v>100</v>
      </c>
      <c r="G131">
        <v>41.226785185185186</v>
      </c>
      <c r="H131" t="s">
        <v>8294</v>
      </c>
      <c r="I131" t="s">
        <v>8294</v>
      </c>
      <c r="J131">
        <v>47.6</v>
      </c>
      <c r="K131">
        <v>13.8</v>
      </c>
      <c r="L131">
        <v>1962.394974814815</v>
      </c>
      <c r="M131">
        <v>568.92963555555559</v>
      </c>
      <c r="N131">
        <v>-13.8</v>
      </c>
      <c r="O131">
        <v>60.6</v>
      </c>
      <c r="P131">
        <v>10.4</v>
      </c>
      <c r="Q131">
        <v>9.6999999999999993</v>
      </c>
      <c r="R131">
        <v>31.7</v>
      </c>
    </row>
    <row r="132" spans="1:18">
      <c r="A132" t="s">
        <v>7664</v>
      </c>
      <c r="B132" t="s">
        <v>8276</v>
      </c>
      <c r="C132" s="607" t="s">
        <v>360</v>
      </c>
      <c r="D132">
        <v>268</v>
      </c>
      <c r="E132">
        <v>21</v>
      </c>
      <c r="F132">
        <v>105</v>
      </c>
      <c r="G132">
        <v>30.852577777777785</v>
      </c>
      <c r="H132" t="s">
        <v>8294</v>
      </c>
      <c r="I132" t="s">
        <v>8294</v>
      </c>
      <c r="J132">
        <v>43.6</v>
      </c>
      <c r="K132">
        <v>16.2</v>
      </c>
      <c r="L132">
        <v>1345.1723911111114</v>
      </c>
      <c r="M132">
        <v>499.81176000000011</v>
      </c>
      <c r="N132">
        <v>-8.9</v>
      </c>
      <c r="O132">
        <v>59.4</v>
      </c>
      <c r="P132">
        <v>10.199999999999999</v>
      </c>
      <c r="Q132">
        <v>67.599999999999994</v>
      </c>
      <c r="R132">
        <v>34.200000000000003</v>
      </c>
    </row>
    <row r="133" spans="1:18">
      <c r="A133" t="s">
        <v>7394</v>
      </c>
      <c r="B133" t="s">
        <v>8276</v>
      </c>
      <c r="C133" s="607" t="s">
        <v>360</v>
      </c>
      <c r="D133">
        <v>268</v>
      </c>
      <c r="E133">
        <v>22</v>
      </c>
      <c r="F133">
        <v>103</v>
      </c>
      <c r="G133">
        <v>34.757333333333335</v>
      </c>
      <c r="H133" t="s">
        <v>8294</v>
      </c>
      <c r="I133" t="s">
        <v>8294</v>
      </c>
      <c r="J133">
        <v>46.6</v>
      </c>
      <c r="K133">
        <v>15.1</v>
      </c>
      <c r="L133">
        <v>1619.6917333333336</v>
      </c>
      <c r="M133">
        <v>524.83573333333334</v>
      </c>
      <c r="N133">
        <v>-13.2</v>
      </c>
      <c r="O133">
        <v>61.2</v>
      </c>
      <c r="P133">
        <v>10.7</v>
      </c>
      <c r="Q133">
        <v>10.7</v>
      </c>
      <c r="R133">
        <v>33.9</v>
      </c>
    </row>
    <row r="134" spans="1:18">
      <c r="A134" t="s">
        <v>7652</v>
      </c>
      <c r="B134" t="s">
        <v>8274</v>
      </c>
      <c r="C134" s="607" t="s">
        <v>360</v>
      </c>
      <c r="D134">
        <v>269</v>
      </c>
      <c r="E134">
        <v>11</v>
      </c>
      <c r="F134">
        <v>105</v>
      </c>
      <c r="G134">
        <v>21.231881481481484</v>
      </c>
      <c r="H134" t="s">
        <v>8294</v>
      </c>
      <c r="I134" t="s">
        <v>8294</v>
      </c>
      <c r="J134">
        <v>53.9</v>
      </c>
      <c r="K134">
        <v>12</v>
      </c>
      <c r="L134">
        <v>1144.398411851852</v>
      </c>
      <c r="M134">
        <v>254.78257777777782</v>
      </c>
      <c r="N134">
        <v>34.4</v>
      </c>
      <c r="O134">
        <v>72.599999999999994</v>
      </c>
      <c r="P134">
        <v>2</v>
      </c>
      <c r="Q134">
        <v>9.1</v>
      </c>
      <c r="R134">
        <v>32.299999999999997</v>
      </c>
    </row>
    <row r="135" spans="1:18">
      <c r="A135" t="s">
        <v>7852</v>
      </c>
      <c r="B135" t="s">
        <v>8274</v>
      </c>
      <c r="C135" s="607" t="s">
        <v>360</v>
      </c>
      <c r="D135">
        <v>269</v>
      </c>
      <c r="E135">
        <v>12</v>
      </c>
      <c r="F135">
        <v>100</v>
      </c>
      <c r="G135">
        <v>17.698800000000002</v>
      </c>
      <c r="H135" t="s">
        <v>8294</v>
      </c>
      <c r="I135" t="s">
        <v>8294</v>
      </c>
      <c r="J135">
        <v>47.4</v>
      </c>
      <c r="K135">
        <v>15.3</v>
      </c>
      <c r="L135">
        <v>838.92312000000004</v>
      </c>
      <c r="M135">
        <v>270.79164000000003</v>
      </c>
      <c r="N135">
        <v>23.6</v>
      </c>
      <c r="O135">
        <v>69</v>
      </c>
      <c r="P135">
        <v>4.5</v>
      </c>
      <c r="Q135">
        <v>66.2</v>
      </c>
      <c r="R135">
        <v>35</v>
      </c>
    </row>
    <row r="136" spans="1:18">
      <c r="A136" t="s">
        <v>7748</v>
      </c>
      <c r="B136" t="s">
        <v>8274</v>
      </c>
      <c r="C136" s="607" t="s">
        <v>360</v>
      </c>
      <c r="D136">
        <v>269</v>
      </c>
      <c r="E136">
        <v>13</v>
      </c>
      <c r="F136">
        <v>108</v>
      </c>
      <c r="G136">
        <v>16.273444444444447</v>
      </c>
      <c r="H136" t="s">
        <v>8294</v>
      </c>
      <c r="I136" t="s">
        <v>8294</v>
      </c>
      <c r="J136">
        <v>51.6</v>
      </c>
      <c r="K136">
        <v>13.5</v>
      </c>
      <c r="L136">
        <v>839.70973333333347</v>
      </c>
      <c r="M136">
        <v>219.69150000000005</v>
      </c>
      <c r="N136">
        <v>37.700000000000003</v>
      </c>
      <c r="O136">
        <v>67.599999999999994</v>
      </c>
      <c r="P136">
        <v>2.2000000000000002</v>
      </c>
      <c r="Q136">
        <v>44.3</v>
      </c>
      <c r="R136">
        <v>34.299999999999997</v>
      </c>
    </row>
    <row r="137" spans="1:18">
      <c r="A137" t="s">
        <v>7737</v>
      </c>
      <c r="B137" t="s">
        <v>8274</v>
      </c>
      <c r="C137" s="607" t="s">
        <v>360</v>
      </c>
      <c r="D137">
        <v>269</v>
      </c>
      <c r="E137">
        <v>14</v>
      </c>
      <c r="F137">
        <v>105</v>
      </c>
      <c r="G137">
        <v>21.185422222222222</v>
      </c>
      <c r="H137" t="s">
        <v>8294</v>
      </c>
      <c r="I137" t="s">
        <v>8294</v>
      </c>
      <c r="J137">
        <v>48.4</v>
      </c>
      <c r="K137">
        <v>12.6</v>
      </c>
      <c r="L137">
        <v>1025.3744355555555</v>
      </c>
      <c r="M137">
        <v>266.93631999999997</v>
      </c>
      <c r="N137">
        <v>-10.4</v>
      </c>
      <c r="O137">
        <v>61.1</v>
      </c>
      <c r="P137">
        <v>9.3000000000000007</v>
      </c>
      <c r="Q137">
        <v>13.2</v>
      </c>
      <c r="R137">
        <v>29.5</v>
      </c>
    </row>
    <row r="138" spans="1:18">
      <c r="A138" t="s">
        <v>7394</v>
      </c>
      <c r="B138" t="s">
        <v>8274</v>
      </c>
      <c r="C138" s="607" t="s">
        <v>360</v>
      </c>
      <c r="D138">
        <v>269</v>
      </c>
      <c r="E138">
        <v>15</v>
      </c>
      <c r="F138">
        <v>103</v>
      </c>
      <c r="G138">
        <v>23.702933333333331</v>
      </c>
      <c r="H138" t="s">
        <v>8294</v>
      </c>
      <c r="I138" t="s">
        <v>8294</v>
      </c>
      <c r="J138">
        <v>49</v>
      </c>
      <c r="K138">
        <v>12.7</v>
      </c>
      <c r="L138">
        <v>1161.4437333333333</v>
      </c>
      <c r="M138">
        <v>301.02725333333331</v>
      </c>
      <c r="N138">
        <v>-11.5</v>
      </c>
      <c r="O138">
        <v>62.6</v>
      </c>
      <c r="P138">
        <v>9.4</v>
      </c>
      <c r="Q138">
        <v>10.199999999999999</v>
      </c>
      <c r="R138">
        <v>30.3</v>
      </c>
    </row>
    <row r="139" spans="1:18">
      <c r="A139" t="s">
        <v>7777</v>
      </c>
      <c r="B139" t="s">
        <v>8274</v>
      </c>
      <c r="C139" s="607" t="s">
        <v>360</v>
      </c>
      <c r="D139">
        <v>269</v>
      </c>
      <c r="E139">
        <v>16</v>
      </c>
      <c r="F139">
        <v>105</v>
      </c>
      <c r="G139">
        <v>33.469903703703693</v>
      </c>
      <c r="H139" t="s">
        <v>8294</v>
      </c>
      <c r="I139" t="s">
        <v>8294</v>
      </c>
      <c r="J139">
        <v>49.1</v>
      </c>
      <c r="K139">
        <v>10.8</v>
      </c>
      <c r="L139">
        <v>1643.3722718518513</v>
      </c>
      <c r="M139">
        <v>361.4749599999999</v>
      </c>
      <c r="N139">
        <v>-17</v>
      </c>
      <c r="O139">
        <v>63.7</v>
      </c>
      <c r="P139">
        <v>8.5</v>
      </c>
      <c r="Q139">
        <v>10.7</v>
      </c>
      <c r="R139">
        <v>25.8</v>
      </c>
    </row>
    <row r="140" spans="1:18">
      <c r="A140" t="s">
        <v>7691</v>
      </c>
      <c r="B140" t="s">
        <v>8276</v>
      </c>
      <c r="C140" s="607" t="s">
        <v>360</v>
      </c>
      <c r="D140">
        <v>269</v>
      </c>
      <c r="E140">
        <v>17</v>
      </c>
      <c r="F140">
        <v>105</v>
      </c>
      <c r="G140">
        <v>35.828800000000008</v>
      </c>
      <c r="H140" t="s">
        <v>8294</v>
      </c>
      <c r="I140" t="s">
        <v>8294</v>
      </c>
      <c r="J140">
        <v>47.3</v>
      </c>
      <c r="K140">
        <v>14.3</v>
      </c>
      <c r="L140">
        <v>1694.7022400000003</v>
      </c>
      <c r="M140">
        <v>512.35184000000015</v>
      </c>
      <c r="N140">
        <v>-14</v>
      </c>
      <c r="O140">
        <v>62.1</v>
      </c>
      <c r="P140">
        <v>9.6</v>
      </c>
      <c r="Q140">
        <v>13.6</v>
      </c>
      <c r="R140">
        <v>32.700000000000003</v>
      </c>
    </row>
    <row r="141" spans="1:18">
      <c r="A141" t="s">
        <v>7721</v>
      </c>
      <c r="B141" t="s">
        <v>8276</v>
      </c>
      <c r="C141" s="607" t="s">
        <v>360</v>
      </c>
      <c r="D141">
        <v>269</v>
      </c>
      <c r="E141">
        <v>18</v>
      </c>
      <c r="F141">
        <v>105</v>
      </c>
      <c r="G141">
        <v>30.554222222222222</v>
      </c>
      <c r="H141" t="s">
        <v>8294</v>
      </c>
      <c r="I141" t="s">
        <v>8294</v>
      </c>
      <c r="J141">
        <v>46.8</v>
      </c>
      <c r="K141">
        <v>14.5</v>
      </c>
      <c r="L141">
        <v>1429.9376</v>
      </c>
      <c r="M141">
        <v>443.03622222222225</v>
      </c>
      <c r="N141">
        <v>-9.1999999999999993</v>
      </c>
      <c r="O141">
        <v>60.5</v>
      </c>
      <c r="P141">
        <v>10.6</v>
      </c>
      <c r="Q141">
        <v>19.2</v>
      </c>
      <c r="R141">
        <v>32.799999999999997</v>
      </c>
    </row>
    <row r="142" spans="1:18">
      <c r="A142" t="s">
        <v>7706</v>
      </c>
      <c r="B142" t="s">
        <v>8276</v>
      </c>
      <c r="C142" s="607" t="s">
        <v>360</v>
      </c>
      <c r="D142">
        <v>269</v>
      </c>
      <c r="E142">
        <v>19</v>
      </c>
      <c r="F142">
        <v>101</v>
      </c>
      <c r="G142">
        <v>40.71573333333334</v>
      </c>
      <c r="H142" t="s">
        <v>8294</v>
      </c>
      <c r="I142" t="s">
        <v>8294</v>
      </c>
      <c r="J142">
        <v>44.9</v>
      </c>
      <c r="K142">
        <v>13.5</v>
      </c>
      <c r="L142">
        <v>1828.1364266666669</v>
      </c>
      <c r="M142">
        <v>549.66240000000005</v>
      </c>
      <c r="N142">
        <v>-7.3</v>
      </c>
      <c r="O142">
        <v>60</v>
      </c>
      <c r="P142">
        <v>9.9</v>
      </c>
      <c r="Q142">
        <v>17.399999999999999</v>
      </c>
      <c r="R142">
        <v>29.3</v>
      </c>
    </row>
    <row r="143" spans="1:18">
      <c r="A143" t="s">
        <v>7742</v>
      </c>
      <c r="B143" t="s">
        <v>8276</v>
      </c>
      <c r="C143" s="607" t="s">
        <v>360</v>
      </c>
      <c r="D143">
        <v>269</v>
      </c>
      <c r="E143">
        <v>20</v>
      </c>
      <c r="F143">
        <v>113</v>
      </c>
      <c r="G143">
        <v>15.958755555555554</v>
      </c>
      <c r="H143" t="s">
        <v>8294</v>
      </c>
      <c r="I143" t="s">
        <v>8294</v>
      </c>
      <c r="J143" t="s">
        <v>8294</v>
      </c>
      <c r="K143" t="s">
        <v>8294</v>
      </c>
      <c r="L143" t="s">
        <v>8294</v>
      </c>
      <c r="M143" t="s">
        <v>8294</v>
      </c>
      <c r="N143" t="s">
        <v>8294</v>
      </c>
      <c r="O143" t="s">
        <v>8294</v>
      </c>
      <c r="P143" t="s">
        <v>8294</v>
      </c>
      <c r="Q143" t="s">
        <v>8294</v>
      </c>
      <c r="R143" t="s">
        <v>8294</v>
      </c>
    </row>
    <row r="144" spans="1:18">
      <c r="A144" t="s">
        <v>7840</v>
      </c>
      <c r="B144" t="s">
        <v>8276</v>
      </c>
      <c r="C144" s="607" t="s">
        <v>360</v>
      </c>
      <c r="D144">
        <v>269</v>
      </c>
      <c r="E144">
        <v>21</v>
      </c>
      <c r="F144">
        <v>103</v>
      </c>
      <c r="G144">
        <v>26.26545185185185</v>
      </c>
      <c r="H144" t="s">
        <v>8294</v>
      </c>
      <c r="I144" t="s">
        <v>8294</v>
      </c>
      <c r="J144">
        <v>46.1</v>
      </c>
      <c r="K144">
        <v>16.399999999999999</v>
      </c>
      <c r="L144">
        <v>1210.8373303703704</v>
      </c>
      <c r="M144">
        <v>430.75341037037032</v>
      </c>
      <c r="N144">
        <v>33</v>
      </c>
      <c r="O144">
        <v>63.6</v>
      </c>
      <c r="P144">
        <v>5.9</v>
      </c>
      <c r="Q144">
        <v>64.2</v>
      </c>
      <c r="R144">
        <v>36.6</v>
      </c>
    </row>
    <row r="145" spans="1:18">
      <c r="A145" t="s">
        <v>7770</v>
      </c>
      <c r="B145" t="s">
        <v>8276</v>
      </c>
      <c r="C145" s="607" t="s">
        <v>360</v>
      </c>
      <c r="D145">
        <v>269</v>
      </c>
      <c r="E145">
        <v>22</v>
      </c>
      <c r="F145">
        <v>105</v>
      </c>
      <c r="G145">
        <v>32.807133333333333</v>
      </c>
      <c r="H145" t="s">
        <v>8294</v>
      </c>
      <c r="I145" t="s">
        <v>8294</v>
      </c>
      <c r="J145">
        <v>46.1</v>
      </c>
      <c r="K145">
        <v>14.6</v>
      </c>
      <c r="L145">
        <v>1512.4088466666667</v>
      </c>
      <c r="M145">
        <v>478.98414666666667</v>
      </c>
      <c r="N145">
        <v>-11.8</v>
      </c>
      <c r="O145">
        <v>64.099999999999994</v>
      </c>
      <c r="P145">
        <v>9.4</v>
      </c>
      <c r="Q145">
        <v>15.9</v>
      </c>
      <c r="R145">
        <v>32.4</v>
      </c>
    </row>
    <row r="146" spans="1:18">
      <c r="A146" t="s">
        <v>7697</v>
      </c>
      <c r="B146" t="s">
        <v>8274</v>
      </c>
      <c r="C146" s="607" t="s">
        <v>360</v>
      </c>
      <c r="D146">
        <v>270</v>
      </c>
      <c r="E146">
        <v>11</v>
      </c>
      <c r="F146">
        <v>103</v>
      </c>
      <c r="G146">
        <v>20.170214814814813</v>
      </c>
      <c r="H146" t="s">
        <v>8294</v>
      </c>
      <c r="I146" t="s">
        <v>8294</v>
      </c>
      <c r="J146">
        <v>46.6</v>
      </c>
      <c r="K146">
        <v>13.6</v>
      </c>
      <c r="L146">
        <v>939.93201037037034</v>
      </c>
      <c r="M146">
        <v>274.31492148148146</v>
      </c>
      <c r="N146">
        <v>-8.5</v>
      </c>
      <c r="O146">
        <v>63.9</v>
      </c>
      <c r="P146">
        <v>8.5</v>
      </c>
      <c r="Q146">
        <v>18.7</v>
      </c>
      <c r="R146">
        <v>30.5</v>
      </c>
    </row>
    <row r="147" spans="1:18">
      <c r="A147" t="s">
        <v>7814</v>
      </c>
      <c r="B147" t="s">
        <v>8274</v>
      </c>
      <c r="C147" s="607" t="s">
        <v>360</v>
      </c>
      <c r="D147">
        <v>270</v>
      </c>
      <c r="E147">
        <v>12</v>
      </c>
      <c r="F147">
        <v>107</v>
      </c>
      <c r="G147">
        <v>21.014466666666667</v>
      </c>
      <c r="H147" t="s">
        <v>8294</v>
      </c>
      <c r="I147" t="s">
        <v>8294</v>
      </c>
      <c r="J147">
        <v>49.5</v>
      </c>
      <c r="K147">
        <v>14.2</v>
      </c>
      <c r="L147">
        <v>1040.2161000000001</v>
      </c>
      <c r="M147">
        <v>298.40542666666664</v>
      </c>
      <c r="N147">
        <v>24.2</v>
      </c>
      <c r="O147">
        <v>68.8</v>
      </c>
      <c r="P147">
        <v>3.8</v>
      </c>
      <c r="Q147">
        <v>59.8</v>
      </c>
      <c r="R147">
        <v>34.200000000000003</v>
      </c>
    </row>
    <row r="148" spans="1:18">
      <c r="A148" t="s">
        <v>7752</v>
      </c>
      <c r="B148" t="s">
        <v>8274</v>
      </c>
      <c r="C148" s="607" t="s">
        <v>360</v>
      </c>
      <c r="D148">
        <v>270</v>
      </c>
      <c r="E148">
        <v>13</v>
      </c>
      <c r="F148">
        <v>111</v>
      </c>
      <c r="G148">
        <v>13.586792592592589</v>
      </c>
      <c r="H148" t="s">
        <v>8294</v>
      </c>
      <c r="I148" t="s">
        <v>8294</v>
      </c>
      <c r="J148" t="s">
        <v>8294</v>
      </c>
      <c r="K148" t="s">
        <v>8294</v>
      </c>
      <c r="L148" t="s">
        <v>8294</v>
      </c>
      <c r="M148" t="s">
        <v>8294</v>
      </c>
      <c r="N148" t="s">
        <v>8294</v>
      </c>
      <c r="O148" t="s">
        <v>8294</v>
      </c>
      <c r="P148" t="s">
        <v>8294</v>
      </c>
      <c r="Q148" t="s">
        <v>8294</v>
      </c>
      <c r="R148" t="s">
        <v>8294</v>
      </c>
    </row>
    <row r="149" spans="1:18">
      <c r="A149" t="s">
        <v>7735</v>
      </c>
      <c r="B149" t="s">
        <v>8274</v>
      </c>
      <c r="C149" s="607" t="s">
        <v>360</v>
      </c>
      <c r="D149">
        <v>270</v>
      </c>
      <c r="E149">
        <v>14</v>
      </c>
      <c r="F149">
        <v>103</v>
      </c>
      <c r="G149">
        <v>22.9908</v>
      </c>
      <c r="H149" t="s">
        <v>8294</v>
      </c>
      <c r="I149" t="s">
        <v>8294</v>
      </c>
      <c r="J149">
        <v>48.4</v>
      </c>
      <c r="K149">
        <v>12.6</v>
      </c>
      <c r="L149">
        <v>1112.7547199999999</v>
      </c>
      <c r="M149">
        <v>289.68407999999999</v>
      </c>
      <c r="N149">
        <v>-8.4</v>
      </c>
      <c r="O149">
        <v>61.3</v>
      </c>
      <c r="P149">
        <v>9.3000000000000007</v>
      </c>
      <c r="Q149">
        <v>18.2</v>
      </c>
      <c r="R149">
        <v>29.4</v>
      </c>
    </row>
    <row r="150" spans="1:18">
      <c r="A150" t="s">
        <v>7763</v>
      </c>
      <c r="B150" t="s">
        <v>8274</v>
      </c>
      <c r="C150" s="607" t="s">
        <v>360</v>
      </c>
      <c r="D150">
        <v>270</v>
      </c>
      <c r="E150">
        <v>15</v>
      </c>
      <c r="F150">
        <v>104</v>
      </c>
      <c r="G150">
        <v>23.964266666666667</v>
      </c>
      <c r="H150" t="s">
        <v>8294</v>
      </c>
      <c r="I150" t="s">
        <v>8294</v>
      </c>
      <c r="J150">
        <v>47.5</v>
      </c>
      <c r="K150">
        <v>12.5</v>
      </c>
      <c r="L150">
        <v>1138.3026666666667</v>
      </c>
      <c r="M150">
        <v>299.55333333333334</v>
      </c>
      <c r="N150">
        <v>-11.7</v>
      </c>
      <c r="O150">
        <v>59.5</v>
      </c>
      <c r="P150">
        <v>11.1</v>
      </c>
      <c r="Q150">
        <v>8.6999999999999993</v>
      </c>
      <c r="R150">
        <v>28.7</v>
      </c>
    </row>
    <row r="151" spans="1:18">
      <c r="A151" t="s">
        <v>7761</v>
      </c>
      <c r="B151" t="s">
        <v>8274</v>
      </c>
      <c r="C151" s="607" t="s">
        <v>360</v>
      </c>
      <c r="D151">
        <v>270</v>
      </c>
      <c r="E151">
        <v>16</v>
      </c>
      <c r="F151">
        <v>100</v>
      </c>
      <c r="G151">
        <v>27.322399999999998</v>
      </c>
      <c r="H151" t="s">
        <v>8294</v>
      </c>
      <c r="I151" t="s">
        <v>8294</v>
      </c>
      <c r="J151">
        <v>45.9</v>
      </c>
      <c r="K151">
        <v>13.2</v>
      </c>
      <c r="L151">
        <v>1254.0981599999998</v>
      </c>
      <c r="M151">
        <v>360.65567999999996</v>
      </c>
      <c r="N151">
        <v>-10.3</v>
      </c>
      <c r="O151">
        <v>65.5</v>
      </c>
      <c r="P151">
        <v>9</v>
      </c>
      <c r="Q151">
        <v>12.3</v>
      </c>
      <c r="R151">
        <v>29.3</v>
      </c>
    </row>
    <row r="152" spans="1:18">
      <c r="A152" t="s">
        <v>7663</v>
      </c>
      <c r="B152" t="s">
        <v>8276</v>
      </c>
      <c r="C152" s="607" t="s">
        <v>360</v>
      </c>
      <c r="D152">
        <v>270</v>
      </c>
      <c r="E152">
        <v>17</v>
      </c>
      <c r="F152">
        <v>107</v>
      </c>
      <c r="G152">
        <v>23.911999999999999</v>
      </c>
      <c r="H152" t="s">
        <v>8294</v>
      </c>
      <c r="I152" t="s">
        <v>8294</v>
      </c>
      <c r="J152">
        <v>43.9</v>
      </c>
      <c r="K152">
        <v>15.9</v>
      </c>
      <c r="L152">
        <v>1049.7367999999999</v>
      </c>
      <c r="M152">
        <v>380.20080000000002</v>
      </c>
      <c r="N152">
        <v>-8.6</v>
      </c>
      <c r="O152">
        <v>60.2</v>
      </c>
      <c r="P152">
        <v>9.8000000000000007</v>
      </c>
      <c r="Q152">
        <v>58.3</v>
      </c>
      <c r="R152">
        <v>33.700000000000003</v>
      </c>
    </row>
    <row r="153" spans="1:18">
      <c r="A153" t="s">
        <v>7753</v>
      </c>
      <c r="B153" t="s">
        <v>8276</v>
      </c>
      <c r="C153" s="607" t="s">
        <v>360</v>
      </c>
      <c r="D153">
        <v>270</v>
      </c>
      <c r="E153">
        <v>18</v>
      </c>
      <c r="F153">
        <v>106</v>
      </c>
      <c r="G153">
        <v>37.860666666666667</v>
      </c>
      <c r="H153" t="s">
        <v>8294</v>
      </c>
      <c r="I153" t="s">
        <v>8294</v>
      </c>
      <c r="J153">
        <v>45.2</v>
      </c>
      <c r="K153">
        <v>14</v>
      </c>
      <c r="L153">
        <v>1711.3021333333334</v>
      </c>
      <c r="M153">
        <v>530.04933333333338</v>
      </c>
      <c r="N153">
        <v>-8.1999999999999993</v>
      </c>
      <c r="O153">
        <v>58.5</v>
      </c>
      <c r="P153">
        <v>11</v>
      </c>
      <c r="Q153">
        <v>18.399999999999999</v>
      </c>
      <c r="R153">
        <v>30.5</v>
      </c>
    </row>
    <row r="154" spans="1:18">
      <c r="A154" t="s">
        <v>7731</v>
      </c>
      <c r="B154" t="s">
        <v>8276</v>
      </c>
      <c r="C154" s="607" t="s">
        <v>360</v>
      </c>
      <c r="D154">
        <v>270</v>
      </c>
      <c r="E154">
        <v>19</v>
      </c>
      <c r="F154">
        <v>107</v>
      </c>
      <c r="G154">
        <v>34.464059259259258</v>
      </c>
      <c r="H154" t="s">
        <v>8294</v>
      </c>
      <c r="I154" t="s">
        <v>8294</v>
      </c>
      <c r="J154">
        <v>45.9</v>
      </c>
      <c r="K154">
        <v>14.8</v>
      </c>
      <c r="L154">
        <v>1581.90032</v>
      </c>
      <c r="M154">
        <v>510.06807703703703</v>
      </c>
      <c r="N154">
        <v>-10.1</v>
      </c>
      <c r="O154">
        <v>58</v>
      </c>
      <c r="P154">
        <v>10.7</v>
      </c>
      <c r="Q154">
        <v>16.5</v>
      </c>
      <c r="R154">
        <v>32.9</v>
      </c>
    </row>
    <row r="155" spans="1:18">
      <c r="A155" t="s">
        <v>7665</v>
      </c>
      <c r="B155" t="s">
        <v>8276</v>
      </c>
      <c r="C155" s="607" t="s">
        <v>360</v>
      </c>
      <c r="D155">
        <v>270</v>
      </c>
      <c r="E155">
        <v>20</v>
      </c>
      <c r="F155">
        <v>104</v>
      </c>
      <c r="G155">
        <v>36.358362962962964</v>
      </c>
      <c r="H155" t="s">
        <v>8294</v>
      </c>
      <c r="I155" t="s">
        <v>8294</v>
      </c>
      <c r="J155">
        <v>48.3</v>
      </c>
      <c r="K155">
        <v>14.5</v>
      </c>
      <c r="L155">
        <v>1756.1089311111111</v>
      </c>
      <c r="M155">
        <v>527.19626296296303</v>
      </c>
      <c r="N155">
        <v>-9.1</v>
      </c>
      <c r="O155">
        <v>60.9</v>
      </c>
      <c r="P155">
        <v>11</v>
      </c>
      <c r="Q155">
        <v>49.3</v>
      </c>
      <c r="R155">
        <v>34</v>
      </c>
    </row>
    <row r="156" spans="1:18">
      <c r="A156" t="s">
        <v>7396</v>
      </c>
      <c r="B156" t="s">
        <v>8276</v>
      </c>
      <c r="C156" s="607" t="s">
        <v>360</v>
      </c>
      <c r="D156">
        <v>270</v>
      </c>
      <c r="E156">
        <v>21</v>
      </c>
      <c r="F156" t="s">
        <v>8294</v>
      </c>
      <c r="G156" t="s">
        <v>8294</v>
      </c>
      <c r="H156" t="s">
        <v>8294</v>
      </c>
      <c r="I156" t="s">
        <v>8294</v>
      </c>
      <c r="J156" t="s">
        <v>8294</v>
      </c>
      <c r="K156" t="s">
        <v>8294</v>
      </c>
      <c r="L156" t="s">
        <v>8294</v>
      </c>
      <c r="M156" t="s">
        <v>8294</v>
      </c>
      <c r="N156" t="s">
        <v>8294</v>
      </c>
      <c r="O156" t="s">
        <v>8294</v>
      </c>
      <c r="P156" t="s">
        <v>8294</v>
      </c>
      <c r="Q156" t="s">
        <v>8294</v>
      </c>
      <c r="R156" t="s">
        <v>8294</v>
      </c>
    </row>
    <row r="157" spans="1:18">
      <c r="A157" t="s">
        <v>7794</v>
      </c>
      <c r="B157" t="s">
        <v>8276</v>
      </c>
      <c r="C157" s="607" t="s">
        <v>360</v>
      </c>
      <c r="D157">
        <v>270</v>
      </c>
      <c r="E157">
        <v>22</v>
      </c>
      <c r="F157">
        <v>103</v>
      </c>
      <c r="G157">
        <v>35.357674074074076</v>
      </c>
      <c r="H157" t="s">
        <v>8294</v>
      </c>
      <c r="I157" t="s">
        <v>8294</v>
      </c>
      <c r="J157">
        <v>47.3</v>
      </c>
      <c r="K157">
        <v>13.9</v>
      </c>
      <c r="L157">
        <v>1672.4179837037036</v>
      </c>
      <c r="M157">
        <v>491.47166962962967</v>
      </c>
      <c r="N157">
        <v>-13.1</v>
      </c>
      <c r="O157">
        <v>59.9</v>
      </c>
      <c r="P157">
        <v>10.8</v>
      </c>
      <c r="Q157">
        <v>8.1</v>
      </c>
      <c r="R157">
        <v>31.9</v>
      </c>
    </row>
    <row r="158" spans="1:18">
      <c r="A158" t="s">
        <v>7689</v>
      </c>
      <c r="B158" t="s">
        <v>8274</v>
      </c>
      <c r="C158" s="607" t="s">
        <v>360</v>
      </c>
      <c r="D158">
        <v>271</v>
      </c>
      <c r="E158">
        <v>11</v>
      </c>
      <c r="F158">
        <v>105</v>
      </c>
      <c r="G158">
        <v>18.365925925925929</v>
      </c>
      <c r="H158" t="s">
        <v>8294</v>
      </c>
      <c r="I158" t="s">
        <v>8294</v>
      </c>
      <c r="J158">
        <v>47.7</v>
      </c>
      <c r="K158">
        <v>13.3</v>
      </c>
      <c r="L158">
        <v>876.05466666666689</v>
      </c>
      <c r="M158">
        <v>244.26681481481486</v>
      </c>
      <c r="N158">
        <v>-10.7</v>
      </c>
      <c r="O158">
        <v>61.9</v>
      </c>
      <c r="P158">
        <v>9.5</v>
      </c>
      <c r="Q158">
        <v>15.3</v>
      </c>
      <c r="R158">
        <v>30.8</v>
      </c>
    </row>
    <row r="159" spans="1:18">
      <c r="A159" t="s">
        <v>7704</v>
      </c>
      <c r="B159" t="s">
        <v>8274</v>
      </c>
      <c r="C159" s="607" t="s">
        <v>360</v>
      </c>
      <c r="D159">
        <v>271</v>
      </c>
      <c r="E159">
        <v>12</v>
      </c>
      <c r="F159">
        <v>106</v>
      </c>
      <c r="G159">
        <v>21.014466666666667</v>
      </c>
      <c r="H159" t="s">
        <v>8294</v>
      </c>
      <c r="I159" t="s">
        <v>8294</v>
      </c>
      <c r="J159">
        <v>46.6</v>
      </c>
      <c r="K159">
        <v>13</v>
      </c>
      <c r="L159">
        <v>979.27414666666675</v>
      </c>
      <c r="M159">
        <v>273.18806666666666</v>
      </c>
      <c r="N159">
        <v>-11.4</v>
      </c>
      <c r="O159">
        <v>62.5</v>
      </c>
      <c r="P159">
        <v>9.4</v>
      </c>
      <c r="Q159">
        <v>14.8</v>
      </c>
      <c r="R159">
        <v>29.3</v>
      </c>
    </row>
    <row r="160" spans="1:18">
      <c r="A160" t="s">
        <v>7712</v>
      </c>
      <c r="B160" t="s">
        <v>8274</v>
      </c>
      <c r="C160" s="607" t="s">
        <v>360</v>
      </c>
      <c r="D160">
        <v>271</v>
      </c>
      <c r="E160">
        <v>13</v>
      </c>
      <c r="F160">
        <v>108</v>
      </c>
      <c r="G160">
        <v>17.383022222222223</v>
      </c>
      <c r="H160" t="s">
        <v>8294</v>
      </c>
      <c r="I160" t="s">
        <v>8294</v>
      </c>
      <c r="J160">
        <v>47.4</v>
      </c>
      <c r="K160">
        <v>12.3</v>
      </c>
      <c r="L160">
        <v>823.9552533333333</v>
      </c>
      <c r="M160">
        <v>213.81117333333336</v>
      </c>
      <c r="N160">
        <v>-11.4</v>
      </c>
      <c r="O160">
        <v>63.2</v>
      </c>
      <c r="P160">
        <v>9.1</v>
      </c>
      <c r="Q160">
        <v>11.5</v>
      </c>
      <c r="R160">
        <v>28.2</v>
      </c>
    </row>
    <row r="161" spans="1:18">
      <c r="A161" t="s">
        <v>7788</v>
      </c>
      <c r="B161" t="s">
        <v>8274</v>
      </c>
      <c r="C161" s="607" t="s">
        <v>360</v>
      </c>
      <c r="D161">
        <v>271</v>
      </c>
      <c r="E161">
        <v>14</v>
      </c>
      <c r="F161">
        <v>103</v>
      </c>
      <c r="G161">
        <v>24.403088888888888</v>
      </c>
      <c r="H161" t="s">
        <v>8294</v>
      </c>
      <c r="I161" t="s">
        <v>8294</v>
      </c>
      <c r="J161">
        <v>49.9</v>
      </c>
      <c r="K161">
        <v>12.1</v>
      </c>
      <c r="L161">
        <v>1217.7141355555555</v>
      </c>
      <c r="M161">
        <v>295.27737555555552</v>
      </c>
      <c r="N161">
        <v>-13.7</v>
      </c>
      <c r="O161">
        <v>62.9</v>
      </c>
      <c r="P161">
        <v>9</v>
      </c>
      <c r="Q161">
        <v>7.7</v>
      </c>
      <c r="R161">
        <v>29.5</v>
      </c>
    </row>
    <row r="162" spans="1:18">
      <c r="A162" t="s">
        <v>7670</v>
      </c>
      <c r="B162" t="s">
        <v>8274</v>
      </c>
      <c r="C162" s="607" t="s">
        <v>360</v>
      </c>
      <c r="D162">
        <v>271</v>
      </c>
      <c r="E162">
        <v>15</v>
      </c>
      <c r="F162">
        <v>105</v>
      </c>
      <c r="G162">
        <v>19.40980740740741</v>
      </c>
      <c r="H162" t="s">
        <v>8294</v>
      </c>
      <c r="I162" t="s">
        <v>8294</v>
      </c>
      <c r="J162">
        <v>47.8</v>
      </c>
      <c r="K162">
        <v>13.1</v>
      </c>
      <c r="L162">
        <v>927.78879407407419</v>
      </c>
      <c r="M162">
        <v>254.26847703703706</v>
      </c>
      <c r="N162">
        <v>-11.2</v>
      </c>
      <c r="O162">
        <v>61.1</v>
      </c>
      <c r="P162">
        <v>9.9</v>
      </c>
      <c r="Q162">
        <v>15.6</v>
      </c>
      <c r="R162">
        <v>30.4</v>
      </c>
    </row>
    <row r="163" spans="1:18">
      <c r="A163" t="s">
        <v>7687</v>
      </c>
      <c r="B163" t="s">
        <v>8274</v>
      </c>
      <c r="C163" s="607" t="s">
        <v>360</v>
      </c>
      <c r="D163">
        <v>271</v>
      </c>
      <c r="E163">
        <v>16</v>
      </c>
      <c r="F163">
        <v>107</v>
      </c>
      <c r="G163">
        <v>23.090977777777784</v>
      </c>
      <c r="H163" t="s">
        <v>8294</v>
      </c>
      <c r="I163" t="s">
        <v>8294</v>
      </c>
      <c r="J163">
        <v>48.5</v>
      </c>
      <c r="K163">
        <v>12.9</v>
      </c>
      <c r="L163">
        <v>1119.9124222222226</v>
      </c>
      <c r="M163">
        <v>297.87361333333342</v>
      </c>
      <c r="N163">
        <v>-9.1999999999999993</v>
      </c>
      <c r="O163">
        <v>63.8</v>
      </c>
      <c r="P163">
        <v>9.8000000000000007</v>
      </c>
      <c r="Q163">
        <v>15.2</v>
      </c>
      <c r="R163">
        <v>30.3</v>
      </c>
    </row>
    <row r="164" spans="1:18">
      <c r="A164" t="s">
        <v>7803</v>
      </c>
      <c r="B164" t="s">
        <v>8276</v>
      </c>
      <c r="C164" s="607" t="s">
        <v>360</v>
      </c>
      <c r="D164">
        <v>271</v>
      </c>
      <c r="E164">
        <v>17</v>
      </c>
      <c r="F164">
        <v>104</v>
      </c>
      <c r="G164">
        <v>37.146355555555552</v>
      </c>
      <c r="H164" t="s">
        <v>8294</v>
      </c>
      <c r="I164" t="s">
        <v>8294</v>
      </c>
      <c r="J164">
        <v>46</v>
      </c>
      <c r="K164">
        <v>14.2</v>
      </c>
      <c r="L164">
        <v>1708.7323555555554</v>
      </c>
      <c r="M164">
        <v>527.47824888888886</v>
      </c>
      <c r="N164">
        <v>-12.4</v>
      </c>
      <c r="O164">
        <v>62.7</v>
      </c>
      <c r="P164">
        <v>10.1</v>
      </c>
      <c r="Q164">
        <v>13</v>
      </c>
      <c r="R164">
        <v>31.5</v>
      </c>
    </row>
    <row r="165" spans="1:18">
      <c r="A165" t="s">
        <v>7801</v>
      </c>
      <c r="B165" t="s">
        <v>8276</v>
      </c>
      <c r="C165" s="607" t="s">
        <v>360</v>
      </c>
      <c r="D165">
        <v>271</v>
      </c>
      <c r="E165">
        <v>18</v>
      </c>
      <c r="F165">
        <v>106</v>
      </c>
      <c r="G165">
        <v>37.440355555555556</v>
      </c>
      <c r="H165" t="s">
        <v>8294</v>
      </c>
      <c r="I165" t="s">
        <v>8294</v>
      </c>
      <c r="J165">
        <v>45.5</v>
      </c>
      <c r="K165">
        <v>14.4</v>
      </c>
      <c r="L165">
        <v>1703.5361777777778</v>
      </c>
      <c r="M165">
        <v>539.14112</v>
      </c>
      <c r="N165">
        <v>-13.5</v>
      </c>
      <c r="O165">
        <v>59.8</v>
      </c>
      <c r="P165">
        <v>9.8000000000000007</v>
      </c>
      <c r="Q165">
        <v>9.4</v>
      </c>
      <c r="R165">
        <v>31.6</v>
      </c>
    </row>
    <row r="166" spans="1:18">
      <c r="A166" t="s">
        <v>7861</v>
      </c>
      <c r="B166" t="s">
        <v>8276</v>
      </c>
      <c r="C166" s="607" t="s">
        <v>360</v>
      </c>
      <c r="D166">
        <v>271</v>
      </c>
      <c r="E166">
        <v>19</v>
      </c>
      <c r="F166">
        <v>108</v>
      </c>
      <c r="G166">
        <v>24.764237037037038</v>
      </c>
      <c r="H166" t="s">
        <v>8294</v>
      </c>
      <c r="I166" t="s">
        <v>8294</v>
      </c>
      <c r="J166">
        <v>46.4</v>
      </c>
      <c r="K166">
        <v>15.8</v>
      </c>
      <c r="L166">
        <v>1149.0605985185184</v>
      </c>
      <c r="M166">
        <v>391.27494518518523</v>
      </c>
      <c r="N166">
        <v>25.7</v>
      </c>
      <c r="O166">
        <v>65.7</v>
      </c>
      <c r="P166">
        <v>5.9</v>
      </c>
      <c r="Q166">
        <v>55.1</v>
      </c>
      <c r="R166">
        <v>35.299999999999997</v>
      </c>
    </row>
    <row r="167" spans="1:18">
      <c r="A167" t="s">
        <v>7703</v>
      </c>
      <c r="B167" t="s">
        <v>8276</v>
      </c>
      <c r="C167" s="607" t="s">
        <v>360</v>
      </c>
      <c r="D167">
        <v>271</v>
      </c>
      <c r="E167">
        <v>20</v>
      </c>
      <c r="F167">
        <v>103</v>
      </c>
      <c r="G167">
        <v>29.481303703703706</v>
      </c>
      <c r="H167" t="s">
        <v>8294</v>
      </c>
      <c r="I167" t="s">
        <v>8294</v>
      </c>
      <c r="J167">
        <v>45.1</v>
      </c>
      <c r="K167">
        <v>16.7</v>
      </c>
      <c r="L167">
        <v>1329.6067970370373</v>
      </c>
      <c r="M167">
        <v>492.33777185185187</v>
      </c>
      <c r="N167">
        <v>-7.9</v>
      </c>
      <c r="O167">
        <v>57.9</v>
      </c>
      <c r="P167">
        <v>12.2</v>
      </c>
      <c r="Q167">
        <v>13.8</v>
      </c>
      <c r="R167">
        <v>36.4</v>
      </c>
    </row>
    <row r="168" spans="1:18">
      <c r="A168" t="s">
        <v>7776</v>
      </c>
      <c r="B168" t="s">
        <v>8276</v>
      </c>
      <c r="C168" s="607" t="s">
        <v>360</v>
      </c>
      <c r="D168">
        <v>271</v>
      </c>
      <c r="E168">
        <v>21</v>
      </c>
      <c r="F168">
        <v>103</v>
      </c>
      <c r="G168">
        <v>40.624629629629624</v>
      </c>
      <c r="H168" t="s">
        <v>8294</v>
      </c>
      <c r="I168" t="s">
        <v>8294</v>
      </c>
      <c r="J168">
        <v>48.2</v>
      </c>
      <c r="K168">
        <v>12.8</v>
      </c>
      <c r="L168">
        <v>1958.1071481481479</v>
      </c>
      <c r="M168">
        <v>519.99525925925923</v>
      </c>
      <c r="N168">
        <v>-11.5</v>
      </c>
      <c r="O168">
        <v>62</v>
      </c>
      <c r="P168">
        <v>9.6999999999999993</v>
      </c>
      <c r="Q168">
        <v>13.8</v>
      </c>
      <c r="R168">
        <v>29.8</v>
      </c>
    </row>
    <row r="169" spans="1:18">
      <c r="A169" t="s">
        <v>7740</v>
      </c>
      <c r="B169" t="s">
        <v>8276</v>
      </c>
      <c r="C169" s="607" t="s">
        <v>360</v>
      </c>
      <c r="D169">
        <v>271</v>
      </c>
      <c r="E169">
        <v>22</v>
      </c>
      <c r="F169">
        <v>105</v>
      </c>
      <c r="G169">
        <v>27.500977777777781</v>
      </c>
      <c r="H169" t="s">
        <v>8294</v>
      </c>
      <c r="I169" t="s">
        <v>8294</v>
      </c>
      <c r="J169">
        <v>48.3</v>
      </c>
      <c r="K169">
        <v>16</v>
      </c>
      <c r="L169">
        <v>1328.2972266666668</v>
      </c>
      <c r="M169">
        <v>440.01564444444449</v>
      </c>
      <c r="N169">
        <v>29.1</v>
      </c>
      <c r="O169">
        <v>68.2</v>
      </c>
      <c r="P169">
        <v>3.9</v>
      </c>
      <c r="Q169">
        <v>64.2</v>
      </c>
      <c r="R169">
        <v>37.5</v>
      </c>
    </row>
    <row r="170" spans="1:18">
      <c r="A170" t="s">
        <v>7779</v>
      </c>
      <c r="B170" t="s">
        <v>8274</v>
      </c>
      <c r="C170" s="607" t="s">
        <v>360</v>
      </c>
      <c r="D170">
        <v>272</v>
      </c>
      <c r="E170">
        <v>11</v>
      </c>
      <c r="F170">
        <v>103</v>
      </c>
      <c r="G170">
        <v>18.40585185185185</v>
      </c>
      <c r="H170" t="s">
        <v>8294</v>
      </c>
      <c r="I170" t="s">
        <v>8294</v>
      </c>
      <c r="J170" t="s">
        <v>8294</v>
      </c>
      <c r="K170" t="s">
        <v>8294</v>
      </c>
      <c r="L170" t="s">
        <v>8294</v>
      </c>
      <c r="M170" t="s">
        <v>8294</v>
      </c>
      <c r="N170" t="s">
        <v>8294</v>
      </c>
      <c r="O170" t="s">
        <v>8294</v>
      </c>
      <c r="P170" t="s">
        <v>8294</v>
      </c>
      <c r="Q170" t="s">
        <v>8294</v>
      </c>
      <c r="R170" t="s">
        <v>8294</v>
      </c>
    </row>
    <row r="171" spans="1:18">
      <c r="A171" t="s">
        <v>7778</v>
      </c>
      <c r="B171" t="s">
        <v>8274</v>
      </c>
      <c r="C171" s="607" t="s">
        <v>360</v>
      </c>
      <c r="D171">
        <v>272</v>
      </c>
      <c r="E171">
        <v>12</v>
      </c>
      <c r="F171">
        <v>104</v>
      </c>
      <c r="G171">
        <v>26.159466666666663</v>
      </c>
      <c r="H171" t="s">
        <v>8294</v>
      </c>
      <c r="I171" t="s">
        <v>8294</v>
      </c>
      <c r="J171">
        <v>49.5</v>
      </c>
      <c r="K171">
        <v>11.4</v>
      </c>
      <c r="L171">
        <v>1294.8935999999999</v>
      </c>
      <c r="M171">
        <v>298.21791999999999</v>
      </c>
      <c r="N171">
        <v>-13.7</v>
      </c>
      <c r="O171">
        <v>63.6</v>
      </c>
      <c r="P171">
        <v>8.4</v>
      </c>
      <c r="Q171">
        <v>9.9</v>
      </c>
      <c r="R171">
        <v>27.5</v>
      </c>
    </row>
    <row r="172" spans="1:18">
      <c r="A172" t="s">
        <v>7695</v>
      </c>
      <c r="B172" t="s">
        <v>8274</v>
      </c>
      <c r="C172" s="607" t="s">
        <v>360</v>
      </c>
      <c r="D172">
        <v>272</v>
      </c>
      <c r="E172">
        <v>13</v>
      </c>
      <c r="F172">
        <v>105</v>
      </c>
      <c r="G172">
        <v>18.110400000000002</v>
      </c>
      <c r="H172" t="s">
        <v>8294</v>
      </c>
      <c r="I172" t="s">
        <v>8294</v>
      </c>
      <c r="J172" t="s">
        <v>8294</v>
      </c>
      <c r="K172" t="s">
        <v>8294</v>
      </c>
      <c r="L172" t="s">
        <v>8294</v>
      </c>
      <c r="M172" t="s">
        <v>8294</v>
      </c>
      <c r="N172" t="s">
        <v>8294</v>
      </c>
      <c r="O172" t="s">
        <v>8294</v>
      </c>
      <c r="P172" t="s">
        <v>8294</v>
      </c>
      <c r="Q172" t="s">
        <v>8294</v>
      </c>
      <c r="R172" t="s">
        <v>8294</v>
      </c>
    </row>
    <row r="173" spans="1:18">
      <c r="A173" t="s">
        <v>7798</v>
      </c>
      <c r="B173" t="s">
        <v>8274</v>
      </c>
      <c r="C173" s="607" t="s">
        <v>360</v>
      </c>
      <c r="D173">
        <v>272</v>
      </c>
      <c r="E173">
        <v>14</v>
      </c>
      <c r="F173">
        <v>103</v>
      </c>
      <c r="G173">
        <v>26.074533333333328</v>
      </c>
      <c r="H173" t="s">
        <v>8294</v>
      </c>
      <c r="I173" t="s">
        <v>8294</v>
      </c>
      <c r="J173">
        <v>45</v>
      </c>
      <c r="K173">
        <v>16.100000000000001</v>
      </c>
      <c r="L173">
        <v>1173.3539999999998</v>
      </c>
      <c r="M173">
        <v>419.7999866666666</v>
      </c>
      <c r="N173">
        <v>-10.9</v>
      </c>
      <c r="O173">
        <v>61.9</v>
      </c>
      <c r="P173">
        <v>10.5</v>
      </c>
      <c r="Q173">
        <v>28.7</v>
      </c>
      <c r="R173">
        <v>34.9</v>
      </c>
    </row>
    <row r="174" spans="1:18">
      <c r="A174" t="s">
        <v>7825</v>
      </c>
      <c r="B174" t="s">
        <v>8274</v>
      </c>
      <c r="C174" s="607" t="s">
        <v>360</v>
      </c>
      <c r="D174">
        <v>272</v>
      </c>
      <c r="E174">
        <v>15</v>
      </c>
      <c r="F174">
        <v>105</v>
      </c>
      <c r="G174">
        <v>19.137222222222221</v>
      </c>
      <c r="H174" t="s">
        <v>8294</v>
      </c>
      <c r="I174" t="s">
        <v>8294</v>
      </c>
      <c r="J174" t="s">
        <v>8294</v>
      </c>
      <c r="K174" t="s">
        <v>8294</v>
      </c>
      <c r="L174" t="s">
        <v>8294</v>
      </c>
      <c r="M174" t="s">
        <v>8294</v>
      </c>
      <c r="N174" t="s">
        <v>8294</v>
      </c>
      <c r="O174" t="s">
        <v>8294</v>
      </c>
      <c r="P174" t="s">
        <v>8294</v>
      </c>
      <c r="Q174" t="s">
        <v>8294</v>
      </c>
      <c r="R174" t="s">
        <v>8294</v>
      </c>
    </row>
    <row r="175" spans="1:18">
      <c r="A175" t="s">
        <v>7707</v>
      </c>
      <c r="B175" t="s">
        <v>8274</v>
      </c>
      <c r="C175" s="607" t="s">
        <v>360</v>
      </c>
      <c r="D175">
        <v>272</v>
      </c>
      <c r="E175">
        <v>16</v>
      </c>
      <c r="F175">
        <v>105</v>
      </c>
      <c r="G175">
        <v>20.458044444444443</v>
      </c>
      <c r="H175" t="s">
        <v>8294</v>
      </c>
      <c r="I175" t="s">
        <v>8294</v>
      </c>
      <c r="J175">
        <v>48.4</v>
      </c>
      <c r="K175">
        <v>12.8</v>
      </c>
      <c r="L175">
        <v>990.16935111111104</v>
      </c>
      <c r="M175">
        <v>261.86296888888887</v>
      </c>
      <c r="N175">
        <v>-8.8000000000000007</v>
      </c>
      <c r="O175">
        <v>64.3</v>
      </c>
      <c r="P175">
        <v>8.3000000000000007</v>
      </c>
      <c r="Q175">
        <v>18</v>
      </c>
      <c r="R175">
        <v>30.1</v>
      </c>
    </row>
    <row r="176" spans="1:18">
      <c r="A176" t="s">
        <v>7797</v>
      </c>
      <c r="B176" t="s">
        <v>8276</v>
      </c>
      <c r="C176" s="607" t="s">
        <v>360</v>
      </c>
      <c r="D176">
        <v>272</v>
      </c>
      <c r="E176">
        <v>17</v>
      </c>
      <c r="F176">
        <v>103</v>
      </c>
      <c r="G176">
        <v>39.617407407407406</v>
      </c>
      <c r="H176" t="s">
        <v>8294</v>
      </c>
      <c r="I176" t="s">
        <v>8294</v>
      </c>
      <c r="J176">
        <v>47.4</v>
      </c>
      <c r="K176">
        <v>12.9</v>
      </c>
      <c r="L176">
        <v>1877.865111111111</v>
      </c>
      <c r="M176">
        <v>511.06455555555556</v>
      </c>
      <c r="N176">
        <v>-11.8</v>
      </c>
      <c r="O176">
        <v>61.1</v>
      </c>
      <c r="P176">
        <v>9.4</v>
      </c>
      <c r="Q176">
        <v>10.3</v>
      </c>
      <c r="R176">
        <v>29.6</v>
      </c>
    </row>
    <row r="177" spans="1:18">
      <c r="A177" t="s">
        <v>7679</v>
      </c>
      <c r="B177" t="s">
        <v>8276</v>
      </c>
      <c r="C177" s="607" t="s">
        <v>360</v>
      </c>
      <c r="D177">
        <v>272</v>
      </c>
      <c r="E177">
        <v>18</v>
      </c>
      <c r="F177">
        <v>106</v>
      </c>
      <c r="G177">
        <v>35.588518518518519</v>
      </c>
      <c r="H177" t="s">
        <v>8294</v>
      </c>
      <c r="I177" t="s">
        <v>8294</v>
      </c>
      <c r="J177">
        <v>46.9</v>
      </c>
      <c r="K177">
        <v>14.6</v>
      </c>
      <c r="L177">
        <v>1669.1015185185186</v>
      </c>
      <c r="M177">
        <v>519.59237037037042</v>
      </c>
      <c r="N177">
        <v>-11.6</v>
      </c>
      <c r="O177">
        <v>61.5</v>
      </c>
      <c r="P177">
        <v>9.9</v>
      </c>
      <c r="Q177">
        <v>11.8</v>
      </c>
      <c r="R177">
        <v>33.1</v>
      </c>
    </row>
    <row r="178" spans="1:18">
      <c r="A178" t="s">
        <v>7688</v>
      </c>
      <c r="B178" t="s">
        <v>8276</v>
      </c>
      <c r="C178" s="607" t="s">
        <v>360</v>
      </c>
      <c r="D178">
        <v>272</v>
      </c>
      <c r="E178">
        <v>19</v>
      </c>
      <c r="F178">
        <v>104</v>
      </c>
      <c r="G178">
        <v>29.177866666666663</v>
      </c>
      <c r="H178" t="s">
        <v>8294</v>
      </c>
      <c r="I178" t="s">
        <v>8294</v>
      </c>
      <c r="J178">
        <v>46.1</v>
      </c>
      <c r="K178">
        <v>15.1</v>
      </c>
      <c r="L178">
        <v>1345.0996533333332</v>
      </c>
      <c r="M178">
        <v>440.58578666666659</v>
      </c>
      <c r="N178">
        <v>-13.4</v>
      </c>
      <c r="O178">
        <v>62.8</v>
      </c>
      <c r="P178">
        <v>10.1</v>
      </c>
      <c r="Q178">
        <v>17.399999999999999</v>
      </c>
      <c r="R178">
        <v>33.6</v>
      </c>
    </row>
    <row r="179" spans="1:18">
      <c r="A179" t="s">
        <v>7728</v>
      </c>
      <c r="B179" t="s">
        <v>8276</v>
      </c>
      <c r="C179" s="607" t="s">
        <v>360</v>
      </c>
      <c r="D179">
        <v>272</v>
      </c>
      <c r="E179">
        <v>20</v>
      </c>
      <c r="F179">
        <v>105</v>
      </c>
      <c r="G179">
        <v>31.491392592592586</v>
      </c>
      <c r="H179" t="s">
        <v>8294</v>
      </c>
      <c r="I179" t="s">
        <v>8294</v>
      </c>
      <c r="J179">
        <v>47.7</v>
      </c>
      <c r="K179">
        <v>13.7</v>
      </c>
      <c r="L179">
        <v>1502.1394266666664</v>
      </c>
      <c r="M179">
        <v>431.43207851851838</v>
      </c>
      <c r="N179">
        <v>-10.9</v>
      </c>
      <c r="O179">
        <v>62.1</v>
      </c>
      <c r="P179">
        <v>9.8000000000000007</v>
      </c>
      <c r="Q179">
        <v>13.2</v>
      </c>
      <c r="R179">
        <v>31.6</v>
      </c>
    </row>
    <row r="180" spans="1:18">
      <c r="A180" t="s">
        <v>7775</v>
      </c>
      <c r="B180" t="s">
        <v>8276</v>
      </c>
      <c r="C180" s="607" t="s">
        <v>360</v>
      </c>
      <c r="D180">
        <v>272</v>
      </c>
      <c r="E180">
        <v>21</v>
      </c>
      <c r="F180">
        <v>105</v>
      </c>
      <c r="G180">
        <v>38.77751111111111</v>
      </c>
      <c r="H180" t="s">
        <v>8294</v>
      </c>
      <c r="I180" t="s">
        <v>8294</v>
      </c>
      <c r="J180">
        <v>47.3</v>
      </c>
      <c r="K180">
        <v>14.1</v>
      </c>
      <c r="L180">
        <v>1834.1762755555553</v>
      </c>
      <c r="M180">
        <v>546.76290666666659</v>
      </c>
      <c r="N180">
        <v>-11.8</v>
      </c>
      <c r="O180">
        <v>62.4</v>
      </c>
      <c r="P180">
        <v>10.1</v>
      </c>
      <c r="Q180">
        <v>8.3000000000000007</v>
      </c>
      <c r="R180">
        <v>32.200000000000003</v>
      </c>
    </row>
    <row r="181" spans="1:18">
      <c r="A181" t="s">
        <v>7674</v>
      </c>
      <c r="B181" t="s">
        <v>8276</v>
      </c>
      <c r="C181" s="607" t="s">
        <v>360</v>
      </c>
      <c r="D181">
        <v>272</v>
      </c>
      <c r="E181">
        <v>22</v>
      </c>
      <c r="F181">
        <v>112</v>
      </c>
      <c r="G181">
        <v>28.780059259259254</v>
      </c>
      <c r="H181" t="s">
        <v>8294</v>
      </c>
      <c r="I181" t="s">
        <v>8294</v>
      </c>
      <c r="J181">
        <v>44.2</v>
      </c>
      <c r="K181">
        <v>16</v>
      </c>
      <c r="L181">
        <v>1272.0786192592591</v>
      </c>
      <c r="M181">
        <v>460.48094814814806</v>
      </c>
      <c r="N181">
        <v>-7.6</v>
      </c>
      <c r="O181">
        <v>58.5</v>
      </c>
      <c r="P181">
        <v>11.3</v>
      </c>
      <c r="Q181">
        <v>15.9</v>
      </c>
      <c r="R181">
        <v>34.1</v>
      </c>
    </row>
    <row r="182" spans="1:18">
      <c r="A182" t="s">
        <v>7396</v>
      </c>
      <c r="B182" t="s">
        <v>8274</v>
      </c>
      <c r="C182" s="607" t="s">
        <v>360</v>
      </c>
      <c r="D182">
        <v>273</v>
      </c>
      <c r="E182">
        <v>11</v>
      </c>
      <c r="F182" t="s">
        <v>8294</v>
      </c>
      <c r="G182" t="s">
        <v>8294</v>
      </c>
      <c r="H182" t="s">
        <v>8294</v>
      </c>
      <c r="I182" t="s">
        <v>8294</v>
      </c>
      <c r="J182" t="s">
        <v>8294</v>
      </c>
      <c r="K182" t="s">
        <v>8294</v>
      </c>
      <c r="L182" t="s">
        <v>8294</v>
      </c>
      <c r="M182" t="s">
        <v>8294</v>
      </c>
      <c r="N182" t="s">
        <v>8294</v>
      </c>
      <c r="O182" t="s">
        <v>8294</v>
      </c>
      <c r="P182" t="s">
        <v>8294</v>
      </c>
      <c r="Q182" t="s">
        <v>8294</v>
      </c>
      <c r="R182" t="s">
        <v>8294</v>
      </c>
    </row>
    <row r="183" spans="1:18">
      <c r="A183" t="s">
        <v>7725</v>
      </c>
      <c r="B183" t="s">
        <v>8274</v>
      </c>
      <c r="C183" s="607" t="s">
        <v>360</v>
      </c>
      <c r="D183">
        <v>273</v>
      </c>
      <c r="E183">
        <v>12</v>
      </c>
      <c r="F183">
        <v>104</v>
      </c>
      <c r="G183">
        <v>21.394488888888887</v>
      </c>
      <c r="H183" t="s">
        <v>8294</v>
      </c>
      <c r="I183" t="s">
        <v>8294</v>
      </c>
      <c r="J183">
        <v>46.2</v>
      </c>
      <c r="K183">
        <v>13.3</v>
      </c>
      <c r="L183">
        <v>988.42538666666667</v>
      </c>
      <c r="M183">
        <v>284.54670222222222</v>
      </c>
      <c r="N183">
        <v>-12</v>
      </c>
      <c r="O183">
        <v>62.8</v>
      </c>
      <c r="P183">
        <v>10.6</v>
      </c>
      <c r="Q183">
        <v>12.8</v>
      </c>
      <c r="R183">
        <v>29.8</v>
      </c>
    </row>
    <row r="184" spans="1:18">
      <c r="A184" t="s">
        <v>7755</v>
      </c>
      <c r="B184" t="s">
        <v>8274</v>
      </c>
      <c r="C184" s="607" t="s">
        <v>360</v>
      </c>
      <c r="D184">
        <v>273</v>
      </c>
      <c r="E184">
        <v>13</v>
      </c>
      <c r="F184">
        <v>100</v>
      </c>
      <c r="G184">
        <v>26.437496296296299</v>
      </c>
      <c r="H184" t="s">
        <v>8294</v>
      </c>
      <c r="I184" t="s">
        <v>8294</v>
      </c>
      <c r="J184">
        <v>49.9</v>
      </c>
      <c r="K184">
        <v>11.5</v>
      </c>
      <c r="L184">
        <v>1319.2310651851853</v>
      </c>
      <c r="M184">
        <v>304.03120740740746</v>
      </c>
      <c r="N184">
        <v>-14.8</v>
      </c>
      <c r="O184">
        <v>65</v>
      </c>
      <c r="P184">
        <v>7.9</v>
      </c>
      <c r="Q184">
        <v>6.7</v>
      </c>
      <c r="R184">
        <v>28</v>
      </c>
    </row>
    <row r="185" spans="1:18">
      <c r="A185" t="s">
        <v>8884</v>
      </c>
      <c r="B185" t="s">
        <v>8274</v>
      </c>
      <c r="C185" s="607" t="s">
        <v>360</v>
      </c>
      <c r="D185">
        <v>273</v>
      </c>
      <c r="E185">
        <v>14</v>
      </c>
      <c r="F185">
        <v>103</v>
      </c>
      <c r="G185">
        <v>16.433511111111113</v>
      </c>
      <c r="H185" t="s">
        <v>8294</v>
      </c>
      <c r="I185" t="s">
        <v>8294</v>
      </c>
      <c r="J185">
        <v>48.1</v>
      </c>
      <c r="K185">
        <v>15.1</v>
      </c>
      <c r="L185">
        <v>790.45188444444454</v>
      </c>
      <c r="M185">
        <v>248.14601777777779</v>
      </c>
      <c r="N185">
        <v>18.899999999999999</v>
      </c>
      <c r="O185">
        <v>66.599999999999994</v>
      </c>
      <c r="P185">
        <v>6.3</v>
      </c>
      <c r="Q185">
        <v>56</v>
      </c>
      <c r="R185">
        <v>35.1</v>
      </c>
    </row>
    <row r="186" spans="1:18">
      <c r="A186" t="s">
        <v>7804</v>
      </c>
      <c r="B186" t="s">
        <v>8274</v>
      </c>
      <c r="C186" s="607" t="s">
        <v>360</v>
      </c>
      <c r="D186">
        <v>273</v>
      </c>
      <c r="E186">
        <v>15</v>
      </c>
      <c r="F186" t="s">
        <v>8294</v>
      </c>
      <c r="G186" t="s">
        <v>8294</v>
      </c>
      <c r="H186" t="s">
        <v>8294</v>
      </c>
      <c r="I186" t="s">
        <v>8294</v>
      </c>
      <c r="J186" t="s">
        <v>8294</v>
      </c>
      <c r="K186" t="s">
        <v>8294</v>
      </c>
      <c r="L186" t="s">
        <v>8294</v>
      </c>
      <c r="M186" t="s">
        <v>8294</v>
      </c>
      <c r="N186" t="s">
        <v>8294</v>
      </c>
      <c r="O186" t="s">
        <v>8294</v>
      </c>
      <c r="P186" t="s">
        <v>8294</v>
      </c>
      <c r="Q186" t="s">
        <v>8294</v>
      </c>
      <c r="R186" t="s">
        <v>8294</v>
      </c>
    </row>
    <row r="187" spans="1:18">
      <c r="A187" t="s">
        <v>7694</v>
      </c>
      <c r="B187" t="s">
        <v>8274</v>
      </c>
      <c r="C187" s="607" t="s">
        <v>360</v>
      </c>
      <c r="D187">
        <v>273</v>
      </c>
      <c r="E187">
        <v>16</v>
      </c>
      <c r="F187">
        <v>100</v>
      </c>
      <c r="G187">
        <v>25.543881481481478</v>
      </c>
      <c r="H187" t="s">
        <v>8294</v>
      </c>
      <c r="I187" t="s">
        <v>8294</v>
      </c>
      <c r="J187">
        <v>50.2</v>
      </c>
      <c r="K187">
        <v>11.3</v>
      </c>
      <c r="L187">
        <v>1282.3028503703702</v>
      </c>
      <c r="M187">
        <v>288.64586074074072</v>
      </c>
      <c r="N187">
        <v>-13.8</v>
      </c>
      <c r="O187">
        <v>63.9</v>
      </c>
      <c r="P187">
        <v>8.1</v>
      </c>
      <c r="Q187">
        <v>11.8</v>
      </c>
      <c r="R187">
        <v>27.6</v>
      </c>
    </row>
    <row r="188" spans="1:18">
      <c r="A188" t="s">
        <v>7654</v>
      </c>
      <c r="B188" t="s">
        <v>8276</v>
      </c>
      <c r="C188" s="607" t="s">
        <v>360</v>
      </c>
      <c r="D188">
        <v>273</v>
      </c>
      <c r="E188">
        <v>17</v>
      </c>
      <c r="F188">
        <v>107</v>
      </c>
      <c r="G188">
        <v>28.476259259259258</v>
      </c>
      <c r="H188" t="s">
        <v>8294</v>
      </c>
      <c r="I188" t="s">
        <v>8294</v>
      </c>
      <c r="J188">
        <v>42.5</v>
      </c>
      <c r="K188">
        <v>18.7</v>
      </c>
      <c r="L188">
        <v>1210.2410185185186</v>
      </c>
      <c r="M188">
        <v>532.50604814814812</v>
      </c>
      <c r="N188">
        <v>-9.8000000000000007</v>
      </c>
      <c r="O188">
        <v>62.8</v>
      </c>
      <c r="P188">
        <v>9.5</v>
      </c>
      <c r="Q188">
        <v>71.900000000000006</v>
      </c>
      <c r="R188">
        <v>38.5</v>
      </c>
    </row>
    <row r="189" spans="1:18">
      <c r="A189" t="s">
        <v>7671</v>
      </c>
      <c r="B189" t="s">
        <v>8276</v>
      </c>
      <c r="C189" s="607" t="s">
        <v>360</v>
      </c>
      <c r="D189">
        <v>273</v>
      </c>
      <c r="E189">
        <v>18</v>
      </c>
      <c r="F189">
        <v>107</v>
      </c>
      <c r="G189">
        <v>35.138444444444445</v>
      </c>
      <c r="H189" t="s">
        <v>8294</v>
      </c>
      <c r="I189" t="s">
        <v>8294</v>
      </c>
      <c r="J189">
        <v>45.2</v>
      </c>
      <c r="K189">
        <v>14.4</v>
      </c>
      <c r="L189">
        <v>1588.2576888888891</v>
      </c>
      <c r="M189">
        <v>505.99360000000001</v>
      </c>
      <c r="N189">
        <v>-12.2</v>
      </c>
      <c r="O189">
        <v>62.6</v>
      </c>
      <c r="P189">
        <v>8.3000000000000007</v>
      </c>
      <c r="Q189">
        <v>7.8</v>
      </c>
      <c r="R189">
        <v>31.4</v>
      </c>
    </row>
    <row r="190" spans="1:18">
      <c r="A190" t="s">
        <v>7668</v>
      </c>
      <c r="B190" t="s">
        <v>8276</v>
      </c>
      <c r="C190" s="607" t="s">
        <v>360</v>
      </c>
      <c r="D190">
        <v>273</v>
      </c>
      <c r="E190">
        <v>19</v>
      </c>
      <c r="F190" t="s">
        <v>8294</v>
      </c>
      <c r="G190">
        <v>26.801185185185183</v>
      </c>
      <c r="H190" t="s">
        <v>8294</v>
      </c>
      <c r="I190" t="s">
        <v>8294</v>
      </c>
      <c r="J190">
        <v>45</v>
      </c>
      <c r="K190">
        <v>15</v>
      </c>
      <c r="L190">
        <v>1206.0533333333333</v>
      </c>
      <c r="M190">
        <v>402.01777777777772</v>
      </c>
      <c r="N190">
        <v>-8</v>
      </c>
      <c r="O190">
        <v>59.8</v>
      </c>
      <c r="P190">
        <v>9.6</v>
      </c>
      <c r="Q190">
        <v>53.5</v>
      </c>
      <c r="R190">
        <v>32.6</v>
      </c>
    </row>
    <row r="191" spans="1:18">
      <c r="A191" t="s">
        <v>7690</v>
      </c>
      <c r="B191" t="s">
        <v>8276</v>
      </c>
      <c r="C191" s="607" t="s">
        <v>360</v>
      </c>
      <c r="D191">
        <v>273</v>
      </c>
      <c r="E191">
        <v>20</v>
      </c>
      <c r="F191">
        <v>107</v>
      </c>
      <c r="G191">
        <v>25.712296296296302</v>
      </c>
      <c r="H191" t="s">
        <v>8294</v>
      </c>
      <c r="I191" t="s">
        <v>8294</v>
      </c>
      <c r="J191">
        <v>45.4</v>
      </c>
      <c r="K191">
        <v>16.2</v>
      </c>
      <c r="L191">
        <v>1167.338251851852</v>
      </c>
      <c r="M191">
        <v>416.53920000000005</v>
      </c>
      <c r="N191">
        <v>-9.9</v>
      </c>
      <c r="O191">
        <v>68.2</v>
      </c>
      <c r="P191">
        <v>8.3000000000000007</v>
      </c>
      <c r="Q191">
        <v>22.5</v>
      </c>
      <c r="R191">
        <v>35.6</v>
      </c>
    </row>
    <row r="192" spans="1:18">
      <c r="A192" t="s">
        <v>7660</v>
      </c>
      <c r="B192" t="s">
        <v>8276</v>
      </c>
      <c r="C192" s="607" t="s">
        <v>360</v>
      </c>
      <c r="D192">
        <v>273</v>
      </c>
      <c r="E192">
        <v>21</v>
      </c>
      <c r="F192">
        <v>107</v>
      </c>
      <c r="G192">
        <v>26.772148148148144</v>
      </c>
      <c r="H192" t="s">
        <v>8294</v>
      </c>
      <c r="I192" t="s">
        <v>8294</v>
      </c>
      <c r="J192">
        <v>42.7</v>
      </c>
      <c r="K192">
        <v>16.7</v>
      </c>
      <c r="L192">
        <v>1143.1707259259258</v>
      </c>
      <c r="M192">
        <v>447.09487407407397</v>
      </c>
      <c r="N192">
        <v>-8.4</v>
      </c>
      <c r="O192">
        <v>58.9</v>
      </c>
      <c r="P192">
        <v>10.6</v>
      </c>
      <c r="Q192">
        <v>68.8</v>
      </c>
      <c r="R192">
        <v>34.5</v>
      </c>
    </row>
    <row r="193" spans="1:18">
      <c r="A193" t="s">
        <v>7709</v>
      </c>
      <c r="B193" t="s">
        <v>8276</v>
      </c>
      <c r="C193" s="607" t="s">
        <v>360</v>
      </c>
      <c r="D193">
        <v>273</v>
      </c>
      <c r="E193">
        <v>22</v>
      </c>
      <c r="F193">
        <v>102</v>
      </c>
      <c r="G193">
        <v>31.593748148148148</v>
      </c>
      <c r="H193" t="s">
        <v>8294</v>
      </c>
      <c r="I193" t="s">
        <v>8294</v>
      </c>
      <c r="J193">
        <v>49</v>
      </c>
      <c r="K193">
        <v>14.1</v>
      </c>
      <c r="L193">
        <v>1548.0936592592593</v>
      </c>
      <c r="M193">
        <v>445.47184888888887</v>
      </c>
      <c r="N193">
        <v>-6.5</v>
      </c>
      <c r="O193">
        <v>63.7</v>
      </c>
      <c r="P193">
        <v>9</v>
      </c>
      <c r="Q193">
        <v>9.1999999999999993</v>
      </c>
      <c r="R193">
        <v>33.6</v>
      </c>
    </row>
    <row r="194" spans="1:18">
      <c r="A194" t="s">
        <v>7730</v>
      </c>
      <c r="B194" t="s">
        <v>8274</v>
      </c>
      <c r="C194" s="607" t="s">
        <v>360</v>
      </c>
      <c r="D194">
        <v>274</v>
      </c>
      <c r="E194">
        <v>11</v>
      </c>
      <c r="F194">
        <v>106</v>
      </c>
      <c r="G194">
        <v>20.458044444444443</v>
      </c>
      <c r="H194" t="s">
        <v>8294</v>
      </c>
      <c r="I194" t="s">
        <v>8294</v>
      </c>
      <c r="J194">
        <v>47.1</v>
      </c>
      <c r="K194">
        <v>12.7</v>
      </c>
      <c r="L194">
        <v>963.57389333333333</v>
      </c>
      <c r="M194">
        <v>259.81716444444442</v>
      </c>
      <c r="N194">
        <v>-12.2</v>
      </c>
      <c r="O194">
        <v>61.9</v>
      </c>
      <c r="P194">
        <v>10.4</v>
      </c>
      <c r="Q194">
        <v>15.3</v>
      </c>
      <c r="R194">
        <v>28.9</v>
      </c>
    </row>
    <row r="195" spans="1:18">
      <c r="A195" t="s">
        <v>7650</v>
      </c>
      <c r="B195" t="s">
        <v>8274</v>
      </c>
      <c r="C195" s="607" t="s">
        <v>360</v>
      </c>
      <c r="D195">
        <v>274</v>
      </c>
      <c r="E195">
        <v>12</v>
      </c>
      <c r="F195">
        <v>107</v>
      </c>
      <c r="G195">
        <v>23.400222222222219</v>
      </c>
      <c r="H195" t="s">
        <v>8294</v>
      </c>
      <c r="I195" t="s">
        <v>8294</v>
      </c>
      <c r="J195">
        <v>47.3</v>
      </c>
      <c r="K195">
        <v>12.6</v>
      </c>
      <c r="L195">
        <v>1106.8305111111108</v>
      </c>
      <c r="M195">
        <v>294.84279999999995</v>
      </c>
      <c r="N195">
        <v>-13.1</v>
      </c>
      <c r="O195">
        <v>61.1</v>
      </c>
      <c r="P195">
        <v>9.8000000000000007</v>
      </c>
      <c r="Q195">
        <v>13</v>
      </c>
      <c r="R195">
        <v>28.8</v>
      </c>
    </row>
    <row r="196" spans="1:18">
      <c r="A196" t="s">
        <v>7677</v>
      </c>
      <c r="B196" t="s">
        <v>8274</v>
      </c>
      <c r="C196" s="607" t="s">
        <v>360</v>
      </c>
      <c r="D196">
        <v>274</v>
      </c>
      <c r="E196">
        <v>13</v>
      </c>
      <c r="F196">
        <v>102</v>
      </c>
      <c r="G196">
        <v>21.128800000000002</v>
      </c>
      <c r="H196" t="s">
        <v>8294</v>
      </c>
      <c r="I196" t="s">
        <v>8294</v>
      </c>
      <c r="J196">
        <v>49.8</v>
      </c>
      <c r="K196">
        <v>11.9</v>
      </c>
      <c r="L196">
        <v>1052.21424</v>
      </c>
      <c r="M196">
        <v>251.43272000000002</v>
      </c>
      <c r="N196">
        <v>-11.8</v>
      </c>
      <c r="O196">
        <v>64.5</v>
      </c>
      <c r="P196">
        <v>9</v>
      </c>
      <c r="Q196">
        <v>15</v>
      </c>
      <c r="R196">
        <v>28.9</v>
      </c>
    </row>
    <row r="197" spans="1:18">
      <c r="A197" t="s">
        <v>8885</v>
      </c>
      <c r="B197" t="s">
        <v>8274</v>
      </c>
      <c r="C197" s="607" t="s">
        <v>360</v>
      </c>
      <c r="D197">
        <v>274</v>
      </c>
      <c r="E197">
        <v>14</v>
      </c>
      <c r="F197">
        <v>107</v>
      </c>
      <c r="G197">
        <v>20.100888888888885</v>
      </c>
      <c r="H197" t="s">
        <v>8294</v>
      </c>
      <c r="I197" t="s">
        <v>8294</v>
      </c>
      <c r="J197">
        <v>46.3</v>
      </c>
      <c r="K197">
        <v>13.9</v>
      </c>
      <c r="L197">
        <v>930.67115555555529</v>
      </c>
      <c r="M197">
        <v>279.40235555555552</v>
      </c>
      <c r="N197">
        <v>-7</v>
      </c>
      <c r="O197">
        <v>59.7</v>
      </c>
      <c r="P197">
        <v>10.3</v>
      </c>
      <c r="Q197">
        <v>12.1</v>
      </c>
      <c r="R197">
        <v>31.1</v>
      </c>
    </row>
    <row r="198" spans="1:18">
      <c r="A198" t="s">
        <v>7738</v>
      </c>
      <c r="B198" t="s">
        <v>8274</v>
      </c>
      <c r="C198" s="607" t="s">
        <v>360</v>
      </c>
      <c r="D198">
        <v>274</v>
      </c>
      <c r="E198">
        <v>15</v>
      </c>
      <c r="F198">
        <v>106</v>
      </c>
      <c r="G198">
        <v>23.451037037037032</v>
      </c>
      <c r="H198" t="s">
        <v>8294</v>
      </c>
      <c r="I198" t="s">
        <v>8294</v>
      </c>
      <c r="J198">
        <v>48.9</v>
      </c>
      <c r="K198">
        <v>12.3</v>
      </c>
      <c r="L198">
        <v>1146.7557111111109</v>
      </c>
      <c r="M198">
        <v>288.44775555555549</v>
      </c>
      <c r="N198">
        <v>-14.5</v>
      </c>
      <c r="O198">
        <v>60</v>
      </c>
      <c r="P198">
        <v>9.9</v>
      </c>
      <c r="Q198">
        <v>8.9</v>
      </c>
      <c r="R198">
        <v>29.2</v>
      </c>
    </row>
    <row r="199" spans="1:18">
      <c r="A199" t="s">
        <v>7804</v>
      </c>
      <c r="B199" t="s">
        <v>8274</v>
      </c>
      <c r="C199" s="607" t="s">
        <v>360</v>
      </c>
      <c r="D199">
        <v>274</v>
      </c>
      <c r="E199">
        <v>16</v>
      </c>
      <c r="F199">
        <v>103</v>
      </c>
      <c r="G199">
        <v>28.568814814814814</v>
      </c>
      <c r="H199" t="s">
        <v>8294</v>
      </c>
      <c r="I199" t="s">
        <v>8294</v>
      </c>
      <c r="J199">
        <v>49.3</v>
      </c>
      <c r="K199">
        <v>11.1</v>
      </c>
      <c r="L199">
        <v>1408.4425703703703</v>
      </c>
      <c r="M199">
        <v>317.11384444444445</v>
      </c>
      <c r="N199">
        <v>-10.9</v>
      </c>
      <c r="O199">
        <v>61.8</v>
      </c>
      <c r="P199">
        <v>8.9</v>
      </c>
      <c r="Q199">
        <v>14.7</v>
      </c>
      <c r="R199">
        <v>26.6</v>
      </c>
    </row>
    <row r="200" spans="1:18">
      <c r="A200" t="s">
        <v>7804</v>
      </c>
      <c r="B200" t="s">
        <v>8276</v>
      </c>
      <c r="C200" s="607" t="s">
        <v>360</v>
      </c>
      <c r="D200">
        <v>274</v>
      </c>
      <c r="E200">
        <v>17</v>
      </c>
      <c r="F200">
        <v>104</v>
      </c>
      <c r="G200">
        <v>40.375999999999998</v>
      </c>
      <c r="H200" t="s">
        <v>8294</v>
      </c>
      <c r="I200" t="s">
        <v>8294</v>
      </c>
      <c r="J200">
        <v>47.5</v>
      </c>
      <c r="K200">
        <v>13.6</v>
      </c>
      <c r="L200">
        <v>1917.86</v>
      </c>
      <c r="M200">
        <v>549.11359999999991</v>
      </c>
      <c r="N200">
        <v>-9.9</v>
      </c>
      <c r="O200">
        <v>60.6</v>
      </c>
      <c r="P200">
        <v>9.9</v>
      </c>
      <c r="Q200">
        <v>13.9</v>
      </c>
      <c r="R200">
        <v>31.2</v>
      </c>
    </row>
    <row r="201" spans="1:18">
      <c r="A201" t="s">
        <v>7700</v>
      </c>
      <c r="B201" t="s">
        <v>8276</v>
      </c>
      <c r="C201" s="607" t="s">
        <v>360</v>
      </c>
      <c r="D201">
        <v>274</v>
      </c>
      <c r="E201">
        <v>18</v>
      </c>
      <c r="F201">
        <v>104</v>
      </c>
      <c r="G201">
        <v>32.335644444444448</v>
      </c>
      <c r="H201" t="s">
        <v>8294</v>
      </c>
      <c r="I201" t="s">
        <v>8294</v>
      </c>
      <c r="J201">
        <v>46.6</v>
      </c>
      <c r="K201">
        <v>15.4</v>
      </c>
      <c r="L201">
        <v>1506.8410311111113</v>
      </c>
      <c r="M201">
        <v>497.9689244444445</v>
      </c>
      <c r="N201">
        <v>-11.4</v>
      </c>
      <c r="O201">
        <v>60.4</v>
      </c>
      <c r="P201">
        <v>10.199999999999999</v>
      </c>
      <c r="Q201">
        <v>9.5</v>
      </c>
      <c r="R201">
        <v>34.700000000000003</v>
      </c>
    </row>
    <row r="202" spans="1:18">
      <c r="A202" t="s">
        <v>7672</v>
      </c>
      <c r="B202" t="s">
        <v>8276</v>
      </c>
      <c r="C202" s="607" t="s">
        <v>360</v>
      </c>
      <c r="D202">
        <v>274</v>
      </c>
      <c r="E202">
        <v>19</v>
      </c>
      <c r="F202">
        <v>109</v>
      </c>
      <c r="G202">
        <v>33.202400000000004</v>
      </c>
      <c r="H202" t="s">
        <v>8294</v>
      </c>
      <c r="I202" t="s">
        <v>8294</v>
      </c>
      <c r="J202">
        <v>47.2</v>
      </c>
      <c r="K202">
        <v>13.7</v>
      </c>
      <c r="L202">
        <v>1567.1532800000002</v>
      </c>
      <c r="M202">
        <v>454.87288000000001</v>
      </c>
      <c r="N202">
        <v>-11.9</v>
      </c>
      <c r="O202">
        <v>59.1</v>
      </c>
      <c r="P202">
        <v>10.6</v>
      </c>
      <c r="Q202">
        <v>7.8</v>
      </c>
      <c r="R202">
        <v>31.2</v>
      </c>
    </row>
    <row r="203" spans="1:18">
      <c r="A203" t="s">
        <v>8886</v>
      </c>
      <c r="B203" t="s">
        <v>8276</v>
      </c>
      <c r="C203" s="607" t="s">
        <v>360</v>
      </c>
      <c r="D203">
        <v>274</v>
      </c>
      <c r="E203">
        <v>20</v>
      </c>
      <c r="F203">
        <v>101</v>
      </c>
      <c r="G203">
        <v>31.964333333333332</v>
      </c>
      <c r="H203" t="s">
        <v>8294</v>
      </c>
      <c r="I203" t="s">
        <v>8294</v>
      </c>
      <c r="J203">
        <v>46.4</v>
      </c>
      <c r="K203">
        <v>14.5</v>
      </c>
      <c r="L203">
        <v>1483.1450666666665</v>
      </c>
      <c r="M203">
        <v>463.4828333333333</v>
      </c>
      <c r="N203">
        <v>-8</v>
      </c>
      <c r="O203">
        <v>60.3</v>
      </c>
      <c r="P203">
        <v>9.6999999999999993</v>
      </c>
      <c r="Q203">
        <v>47.5</v>
      </c>
      <c r="R203">
        <v>32.5</v>
      </c>
    </row>
    <row r="204" spans="1:18">
      <c r="A204" t="s">
        <v>7684</v>
      </c>
      <c r="B204" t="s">
        <v>8276</v>
      </c>
      <c r="C204" s="607" t="s">
        <v>360</v>
      </c>
      <c r="D204">
        <v>274</v>
      </c>
      <c r="E204">
        <v>21</v>
      </c>
      <c r="F204">
        <v>107</v>
      </c>
      <c r="G204">
        <v>32.196266666666666</v>
      </c>
      <c r="H204" t="s">
        <v>8294</v>
      </c>
      <c r="I204" t="s">
        <v>8294</v>
      </c>
      <c r="J204">
        <v>46.1</v>
      </c>
      <c r="K204">
        <v>13.9</v>
      </c>
      <c r="L204">
        <v>1484.2478933333334</v>
      </c>
      <c r="M204">
        <v>447.5281066666667</v>
      </c>
      <c r="N204">
        <v>-9.4</v>
      </c>
      <c r="O204">
        <v>59.7</v>
      </c>
      <c r="P204">
        <v>11.1</v>
      </c>
      <c r="Q204">
        <v>14.9</v>
      </c>
      <c r="R204">
        <v>31.1</v>
      </c>
    </row>
    <row r="205" spans="1:18">
      <c r="A205" t="s">
        <v>7828</v>
      </c>
      <c r="B205" t="s">
        <v>8276</v>
      </c>
      <c r="C205" s="607" t="s">
        <v>360</v>
      </c>
      <c r="D205">
        <v>274</v>
      </c>
      <c r="E205">
        <v>22</v>
      </c>
      <c r="F205">
        <v>110</v>
      </c>
      <c r="G205">
        <v>26.187777777777775</v>
      </c>
      <c r="H205" t="s">
        <v>8294</v>
      </c>
      <c r="I205" t="s">
        <v>8294</v>
      </c>
      <c r="J205">
        <v>50.1</v>
      </c>
      <c r="K205">
        <v>16.100000000000001</v>
      </c>
      <c r="L205">
        <v>1312.0076666666666</v>
      </c>
      <c r="M205">
        <v>421.62322222222224</v>
      </c>
      <c r="N205">
        <v>40.1</v>
      </c>
      <c r="O205">
        <v>69.5</v>
      </c>
      <c r="P205">
        <v>2.4</v>
      </c>
      <c r="Q205">
        <v>57.3</v>
      </c>
      <c r="R205">
        <v>39.299999999999997</v>
      </c>
    </row>
    <row r="206" spans="1:18">
      <c r="A206" t="s">
        <v>7396</v>
      </c>
      <c r="B206" t="s">
        <v>8274</v>
      </c>
      <c r="C206" s="607" t="s">
        <v>360</v>
      </c>
      <c r="D206">
        <v>275</v>
      </c>
      <c r="E206">
        <v>11</v>
      </c>
      <c r="F206">
        <v>105</v>
      </c>
      <c r="G206">
        <v>20.458044444444443</v>
      </c>
      <c r="H206" t="s">
        <v>8294</v>
      </c>
      <c r="I206" t="s">
        <v>8294</v>
      </c>
      <c r="J206">
        <v>47.1</v>
      </c>
      <c r="K206">
        <v>13.2</v>
      </c>
      <c r="L206">
        <v>963.57389333333333</v>
      </c>
      <c r="M206">
        <v>270.04618666666664</v>
      </c>
      <c r="N206">
        <v>-11.1</v>
      </c>
      <c r="O206">
        <v>60.3</v>
      </c>
      <c r="P206">
        <v>10.5</v>
      </c>
      <c r="Q206">
        <v>12.2</v>
      </c>
      <c r="R206">
        <v>30</v>
      </c>
    </row>
    <row r="207" spans="1:18">
      <c r="A207" t="s">
        <v>7396</v>
      </c>
      <c r="B207" t="s">
        <v>8274</v>
      </c>
      <c r="C207" s="607" t="s">
        <v>360</v>
      </c>
      <c r="D207">
        <v>275</v>
      </c>
      <c r="E207">
        <v>12</v>
      </c>
      <c r="F207" t="s">
        <v>8294</v>
      </c>
      <c r="G207" t="s">
        <v>8294</v>
      </c>
      <c r="H207" t="s">
        <v>8294</v>
      </c>
      <c r="I207" t="s">
        <v>8294</v>
      </c>
      <c r="J207" t="s">
        <v>8294</v>
      </c>
      <c r="K207" t="s">
        <v>8294</v>
      </c>
      <c r="L207" t="s">
        <v>8294</v>
      </c>
      <c r="M207" t="s">
        <v>8294</v>
      </c>
      <c r="N207" t="s">
        <v>8294</v>
      </c>
      <c r="O207" t="s">
        <v>8294</v>
      </c>
      <c r="P207" t="s">
        <v>8294</v>
      </c>
      <c r="Q207" t="s">
        <v>8294</v>
      </c>
      <c r="R207" t="s">
        <v>8294</v>
      </c>
    </row>
    <row r="208" spans="1:18">
      <c r="A208" t="s">
        <v>7720</v>
      </c>
      <c r="B208" t="s">
        <v>8274</v>
      </c>
      <c r="C208" s="607" t="s">
        <v>360</v>
      </c>
      <c r="D208">
        <v>275</v>
      </c>
      <c r="E208">
        <v>13</v>
      </c>
      <c r="F208">
        <v>100</v>
      </c>
      <c r="G208">
        <v>22.158888888888885</v>
      </c>
      <c r="H208" t="s">
        <v>8294</v>
      </c>
      <c r="I208" t="s">
        <v>8294</v>
      </c>
      <c r="J208">
        <v>49</v>
      </c>
      <c r="K208">
        <v>11.5</v>
      </c>
      <c r="L208">
        <v>1085.7855555555554</v>
      </c>
      <c r="M208">
        <v>254.82722222222219</v>
      </c>
      <c r="N208">
        <v>-14.8</v>
      </c>
      <c r="O208">
        <v>61</v>
      </c>
      <c r="P208">
        <v>9.4</v>
      </c>
      <c r="Q208">
        <v>9.6999999999999993</v>
      </c>
      <c r="R208">
        <v>27.3</v>
      </c>
    </row>
    <row r="209" spans="1:18">
      <c r="A209" t="s">
        <v>7699</v>
      </c>
      <c r="B209" t="s">
        <v>8274</v>
      </c>
      <c r="C209" s="607" t="s">
        <v>360</v>
      </c>
      <c r="D209">
        <v>275</v>
      </c>
      <c r="E209">
        <v>14</v>
      </c>
      <c r="F209">
        <v>107</v>
      </c>
      <c r="G209">
        <v>17.141288888888887</v>
      </c>
      <c r="H209" t="s">
        <v>8294</v>
      </c>
      <c r="I209" t="s">
        <v>8294</v>
      </c>
      <c r="J209">
        <v>49</v>
      </c>
      <c r="K209">
        <v>12</v>
      </c>
      <c r="L209">
        <v>839.92315555555547</v>
      </c>
      <c r="M209">
        <v>205.69546666666665</v>
      </c>
      <c r="N209">
        <v>-13</v>
      </c>
      <c r="O209">
        <v>63.7</v>
      </c>
      <c r="P209">
        <v>9.3000000000000007</v>
      </c>
      <c r="Q209">
        <v>15.8</v>
      </c>
      <c r="R209">
        <v>28.5</v>
      </c>
    </row>
    <row r="210" spans="1:18">
      <c r="A210" t="s">
        <v>7714</v>
      </c>
      <c r="B210" t="s">
        <v>8274</v>
      </c>
      <c r="C210" s="607" t="s">
        <v>360</v>
      </c>
      <c r="D210">
        <v>275</v>
      </c>
      <c r="E210">
        <v>15</v>
      </c>
      <c r="F210">
        <v>106</v>
      </c>
      <c r="G210">
        <v>18.445777777777778</v>
      </c>
      <c r="H210" t="s">
        <v>8294</v>
      </c>
      <c r="I210" t="s">
        <v>8294</v>
      </c>
      <c r="J210">
        <v>48.8</v>
      </c>
      <c r="K210">
        <v>11.9</v>
      </c>
      <c r="L210">
        <v>900.15395555555551</v>
      </c>
      <c r="M210">
        <v>219.50475555555556</v>
      </c>
      <c r="N210">
        <v>-13.1</v>
      </c>
      <c r="O210">
        <v>62.7</v>
      </c>
      <c r="P210">
        <v>9.6999999999999993</v>
      </c>
      <c r="Q210">
        <v>15.7</v>
      </c>
      <c r="R210">
        <v>28.2</v>
      </c>
    </row>
    <row r="211" spans="1:18">
      <c r="A211" t="s">
        <v>7686</v>
      </c>
      <c r="B211" t="s">
        <v>8274</v>
      </c>
      <c r="C211" s="607" t="s">
        <v>360</v>
      </c>
      <c r="D211">
        <v>275</v>
      </c>
      <c r="E211">
        <v>16</v>
      </c>
      <c r="F211">
        <v>100</v>
      </c>
      <c r="G211">
        <v>21.487407407407407</v>
      </c>
      <c r="H211" t="s">
        <v>8294</v>
      </c>
      <c r="I211" t="s">
        <v>8294</v>
      </c>
      <c r="J211">
        <v>47.2</v>
      </c>
      <c r="K211">
        <v>12.5</v>
      </c>
      <c r="L211">
        <v>1014.2056296296297</v>
      </c>
      <c r="M211">
        <v>268.59259259259261</v>
      </c>
      <c r="N211">
        <v>-11.3</v>
      </c>
      <c r="O211">
        <v>57.8</v>
      </c>
      <c r="P211">
        <v>10.199999999999999</v>
      </c>
      <c r="Q211">
        <v>10.6</v>
      </c>
      <c r="R211">
        <v>28.6</v>
      </c>
    </row>
    <row r="212" spans="1:18">
      <c r="A212" t="s">
        <v>7734</v>
      </c>
      <c r="B212" t="s">
        <v>8276</v>
      </c>
      <c r="C212" s="607" t="s">
        <v>360</v>
      </c>
      <c r="D212">
        <v>275</v>
      </c>
      <c r="E212">
        <v>17</v>
      </c>
      <c r="F212">
        <v>111</v>
      </c>
      <c r="G212">
        <v>25.46112592592592</v>
      </c>
      <c r="H212" t="s">
        <v>8294</v>
      </c>
      <c r="I212" t="s">
        <v>8294</v>
      </c>
      <c r="J212">
        <v>44.7</v>
      </c>
      <c r="K212">
        <v>15.6</v>
      </c>
      <c r="L212">
        <v>1138.1123288888887</v>
      </c>
      <c r="M212">
        <v>397.19356444444435</v>
      </c>
      <c r="N212">
        <v>-10.8</v>
      </c>
      <c r="O212">
        <v>61.6</v>
      </c>
      <c r="P212">
        <v>11.1</v>
      </c>
      <c r="Q212">
        <v>12.2</v>
      </c>
      <c r="R212">
        <v>33.6</v>
      </c>
    </row>
    <row r="213" spans="1:18">
      <c r="A213" t="s">
        <v>7783</v>
      </c>
      <c r="B213" t="s">
        <v>8276</v>
      </c>
      <c r="C213" s="607" t="s">
        <v>360</v>
      </c>
      <c r="D213">
        <v>275</v>
      </c>
      <c r="E213">
        <v>18</v>
      </c>
      <c r="F213">
        <v>105</v>
      </c>
      <c r="G213">
        <v>43.021274074074071</v>
      </c>
      <c r="H213" t="s">
        <v>8294</v>
      </c>
      <c r="I213" t="s">
        <v>8294</v>
      </c>
      <c r="J213">
        <v>46.8</v>
      </c>
      <c r="K213">
        <v>13.2</v>
      </c>
      <c r="L213">
        <v>2013.3956266666664</v>
      </c>
      <c r="M213">
        <v>567.88081777777768</v>
      </c>
      <c r="N213">
        <v>-13.9</v>
      </c>
      <c r="O213">
        <v>62.3</v>
      </c>
      <c r="P213">
        <v>8.9</v>
      </c>
      <c r="Q213">
        <v>7.3</v>
      </c>
      <c r="R213">
        <v>29.9</v>
      </c>
    </row>
    <row r="214" spans="1:18">
      <c r="A214" t="s">
        <v>7800</v>
      </c>
      <c r="B214" t="s">
        <v>8276</v>
      </c>
      <c r="C214" s="607" t="s">
        <v>360</v>
      </c>
      <c r="D214">
        <v>275</v>
      </c>
      <c r="E214">
        <v>19</v>
      </c>
      <c r="F214">
        <v>103</v>
      </c>
      <c r="G214">
        <v>42.823459259259252</v>
      </c>
      <c r="H214" t="s">
        <v>8294</v>
      </c>
      <c r="I214" t="s">
        <v>8294</v>
      </c>
      <c r="J214">
        <v>48.4</v>
      </c>
      <c r="K214">
        <v>12.6</v>
      </c>
      <c r="L214">
        <v>2072.6554281481476</v>
      </c>
      <c r="M214">
        <v>539.5755866666666</v>
      </c>
      <c r="N214">
        <v>-12.9</v>
      </c>
      <c r="O214">
        <v>63.4</v>
      </c>
      <c r="P214">
        <v>9.8000000000000007</v>
      </c>
      <c r="Q214">
        <v>14.6</v>
      </c>
      <c r="R214">
        <v>29.5</v>
      </c>
    </row>
    <row r="215" spans="1:18">
      <c r="A215" t="s">
        <v>7764</v>
      </c>
      <c r="B215" t="s">
        <v>8276</v>
      </c>
      <c r="C215" s="607" t="s">
        <v>360</v>
      </c>
      <c r="D215">
        <v>275</v>
      </c>
      <c r="E215">
        <v>20</v>
      </c>
      <c r="F215">
        <v>105</v>
      </c>
      <c r="G215">
        <v>36.04077037037036</v>
      </c>
      <c r="H215" t="s">
        <v>8294</v>
      </c>
      <c r="I215" t="s">
        <v>8294</v>
      </c>
      <c r="J215">
        <v>47.9</v>
      </c>
      <c r="K215">
        <v>13.9</v>
      </c>
      <c r="L215">
        <v>1726.3529007407401</v>
      </c>
      <c r="M215">
        <v>500.96670814814803</v>
      </c>
      <c r="N215">
        <v>-13.4</v>
      </c>
      <c r="O215">
        <v>64.7</v>
      </c>
      <c r="P215">
        <v>8.9</v>
      </c>
      <c r="Q215">
        <v>10</v>
      </c>
      <c r="R215">
        <v>32.200000000000003</v>
      </c>
    </row>
    <row r="216" spans="1:18">
      <c r="A216" t="s">
        <v>8887</v>
      </c>
      <c r="B216" t="s">
        <v>8276</v>
      </c>
      <c r="C216" s="607" t="s">
        <v>360</v>
      </c>
      <c r="D216">
        <v>275</v>
      </c>
      <c r="E216">
        <v>21</v>
      </c>
      <c r="F216">
        <v>104</v>
      </c>
      <c r="G216">
        <v>17.609511111111111</v>
      </c>
      <c r="H216" t="s">
        <v>8294</v>
      </c>
      <c r="I216" t="s">
        <v>8294</v>
      </c>
      <c r="J216">
        <v>44.5</v>
      </c>
      <c r="K216">
        <v>20</v>
      </c>
      <c r="L216">
        <v>783.62324444444448</v>
      </c>
      <c r="M216">
        <v>352.19022222222225</v>
      </c>
      <c r="N216">
        <v>32.6</v>
      </c>
      <c r="O216">
        <v>66</v>
      </c>
      <c r="P216">
        <v>6.6</v>
      </c>
      <c r="Q216">
        <v>79.5</v>
      </c>
      <c r="R216">
        <v>42.9</v>
      </c>
    </row>
    <row r="217" spans="1:18">
      <c r="A217" t="s">
        <v>7669</v>
      </c>
      <c r="B217" t="s">
        <v>8276</v>
      </c>
      <c r="C217" s="607" t="s">
        <v>360</v>
      </c>
      <c r="D217">
        <v>275</v>
      </c>
      <c r="E217">
        <v>22</v>
      </c>
      <c r="F217">
        <v>105</v>
      </c>
      <c r="G217">
        <v>36.299199999999999</v>
      </c>
      <c r="H217" t="s">
        <v>8294</v>
      </c>
      <c r="I217" t="s">
        <v>8294</v>
      </c>
      <c r="J217">
        <v>49.3</v>
      </c>
      <c r="K217">
        <v>12.5</v>
      </c>
      <c r="L217">
        <v>1789.5505599999999</v>
      </c>
      <c r="M217">
        <v>453.74</v>
      </c>
      <c r="N217">
        <v>-15.2</v>
      </c>
      <c r="O217">
        <v>65.599999999999994</v>
      </c>
      <c r="P217">
        <v>8.3000000000000007</v>
      </c>
      <c r="Q217">
        <v>9.3000000000000007</v>
      </c>
      <c r="R217">
        <v>29.9</v>
      </c>
    </row>
    <row r="218" spans="1:18">
      <c r="A218" t="s">
        <v>8888</v>
      </c>
      <c r="B218" t="s">
        <v>8274</v>
      </c>
      <c r="C218" s="607" t="s">
        <v>360</v>
      </c>
      <c r="D218">
        <v>276</v>
      </c>
      <c r="E218">
        <v>11</v>
      </c>
      <c r="F218">
        <v>102</v>
      </c>
      <c r="G218">
        <v>11.452207407407405</v>
      </c>
      <c r="H218" t="s">
        <v>8294</v>
      </c>
      <c r="I218" t="s">
        <v>8294</v>
      </c>
      <c r="J218" t="s">
        <v>8294</v>
      </c>
      <c r="K218" t="s">
        <v>8294</v>
      </c>
      <c r="L218" t="s">
        <v>8294</v>
      </c>
      <c r="M218" t="s">
        <v>8294</v>
      </c>
      <c r="N218" t="s">
        <v>8294</v>
      </c>
      <c r="O218" t="s">
        <v>8294</v>
      </c>
      <c r="P218" t="s">
        <v>8294</v>
      </c>
      <c r="Q218" t="s">
        <v>8294</v>
      </c>
      <c r="R218" t="s">
        <v>8294</v>
      </c>
    </row>
    <row r="219" spans="1:18">
      <c r="A219" t="s">
        <v>7719</v>
      </c>
      <c r="B219" t="s">
        <v>8274</v>
      </c>
      <c r="C219" s="607" t="s">
        <v>360</v>
      </c>
      <c r="D219">
        <v>276</v>
      </c>
      <c r="E219">
        <v>12</v>
      </c>
      <c r="F219">
        <v>110</v>
      </c>
      <c r="G219">
        <v>16.080711111111111</v>
      </c>
      <c r="H219" t="s">
        <v>8294</v>
      </c>
      <c r="I219" t="s">
        <v>8294</v>
      </c>
      <c r="J219" t="s">
        <v>8294</v>
      </c>
      <c r="K219" t="s">
        <v>8294</v>
      </c>
      <c r="L219" t="s">
        <v>8294</v>
      </c>
      <c r="M219" t="s">
        <v>8294</v>
      </c>
      <c r="N219" t="s">
        <v>8294</v>
      </c>
      <c r="O219" t="s">
        <v>8294</v>
      </c>
      <c r="P219" t="s">
        <v>8294</v>
      </c>
      <c r="Q219" t="s">
        <v>8294</v>
      </c>
      <c r="R219" t="s">
        <v>8294</v>
      </c>
    </row>
    <row r="220" spans="1:18">
      <c r="A220" t="s">
        <v>7680</v>
      </c>
      <c r="B220" t="s">
        <v>8274</v>
      </c>
      <c r="C220" s="607" t="s">
        <v>360</v>
      </c>
      <c r="D220">
        <v>276</v>
      </c>
      <c r="E220">
        <v>13</v>
      </c>
      <c r="F220">
        <v>106</v>
      </c>
      <c r="G220">
        <v>19.451911111111112</v>
      </c>
      <c r="H220" t="s">
        <v>8294</v>
      </c>
      <c r="I220" t="s">
        <v>8294</v>
      </c>
      <c r="J220">
        <v>48.9</v>
      </c>
      <c r="K220">
        <v>12.1</v>
      </c>
      <c r="L220">
        <v>951.19845333333342</v>
      </c>
      <c r="M220">
        <v>235.36812444444445</v>
      </c>
      <c r="N220">
        <v>-13.4</v>
      </c>
      <c r="O220">
        <v>62.7</v>
      </c>
      <c r="P220">
        <v>9.1</v>
      </c>
      <c r="Q220">
        <v>9.1</v>
      </c>
      <c r="R220">
        <v>28.7</v>
      </c>
    </row>
    <row r="221" spans="1:18">
      <c r="A221" t="s">
        <v>7781</v>
      </c>
      <c r="B221" t="s">
        <v>8274</v>
      </c>
      <c r="C221" s="607" t="s">
        <v>360</v>
      </c>
      <c r="D221">
        <v>276</v>
      </c>
      <c r="E221">
        <v>14</v>
      </c>
      <c r="F221">
        <v>105</v>
      </c>
      <c r="G221">
        <v>23.527259259259257</v>
      </c>
      <c r="H221" t="s">
        <v>8294</v>
      </c>
      <c r="I221" t="s">
        <v>8294</v>
      </c>
      <c r="J221">
        <v>49.3</v>
      </c>
      <c r="K221">
        <v>11.9</v>
      </c>
      <c r="L221">
        <v>1159.8938814814812</v>
      </c>
      <c r="M221">
        <v>279.97438518518516</v>
      </c>
      <c r="N221">
        <v>-14.3</v>
      </c>
      <c r="O221">
        <v>61.7</v>
      </c>
      <c r="P221">
        <v>9.6999999999999993</v>
      </c>
      <c r="Q221">
        <v>10.6</v>
      </c>
      <c r="R221">
        <v>28.4</v>
      </c>
    </row>
    <row r="222" spans="1:18">
      <c r="A222" t="s">
        <v>7784</v>
      </c>
      <c r="B222" t="s">
        <v>8274</v>
      </c>
      <c r="C222" s="607" t="s">
        <v>360</v>
      </c>
      <c r="D222">
        <v>276</v>
      </c>
      <c r="E222">
        <v>15</v>
      </c>
      <c r="F222">
        <v>105</v>
      </c>
      <c r="G222">
        <v>22.421674074074076</v>
      </c>
      <c r="H222" t="s">
        <v>8294</v>
      </c>
      <c r="I222" t="s">
        <v>8294</v>
      </c>
      <c r="J222">
        <v>48</v>
      </c>
      <c r="K222">
        <v>13.3</v>
      </c>
      <c r="L222">
        <v>1076.2403555555557</v>
      </c>
      <c r="M222">
        <v>298.20826518518521</v>
      </c>
      <c r="N222">
        <v>-9.8000000000000007</v>
      </c>
      <c r="O222">
        <v>63.4</v>
      </c>
      <c r="P222">
        <v>9.3000000000000007</v>
      </c>
      <c r="Q222">
        <v>9.9</v>
      </c>
      <c r="R222">
        <v>31</v>
      </c>
    </row>
    <row r="223" spans="1:18">
      <c r="A223" t="s">
        <v>7780</v>
      </c>
      <c r="B223" t="s">
        <v>8274</v>
      </c>
      <c r="C223" s="607" t="s">
        <v>360</v>
      </c>
      <c r="D223">
        <v>276</v>
      </c>
      <c r="E223">
        <v>16</v>
      </c>
      <c r="F223" t="s">
        <v>8294</v>
      </c>
      <c r="G223">
        <v>22.855051851851847</v>
      </c>
      <c r="H223" t="s">
        <v>8294</v>
      </c>
      <c r="I223" t="s">
        <v>8294</v>
      </c>
      <c r="J223">
        <v>49.9</v>
      </c>
      <c r="K223">
        <v>12.7</v>
      </c>
      <c r="L223">
        <v>1140.4670874074072</v>
      </c>
      <c r="M223">
        <v>290.25915851851846</v>
      </c>
      <c r="N223">
        <v>-16.399999999999999</v>
      </c>
      <c r="O223">
        <v>61.9</v>
      </c>
      <c r="P223">
        <v>10.1</v>
      </c>
      <c r="Q223">
        <v>11.8</v>
      </c>
      <c r="R223">
        <v>30.9</v>
      </c>
    </row>
    <row r="224" spans="1:18">
      <c r="A224" t="s">
        <v>8889</v>
      </c>
      <c r="B224" t="s">
        <v>8276</v>
      </c>
      <c r="C224" s="607" t="s">
        <v>360</v>
      </c>
      <c r="D224">
        <v>276</v>
      </c>
      <c r="E224">
        <v>17</v>
      </c>
      <c r="F224">
        <v>99</v>
      </c>
      <c r="G224">
        <v>24.408533333333335</v>
      </c>
      <c r="H224" t="s">
        <v>8294</v>
      </c>
      <c r="I224" t="s">
        <v>8294</v>
      </c>
      <c r="J224">
        <v>48</v>
      </c>
      <c r="K224">
        <v>15.2</v>
      </c>
      <c r="L224">
        <v>1171.6096</v>
      </c>
      <c r="M224">
        <v>371.00970666666666</v>
      </c>
      <c r="N224">
        <v>33.700000000000003</v>
      </c>
      <c r="O224">
        <v>66.599999999999994</v>
      </c>
      <c r="P224">
        <v>5.9</v>
      </c>
      <c r="Q224">
        <v>58</v>
      </c>
      <c r="R224">
        <v>35.4</v>
      </c>
    </row>
    <row r="225" spans="1:18">
      <c r="A225" t="s">
        <v>7792</v>
      </c>
      <c r="B225" t="s">
        <v>8276</v>
      </c>
      <c r="C225" s="607" t="s">
        <v>360</v>
      </c>
      <c r="D225">
        <v>276</v>
      </c>
      <c r="E225">
        <v>18</v>
      </c>
      <c r="F225">
        <v>106</v>
      </c>
      <c r="G225">
        <v>35.588518518518519</v>
      </c>
      <c r="H225" t="s">
        <v>8294</v>
      </c>
      <c r="I225" t="s">
        <v>8294</v>
      </c>
      <c r="J225">
        <v>46.3</v>
      </c>
      <c r="K225">
        <v>13.7</v>
      </c>
      <c r="L225">
        <v>1647.7484074074073</v>
      </c>
      <c r="M225">
        <v>487.56270370370368</v>
      </c>
      <c r="N225">
        <v>-11.7</v>
      </c>
      <c r="O225">
        <v>62.7</v>
      </c>
      <c r="P225">
        <v>9.5</v>
      </c>
      <c r="Q225">
        <v>13</v>
      </c>
      <c r="R225">
        <v>30.6</v>
      </c>
    </row>
    <row r="226" spans="1:18">
      <c r="A226" t="s">
        <v>7713</v>
      </c>
      <c r="B226" t="s">
        <v>8276</v>
      </c>
      <c r="C226" s="607" t="s">
        <v>360</v>
      </c>
      <c r="D226">
        <v>276</v>
      </c>
      <c r="E226">
        <v>19</v>
      </c>
      <c r="F226">
        <v>103</v>
      </c>
      <c r="G226">
        <v>35.703940740740734</v>
      </c>
      <c r="H226" t="s">
        <v>8294</v>
      </c>
      <c r="I226" t="s">
        <v>8294</v>
      </c>
      <c r="J226">
        <v>45.8</v>
      </c>
      <c r="K226">
        <v>16</v>
      </c>
      <c r="L226">
        <v>1635.2404859259254</v>
      </c>
      <c r="M226">
        <v>571.26305185185174</v>
      </c>
      <c r="N226">
        <v>-10.8</v>
      </c>
      <c r="O226">
        <v>59.3</v>
      </c>
      <c r="P226">
        <v>10.9</v>
      </c>
      <c r="Q226">
        <v>12.3</v>
      </c>
      <c r="R226">
        <v>35.4</v>
      </c>
    </row>
    <row r="227" spans="1:18">
      <c r="A227" t="s">
        <v>8890</v>
      </c>
      <c r="B227" t="s">
        <v>8276</v>
      </c>
      <c r="C227" s="607" t="s">
        <v>360</v>
      </c>
      <c r="D227">
        <v>276</v>
      </c>
      <c r="E227">
        <v>20</v>
      </c>
      <c r="F227">
        <v>110</v>
      </c>
      <c r="G227">
        <v>20.100888888888885</v>
      </c>
      <c r="H227" t="s">
        <v>8294</v>
      </c>
      <c r="I227" t="s">
        <v>8294</v>
      </c>
      <c r="J227">
        <v>47</v>
      </c>
      <c r="K227">
        <v>17.600000000000001</v>
      </c>
      <c r="L227">
        <v>944.74177777777766</v>
      </c>
      <c r="M227">
        <v>353.77564444444442</v>
      </c>
      <c r="N227">
        <v>35.5</v>
      </c>
      <c r="O227">
        <v>69.7</v>
      </c>
      <c r="P227">
        <v>3.2</v>
      </c>
      <c r="Q227">
        <v>68.099999999999994</v>
      </c>
      <c r="R227">
        <v>40</v>
      </c>
    </row>
    <row r="228" spans="1:18">
      <c r="A228" t="s">
        <v>7743</v>
      </c>
      <c r="B228" t="s">
        <v>8276</v>
      </c>
      <c r="C228" s="607" t="s">
        <v>360</v>
      </c>
      <c r="D228">
        <v>276</v>
      </c>
      <c r="E228">
        <v>21</v>
      </c>
      <c r="F228">
        <v>106</v>
      </c>
      <c r="G228">
        <v>21.128800000000002</v>
      </c>
      <c r="H228" t="s">
        <v>8294</v>
      </c>
      <c r="I228" t="s">
        <v>8294</v>
      </c>
      <c r="J228">
        <v>46.9</v>
      </c>
      <c r="K228">
        <v>16.5</v>
      </c>
      <c r="L228">
        <v>990.94072000000006</v>
      </c>
      <c r="M228">
        <v>348.62520000000001</v>
      </c>
      <c r="N228">
        <v>26.6</v>
      </c>
      <c r="O228">
        <v>69.099999999999994</v>
      </c>
      <c r="P228">
        <v>5.3</v>
      </c>
      <c r="Q228">
        <v>68.400000000000006</v>
      </c>
      <c r="R228">
        <v>37.5</v>
      </c>
    </row>
    <row r="229" spans="1:18">
      <c r="A229" t="s">
        <v>7789</v>
      </c>
      <c r="B229" t="s">
        <v>8276</v>
      </c>
      <c r="C229" s="607" t="s">
        <v>360</v>
      </c>
      <c r="D229">
        <v>276</v>
      </c>
      <c r="E229">
        <v>22</v>
      </c>
      <c r="F229">
        <v>101</v>
      </c>
      <c r="G229">
        <v>35.290888888888887</v>
      </c>
      <c r="H229" t="s">
        <v>8294</v>
      </c>
      <c r="I229" t="s">
        <v>8294</v>
      </c>
      <c r="J229">
        <v>45.1</v>
      </c>
      <c r="K229">
        <v>15</v>
      </c>
      <c r="L229">
        <v>1591.6190888888889</v>
      </c>
      <c r="M229">
        <v>529.36333333333334</v>
      </c>
      <c r="N229">
        <v>-12</v>
      </c>
      <c r="O229">
        <v>62.2</v>
      </c>
      <c r="P229">
        <v>9.6999999999999993</v>
      </c>
      <c r="Q229">
        <v>9.4</v>
      </c>
      <c r="R229">
        <v>32.6</v>
      </c>
    </row>
    <row r="230" spans="1:18">
      <c r="A230" t="s">
        <v>7727</v>
      </c>
      <c r="B230" t="s">
        <v>8274</v>
      </c>
      <c r="C230" s="607" t="s">
        <v>360</v>
      </c>
      <c r="D230">
        <v>277</v>
      </c>
      <c r="E230">
        <v>11</v>
      </c>
      <c r="F230">
        <v>104</v>
      </c>
      <c r="G230">
        <v>22.25471111111111</v>
      </c>
      <c r="H230" t="s">
        <v>8294</v>
      </c>
      <c r="I230" t="s">
        <v>8294</v>
      </c>
      <c r="J230">
        <v>48.3</v>
      </c>
      <c r="K230">
        <v>11.9</v>
      </c>
      <c r="L230">
        <v>1074.9025466666665</v>
      </c>
      <c r="M230">
        <v>264.83106222222222</v>
      </c>
      <c r="N230">
        <v>-11</v>
      </c>
      <c r="O230">
        <v>63.2</v>
      </c>
      <c r="P230">
        <v>9.1</v>
      </c>
      <c r="Q230">
        <v>12.8</v>
      </c>
      <c r="R230">
        <v>27.9</v>
      </c>
    </row>
    <row r="231" spans="1:18">
      <c r="A231" t="s">
        <v>7661</v>
      </c>
      <c r="B231" t="s">
        <v>8274</v>
      </c>
      <c r="C231" s="607" t="s">
        <v>360</v>
      </c>
      <c r="D231">
        <v>277</v>
      </c>
      <c r="E231">
        <v>12</v>
      </c>
      <c r="F231">
        <v>103</v>
      </c>
      <c r="G231">
        <v>22.278666666666666</v>
      </c>
      <c r="H231" t="s">
        <v>8294</v>
      </c>
      <c r="I231" t="s">
        <v>8294</v>
      </c>
      <c r="J231">
        <v>46.4</v>
      </c>
      <c r="K231">
        <v>12.7</v>
      </c>
      <c r="L231">
        <v>1033.7301333333332</v>
      </c>
      <c r="M231">
        <v>282.93906666666663</v>
      </c>
      <c r="N231">
        <v>-6.7</v>
      </c>
      <c r="O231">
        <v>61.2</v>
      </c>
      <c r="P231">
        <v>9.9</v>
      </c>
      <c r="Q231">
        <v>53.8</v>
      </c>
      <c r="R231">
        <v>28.5</v>
      </c>
    </row>
    <row r="232" spans="1:18">
      <c r="A232" t="s">
        <v>7653</v>
      </c>
      <c r="B232" t="s">
        <v>8274</v>
      </c>
      <c r="C232" s="607" t="s">
        <v>360</v>
      </c>
      <c r="D232">
        <v>277</v>
      </c>
      <c r="E232">
        <v>13</v>
      </c>
      <c r="F232">
        <v>108</v>
      </c>
      <c r="G232">
        <v>19.178600000000003</v>
      </c>
      <c r="H232" t="s">
        <v>8294</v>
      </c>
      <c r="I232" t="s">
        <v>8294</v>
      </c>
      <c r="J232">
        <v>54.7</v>
      </c>
      <c r="K232">
        <v>11.9</v>
      </c>
      <c r="L232">
        <v>1049.0694200000003</v>
      </c>
      <c r="M232">
        <v>228.22534000000005</v>
      </c>
      <c r="N232">
        <v>32.4</v>
      </c>
      <c r="O232">
        <v>73.8</v>
      </c>
      <c r="P232">
        <v>3.9</v>
      </c>
      <c r="Q232">
        <v>49</v>
      </c>
      <c r="R232">
        <v>32.6</v>
      </c>
    </row>
    <row r="233" spans="1:18">
      <c r="A233" t="s">
        <v>7785</v>
      </c>
      <c r="B233" t="s">
        <v>8274</v>
      </c>
      <c r="C233" s="607" t="s">
        <v>360</v>
      </c>
      <c r="D233">
        <v>277</v>
      </c>
      <c r="E233">
        <v>14</v>
      </c>
      <c r="F233">
        <v>100</v>
      </c>
      <c r="G233">
        <v>26.946370370370364</v>
      </c>
      <c r="H233" t="s">
        <v>8294</v>
      </c>
      <c r="I233" t="s">
        <v>8294</v>
      </c>
      <c r="J233">
        <v>49.4</v>
      </c>
      <c r="K233">
        <v>10.9</v>
      </c>
      <c r="L233">
        <v>1331.150696296296</v>
      </c>
      <c r="M233">
        <v>293.71543703703696</v>
      </c>
      <c r="N233">
        <v>-14.1</v>
      </c>
      <c r="O233">
        <v>65</v>
      </c>
      <c r="P233">
        <v>7.7</v>
      </c>
      <c r="Q233">
        <v>10.3</v>
      </c>
      <c r="R233">
        <v>26.3</v>
      </c>
    </row>
    <row r="234" spans="1:18">
      <c r="A234" t="s">
        <v>7698</v>
      </c>
      <c r="B234" t="s">
        <v>8274</v>
      </c>
      <c r="C234" s="607" t="s">
        <v>360</v>
      </c>
      <c r="D234">
        <v>277</v>
      </c>
      <c r="E234">
        <v>15</v>
      </c>
      <c r="F234">
        <v>103</v>
      </c>
      <c r="G234">
        <v>20.815925925925924</v>
      </c>
      <c r="H234" t="s">
        <v>8294</v>
      </c>
      <c r="I234" t="s">
        <v>8294</v>
      </c>
      <c r="J234">
        <v>48.6</v>
      </c>
      <c r="K234">
        <v>12.5</v>
      </c>
      <c r="L234">
        <v>1011.654</v>
      </c>
      <c r="M234">
        <v>260.19907407407408</v>
      </c>
      <c r="N234">
        <v>-14.8</v>
      </c>
      <c r="O234">
        <v>63</v>
      </c>
      <c r="P234">
        <v>9.3000000000000007</v>
      </c>
      <c r="Q234">
        <v>10.9</v>
      </c>
      <c r="R234">
        <v>29.4</v>
      </c>
    </row>
    <row r="235" spans="1:18">
      <c r="A235" t="s">
        <v>7723</v>
      </c>
      <c r="B235" t="s">
        <v>8274</v>
      </c>
      <c r="C235" s="607" t="s">
        <v>360</v>
      </c>
      <c r="D235">
        <v>277</v>
      </c>
      <c r="E235">
        <v>16</v>
      </c>
      <c r="F235">
        <v>100</v>
      </c>
      <c r="G235">
        <v>24.588562962962961</v>
      </c>
      <c r="H235" t="s">
        <v>8294</v>
      </c>
      <c r="I235" t="s">
        <v>8294</v>
      </c>
      <c r="J235">
        <v>46.3</v>
      </c>
      <c r="K235">
        <v>12.9</v>
      </c>
      <c r="L235">
        <v>1138.4504651851851</v>
      </c>
      <c r="M235">
        <v>317.19246222222222</v>
      </c>
      <c r="N235">
        <v>-13.4</v>
      </c>
      <c r="O235">
        <v>57.4</v>
      </c>
      <c r="P235">
        <v>10.9</v>
      </c>
      <c r="Q235">
        <v>5.7</v>
      </c>
      <c r="R235">
        <v>28.9</v>
      </c>
    </row>
    <row r="236" spans="1:18">
      <c r="A236" t="s">
        <v>7786</v>
      </c>
      <c r="B236" t="s">
        <v>8276</v>
      </c>
      <c r="C236" s="607" t="s">
        <v>360</v>
      </c>
      <c r="D236">
        <v>277</v>
      </c>
      <c r="E236">
        <v>17</v>
      </c>
      <c r="F236">
        <v>103</v>
      </c>
      <c r="G236">
        <v>34.430666666666667</v>
      </c>
      <c r="H236" t="s">
        <v>8294</v>
      </c>
      <c r="I236" t="s">
        <v>8294</v>
      </c>
      <c r="J236">
        <v>47.8</v>
      </c>
      <c r="K236">
        <v>13.5</v>
      </c>
      <c r="L236">
        <v>1645.7858666666666</v>
      </c>
      <c r="M236">
        <v>464.81400000000002</v>
      </c>
      <c r="N236">
        <v>-14.8</v>
      </c>
      <c r="O236">
        <v>61.6</v>
      </c>
      <c r="P236">
        <v>9.6</v>
      </c>
      <c r="Q236">
        <v>9</v>
      </c>
      <c r="R236">
        <v>31.2</v>
      </c>
    </row>
    <row r="237" spans="1:18">
      <c r="A237" t="s">
        <v>7787</v>
      </c>
      <c r="B237" t="s">
        <v>8276</v>
      </c>
      <c r="C237" s="607" t="s">
        <v>360</v>
      </c>
      <c r="D237">
        <v>277</v>
      </c>
      <c r="E237">
        <v>18</v>
      </c>
      <c r="F237">
        <v>101</v>
      </c>
      <c r="G237">
        <v>39.030133333333339</v>
      </c>
      <c r="H237" t="s">
        <v>8294</v>
      </c>
      <c r="I237" t="s">
        <v>8294</v>
      </c>
      <c r="J237">
        <v>45.9</v>
      </c>
      <c r="K237">
        <v>14.3</v>
      </c>
      <c r="L237">
        <v>1791.4831200000001</v>
      </c>
      <c r="M237">
        <v>558.13090666666676</v>
      </c>
      <c r="N237">
        <v>-11.3</v>
      </c>
      <c r="O237">
        <v>60.4</v>
      </c>
      <c r="P237">
        <v>10.9</v>
      </c>
      <c r="Q237">
        <v>10.3</v>
      </c>
      <c r="R237">
        <v>31.7</v>
      </c>
    </row>
    <row r="238" spans="1:18">
      <c r="A238" t="s">
        <v>7676</v>
      </c>
      <c r="B238" t="s">
        <v>8276</v>
      </c>
      <c r="C238" s="607" t="s">
        <v>360</v>
      </c>
      <c r="D238">
        <v>277</v>
      </c>
      <c r="E238">
        <v>19</v>
      </c>
      <c r="F238">
        <v>104</v>
      </c>
      <c r="G238">
        <v>32.440177777777777</v>
      </c>
      <c r="H238" t="s">
        <v>8294</v>
      </c>
      <c r="I238" t="s">
        <v>8294</v>
      </c>
      <c r="J238">
        <v>47</v>
      </c>
      <c r="K238">
        <v>14</v>
      </c>
      <c r="L238">
        <v>1524.6883555555555</v>
      </c>
      <c r="M238">
        <v>454.1624888888889</v>
      </c>
      <c r="N238">
        <v>-10.8</v>
      </c>
      <c r="O238">
        <v>62.7</v>
      </c>
      <c r="P238">
        <v>9.6999999999999993</v>
      </c>
      <c r="Q238">
        <v>12.2</v>
      </c>
      <c r="R238">
        <v>31.8</v>
      </c>
    </row>
    <row r="239" spans="1:18">
      <c r="A239" t="s">
        <v>7702</v>
      </c>
      <c r="B239" t="s">
        <v>8276</v>
      </c>
      <c r="C239" s="607" t="s">
        <v>360</v>
      </c>
      <c r="D239">
        <v>277</v>
      </c>
      <c r="E239">
        <v>20</v>
      </c>
      <c r="F239">
        <v>105</v>
      </c>
      <c r="G239">
        <v>28.842488888888884</v>
      </c>
      <c r="H239" t="s">
        <v>8294</v>
      </c>
      <c r="I239" t="s">
        <v>8294</v>
      </c>
      <c r="J239">
        <v>46.2</v>
      </c>
      <c r="K239">
        <v>14.5</v>
      </c>
      <c r="L239">
        <v>1332.5229866666666</v>
      </c>
      <c r="M239">
        <v>418.21608888888881</v>
      </c>
      <c r="N239">
        <v>-8</v>
      </c>
      <c r="O239">
        <v>62.2</v>
      </c>
      <c r="P239">
        <v>10</v>
      </c>
      <c r="Q239">
        <v>12.5</v>
      </c>
      <c r="R239">
        <v>32.4</v>
      </c>
    </row>
    <row r="240" spans="1:18">
      <c r="A240" t="s">
        <v>7831</v>
      </c>
      <c r="B240" t="s">
        <v>8276</v>
      </c>
      <c r="C240" s="607" t="s">
        <v>360</v>
      </c>
      <c r="D240">
        <v>277</v>
      </c>
      <c r="E240">
        <v>21</v>
      </c>
      <c r="F240">
        <v>105</v>
      </c>
      <c r="G240">
        <v>21.626785185185184</v>
      </c>
      <c r="H240" t="s">
        <v>8294</v>
      </c>
      <c r="I240" t="s">
        <v>8294</v>
      </c>
      <c r="J240">
        <v>48.8</v>
      </c>
      <c r="K240">
        <v>15.8</v>
      </c>
      <c r="L240">
        <v>1055.3871170370369</v>
      </c>
      <c r="M240">
        <v>341.70320592592594</v>
      </c>
      <c r="N240">
        <v>37.299999999999997</v>
      </c>
      <c r="O240">
        <v>70.3</v>
      </c>
      <c r="P240">
        <v>3.9</v>
      </c>
      <c r="Q240">
        <v>65.5</v>
      </c>
      <c r="R240">
        <v>37.4</v>
      </c>
    </row>
    <row r="241" spans="1:18">
      <c r="A241" t="s">
        <v>7804</v>
      </c>
      <c r="B241" t="s">
        <v>8276</v>
      </c>
      <c r="C241" s="607" t="s">
        <v>360</v>
      </c>
      <c r="D241">
        <v>277</v>
      </c>
      <c r="E241">
        <v>22</v>
      </c>
      <c r="F241" t="s">
        <v>8294</v>
      </c>
      <c r="G241" t="s">
        <v>8294</v>
      </c>
      <c r="H241" t="s">
        <v>8294</v>
      </c>
      <c r="I241" t="s">
        <v>8294</v>
      </c>
      <c r="J241" t="s">
        <v>8294</v>
      </c>
      <c r="K241" t="s">
        <v>8294</v>
      </c>
      <c r="L241" t="s">
        <v>8294</v>
      </c>
      <c r="M241" t="s">
        <v>8294</v>
      </c>
      <c r="N241" t="s">
        <v>8294</v>
      </c>
      <c r="O241" t="s">
        <v>8294</v>
      </c>
      <c r="P241" t="s">
        <v>8294</v>
      </c>
      <c r="Q241" t="s">
        <v>8294</v>
      </c>
      <c r="R241" t="s">
        <v>8294</v>
      </c>
    </row>
    <row r="242" spans="1:18">
      <c r="A242" t="s">
        <v>7706</v>
      </c>
      <c r="B242" t="s">
        <v>8274</v>
      </c>
      <c r="C242" s="607" t="s">
        <v>360</v>
      </c>
      <c r="D242">
        <v>278</v>
      </c>
      <c r="E242">
        <v>11</v>
      </c>
      <c r="F242">
        <v>103</v>
      </c>
      <c r="G242">
        <v>25.824088888888891</v>
      </c>
      <c r="H242" t="s">
        <v>8294</v>
      </c>
      <c r="I242" t="s">
        <v>8294</v>
      </c>
      <c r="J242">
        <v>45.6</v>
      </c>
      <c r="K242">
        <v>12.1</v>
      </c>
      <c r="L242">
        <v>1177.5784533333335</v>
      </c>
      <c r="M242">
        <v>312.47147555555557</v>
      </c>
      <c r="N242">
        <v>-8.6</v>
      </c>
      <c r="O242">
        <v>60.6</v>
      </c>
      <c r="P242">
        <v>9.8000000000000007</v>
      </c>
      <c r="Q242">
        <v>12</v>
      </c>
      <c r="R242">
        <v>26.7</v>
      </c>
    </row>
    <row r="243" spans="1:18">
      <c r="A243" t="s">
        <v>7804</v>
      </c>
      <c r="B243" t="s">
        <v>8274</v>
      </c>
      <c r="C243" s="607" t="s">
        <v>360</v>
      </c>
      <c r="D243">
        <v>278</v>
      </c>
      <c r="E243">
        <v>12</v>
      </c>
      <c r="F243" t="s">
        <v>8294</v>
      </c>
      <c r="G243" t="s">
        <v>8294</v>
      </c>
      <c r="H243" t="s">
        <v>8294</v>
      </c>
      <c r="I243" t="s">
        <v>8294</v>
      </c>
      <c r="J243" t="s">
        <v>8294</v>
      </c>
      <c r="K243" t="s">
        <v>8294</v>
      </c>
      <c r="L243" t="s">
        <v>8294</v>
      </c>
      <c r="M243" t="s">
        <v>8294</v>
      </c>
      <c r="N243" t="s">
        <v>8294</v>
      </c>
      <c r="O243" t="s">
        <v>8294</v>
      </c>
      <c r="P243" t="s">
        <v>8294</v>
      </c>
      <c r="Q243" t="s">
        <v>8294</v>
      </c>
      <c r="R243" t="s">
        <v>8294</v>
      </c>
    </row>
    <row r="244" spans="1:18">
      <c r="A244" t="s">
        <v>8887</v>
      </c>
      <c r="B244" t="s">
        <v>8274</v>
      </c>
      <c r="C244" s="607" t="s">
        <v>360</v>
      </c>
      <c r="D244">
        <v>278</v>
      </c>
      <c r="E244">
        <v>13</v>
      </c>
      <c r="F244">
        <v>103</v>
      </c>
      <c r="G244">
        <v>11.789037037037035</v>
      </c>
      <c r="H244" t="s">
        <v>8294</v>
      </c>
      <c r="I244" t="s">
        <v>8294</v>
      </c>
      <c r="J244" t="s">
        <v>8294</v>
      </c>
      <c r="K244" t="s">
        <v>8294</v>
      </c>
      <c r="L244" t="s">
        <v>8294</v>
      </c>
      <c r="M244" t="s">
        <v>8294</v>
      </c>
      <c r="N244" t="s">
        <v>8294</v>
      </c>
      <c r="O244" t="s">
        <v>8294</v>
      </c>
      <c r="P244" t="s">
        <v>8294</v>
      </c>
      <c r="Q244" t="s">
        <v>8294</v>
      </c>
      <c r="R244" t="s">
        <v>8294</v>
      </c>
    </row>
    <row r="245" spans="1:18">
      <c r="A245" t="s">
        <v>7792</v>
      </c>
      <c r="B245" t="s">
        <v>8274</v>
      </c>
      <c r="C245" s="607" t="s">
        <v>360</v>
      </c>
      <c r="D245">
        <v>278</v>
      </c>
      <c r="E245">
        <v>14</v>
      </c>
      <c r="F245">
        <v>105</v>
      </c>
      <c r="G245">
        <v>22.805688888888888</v>
      </c>
      <c r="H245" t="s">
        <v>8294</v>
      </c>
      <c r="I245" t="s">
        <v>8294</v>
      </c>
      <c r="J245">
        <v>47.6</v>
      </c>
      <c r="K245">
        <v>12.2</v>
      </c>
      <c r="L245">
        <v>1085.550791111111</v>
      </c>
      <c r="M245">
        <v>278.22940444444441</v>
      </c>
      <c r="N245">
        <v>-11.7</v>
      </c>
      <c r="O245">
        <v>63.1</v>
      </c>
      <c r="P245">
        <v>9.1</v>
      </c>
      <c r="Q245">
        <v>13.7</v>
      </c>
      <c r="R245">
        <v>28</v>
      </c>
    </row>
    <row r="246" spans="1:18">
      <c r="A246" t="s">
        <v>7722</v>
      </c>
      <c r="B246" t="s">
        <v>8274</v>
      </c>
      <c r="C246" s="607" t="s">
        <v>360</v>
      </c>
      <c r="D246">
        <v>278</v>
      </c>
      <c r="E246">
        <v>15</v>
      </c>
      <c r="F246">
        <v>105</v>
      </c>
      <c r="G246">
        <v>21.128800000000002</v>
      </c>
      <c r="H246" t="s">
        <v>8294</v>
      </c>
      <c r="I246" t="s">
        <v>8294</v>
      </c>
      <c r="J246">
        <v>47.8</v>
      </c>
      <c r="K246">
        <v>12.3</v>
      </c>
      <c r="L246">
        <v>1009.95664</v>
      </c>
      <c r="M246">
        <v>259.88424000000003</v>
      </c>
      <c r="N246">
        <v>-8</v>
      </c>
      <c r="O246">
        <v>65.3</v>
      </c>
      <c r="P246">
        <v>8.1999999999999993</v>
      </c>
      <c r="Q246">
        <v>20.2</v>
      </c>
      <c r="R246">
        <v>28.4</v>
      </c>
    </row>
    <row r="247" spans="1:18">
      <c r="A247" t="s">
        <v>7747</v>
      </c>
      <c r="B247" t="s">
        <v>8274</v>
      </c>
      <c r="C247" s="607" t="s">
        <v>360</v>
      </c>
      <c r="D247">
        <v>278</v>
      </c>
      <c r="E247">
        <v>16</v>
      </c>
      <c r="F247">
        <v>108</v>
      </c>
      <c r="G247">
        <v>18.110400000000002</v>
      </c>
      <c r="H247" t="s">
        <v>8294</v>
      </c>
      <c r="I247" t="s">
        <v>8294</v>
      </c>
      <c r="J247" t="s">
        <v>8294</v>
      </c>
      <c r="K247" t="s">
        <v>8294</v>
      </c>
      <c r="L247" t="s">
        <v>8294</v>
      </c>
      <c r="M247" t="s">
        <v>8294</v>
      </c>
      <c r="N247" t="s">
        <v>8294</v>
      </c>
      <c r="O247" t="s">
        <v>8294</v>
      </c>
      <c r="P247" t="s">
        <v>8294</v>
      </c>
      <c r="Q247" t="s">
        <v>8294</v>
      </c>
      <c r="R247" t="s">
        <v>8294</v>
      </c>
    </row>
    <row r="248" spans="1:18">
      <c r="A248" t="s">
        <v>7759</v>
      </c>
      <c r="B248" t="s">
        <v>8276</v>
      </c>
      <c r="C248" s="607" t="s">
        <v>360</v>
      </c>
      <c r="D248">
        <v>278</v>
      </c>
      <c r="E248">
        <v>17</v>
      </c>
      <c r="F248">
        <v>107</v>
      </c>
      <c r="G248">
        <v>40.332444444444434</v>
      </c>
      <c r="H248" t="s">
        <v>8294</v>
      </c>
      <c r="I248" t="s">
        <v>8294</v>
      </c>
      <c r="J248">
        <v>47.9</v>
      </c>
      <c r="K248">
        <v>12.7</v>
      </c>
      <c r="L248">
        <v>1931.9240888888883</v>
      </c>
      <c r="M248">
        <v>512.22204444444424</v>
      </c>
      <c r="N248">
        <v>-12.3</v>
      </c>
      <c r="O248">
        <v>64.099999999999994</v>
      </c>
      <c r="P248">
        <v>8.4</v>
      </c>
      <c r="Q248">
        <v>10.8</v>
      </c>
      <c r="R248">
        <v>29.5</v>
      </c>
    </row>
    <row r="249" spans="1:18">
      <c r="A249" t="s">
        <v>7720</v>
      </c>
      <c r="B249" t="s">
        <v>8276</v>
      </c>
      <c r="C249" s="607" t="s">
        <v>360</v>
      </c>
      <c r="D249">
        <v>278</v>
      </c>
      <c r="E249">
        <v>18</v>
      </c>
      <c r="F249">
        <v>100</v>
      </c>
      <c r="G249">
        <v>34.581296296296301</v>
      </c>
      <c r="H249" t="s">
        <v>8294</v>
      </c>
      <c r="I249" t="s">
        <v>8294</v>
      </c>
      <c r="J249">
        <v>45.2</v>
      </c>
      <c r="K249">
        <v>15.3</v>
      </c>
      <c r="L249">
        <v>1563.0745925925928</v>
      </c>
      <c r="M249">
        <v>529.09383333333346</v>
      </c>
      <c r="N249">
        <v>-11.3</v>
      </c>
      <c r="O249">
        <v>57.2</v>
      </c>
      <c r="P249">
        <v>10.9</v>
      </c>
      <c r="Q249">
        <v>8</v>
      </c>
      <c r="R249">
        <v>33.4</v>
      </c>
    </row>
    <row r="250" spans="1:18">
      <c r="A250" t="s">
        <v>7735</v>
      </c>
      <c r="B250" t="s">
        <v>8276</v>
      </c>
      <c r="C250" s="607" t="s">
        <v>360</v>
      </c>
      <c r="D250">
        <v>278</v>
      </c>
      <c r="E250">
        <v>19</v>
      </c>
      <c r="F250">
        <v>104</v>
      </c>
      <c r="G250">
        <v>31.559629629629626</v>
      </c>
      <c r="H250" t="s">
        <v>8294</v>
      </c>
      <c r="I250" t="s">
        <v>8294</v>
      </c>
      <c r="J250">
        <v>43.8</v>
      </c>
      <c r="K250">
        <v>16.8</v>
      </c>
      <c r="L250">
        <v>1382.3117777777775</v>
      </c>
      <c r="M250">
        <v>530.20177777777769</v>
      </c>
      <c r="N250">
        <v>-8.6</v>
      </c>
      <c r="O250">
        <v>58.5</v>
      </c>
      <c r="P250">
        <v>11.3</v>
      </c>
      <c r="Q250">
        <v>18.7</v>
      </c>
      <c r="R250">
        <v>35.6</v>
      </c>
    </row>
    <row r="251" spans="1:18">
      <c r="A251" t="s">
        <v>7781</v>
      </c>
      <c r="B251" t="s">
        <v>8276</v>
      </c>
      <c r="C251" s="607" t="s">
        <v>360</v>
      </c>
      <c r="D251">
        <v>278</v>
      </c>
      <c r="E251">
        <v>20</v>
      </c>
      <c r="F251">
        <v>105</v>
      </c>
      <c r="G251">
        <v>38.903822222222225</v>
      </c>
      <c r="H251" t="s">
        <v>8294</v>
      </c>
      <c r="I251" t="s">
        <v>8294</v>
      </c>
      <c r="J251">
        <v>46</v>
      </c>
      <c r="K251">
        <v>14.1</v>
      </c>
      <c r="L251">
        <v>1789.5758222222223</v>
      </c>
      <c r="M251">
        <v>548.54389333333336</v>
      </c>
      <c r="N251">
        <v>-10</v>
      </c>
      <c r="O251">
        <v>59.9</v>
      </c>
      <c r="P251">
        <v>10.4</v>
      </c>
      <c r="Q251">
        <v>11.4</v>
      </c>
      <c r="R251">
        <v>31.4</v>
      </c>
    </row>
    <row r="252" spans="1:18">
      <c r="A252" t="s">
        <v>7396</v>
      </c>
      <c r="B252" t="s">
        <v>8276</v>
      </c>
      <c r="C252" s="607" t="s">
        <v>360</v>
      </c>
      <c r="D252">
        <v>278</v>
      </c>
      <c r="E252">
        <v>21</v>
      </c>
      <c r="F252" t="s">
        <v>8294</v>
      </c>
      <c r="G252" t="s">
        <v>8294</v>
      </c>
      <c r="H252" t="s">
        <v>8294</v>
      </c>
      <c r="I252" t="s">
        <v>8294</v>
      </c>
      <c r="J252" t="s">
        <v>8294</v>
      </c>
      <c r="K252" t="s">
        <v>8294</v>
      </c>
      <c r="L252" t="s">
        <v>8294</v>
      </c>
      <c r="M252" t="s">
        <v>8294</v>
      </c>
      <c r="N252" t="s">
        <v>8294</v>
      </c>
      <c r="O252" t="s">
        <v>8294</v>
      </c>
      <c r="P252" t="s">
        <v>8294</v>
      </c>
      <c r="Q252" t="s">
        <v>8294</v>
      </c>
      <c r="R252" t="s">
        <v>8294</v>
      </c>
    </row>
    <row r="253" spans="1:18">
      <c r="A253" t="s">
        <v>7675</v>
      </c>
      <c r="B253" t="s">
        <v>8276</v>
      </c>
      <c r="C253" s="607" t="s">
        <v>360</v>
      </c>
      <c r="D253">
        <v>278</v>
      </c>
      <c r="E253">
        <v>22</v>
      </c>
      <c r="F253">
        <v>102</v>
      </c>
      <c r="G253">
        <v>35.924259259259259</v>
      </c>
      <c r="H253" t="s">
        <v>8294</v>
      </c>
      <c r="I253" t="s">
        <v>8294</v>
      </c>
      <c r="J253">
        <v>48.7</v>
      </c>
      <c r="K253">
        <v>13.3</v>
      </c>
      <c r="L253">
        <v>1749.511425925926</v>
      </c>
      <c r="M253">
        <v>477.79264814814815</v>
      </c>
      <c r="N253">
        <v>-9.4</v>
      </c>
      <c r="O253">
        <v>65.400000000000006</v>
      </c>
      <c r="P253">
        <v>8.6999999999999993</v>
      </c>
      <c r="Q253">
        <v>11.7</v>
      </c>
      <c r="R253">
        <v>31.6</v>
      </c>
    </row>
    <row r="254" spans="1:18">
      <c r="A254" t="s">
        <v>7742</v>
      </c>
      <c r="B254" t="s">
        <v>8274</v>
      </c>
      <c r="C254" s="607" t="s">
        <v>360</v>
      </c>
      <c r="D254">
        <v>279</v>
      </c>
      <c r="E254">
        <v>11</v>
      </c>
      <c r="F254">
        <v>112</v>
      </c>
      <c r="G254">
        <v>10.181111111111111</v>
      </c>
      <c r="H254" t="s">
        <v>8294</v>
      </c>
      <c r="I254" t="s">
        <v>8294</v>
      </c>
      <c r="J254" t="s">
        <v>8294</v>
      </c>
      <c r="K254" t="s">
        <v>8294</v>
      </c>
      <c r="L254" t="s">
        <v>8294</v>
      </c>
      <c r="M254" t="s">
        <v>8294</v>
      </c>
      <c r="N254" t="s">
        <v>8294</v>
      </c>
      <c r="O254" t="s">
        <v>8294</v>
      </c>
      <c r="P254" t="s">
        <v>8294</v>
      </c>
      <c r="Q254" t="s">
        <v>8294</v>
      </c>
      <c r="R254" t="s">
        <v>8294</v>
      </c>
    </row>
    <row r="255" spans="1:18">
      <c r="A255" t="s">
        <v>7769</v>
      </c>
      <c r="B255" t="s">
        <v>8274</v>
      </c>
      <c r="C255" s="607" t="s">
        <v>360</v>
      </c>
      <c r="D255">
        <v>279</v>
      </c>
      <c r="E255">
        <v>12</v>
      </c>
      <c r="F255">
        <v>102</v>
      </c>
      <c r="G255">
        <v>23.476444444444443</v>
      </c>
      <c r="H255" t="s">
        <v>8294</v>
      </c>
      <c r="I255" t="s">
        <v>8294</v>
      </c>
      <c r="J255">
        <v>48</v>
      </c>
      <c r="K255">
        <v>12.5</v>
      </c>
      <c r="L255">
        <v>1126.8693333333333</v>
      </c>
      <c r="M255">
        <v>293.45555555555552</v>
      </c>
      <c r="N255">
        <v>-12.3</v>
      </c>
      <c r="O255">
        <v>61</v>
      </c>
      <c r="P255">
        <v>10.199999999999999</v>
      </c>
      <c r="Q255">
        <v>8.8000000000000007</v>
      </c>
      <c r="R255">
        <v>29</v>
      </c>
    </row>
    <row r="256" spans="1:18">
      <c r="A256" t="s">
        <v>7797</v>
      </c>
      <c r="B256" t="s">
        <v>8274</v>
      </c>
      <c r="C256" s="607" t="s">
        <v>360</v>
      </c>
      <c r="D256">
        <v>279</v>
      </c>
      <c r="E256">
        <v>13</v>
      </c>
      <c r="F256">
        <v>102</v>
      </c>
      <c r="G256">
        <v>25.852037037037039</v>
      </c>
      <c r="H256" t="s">
        <v>8294</v>
      </c>
      <c r="I256" t="s">
        <v>8294</v>
      </c>
      <c r="J256">
        <v>50.3</v>
      </c>
      <c r="K256">
        <v>10.3</v>
      </c>
      <c r="L256">
        <v>1300.3574629629629</v>
      </c>
      <c r="M256">
        <v>266.27598148148155</v>
      </c>
      <c r="N256">
        <v>-14.2</v>
      </c>
      <c r="O256">
        <v>63.7</v>
      </c>
      <c r="P256">
        <v>8.4</v>
      </c>
      <c r="Q256">
        <v>10.3</v>
      </c>
      <c r="R256">
        <v>25.3</v>
      </c>
    </row>
    <row r="257" spans="1:18">
      <c r="A257" t="s">
        <v>7767</v>
      </c>
      <c r="B257" t="s">
        <v>8274</v>
      </c>
      <c r="C257" s="607" t="s">
        <v>360</v>
      </c>
      <c r="D257">
        <v>279</v>
      </c>
      <c r="E257">
        <v>14</v>
      </c>
      <c r="F257">
        <v>104</v>
      </c>
      <c r="G257">
        <v>21.846740740740739</v>
      </c>
      <c r="H257" t="s">
        <v>8294</v>
      </c>
      <c r="I257" t="s">
        <v>8294</v>
      </c>
      <c r="J257">
        <v>47.7</v>
      </c>
      <c r="K257">
        <v>13</v>
      </c>
      <c r="L257">
        <v>1042.0895333333333</v>
      </c>
      <c r="M257">
        <v>284.00762962962961</v>
      </c>
      <c r="N257">
        <v>-12.6</v>
      </c>
      <c r="O257">
        <v>60</v>
      </c>
      <c r="P257">
        <v>10.3</v>
      </c>
      <c r="Q257">
        <v>7.6</v>
      </c>
      <c r="R257">
        <v>30</v>
      </c>
    </row>
    <row r="258" spans="1:18">
      <c r="A258" t="s">
        <v>7799</v>
      </c>
      <c r="B258" t="s">
        <v>8274</v>
      </c>
      <c r="C258" s="607" t="s">
        <v>360</v>
      </c>
      <c r="D258">
        <v>279</v>
      </c>
      <c r="E258">
        <v>15</v>
      </c>
      <c r="F258">
        <v>103</v>
      </c>
      <c r="G258">
        <v>25.405955555555547</v>
      </c>
      <c r="H258" t="s">
        <v>8294</v>
      </c>
      <c r="I258" t="s">
        <v>8294</v>
      </c>
      <c r="J258">
        <v>47.5</v>
      </c>
      <c r="K258">
        <v>12.5</v>
      </c>
      <c r="L258">
        <v>1206.7828888888885</v>
      </c>
      <c r="M258">
        <v>317.57444444444434</v>
      </c>
      <c r="N258">
        <v>-9</v>
      </c>
      <c r="O258">
        <v>63.4</v>
      </c>
      <c r="P258">
        <v>9</v>
      </c>
      <c r="Q258">
        <v>10.7</v>
      </c>
      <c r="R258">
        <v>28.7</v>
      </c>
    </row>
    <row r="259" spans="1:18">
      <c r="A259" t="s">
        <v>7713</v>
      </c>
      <c r="B259" t="s">
        <v>8274</v>
      </c>
      <c r="C259" s="607" t="s">
        <v>360</v>
      </c>
      <c r="D259">
        <v>279</v>
      </c>
      <c r="E259">
        <v>16</v>
      </c>
      <c r="F259">
        <v>102</v>
      </c>
      <c r="G259">
        <v>28.202222222222222</v>
      </c>
      <c r="H259" t="s">
        <v>8294</v>
      </c>
      <c r="I259" t="s">
        <v>8294</v>
      </c>
      <c r="J259">
        <v>47.2</v>
      </c>
      <c r="K259">
        <v>14.4</v>
      </c>
      <c r="L259">
        <v>1331.144888888889</v>
      </c>
      <c r="M259">
        <v>406.11200000000002</v>
      </c>
      <c r="N259">
        <v>-10.8</v>
      </c>
      <c r="O259">
        <v>60.4</v>
      </c>
      <c r="P259">
        <v>10.3</v>
      </c>
      <c r="Q259">
        <v>12.7</v>
      </c>
      <c r="R259">
        <v>32.9</v>
      </c>
    </row>
    <row r="260" spans="1:18">
      <c r="A260" t="s">
        <v>7712</v>
      </c>
      <c r="B260" t="s">
        <v>8276</v>
      </c>
      <c r="C260" s="607" t="s">
        <v>360</v>
      </c>
      <c r="D260">
        <v>279</v>
      </c>
      <c r="E260">
        <v>17</v>
      </c>
      <c r="F260">
        <v>107</v>
      </c>
      <c r="G260">
        <v>30.519377777777777</v>
      </c>
      <c r="H260" t="s">
        <v>8294</v>
      </c>
      <c r="I260" t="s">
        <v>8294</v>
      </c>
      <c r="J260">
        <v>44.4</v>
      </c>
      <c r="K260">
        <v>14.9</v>
      </c>
      <c r="L260">
        <v>1355.0603733333332</v>
      </c>
      <c r="M260">
        <v>454.73872888888889</v>
      </c>
      <c r="N260">
        <v>-11.2</v>
      </c>
      <c r="O260">
        <v>61.1</v>
      </c>
      <c r="P260">
        <v>9.9</v>
      </c>
      <c r="Q260">
        <v>15</v>
      </c>
      <c r="R260">
        <v>32</v>
      </c>
    </row>
    <row r="261" spans="1:18">
      <c r="A261" t="s">
        <v>8882</v>
      </c>
      <c r="B261" t="s">
        <v>8276</v>
      </c>
      <c r="C261" s="607" t="s">
        <v>360</v>
      </c>
      <c r="D261">
        <v>279</v>
      </c>
      <c r="E261">
        <v>18</v>
      </c>
      <c r="F261">
        <v>108</v>
      </c>
      <c r="G261">
        <v>22.445992592592589</v>
      </c>
      <c r="H261" t="s">
        <v>8294</v>
      </c>
      <c r="I261" t="s">
        <v>8294</v>
      </c>
      <c r="J261">
        <v>45.4</v>
      </c>
      <c r="K261">
        <v>17.399999999999999</v>
      </c>
      <c r="L261">
        <v>1019.0480637037035</v>
      </c>
      <c r="M261">
        <v>390.56027111111104</v>
      </c>
      <c r="N261">
        <v>30.7</v>
      </c>
      <c r="O261">
        <v>66.900000000000006</v>
      </c>
      <c r="P261">
        <v>4.8</v>
      </c>
      <c r="Q261">
        <v>72.3</v>
      </c>
      <c r="R261">
        <v>38.299999999999997</v>
      </c>
    </row>
    <row r="262" spans="1:18">
      <c r="A262" t="s">
        <v>7849</v>
      </c>
      <c r="B262" t="s">
        <v>8276</v>
      </c>
      <c r="C262" s="607" t="s">
        <v>360</v>
      </c>
      <c r="D262">
        <v>279</v>
      </c>
      <c r="E262">
        <v>19</v>
      </c>
      <c r="F262">
        <v>110</v>
      </c>
      <c r="G262">
        <v>16.028444444444446</v>
      </c>
      <c r="H262" t="s">
        <v>8294</v>
      </c>
      <c r="I262" t="s">
        <v>8294</v>
      </c>
      <c r="J262">
        <v>44.3</v>
      </c>
      <c r="K262">
        <v>18.7</v>
      </c>
      <c r="L262">
        <v>710.06008888888891</v>
      </c>
      <c r="M262">
        <v>299.73191111111112</v>
      </c>
      <c r="N262">
        <v>23.2</v>
      </c>
      <c r="O262">
        <v>69.599999999999994</v>
      </c>
      <c r="P262">
        <v>5.5</v>
      </c>
      <c r="Q262">
        <v>87.3</v>
      </c>
      <c r="R262">
        <v>39.9</v>
      </c>
    </row>
    <row r="263" spans="1:18">
      <c r="A263" t="s">
        <v>7777</v>
      </c>
      <c r="B263" t="s">
        <v>8276</v>
      </c>
      <c r="C263" s="607" t="s">
        <v>360</v>
      </c>
      <c r="D263">
        <v>279</v>
      </c>
      <c r="E263">
        <v>20</v>
      </c>
      <c r="F263">
        <v>105</v>
      </c>
      <c r="G263">
        <v>42.257600000000004</v>
      </c>
      <c r="H263" t="s">
        <v>8294</v>
      </c>
      <c r="I263" t="s">
        <v>8294</v>
      </c>
      <c r="J263">
        <v>46.9</v>
      </c>
      <c r="K263">
        <v>12.7</v>
      </c>
      <c r="L263">
        <v>1981.8814400000001</v>
      </c>
      <c r="M263">
        <v>536.67151999999999</v>
      </c>
      <c r="N263">
        <v>-16.5</v>
      </c>
      <c r="O263">
        <v>60.3</v>
      </c>
      <c r="P263">
        <v>9.1999999999999993</v>
      </c>
      <c r="Q263">
        <v>11.1</v>
      </c>
      <c r="R263">
        <v>28.8</v>
      </c>
    </row>
    <row r="264" spans="1:18">
      <c r="A264" t="s">
        <v>7798</v>
      </c>
      <c r="B264" t="s">
        <v>8276</v>
      </c>
      <c r="C264" s="607" t="s">
        <v>360</v>
      </c>
      <c r="D264">
        <v>279</v>
      </c>
      <c r="E264">
        <v>21</v>
      </c>
      <c r="F264">
        <v>104</v>
      </c>
      <c r="G264">
        <v>39.154266666666665</v>
      </c>
      <c r="H264" t="s">
        <v>8294</v>
      </c>
      <c r="I264" t="s">
        <v>8294</v>
      </c>
      <c r="J264">
        <v>48.1</v>
      </c>
      <c r="K264">
        <v>13</v>
      </c>
      <c r="L264">
        <v>1883.3202266666667</v>
      </c>
      <c r="M264">
        <v>509.00546666666662</v>
      </c>
      <c r="N264">
        <v>-13.8</v>
      </c>
      <c r="O264">
        <v>61.4</v>
      </c>
      <c r="P264">
        <v>9.6999999999999993</v>
      </c>
      <c r="Q264">
        <v>10</v>
      </c>
      <c r="R264">
        <v>30.3</v>
      </c>
    </row>
    <row r="265" spans="1:18">
      <c r="A265" t="s">
        <v>7650</v>
      </c>
      <c r="B265" t="s">
        <v>8276</v>
      </c>
      <c r="C265" s="607" t="s">
        <v>360</v>
      </c>
      <c r="D265">
        <v>279</v>
      </c>
      <c r="E265">
        <v>22</v>
      </c>
      <c r="F265">
        <v>108</v>
      </c>
      <c r="G265">
        <v>32.496437037037026</v>
      </c>
      <c r="H265" t="s">
        <v>8294</v>
      </c>
      <c r="I265" t="s">
        <v>8294</v>
      </c>
      <c r="J265">
        <v>45.5</v>
      </c>
      <c r="K265">
        <v>14.9</v>
      </c>
      <c r="L265">
        <v>1478.5878851851846</v>
      </c>
      <c r="M265">
        <v>484.19691185185172</v>
      </c>
      <c r="N265">
        <v>-11.8</v>
      </c>
      <c r="O265">
        <v>60.2</v>
      </c>
      <c r="P265">
        <v>10.4</v>
      </c>
      <c r="Q265">
        <v>15.3</v>
      </c>
      <c r="R265">
        <v>32.799999999999997</v>
      </c>
    </row>
    <row r="266" spans="1:18">
      <c r="A266" t="s">
        <v>8889</v>
      </c>
      <c r="B266" t="s">
        <v>8274</v>
      </c>
      <c r="C266" s="607" t="s">
        <v>360</v>
      </c>
      <c r="D266">
        <v>280</v>
      </c>
      <c r="E266">
        <v>11</v>
      </c>
      <c r="F266">
        <v>99</v>
      </c>
      <c r="G266">
        <v>15.444074074074074</v>
      </c>
      <c r="H266" t="s">
        <v>8294</v>
      </c>
      <c r="I266" t="s">
        <v>8294</v>
      </c>
      <c r="J266" t="s">
        <v>8294</v>
      </c>
      <c r="K266" t="s">
        <v>8294</v>
      </c>
      <c r="L266" t="s">
        <v>8294</v>
      </c>
      <c r="M266" t="s">
        <v>8294</v>
      </c>
      <c r="N266" t="s">
        <v>8294</v>
      </c>
      <c r="O266" t="s">
        <v>8294</v>
      </c>
      <c r="P266" t="s">
        <v>8294</v>
      </c>
      <c r="Q266" t="s">
        <v>8294</v>
      </c>
      <c r="R266" t="s">
        <v>8294</v>
      </c>
    </row>
    <row r="267" spans="1:18">
      <c r="A267" t="s">
        <v>7728</v>
      </c>
      <c r="B267" t="s">
        <v>8274</v>
      </c>
      <c r="C267" s="607" t="s">
        <v>360</v>
      </c>
      <c r="D267">
        <v>280</v>
      </c>
      <c r="E267">
        <v>12</v>
      </c>
      <c r="F267">
        <v>106</v>
      </c>
      <c r="G267">
        <v>21.394488888888887</v>
      </c>
      <c r="H267" t="s">
        <v>8294</v>
      </c>
      <c r="I267" t="s">
        <v>8294</v>
      </c>
      <c r="J267">
        <v>49.2</v>
      </c>
      <c r="K267">
        <v>12.6</v>
      </c>
      <c r="L267">
        <v>1052.6088533333334</v>
      </c>
      <c r="M267">
        <v>269.57055999999994</v>
      </c>
      <c r="N267">
        <v>-8.9</v>
      </c>
      <c r="O267">
        <v>64</v>
      </c>
      <c r="P267">
        <v>8.6999999999999993</v>
      </c>
      <c r="Q267">
        <v>16.8</v>
      </c>
      <c r="R267">
        <v>30</v>
      </c>
    </row>
    <row r="268" spans="1:18">
      <c r="A268" t="s">
        <v>8883</v>
      </c>
      <c r="B268" t="s">
        <v>8274</v>
      </c>
      <c r="C268" s="607" t="s">
        <v>360</v>
      </c>
      <c r="D268">
        <v>280</v>
      </c>
      <c r="E268">
        <v>13</v>
      </c>
      <c r="F268">
        <v>107</v>
      </c>
      <c r="G268">
        <v>15.059333333333333</v>
      </c>
      <c r="H268" t="s">
        <v>8294</v>
      </c>
      <c r="I268" t="s">
        <v>8294</v>
      </c>
      <c r="J268" t="s">
        <v>8294</v>
      </c>
      <c r="K268" t="s">
        <v>8294</v>
      </c>
      <c r="L268" t="s">
        <v>8294</v>
      </c>
      <c r="M268" t="s">
        <v>8294</v>
      </c>
      <c r="N268" t="s">
        <v>8294</v>
      </c>
      <c r="O268" t="s">
        <v>8294</v>
      </c>
      <c r="P268" t="s">
        <v>8294</v>
      </c>
      <c r="Q268" t="s">
        <v>8294</v>
      </c>
      <c r="R268" t="s">
        <v>8294</v>
      </c>
    </row>
    <row r="269" spans="1:18">
      <c r="A269" t="s">
        <v>7669</v>
      </c>
      <c r="B269" t="s">
        <v>8274</v>
      </c>
      <c r="C269" s="607" t="s">
        <v>360</v>
      </c>
      <c r="D269">
        <v>280</v>
      </c>
      <c r="E269">
        <v>14</v>
      </c>
      <c r="F269">
        <v>106</v>
      </c>
      <c r="G269">
        <v>27.471214814814811</v>
      </c>
      <c r="H269" t="s">
        <v>8294</v>
      </c>
      <c r="I269" t="s">
        <v>8294</v>
      </c>
      <c r="J269">
        <v>50.6</v>
      </c>
      <c r="K269">
        <v>10.5</v>
      </c>
      <c r="L269">
        <v>1390.0434696296295</v>
      </c>
      <c r="M269">
        <v>288.44775555555549</v>
      </c>
      <c r="N269">
        <v>-18.7</v>
      </c>
      <c r="O269">
        <v>67.599999999999994</v>
      </c>
      <c r="P269">
        <v>7.2</v>
      </c>
      <c r="Q269">
        <v>9.1</v>
      </c>
      <c r="R269">
        <v>26.1</v>
      </c>
    </row>
    <row r="270" spans="1:18">
      <c r="A270" t="s">
        <v>7749</v>
      </c>
      <c r="B270" t="s">
        <v>8274</v>
      </c>
      <c r="C270" s="607" t="s">
        <v>360</v>
      </c>
      <c r="D270">
        <v>280</v>
      </c>
      <c r="E270">
        <v>15</v>
      </c>
      <c r="F270">
        <v>100</v>
      </c>
      <c r="G270">
        <v>24.147199999999998</v>
      </c>
      <c r="H270" t="s">
        <v>8294</v>
      </c>
      <c r="I270" t="s">
        <v>8294</v>
      </c>
      <c r="J270">
        <v>49.7</v>
      </c>
      <c r="K270">
        <v>11.6</v>
      </c>
      <c r="L270">
        <v>1200.1158399999999</v>
      </c>
      <c r="M270">
        <v>280.10751999999997</v>
      </c>
      <c r="N270">
        <v>-14.4</v>
      </c>
      <c r="O270">
        <v>65</v>
      </c>
      <c r="P270">
        <v>8.3000000000000007</v>
      </c>
      <c r="Q270">
        <v>11.1</v>
      </c>
      <c r="R270">
        <v>28.1</v>
      </c>
    </row>
    <row r="271" spans="1:18">
      <c r="A271" t="s">
        <v>7671</v>
      </c>
      <c r="B271" t="s">
        <v>8274</v>
      </c>
      <c r="C271" s="607" t="s">
        <v>360</v>
      </c>
      <c r="D271">
        <v>280</v>
      </c>
      <c r="E271">
        <v>16</v>
      </c>
      <c r="F271">
        <v>106</v>
      </c>
      <c r="G271">
        <v>26.772148148148144</v>
      </c>
      <c r="H271" t="s">
        <v>8294</v>
      </c>
      <c r="I271" t="s">
        <v>8294</v>
      </c>
      <c r="J271">
        <v>47.5</v>
      </c>
      <c r="K271">
        <v>12.5</v>
      </c>
      <c r="L271">
        <v>1271.6770370370368</v>
      </c>
      <c r="M271">
        <v>334.6518518518518</v>
      </c>
      <c r="N271">
        <v>-9.5</v>
      </c>
      <c r="O271">
        <v>65.099999999999994</v>
      </c>
      <c r="P271">
        <v>7.3</v>
      </c>
      <c r="Q271">
        <v>7.7</v>
      </c>
      <c r="R271">
        <v>28.7</v>
      </c>
    </row>
    <row r="272" spans="1:18">
      <c r="A272" t="s">
        <v>7705</v>
      </c>
      <c r="B272" t="s">
        <v>8276</v>
      </c>
      <c r="C272" s="607" t="s">
        <v>360</v>
      </c>
      <c r="D272">
        <v>280</v>
      </c>
      <c r="E272">
        <v>17</v>
      </c>
      <c r="F272">
        <v>107</v>
      </c>
      <c r="G272">
        <v>34.879288888888887</v>
      </c>
      <c r="H272" t="s">
        <v>8294</v>
      </c>
      <c r="I272" t="s">
        <v>8294</v>
      </c>
      <c r="J272">
        <v>47</v>
      </c>
      <c r="K272">
        <v>14.1</v>
      </c>
      <c r="L272">
        <v>1639.3265777777776</v>
      </c>
      <c r="M272">
        <v>491.79797333333329</v>
      </c>
      <c r="N272">
        <v>-11.1</v>
      </c>
      <c r="O272">
        <v>59.9</v>
      </c>
      <c r="P272">
        <v>9.6999999999999993</v>
      </c>
      <c r="Q272">
        <v>11.1</v>
      </c>
      <c r="R272">
        <v>31.9</v>
      </c>
    </row>
    <row r="273" spans="1:18">
      <c r="A273" t="s">
        <v>7710</v>
      </c>
      <c r="B273" t="s">
        <v>8276</v>
      </c>
      <c r="C273" s="607" t="s">
        <v>360</v>
      </c>
      <c r="D273">
        <v>280</v>
      </c>
      <c r="E273">
        <v>18</v>
      </c>
      <c r="F273">
        <v>107</v>
      </c>
      <c r="G273">
        <v>35.846585185185177</v>
      </c>
      <c r="H273" t="s">
        <v>8294</v>
      </c>
      <c r="I273" t="s">
        <v>8294</v>
      </c>
      <c r="J273">
        <v>45.7</v>
      </c>
      <c r="K273">
        <v>14.3</v>
      </c>
      <c r="L273">
        <v>1638.1889429629628</v>
      </c>
      <c r="M273">
        <v>512.60616814814807</v>
      </c>
      <c r="N273">
        <v>-13</v>
      </c>
      <c r="O273">
        <v>61.8</v>
      </c>
      <c r="P273">
        <v>10</v>
      </c>
      <c r="Q273">
        <v>11.3</v>
      </c>
      <c r="R273">
        <v>31.6</v>
      </c>
    </row>
    <row r="274" spans="1:18">
      <c r="A274" t="s">
        <v>7680</v>
      </c>
      <c r="B274" t="s">
        <v>8276</v>
      </c>
      <c r="C274" s="607" t="s">
        <v>360</v>
      </c>
      <c r="D274">
        <v>280</v>
      </c>
      <c r="E274">
        <v>19</v>
      </c>
      <c r="F274">
        <v>107</v>
      </c>
      <c r="G274">
        <v>36.142400000000002</v>
      </c>
      <c r="H274" t="s">
        <v>8294</v>
      </c>
      <c r="I274" t="s">
        <v>8294</v>
      </c>
      <c r="J274">
        <v>46.9</v>
      </c>
      <c r="K274">
        <v>14.2</v>
      </c>
      <c r="L274">
        <v>1695.0785600000002</v>
      </c>
      <c r="M274">
        <v>513.22208000000001</v>
      </c>
      <c r="N274">
        <v>-15.4</v>
      </c>
      <c r="O274">
        <v>60.4</v>
      </c>
      <c r="P274">
        <v>10.4</v>
      </c>
      <c r="Q274">
        <v>9.3000000000000007</v>
      </c>
      <c r="R274">
        <v>32.1</v>
      </c>
    </row>
    <row r="275" spans="1:18">
      <c r="A275" t="s">
        <v>7670</v>
      </c>
      <c r="B275" t="s">
        <v>8276</v>
      </c>
      <c r="C275" s="607" t="s">
        <v>360</v>
      </c>
      <c r="D275">
        <v>280</v>
      </c>
      <c r="E275">
        <v>20</v>
      </c>
      <c r="F275">
        <v>105</v>
      </c>
      <c r="G275">
        <v>30.15133333333333</v>
      </c>
      <c r="H275" t="s">
        <v>8294</v>
      </c>
      <c r="I275" t="s">
        <v>8294</v>
      </c>
      <c r="J275">
        <v>45.3</v>
      </c>
      <c r="K275">
        <v>14.7</v>
      </c>
      <c r="L275">
        <v>1365.8553999999997</v>
      </c>
      <c r="M275">
        <v>443.22459999999995</v>
      </c>
      <c r="N275">
        <v>-9.9</v>
      </c>
      <c r="O275">
        <v>59.2</v>
      </c>
      <c r="P275">
        <v>10.7</v>
      </c>
      <c r="Q275">
        <v>12.6</v>
      </c>
      <c r="R275">
        <v>32.1</v>
      </c>
    </row>
    <row r="276" spans="1:18">
      <c r="A276" t="s">
        <v>7699</v>
      </c>
      <c r="B276" t="s">
        <v>8276</v>
      </c>
      <c r="C276" s="607" t="s">
        <v>360</v>
      </c>
      <c r="D276">
        <v>280</v>
      </c>
      <c r="E276">
        <v>21</v>
      </c>
      <c r="F276">
        <v>107</v>
      </c>
      <c r="G276">
        <v>26.466170370370374</v>
      </c>
      <c r="H276" t="s">
        <v>8294</v>
      </c>
      <c r="I276" t="s">
        <v>8294</v>
      </c>
      <c r="J276">
        <v>46</v>
      </c>
      <c r="K276">
        <v>14.6</v>
      </c>
      <c r="L276">
        <v>1217.4438370370372</v>
      </c>
      <c r="M276">
        <v>386.40608740740748</v>
      </c>
      <c r="N276">
        <v>-13.5</v>
      </c>
      <c r="O276">
        <v>62.2</v>
      </c>
      <c r="P276">
        <v>10.4</v>
      </c>
      <c r="Q276">
        <v>17.399999999999999</v>
      </c>
      <c r="R276">
        <v>32.5</v>
      </c>
    </row>
    <row r="277" spans="1:18">
      <c r="A277" t="s">
        <v>7694</v>
      </c>
      <c r="B277" t="s">
        <v>8276</v>
      </c>
      <c r="C277" s="607" t="s">
        <v>360</v>
      </c>
      <c r="D277">
        <v>280</v>
      </c>
      <c r="E277">
        <v>22</v>
      </c>
      <c r="F277">
        <v>100</v>
      </c>
      <c r="G277">
        <v>41.67685925925926</v>
      </c>
      <c r="H277" t="s">
        <v>8294</v>
      </c>
      <c r="I277" t="s">
        <v>8294</v>
      </c>
      <c r="J277">
        <v>47.8</v>
      </c>
      <c r="K277">
        <v>13.6</v>
      </c>
      <c r="L277">
        <v>1992.1538725925925</v>
      </c>
      <c r="M277">
        <v>566.80528592592589</v>
      </c>
      <c r="N277">
        <v>-13.9</v>
      </c>
      <c r="O277">
        <v>61.2</v>
      </c>
      <c r="P277">
        <v>9.4</v>
      </c>
      <c r="Q277">
        <v>10.7</v>
      </c>
      <c r="R277">
        <v>31.5</v>
      </c>
    </row>
    <row r="278" spans="1:18">
      <c r="A278" t="s">
        <v>7791</v>
      </c>
      <c r="B278" t="s">
        <v>8274</v>
      </c>
      <c r="C278" s="607" t="s">
        <v>360</v>
      </c>
      <c r="D278">
        <v>281</v>
      </c>
      <c r="E278">
        <v>11</v>
      </c>
      <c r="F278">
        <v>103</v>
      </c>
      <c r="G278">
        <v>22.781007407407401</v>
      </c>
      <c r="H278" t="s">
        <v>8294</v>
      </c>
      <c r="I278" t="s">
        <v>8294</v>
      </c>
      <c r="J278">
        <v>48.6</v>
      </c>
      <c r="K278">
        <v>12.1</v>
      </c>
      <c r="L278">
        <v>1107.1569599999998</v>
      </c>
      <c r="M278">
        <v>275.65018962962955</v>
      </c>
      <c r="N278">
        <v>-14.6</v>
      </c>
      <c r="O278">
        <v>62.9</v>
      </c>
      <c r="P278">
        <v>9</v>
      </c>
      <c r="Q278">
        <v>10.4</v>
      </c>
      <c r="R278">
        <v>28.6</v>
      </c>
    </row>
    <row r="279" spans="1:18">
      <c r="A279" t="s">
        <v>7770</v>
      </c>
      <c r="B279" t="s">
        <v>8274</v>
      </c>
      <c r="C279" s="607" t="s">
        <v>360</v>
      </c>
      <c r="D279">
        <v>281</v>
      </c>
      <c r="E279">
        <v>12</v>
      </c>
      <c r="F279">
        <v>104</v>
      </c>
      <c r="G279">
        <v>25.46112592592592</v>
      </c>
      <c r="H279" t="s">
        <v>8294</v>
      </c>
      <c r="I279" t="s">
        <v>8294</v>
      </c>
      <c r="J279">
        <v>47.5</v>
      </c>
      <c r="K279">
        <v>13</v>
      </c>
      <c r="L279">
        <v>1209.4034814814811</v>
      </c>
      <c r="M279">
        <v>330.99463703703697</v>
      </c>
      <c r="N279">
        <v>-11.2</v>
      </c>
      <c r="O279">
        <v>63.4</v>
      </c>
      <c r="P279">
        <v>8.9</v>
      </c>
      <c r="Q279">
        <v>14.7</v>
      </c>
      <c r="R279">
        <v>29.9</v>
      </c>
    </row>
    <row r="280" spans="1:18">
      <c r="A280" t="s">
        <v>7395</v>
      </c>
      <c r="B280" t="s">
        <v>8274</v>
      </c>
      <c r="C280" s="607" t="s">
        <v>360</v>
      </c>
      <c r="D280">
        <v>281</v>
      </c>
      <c r="E280">
        <v>13</v>
      </c>
      <c r="F280">
        <v>105</v>
      </c>
      <c r="G280">
        <v>24.482577777777777</v>
      </c>
      <c r="H280" t="s">
        <v>8294</v>
      </c>
      <c r="I280" t="s">
        <v>8294</v>
      </c>
      <c r="J280">
        <v>50.5</v>
      </c>
      <c r="K280">
        <v>11.6</v>
      </c>
      <c r="L280">
        <v>1236.3701777777778</v>
      </c>
      <c r="M280">
        <v>283.99790222222219</v>
      </c>
      <c r="N280">
        <v>-8.5</v>
      </c>
      <c r="O280">
        <v>64.400000000000006</v>
      </c>
      <c r="P280">
        <v>9</v>
      </c>
      <c r="Q280">
        <v>16.399999999999999</v>
      </c>
      <c r="R280">
        <v>28.6</v>
      </c>
    </row>
    <row r="281" spans="1:18">
      <c r="A281" t="s">
        <v>7766</v>
      </c>
      <c r="B281" t="s">
        <v>8274</v>
      </c>
      <c r="C281" s="607" t="s">
        <v>360</v>
      </c>
      <c r="D281">
        <v>281</v>
      </c>
      <c r="E281">
        <v>14</v>
      </c>
      <c r="F281">
        <v>105</v>
      </c>
      <c r="G281">
        <v>24.737377777777777</v>
      </c>
      <c r="H281" t="s">
        <v>8294</v>
      </c>
      <c r="I281" t="s">
        <v>8294</v>
      </c>
      <c r="J281">
        <v>48.9</v>
      </c>
      <c r="K281">
        <v>11.9</v>
      </c>
      <c r="L281">
        <v>1209.6577733333334</v>
      </c>
      <c r="M281">
        <v>294.37479555555558</v>
      </c>
      <c r="N281">
        <v>-15.4</v>
      </c>
      <c r="O281">
        <v>64.3</v>
      </c>
      <c r="P281">
        <v>8.6999999999999993</v>
      </c>
      <c r="Q281">
        <v>12.8</v>
      </c>
      <c r="R281">
        <v>28.2</v>
      </c>
    </row>
    <row r="282" spans="1:18">
      <c r="A282" t="s">
        <v>7861</v>
      </c>
      <c r="B282" t="s">
        <v>8274</v>
      </c>
      <c r="C282" s="607" t="s">
        <v>360</v>
      </c>
      <c r="D282">
        <v>281</v>
      </c>
      <c r="E282">
        <v>15</v>
      </c>
      <c r="F282">
        <v>108</v>
      </c>
      <c r="G282">
        <v>13.735607407407405</v>
      </c>
      <c r="H282" t="s">
        <v>8294</v>
      </c>
      <c r="I282" t="s">
        <v>8294</v>
      </c>
      <c r="J282" t="s">
        <v>8294</v>
      </c>
      <c r="K282" t="s">
        <v>8294</v>
      </c>
      <c r="L282" t="s">
        <v>8294</v>
      </c>
      <c r="M282" t="s">
        <v>8294</v>
      </c>
      <c r="N282" t="s">
        <v>8294</v>
      </c>
      <c r="O282" t="s">
        <v>8294</v>
      </c>
      <c r="P282" t="s">
        <v>8294</v>
      </c>
      <c r="Q282" t="s">
        <v>8294</v>
      </c>
      <c r="R282" t="s">
        <v>8294</v>
      </c>
    </row>
    <row r="283" spans="1:18">
      <c r="A283" t="s">
        <v>7831</v>
      </c>
      <c r="B283" t="s">
        <v>8274</v>
      </c>
      <c r="C283" s="607" t="s">
        <v>360</v>
      </c>
      <c r="D283">
        <v>281</v>
      </c>
      <c r="E283">
        <v>16</v>
      </c>
      <c r="F283">
        <v>105</v>
      </c>
      <c r="G283">
        <v>21.128800000000002</v>
      </c>
      <c r="H283" t="s">
        <v>8294</v>
      </c>
      <c r="I283" t="s">
        <v>8294</v>
      </c>
      <c r="J283">
        <v>49.1</v>
      </c>
      <c r="K283">
        <v>14.4</v>
      </c>
      <c r="L283">
        <v>1037.4240800000002</v>
      </c>
      <c r="M283">
        <v>304.25472000000002</v>
      </c>
      <c r="N283">
        <v>21.7</v>
      </c>
      <c r="O283">
        <v>67.8</v>
      </c>
      <c r="P283">
        <v>5.4</v>
      </c>
      <c r="Q283">
        <v>51.2</v>
      </c>
      <c r="R283">
        <v>34.4</v>
      </c>
    </row>
    <row r="284" spans="1:18">
      <c r="A284" t="s">
        <v>7763</v>
      </c>
      <c r="B284" t="s">
        <v>8276</v>
      </c>
      <c r="C284" s="607" t="s">
        <v>360</v>
      </c>
      <c r="D284">
        <v>281</v>
      </c>
      <c r="E284">
        <v>17</v>
      </c>
      <c r="F284">
        <v>105</v>
      </c>
      <c r="G284">
        <v>37.226933333333335</v>
      </c>
      <c r="H284" t="s">
        <v>8294</v>
      </c>
      <c r="I284" t="s">
        <v>8294</v>
      </c>
      <c r="J284">
        <v>45.3</v>
      </c>
      <c r="K284">
        <v>14.6</v>
      </c>
      <c r="L284">
        <v>1686.3800799999999</v>
      </c>
      <c r="M284">
        <v>543.5132266666667</v>
      </c>
      <c r="N284">
        <v>-9.1999999999999993</v>
      </c>
      <c r="O284">
        <v>57.4</v>
      </c>
      <c r="P284">
        <v>12.1</v>
      </c>
      <c r="Q284">
        <v>10.3</v>
      </c>
      <c r="R284">
        <v>31.9</v>
      </c>
    </row>
    <row r="285" spans="1:18">
      <c r="A285" t="s">
        <v>7757</v>
      </c>
      <c r="B285" t="s">
        <v>8276</v>
      </c>
      <c r="C285" s="607" t="s">
        <v>360</v>
      </c>
      <c r="D285">
        <v>281</v>
      </c>
      <c r="E285">
        <v>18</v>
      </c>
      <c r="F285">
        <v>104</v>
      </c>
      <c r="G285">
        <v>39.239199999999997</v>
      </c>
      <c r="H285" t="s">
        <v>8294</v>
      </c>
      <c r="I285" t="s">
        <v>8294</v>
      </c>
      <c r="J285">
        <v>48.2</v>
      </c>
      <c r="K285">
        <v>13.6</v>
      </c>
      <c r="L285">
        <v>1891.32944</v>
      </c>
      <c r="M285">
        <v>533.65311999999994</v>
      </c>
      <c r="N285">
        <v>-9.1999999999999993</v>
      </c>
      <c r="O285">
        <v>64.8</v>
      </c>
      <c r="P285">
        <v>9.4</v>
      </c>
      <c r="Q285">
        <v>13.5</v>
      </c>
      <c r="R285">
        <v>31.7</v>
      </c>
    </row>
    <row r="286" spans="1:18">
      <c r="A286" t="s">
        <v>7779</v>
      </c>
      <c r="B286" t="s">
        <v>8276</v>
      </c>
      <c r="C286" s="607" t="s">
        <v>360</v>
      </c>
      <c r="D286">
        <v>281</v>
      </c>
      <c r="E286">
        <v>19</v>
      </c>
      <c r="F286">
        <v>103</v>
      </c>
      <c r="G286">
        <v>32.09173333333333</v>
      </c>
      <c r="H286" t="s">
        <v>8294</v>
      </c>
      <c r="I286" t="s">
        <v>8294</v>
      </c>
      <c r="J286">
        <v>45.4</v>
      </c>
      <c r="K286">
        <v>16.2</v>
      </c>
      <c r="L286">
        <v>1456.9646933333331</v>
      </c>
      <c r="M286">
        <v>519.88607999999988</v>
      </c>
      <c r="N286">
        <v>-11.9</v>
      </c>
      <c r="O286">
        <v>59.9</v>
      </c>
      <c r="P286">
        <v>11.5</v>
      </c>
      <c r="Q286">
        <v>15.2</v>
      </c>
      <c r="R286">
        <v>35.6</v>
      </c>
    </row>
    <row r="287" spans="1:18">
      <c r="A287" t="s">
        <v>8880</v>
      </c>
      <c r="B287" t="s">
        <v>8276</v>
      </c>
      <c r="C287" s="607" t="s">
        <v>360</v>
      </c>
      <c r="D287">
        <v>281</v>
      </c>
      <c r="E287">
        <v>20</v>
      </c>
      <c r="F287">
        <v>106</v>
      </c>
      <c r="G287">
        <v>35.511570370370364</v>
      </c>
      <c r="H287" t="s">
        <v>8294</v>
      </c>
      <c r="I287" t="s">
        <v>8294</v>
      </c>
      <c r="J287">
        <v>48.1</v>
      </c>
      <c r="K287">
        <v>13.5</v>
      </c>
      <c r="L287">
        <v>1708.1065348148145</v>
      </c>
      <c r="M287">
        <v>479.4061999999999</v>
      </c>
      <c r="N287">
        <v>-16.600000000000001</v>
      </c>
      <c r="O287">
        <v>59.4</v>
      </c>
      <c r="P287">
        <v>10.4</v>
      </c>
      <c r="Q287">
        <v>10.4</v>
      </c>
      <c r="R287">
        <v>31.5</v>
      </c>
    </row>
    <row r="288" spans="1:18">
      <c r="A288" t="s">
        <v>7725</v>
      </c>
      <c r="B288" t="s">
        <v>8276</v>
      </c>
      <c r="C288" s="607" t="s">
        <v>360</v>
      </c>
      <c r="D288">
        <v>281</v>
      </c>
      <c r="E288">
        <v>21</v>
      </c>
      <c r="F288">
        <v>105</v>
      </c>
      <c r="G288">
        <v>31.088866666666672</v>
      </c>
      <c r="H288" t="s">
        <v>8294</v>
      </c>
      <c r="I288" t="s">
        <v>8294</v>
      </c>
      <c r="J288">
        <v>45.8</v>
      </c>
      <c r="K288">
        <v>15.1</v>
      </c>
      <c r="L288">
        <v>1423.8700933333334</v>
      </c>
      <c r="M288">
        <v>469.44188666666673</v>
      </c>
      <c r="N288">
        <v>-8.9</v>
      </c>
      <c r="O288">
        <v>61.5</v>
      </c>
      <c r="P288">
        <v>10.199999999999999</v>
      </c>
      <c r="Q288">
        <v>15.7</v>
      </c>
      <c r="R288">
        <v>33.4</v>
      </c>
    </row>
    <row r="289" spans="1:18">
      <c r="A289" t="s">
        <v>7780</v>
      </c>
      <c r="B289" t="s">
        <v>8276</v>
      </c>
      <c r="C289" s="607" t="s">
        <v>360</v>
      </c>
      <c r="D289">
        <v>281</v>
      </c>
      <c r="E289">
        <v>22</v>
      </c>
      <c r="F289">
        <v>107</v>
      </c>
      <c r="G289">
        <v>36.477051851851854</v>
      </c>
      <c r="H289" t="s">
        <v>8294</v>
      </c>
      <c r="I289" t="s">
        <v>8294</v>
      </c>
      <c r="J289">
        <v>48.4</v>
      </c>
      <c r="K289">
        <v>14.4</v>
      </c>
      <c r="L289">
        <v>1765.4893096296296</v>
      </c>
      <c r="M289">
        <v>525.26954666666677</v>
      </c>
      <c r="N289">
        <v>-13.8</v>
      </c>
      <c r="O289">
        <v>61.7</v>
      </c>
      <c r="P289">
        <v>10.199999999999999</v>
      </c>
      <c r="Q289">
        <v>13.5</v>
      </c>
      <c r="R289">
        <v>33.700000000000003</v>
      </c>
    </row>
    <row r="290" spans="1:18">
      <c r="A290" t="s">
        <v>7794</v>
      </c>
      <c r="B290" t="s">
        <v>8274</v>
      </c>
      <c r="C290" s="607" t="s">
        <v>360</v>
      </c>
      <c r="D290">
        <v>282</v>
      </c>
      <c r="E290">
        <v>11</v>
      </c>
      <c r="F290">
        <v>103</v>
      </c>
      <c r="G290">
        <v>24.323599999999999</v>
      </c>
      <c r="H290" t="s">
        <v>8294</v>
      </c>
      <c r="I290" t="s">
        <v>8294</v>
      </c>
      <c r="J290">
        <v>48.8</v>
      </c>
      <c r="K290">
        <v>12.2</v>
      </c>
      <c r="L290">
        <v>1186.9916799999999</v>
      </c>
      <c r="M290">
        <v>296.74791999999997</v>
      </c>
      <c r="N290">
        <v>-15.1</v>
      </c>
      <c r="O290">
        <v>61.1</v>
      </c>
      <c r="P290">
        <v>10.6</v>
      </c>
      <c r="Q290">
        <v>6.2</v>
      </c>
      <c r="R290">
        <v>28.9</v>
      </c>
    </row>
    <row r="291" spans="1:18">
      <c r="A291" t="s">
        <v>7394</v>
      </c>
      <c r="B291" t="s">
        <v>8274</v>
      </c>
      <c r="C291" s="607" t="s">
        <v>360</v>
      </c>
      <c r="D291">
        <v>282</v>
      </c>
      <c r="E291">
        <v>12</v>
      </c>
      <c r="F291">
        <v>102</v>
      </c>
      <c r="G291">
        <v>24.468785185185183</v>
      </c>
      <c r="H291" t="s">
        <v>8294</v>
      </c>
      <c r="I291" t="s">
        <v>8294</v>
      </c>
      <c r="J291">
        <v>48.2</v>
      </c>
      <c r="K291">
        <v>13.3</v>
      </c>
      <c r="L291">
        <v>1179.395445925926</v>
      </c>
      <c r="M291">
        <v>325.43484296296293</v>
      </c>
      <c r="N291">
        <v>-13.9</v>
      </c>
      <c r="O291">
        <v>62.5</v>
      </c>
      <c r="P291">
        <v>9.9</v>
      </c>
      <c r="Q291">
        <v>10.1</v>
      </c>
      <c r="R291">
        <v>31.1</v>
      </c>
    </row>
    <row r="292" spans="1:18">
      <c r="A292" t="s">
        <v>7684</v>
      </c>
      <c r="B292" t="s">
        <v>8274</v>
      </c>
      <c r="C292" s="607" t="s">
        <v>360</v>
      </c>
      <c r="D292">
        <v>282</v>
      </c>
      <c r="E292">
        <v>13</v>
      </c>
      <c r="F292">
        <v>107</v>
      </c>
      <c r="G292">
        <v>21.162192592592589</v>
      </c>
      <c r="H292" t="s">
        <v>8294</v>
      </c>
      <c r="I292" t="s">
        <v>8294</v>
      </c>
      <c r="J292">
        <v>47</v>
      </c>
      <c r="K292">
        <v>13</v>
      </c>
      <c r="L292">
        <v>994.62305185185164</v>
      </c>
      <c r="M292">
        <v>275.10850370370366</v>
      </c>
      <c r="N292">
        <v>-13.9</v>
      </c>
      <c r="O292">
        <v>60.8</v>
      </c>
      <c r="P292">
        <v>10.4</v>
      </c>
      <c r="Q292">
        <v>13.3</v>
      </c>
      <c r="R292">
        <v>29.5</v>
      </c>
    </row>
    <row r="293" spans="1:18">
      <c r="A293" t="s">
        <v>7750</v>
      </c>
      <c r="B293" t="s">
        <v>8274</v>
      </c>
      <c r="C293" s="607" t="s">
        <v>360</v>
      </c>
      <c r="D293">
        <v>282</v>
      </c>
      <c r="E293">
        <v>14</v>
      </c>
      <c r="F293">
        <v>108</v>
      </c>
      <c r="G293">
        <v>18.598222222222223</v>
      </c>
      <c r="H293" t="s">
        <v>8294</v>
      </c>
      <c r="I293" t="s">
        <v>8294</v>
      </c>
      <c r="J293" t="s">
        <v>8294</v>
      </c>
      <c r="K293" t="s">
        <v>8294</v>
      </c>
      <c r="L293" t="s">
        <v>8294</v>
      </c>
      <c r="M293" t="s">
        <v>8294</v>
      </c>
      <c r="N293" t="s">
        <v>8294</v>
      </c>
      <c r="O293" t="s">
        <v>8294</v>
      </c>
      <c r="P293" t="s">
        <v>8294</v>
      </c>
      <c r="Q293" t="s">
        <v>8294</v>
      </c>
      <c r="R293" t="s">
        <v>8294</v>
      </c>
    </row>
    <row r="294" spans="1:18">
      <c r="A294" t="s">
        <v>7733</v>
      </c>
      <c r="B294" t="s">
        <v>8274</v>
      </c>
      <c r="C294" s="607" t="s">
        <v>360</v>
      </c>
      <c r="D294">
        <v>282</v>
      </c>
      <c r="E294">
        <v>15</v>
      </c>
      <c r="F294">
        <v>107</v>
      </c>
      <c r="G294">
        <v>22.460148148148146</v>
      </c>
      <c r="H294" t="s">
        <v>8294</v>
      </c>
      <c r="I294" t="s">
        <v>8294</v>
      </c>
      <c r="J294">
        <v>47.2</v>
      </c>
      <c r="K294">
        <v>13</v>
      </c>
      <c r="L294">
        <v>1060.1189925925926</v>
      </c>
      <c r="M294">
        <v>291.98192592592591</v>
      </c>
      <c r="N294">
        <v>-9.1</v>
      </c>
      <c r="O294">
        <v>62.6</v>
      </c>
      <c r="P294">
        <v>8.8000000000000007</v>
      </c>
      <c r="Q294">
        <v>12.2</v>
      </c>
      <c r="R294">
        <v>29.8</v>
      </c>
    </row>
    <row r="295" spans="1:18">
      <c r="A295" t="s">
        <v>7765</v>
      </c>
      <c r="B295" t="s">
        <v>8274</v>
      </c>
      <c r="C295" s="607" t="s">
        <v>360</v>
      </c>
      <c r="D295">
        <v>282</v>
      </c>
      <c r="E295">
        <v>16</v>
      </c>
      <c r="F295">
        <v>100</v>
      </c>
      <c r="G295">
        <v>34.985999999999997</v>
      </c>
      <c r="H295" t="s">
        <v>8294</v>
      </c>
      <c r="I295" t="s">
        <v>8294</v>
      </c>
      <c r="J295">
        <v>49</v>
      </c>
      <c r="K295">
        <v>12.7</v>
      </c>
      <c r="L295">
        <v>1714.3139999999999</v>
      </c>
      <c r="M295">
        <v>444.32219999999995</v>
      </c>
      <c r="N295">
        <v>-12.8</v>
      </c>
      <c r="O295">
        <v>62.3</v>
      </c>
      <c r="P295">
        <v>9.4</v>
      </c>
      <c r="Q295">
        <v>12.3</v>
      </c>
      <c r="R295">
        <v>30.1</v>
      </c>
    </row>
    <row r="296" spans="1:18">
      <c r="A296" t="s">
        <v>8888</v>
      </c>
      <c r="B296" t="s">
        <v>8276</v>
      </c>
      <c r="C296" s="607" t="s">
        <v>360</v>
      </c>
      <c r="D296">
        <v>282</v>
      </c>
      <c r="E296">
        <v>17</v>
      </c>
      <c r="F296">
        <v>101</v>
      </c>
      <c r="G296">
        <v>22.632918518518515</v>
      </c>
      <c r="H296" t="s">
        <v>8294</v>
      </c>
      <c r="I296" t="s">
        <v>8294</v>
      </c>
      <c r="J296">
        <v>46.3</v>
      </c>
      <c r="K296">
        <v>16.899999999999999</v>
      </c>
      <c r="L296">
        <v>1047.9041274074073</v>
      </c>
      <c r="M296">
        <v>382.49632296296289</v>
      </c>
      <c r="N296">
        <v>33.299999999999997</v>
      </c>
      <c r="O296">
        <v>67.900000000000006</v>
      </c>
      <c r="P296">
        <v>5</v>
      </c>
      <c r="Q296">
        <v>72.599999999999994</v>
      </c>
      <c r="R296">
        <v>37.9</v>
      </c>
    </row>
    <row r="297" spans="1:18">
      <c r="A297" t="s">
        <v>7677</v>
      </c>
      <c r="B297" t="s">
        <v>8276</v>
      </c>
      <c r="C297" s="607" t="s">
        <v>360</v>
      </c>
      <c r="D297">
        <v>282</v>
      </c>
      <c r="E297">
        <v>18</v>
      </c>
      <c r="F297">
        <v>103</v>
      </c>
      <c r="G297">
        <v>32.038740740740742</v>
      </c>
      <c r="H297" t="s">
        <v>8294</v>
      </c>
      <c r="I297" t="s">
        <v>8294</v>
      </c>
      <c r="J297">
        <v>47.5</v>
      </c>
      <c r="K297">
        <v>14.3</v>
      </c>
      <c r="L297">
        <v>1521.8401851851852</v>
      </c>
      <c r="M297">
        <v>458.15399259259266</v>
      </c>
      <c r="N297">
        <v>-12</v>
      </c>
      <c r="O297">
        <v>62.1</v>
      </c>
      <c r="P297">
        <v>9.6</v>
      </c>
      <c r="Q297">
        <v>13.3</v>
      </c>
      <c r="R297">
        <v>33</v>
      </c>
    </row>
    <row r="298" spans="1:18">
      <c r="A298" t="s">
        <v>7785</v>
      </c>
      <c r="B298" t="s">
        <v>8276</v>
      </c>
      <c r="C298" s="607" t="s">
        <v>360</v>
      </c>
      <c r="D298">
        <v>282</v>
      </c>
      <c r="E298">
        <v>19</v>
      </c>
      <c r="F298">
        <v>101</v>
      </c>
      <c r="G298">
        <v>46.314799999999998</v>
      </c>
      <c r="H298" t="s">
        <v>8294</v>
      </c>
      <c r="I298" t="s">
        <v>8294</v>
      </c>
      <c r="J298">
        <v>49</v>
      </c>
      <c r="K298">
        <v>11.6</v>
      </c>
      <c r="L298">
        <v>2269.4252000000001</v>
      </c>
      <c r="M298">
        <v>537.25167999999996</v>
      </c>
      <c r="N298">
        <v>-12.3</v>
      </c>
      <c r="O298">
        <v>64.7</v>
      </c>
      <c r="P298">
        <v>8.1</v>
      </c>
      <c r="Q298">
        <v>9.1999999999999993</v>
      </c>
      <c r="R298">
        <v>27.7</v>
      </c>
    </row>
    <row r="299" spans="1:18">
      <c r="A299" t="s">
        <v>7814</v>
      </c>
      <c r="B299" t="s">
        <v>8276</v>
      </c>
      <c r="C299" s="607" t="s">
        <v>360</v>
      </c>
      <c r="D299">
        <v>282</v>
      </c>
      <c r="E299">
        <v>20</v>
      </c>
      <c r="F299">
        <v>107</v>
      </c>
      <c r="G299">
        <v>30.020666666666664</v>
      </c>
      <c r="H299" t="s">
        <v>8294</v>
      </c>
      <c r="I299" t="s">
        <v>8294</v>
      </c>
      <c r="J299">
        <v>47.3</v>
      </c>
      <c r="K299">
        <v>16.899999999999999</v>
      </c>
      <c r="L299">
        <v>1419.977533333333</v>
      </c>
      <c r="M299">
        <v>507.34926666666655</v>
      </c>
      <c r="N299">
        <v>34.299999999999997</v>
      </c>
      <c r="O299">
        <v>69.8</v>
      </c>
      <c r="P299">
        <v>3</v>
      </c>
      <c r="Q299">
        <v>78.8</v>
      </c>
      <c r="R299">
        <v>38.700000000000003</v>
      </c>
    </row>
    <row r="300" spans="1:18">
      <c r="A300" t="s">
        <v>7716</v>
      </c>
      <c r="B300" t="s">
        <v>8276</v>
      </c>
      <c r="C300" s="607" t="s">
        <v>360</v>
      </c>
      <c r="D300">
        <v>282</v>
      </c>
      <c r="E300">
        <v>21</v>
      </c>
      <c r="F300">
        <v>105</v>
      </c>
      <c r="G300">
        <v>36.572148148148145</v>
      </c>
      <c r="H300" t="s">
        <v>8294</v>
      </c>
      <c r="I300" t="s">
        <v>8294</v>
      </c>
      <c r="J300">
        <v>47.8</v>
      </c>
      <c r="K300">
        <v>13.3</v>
      </c>
      <c r="L300">
        <v>1748.1486814814812</v>
      </c>
      <c r="M300">
        <v>486.40957037037037</v>
      </c>
      <c r="N300">
        <v>-12.4</v>
      </c>
      <c r="O300">
        <v>61.1</v>
      </c>
      <c r="P300">
        <v>9.8000000000000007</v>
      </c>
      <c r="Q300">
        <v>11.6</v>
      </c>
      <c r="R300">
        <v>30.9</v>
      </c>
    </row>
    <row r="301" spans="1:18">
      <c r="A301" t="s">
        <v>7655</v>
      </c>
      <c r="B301" t="s">
        <v>8276</v>
      </c>
      <c r="C301" s="607" t="s">
        <v>360</v>
      </c>
      <c r="D301">
        <v>282</v>
      </c>
      <c r="E301">
        <v>22</v>
      </c>
      <c r="F301">
        <v>107</v>
      </c>
      <c r="G301">
        <v>30.654399999999992</v>
      </c>
      <c r="H301" t="s">
        <v>8294</v>
      </c>
      <c r="I301" t="s">
        <v>8294</v>
      </c>
      <c r="J301">
        <v>43.8</v>
      </c>
      <c r="K301">
        <v>16.600000000000001</v>
      </c>
      <c r="L301">
        <v>1342.6627199999996</v>
      </c>
      <c r="M301">
        <v>508.8630399999999</v>
      </c>
      <c r="N301">
        <v>-8.6999999999999993</v>
      </c>
      <c r="O301">
        <v>58.9</v>
      </c>
      <c r="P301">
        <v>9.9</v>
      </c>
      <c r="Q301">
        <v>69.5</v>
      </c>
      <c r="R301">
        <v>35.1</v>
      </c>
    </row>
    <row r="302" spans="1:18">
      <c r="A302" t="s">
        <v>7679</v>
      </c>
      <c r="B302" t="s">
        <v>8274</v>
      </c>
      <c r="C302" s="607" t="s">
        <v>360</v>
      </c>
      <c r="D302">
        <v>283</v>
      </c>
      <c r="E302">
        <v>11</v>
      </c>
      <c r="F302">
        <v>106</v>
      </c>
      <c r="G302">
        <v>22.81548888888889</v>
      </c>
      <c r="H302" t="s">
        <v>8294</v>
      </c>
      <c r="I302" t="s">
        <v>8294</v>
      </c>
      <c r="J302">
        <v>48.3</v>
      </c>
      <c r="K302">
        <v>13.1</v>
      </c>
      <c r="L302">
        <v>1101.9881133333333</v>
      </c>
      <c r="M302">
        <v>298.88290444444442</v>
      </c>
      <c r="N302">
        <v>-10.6</v>
      </c>
      <c r="O302">
        <v>62.9</v>
      </c>
      <c r="P302">
        <v>9.5</v>
      </c>
      <c r="Q302">
        <v>12.6</v>
      </c>
      <c r="R302">
        <v>30.6</v>
      </c>
    </row>
    <row r="303" spans="1:18">
      <c r="A303" t="s">
        <v>7702</v>
      </c>
      <c r="B303" t="s">
        <v>8274</v>
      </c>
      <c r="C303" s="607" t="s">
        <v>360</v>
      </c>
      <c r="D303">
        <v>283</v>
      </c>
      <c r="E303">
        <v>12</v>
      </c>
      <c r="F303">
        <v>106</v>
      </c>
      <c r="G303">
        <v>21.56</v>
      </c>
      <c r="H303" t="s">
        <v>8294</v>
      </c>
      <c r="I303" t="s">
        <v>8294</v>
      </c>
      <c r="J303">
        <v>46.5</v>
      </c>
      <c r="K303">
        <v>14.1</v>
      </c>
      <c r="L303">
        <v>1002.54</v>
      </c>
      <c r="M303">
        <v>303.99599999999998</v>
      </c>
      <c r="N303">
        <v>-10.8</v>
      </c>
      <c r="O303">
        <v>62.3</v>
      </c>
      <c r="P303">
        <v>9.8000000000000007</v>
      </c>
      <c r="Q303">
        <v>13.5</v>
      </c>
      <c r="R303">
        <v>31.8</v>
      </c>
    </row>
    <row r="304" spans="1:18">
      <c r="A304" t="s">
        <v>7709</v>
      </c>
      <c r="B304" t="s">
        <v>8274</v>
      </c>
      <c r="C304" s="607" t="s">
        <v>360</v>
      </c>
      <c r="D304">
        <v>283</v>
      </c>
      <c r="E304">
        <v>13</v>
      </c>
      <c r="F304">
        <v>101</v>
      </c>
      <c r="G304">
        <v>22.890622222222227</v>
      </c>
      <c r="H304" t="s">
        <v>8294</v>
      </c>
      <c r="I304" t="s">
        <v>8294</v>
      </c>
      <c r="J304">
        <v>51.2</v>
      </c>
      <c r="K304">
        <v>11.9</v>
      </c>
      <c r="L304">
        <v>1171.9998577777781</v>
      </c>
      <c r="M304">
        <v>272.39840444444451</v>
      </c>
      <c r="N304">
        <v>-10.4</v>
      </c>
      <c r="O304">
        <v>64.099999999999994</v>
      </c>
      <c r="P304">
        <v>9.1999999999999993</v>
      </c>
      <c r="Q304">
        <v>7.8</v>
      </c>
      <c r="R304">
        <v>30</v>
      </c>
    </row>
    <row r="305" spans="1:18">
      <c r="A305" t="s">
        <v>8881</v>
      </c>
      <c r="B305" t="s">
        <v>8274</v>
      </c>
      <c r="C305" s="607" t="s">
        <v>360</v>
      </c>
      <c r="D305">
        <v>283</v>
      </c>
      <c r="E305">
        <v>14</v>
      </c>
      <c r="F305">
        <v>110</v>
      </c>
      <c r="G305">
        <v>15.592162962962963</v>
      </c>
      <c r="H305" t="s">
        <v>8294</v>
      </c>
      <c r="I305" t="s">
        <v>8294</v>
      </c>
      <c r="J305">
        <v>48.7</v>
      </c>
      <c r="K305">
        <v>15.9</v>
      </c>
      <c r="L305">
        <v>759.33833629629635</v>
      </c>
      <c r="M305">
        <v>247.91539111111112</v>
      </c>
      <c r="N305">
        <v>27.9</v>
      </c>
      <c r="O305">
        <v>67.2</v>
      </c>
      <c r="P305">
        <v>4.3</v>
      </c>
      <c r="Q305">
        <v>68.400000000000006</v>
      </c>
      <c r="R305">
        <v>37.5</v>
      </c>
    </row>
    <row r="306" spans="1:18">
      <c r="A306" t="s">
        <v>7734</v>
      </c>
      <c r="B306" t="s">
        <v>8274</v>
      </c>
      <c r="C306" s="607" t="s">
        <v>360</v>
      </c>
      <c r="D306">
        <v>283</v>
      </c>
      <c r="E306">
        <v>15</v>
      </c>
      <c r="F306">
        <v>108</v>
      </c>
      <c r="G306">
        <v>18.723444444444446</v>
      </c>
      <c r="H306" t="s">
        <v>8294</v>
      </c>
      <c r="I306" t="s">
        <v>8294</v>
      </c>
      <c r="J306">
        <v>47.4</v>
      </c>
      <c r="K306">
        <v>13.1</v>
      </c>
      <c r="L306">
        <v>887.49126666666677</v>
      </c>
      <c r="M306">
        <v>245.27712222222223</v>
      </c>
      <c r="N306">
        <v>-14.6</v>
      </c>
      <c r="O306">
        <v>62.9</v>
      </c>
      <c r="P306">
        <v>10</v>
      </c>
      <c r="Q306">
        <v>7.1</v>
      </c>
      <c r="R306">
        <v>30.1</v>
      </c>
    </row>
    <row r="307" spans="1:18">
      <c r="A307" t="s">
        <v>7673</v>
      </c>
      <c r="B307" t="s">
        <v>8274</v>
      </c>
      <c r="C307" s="607" t="s">
        <v>360</v>
      </c>
      <c r="D307">
        <v>283</v>
      </c>
      <c r="E307">
        <v>16</v>
      </c>
      <c r="F307">
        <v>107</v>
      </c>
      <c r="G307">
        <v>12.328399999999998</v>
      </c>
      <c r="H307" t="s">
        <v>8294</v>
      </c>
      <c r="I307" t="s">
        <v>8294</v>
      </c>
      <c r="J307" t="s">
        <v>8294</v>
      </c>
      <c r="K307" t="s">
        <v>8294</v>
      </c>
      <c r="L307" t="s">
        <v>8294</v>
      </c>
      <c r="M307" t="s">
        <v>8294</v>
      </c>
      <c r="N307" t="s">
        <v>8294</v>
      </c>
      <c r="O307" t="s">
        <v>8294</v>
      </c>
      <c r="P307" t="s">
        <v>8294</v>
      </c>
      <c r="Q307" t="s">
        <v>8294</v>
      </c>
      <c r="R307" t="s">
        <v>8294</v>
      </c>
    </row>
    <row r="308" spans="1:18">
      <c r="A308" t="s">
        <v>7686</v>
      </c>
      <c r="B308" t="s">
        <v>8276</v>
      </c>
      <c r="C308" s="607" t="s">
        <v>360</v>
      </c>
      <c r="D308">
        <v>283</v>
      </c>
      <c r="E308">
        <v>17</v>
      </c>
      <c r="F308">
        <v>101</v>
      </c>
      <c r="G308">
        <v>34.681111111111115</v>
      </c>
      <c r="H308" t="s">
        <v>8294</v>
      </c>
      <c r="I308" t="s">
        <v>8294</v>
      </c>
      <c r="J308">
        <v>46</v>
      </c>
      <c r="K308">
        <v>14</v>
      </c>
      <c r="L308">
        <v>1595.3311111111113</v>
      </c>
      <c r="M308">
        <v>485.53555555555562</v>
      </c>
      <c r="N308">
        <v>-10</v>
      </c>
      <c r="O308">
        <v>56.1</v>
      </c>
      <c r="P308">
        <v>11</v>
      </c>
      <c r="Q308">
        <v>10.9</v>
      </c>
      <c r="R308">
        <v>31</v>
      </c>
    </row>
    <row r="309" spans="1:18">
      <c r="A309" t="s">
        <v>7748</v>
      </c>
      <c r="B309" t="s">
        <v>8276</v>
      </c>
      <c r="C309" s="607" t="s">
        <v>360</v>
      </c>
      <c r="D309">
        <v>283</v>
      </c>
      <c r="E309">
        <v>18</v>
      </c>
      <c r="F309">
        <v>108</v>
      </c>
      <c r="G309">
        <v>27.262874074074073</v>
      </c>
      <c r="H309" t="s">
        <v>8294</v>
      </c>
      <c r="I309" t="s">
        <v>8294</v>
      </c>
      <c r="J309">
        <v>47.5</v>
      </c>
      <c r="K309">
        <v>17.2</v>
      </c>
      <c r="L309">
        <v>1294.9865185185186</v>
      </c>
      <c r="M309">
        <v>468.92143407407406</v>
      </c>
      <c r="N309">
        <v>37.799999999999997</v>
      </c>
      <c r="O309">
        <v>65.400000000000006</v>
      </c>
      <c r="P309">
        <v>4.2</v>
      </c>
      <c r="Q309">
        <v>49.8</v>
      </c>
      <c r="R309">
        <v>39.4</v>
      </c>
    </row>
    <row r="310" spans="1:18">
      <c r="A310" t="s">
        <v>7708</v>
      </c>
      <c r="B310" t="s">
        <v>8276</v>
      </c>
      <c r="C310" s="607" t="s">
        <v>360</v>
      </c>
      <c r="D310">
        <v>283</v>
      </c>
      <c r="E310">
        <v>19</v>
      </c>
      <c r="F310">
        <v>111</v>
      </c>
      <c r="G310">
        <v>28.280622222222213</v>
      </c>
      <c r="H310" t="s">
        <v>8294</v>
      </c>
      <c r="I310" t="s">
        <v>8294</v>
      </c>
      <c r="J310">
        <v>45.8</v>
      </c>
      <c r="K310">
        <v>15.4</v>
      </c>
      <c r="L310">
        <v>1295.2524977777773</v>
      </c>
      <c r="M310">
        <v>435.52158222222209</v>
      </c>
      <c r="N310">
        <v>-11.9</v>
      </c>
      <c r="O310">
        <v>58.1</v>
      </c>
      <c r="P310">
        <v>10.4</v>
      </c>
      <c r="Q310">
        <v>14.8</v>
      </c>
      <c r="R310">
        <v>34.1</v>
      </c>
    </row>
    <row r="311" spans="1:18">
      <c r="A311" t="s">
        <v>7727</v>
      </c>
      <c r="B311" t="s">
        <v>8276</v>
      </c>
      <c r="C311" s="607" t="s">
        <v>360</v>
      </c>
      <c r="D311">
        <v>283</v>
      </c>
      <c r="E311">
        <v>20</v>
      </c>
      <c r="F311">
        <v>104</v>
      </c>
      <c r="G311">
        <v>35.613562962962959</v>
      </c>
      <c r="H311" t="s">
        <v>8294</v>
      </c>
      <c r="I311" t="s">
        <v>8294</v>
      </c>
      <c r="J311">
        <v>47.1</v>
      </c>
      <c r="K311">
        <v>13.4</v>
      </c>
      <c r="L311">
        <v>1677.3988155555555</v>
      </c>
      <c r="M311">
        <v>477.22174370370368</v>
      </c>
      <c r="N311">
        <v>-11</v>
      </c>
      <c r="O311">
        <v>61.9</v>
      </c>
      <c r="P311">
        <v>10.199999999999999</v>
      </c>
      <c r="Q311">
        <v>11.6</v>
      </c>
      <c r="R311">
        <v>30.6</v>
      </c>
    </row>
    <row r="312" spans="1:18">
      <c r="A312" t="s">
        <v>7784</v>
      </c>
      <c r="B312" t="s">
        <v>8276</v>
      </c>
      <c r="C312" s="607" t="s">
        <v>360</v>
      </c>
      <c r="D312">
        <v>283</v>
      </c>
      <c r="E312">
        <v>21</v>
      </c>
      <c r="F312">
        <v>105</v>
      </c>
      <c r="G312">
        <v>37.736533333333334</v>
      </c>
      <c r="H312" t="s">
        <v>8294</v>
      </c>
      <c r="I312" t="s">
        <v>8294</v>
      </c>
      <c r="J312">
        <v>46.6</v>
      </c>
      <c r="K312">
        <v>14.7</v>
      </c>
      <c r="L312">
        <v>1758.5224533333335</v>
      </c>
      <c r="M312">
        <v>554.72703999999999</v>
      </c>
      <c r="N312">
        <v>-8.6</v>
      </c>
      <c r="O312">
        <v>63.2</v>
      </c>
      <c r="P312">
        <v>9.4</v>
      </c>
      <c r="Q312">
        <v>11.1</v>
      </c>
      <c r="R312">
        <v>33.200000000000003</v>
      </c>
    </row>
    <row r="313" spans="1:18">
      <c r="A313" t="s">
        <v>7701</v>
      </c>
      <c r="B313" t="s">
        <v>8276</v>
      </c>
      <c r="C313" s="607" t="s">
        <v>360</v>
      </c>
      <c r="D313">
        <v>283</v>
      </c>
      <c r="E313">
        <v>22</v>
      </c>
      <c r="F313">
        <v>107</v>
      </c>
      <c r="G313">
        <v>33.945748148148148</v>
      </c>
      <c r="H313" t="s">
        <v>8294</v>
      </c>
      <c r="I313" t="s">
        <v>8294</v>
      </c>
      <c r="J313">
        <v>50.5</v>
      </c>
      <c r="K313">
        <v>13.6</v>
      </c>
      <c r="L313">
        <v>1714.2602814814816</v>
      </c>
      <c r="M313">
        <v>461.66217481481482</v>
      </c>
      <c r="N313">
        <v>13.2</v>
      </c>
      <c r="O313">
        <v>68.2</v>
      </c>
      <c r="P313">
        <v>4.5</v>
      </c>
      <c r="Q313">
        <v>10.7</v>
      </c>
      <c r="R313">
        <v>33.6</v>
      </c>
    </row>
    <row r="314" spans="1:18">
      <c r="A314" t="s">
        <v>7726</v>
      </c>
      <c r="B314" t="s">
        <v>8274</v>
      </c>
      <c r="C314" s="607" t="s">
        <v>360</v>
      </c>
      <c r="D314">
        <v>284</v>
      </c>
      <c r="E314">
        <v>11</v>
      </c>
      <c r="F314">
        <v>105</v>
      </c>
      <c r="G314">
        <v>26.371799999999997</v>
      </c>
      <c r="H314" t="s">
        <v>8294</v>
      </c>
      <c r="I314" t="s">
        <v>8294</v>
      </c>
      <c r="J314">
        <v>47</v>
      </c>
      <c r="K314">
        <v>11.8</v>
      </c>
      <c r="L314">
        <v>1239.4745999999998</v>
      </c>
      <c r="M314">
        <v>311.18723999999997</v>
      </c>
      <c r="N314">
        <v>-12.2</v>
      </c>
      <c r="O314">
        <v>63.8</v>
      </c>
      <c r="P314">
        <v>8.6</v>
      </c>
      <c r="Q314">
        <v>8.3000000000000007</v>
      </c>
      <c r="R314">
        <v>26.8</v>
      </c>
    </row>
    <row r="315" spans="1:18">
      <c r="A315" t="s">
        <v>7800</v>
      </c>
      <c r="B315" t="s">
        <v>8274</v>
      </c>
      <c r="C315" s="607" t="s">
        <v>360</v>
      </c>
      <c r="D315">
        <v>284</v>
      </c>
      <c r="E315">
        <v>12</v>
      </c>
      <c r="F315">
        <v>102</v>
      </c>
      <c r="G315">
        <v>29.098014814814814</v>
      </c>
      <c r="H315" t="s">
        <v>8294</v>
      </c>
      <c r="I315" t="s">
        <v>8294</v>
      </c>
      <c r="J315">
        <v>50.3</v>
      </c>
      <c r="K315">
        <v>10.6</v>
      </c>
      <c r="L315">
        <v>1463.630145185185</v>
      </c>
      <c r="M315">
        <v>308.43895703703703</v>
      </c>
      <c r="N315">
        <v>-15.4</v>
      </c>
      <c r="O315">
        <v>64.400000000000006</v>
      </c>
      <c r="P315">
        <v>8.5</v>
      </c>
      <c r="Q315">
        <v>16.2</v>
      </c>
      <c r="R315">
        <v>26.1</v>
      </c>
    </row>
    <row r="316" spans="1:18">
      <c r="A316" t="s">
        <v>7840</v>
      </c>
      <c r="B316" t="s">
        <v>8274</v>
      </c>
      <c r="C316" s="607" t="s">
        <v>360</v>
      </c>
      <c r="D316">
        <v>284</v>
      </c>
      <c r="E316">
        <v>13</v>
      </c>
      <c r="F316">
        <v>103</v>
      </c>
      <c r="G316">
        <v>15.626281481481479</v>
      </c>
      <c r="H316" t="s">
        <v>8294</v>
      </c>
      <c r="I316" t="s">
        <v>8294</v>
      </c>
      <c r="J316" t="s">
        <v>8294</v>
      </c>
      <c r="K316" t="s">
        <v>8294</v>
      </c>
      <c r="L316" t="s">
        <v>8294</v>
      </c>
      <c r="M316" t="s">
        <v>8294</v>
      </c>
      <c r="N316" t="s">
        <v>8294</v>
      </c>
      <c r="O316" t="s">
        <v>8294</v>
      </c>
      <c r="P316" t="s">
        <v>8294</v>
      </c>
      <c r="Q316" t="s">
        <v>8294</v>
      </c>
      <c r="R316" t="s">
        <v>8294</v>
      </c>
    </row>
    <row r="317" spans="1:18">
      <c r="A317" t="s">
        <v>7804</v>
      </c>
      <c r="B317" t="s">
        <v>8274</v>
      </c>
      <c r="C317" s="607" t="s">
        <v>360</v>
      </c>
      <c r="D317">
        <v>284</v>
      </c>
      <c r="E317">
        <v>14</v>
      </c>
      <c r="F317" t="s">
        <v>8294</v>
      </c>
      <c r="G317" t="s">
        <v>8294</v>
      </c>
      <c r="H317" t="s">
        <v>8294</v>
      </c>
      <c r="I317" t="s">
        <v>8294</v>
      </c>
      <c r="J317" t="s">
        <v>8294</v>
      </c>
      <c r="K317" t="s">
        <v>8294</v>
      </c>
      <c r="L317" t="s">
        <v>8294</v>
      </c>
      <c r="M317" t="s">
        <v>8294</v>
      </c>
      <c r="N317" t="s">
        <v>8294</v>
      </c>
      <c r="O317" t="s">
        <v>8294</v>
      </c>
      <c r="P317" t="s">
        <v>8294</v>
      </c>
      <c r="Q317" t="s">
        <v>8294</v>
      </c>
      <c r="R317" t="s">
        <v>8294</v>
      </c>
    </row>
    <row r="318" spans="1:18">
      <c r="A318" t="s">
        <v>7793</v>
      </c>
      <c r="B318" t="s">
        <v>8274</v>
      </c>
      <c r="C318" s="607" t="s">
        <v>360</v>
      </c>
      <c r="D318">
        <v>284</v>
      </c>
      <c r="E318">
        <v>15</v>
      </c>
      <c r="F318">
        <v>100</v>
      </c>
      <c r="G318">
        <v>22.105533333333334</v>
      </c>
      <c r="H318" t="s">
        <v>8294</v>
      </c>
      <c r="I318" t="s">
        <v>8294</v>
      </c>
      <c r="J318">
        <v>47.3</v>
      </c>
      <c r="K318">
        <v>12.7</v>
      </c>
      <c r="L318">
        <v>1045.5917266666665</v>
      </c>
      <c r="M318">
        <v>280.74027333333333</v>
      </c>
      <c r="N318">
        <v>-11.1</v>
      </c>
      <c r="O318">
        <v>63.1</v>
      </c>
      <c r="P318">
        <v>9.6</v>
      </c>
      <c r="Q318">
        <v>8.4</v>
      </c>
      <c r="R318">
        <v>29</v>
      </c>
    </row>
    <row r="319" spans="1:18">
      <c r="A319" t="s">
        <v>7663</v>
      </c>
      <c r="B319" t="s">
        <v>8274</v>
      </c>
      <c r="C319" s="607" t="s">
        <v>360</v>
      </c>
      <c r="D319">
        <v>284</v>
      </c>
      <c r="E319">
        <v>16</v>
      </c>
      <c r="F319">
        <v>107</v>
      </c>
      <c r="G319">
        <v>23.222370370370371</v>
      </c>
      <c r="H319" t="s">
        <v>8294</v>
      </c>
      <c r="I319" t="s">
        <v>8294</v>
      </c>
      <c r="J319">
        <v>44.9</v>
      </c>
      <c r="K319">
        <v>14.7</v>
      </c>
      <c r="L319">
        <v>1042.6844296296297</v>
      </c>
      <c r="M319">
        <v>341.36884444444445</v>
      </c>
      <c r="N319">
        <v>-8.1</v>
      </c>
      <c r="O319">
        <v>60.1</v>
      </c>
      <c r="P319">
        <v>9.6</v>
      </c>
      <c r="Q319">
        <v>53.7</v>
      </c>
      <c r="R319">
        <v>31.9</v>
      </c>
    </row>
    <row r="320" spans="1:18">
      <c r="A320" t="s">
        <v>7804</v>
      </c>
      <c r="B320" t="s">
        <v>8276</v>
      </c>
      <c r="C320" s="607" t="s">
        <v>360</v>
      </c>
      <c r="D320">
        <v>284</v>
      </c>
      <c r="E320">
        <v>17</v>
      </c>
      <c r="F320" t="s">
        <v>8294</v>
      </c>
      <c r="G320" t="s">
        <v>8294</v>
      </c>
      <c r="H320" t="s">
        <v>8294</v>
      </c>
      <c r="I320" t="s">
        <v>8294</v>
      </c>
      <c r="J320" t="s">
        <v>8294</v>
      </c>
      <c r="K320" t="s">
        <v>8294</v>
      </c>
      <c r="L320" t="s">
        <v>8294</v>
      </c>
      <c r="M320" t="s">
        <v>8294</v>
      </c>
      <c r="N320" t="s">
        <v>8294</v>
      </c>
      <c r="O320" t="s">
        <v>8294</v>
      </c>
      <c r="P320" t="s">
        <v>8294</v>
      </c>
      <c r="Q320" t="s">
        <v>8294</v>
      </c>
      <c r="R320" t="s">
        <v>8294</v>
      </c>
    </row>
    <row r="321" spans="1:18">
      <c r="A321" t="s">
        <v>7653</v>
      </c>
      <c r="B321" t="s">
        <v>8276</v>
      </c>
      <c r="C321" s="607" t="s">
        <v>360</v>
      </c>
      <c r="D321">
        <v>284</v>
      </c>
      <c r="E321">
        <v>18</v>
      </c>
      <c r="F321">
        <v>108</v>
      </c>
      <c r="G321">
        <v>31.481592592592587</v>
      </c>
      <c r="H321" t="s">
        <v>8294</v>
      </c>
      <c r="I321" t="s">
        <v>8294</v>
      </c>
      <c r="J321">
        <v>51.4</v>
      </c>
      <c r="K321">
        <v>15.2</v>
      </c>
      <c r="L321">
        <v>1618.153859259259</v>
      </c>
      <c r="M321">
        <v>478.52020740740733</v>
      </c>
      <c r="N321">
        <v>37.4</v>
      </c>
      <c r="O321">
        <v>70.8</v>
      </c>
      <c r="P321">
        <v>2.8</v>
      </c>
      <c r="Q321">
        <v>55.3</v>
      </c>
      <c r="R321">
        <v>38.4</v>
      </c>
    </row>
    <row r="322" spans="1:18">
      <c r="A322" t="s">
        <v>7730</v>
      </c>
      <c r="B322" t="s">
        <v>8276</v>
      </c>
      <c r="C322" s="607" t="s">
        <v>360</v>
      </c>
      <c r="D322">
        <v>284</v>
      </c>
      <c r="E322">
        <v>19</v>
      </c>
      <c r="F322">
        <v>106</v>
      </c>
      <c r="G322">
        <v>39.23194074074074</v>
      </c>
      <c r="H322" t="s">
        <v>8294</v>
      </c>
      <c r="I322" t="s">
        <v>8294</v>
      </c>
      <c r="J322">
        <v>45.3</v>
      </c>
      <c r="K322">
        <v>14.7</v>
      </c>
      <c r="L322">
        <v>1777.2069155555555</v>
      </c>
      <c r="M322">
        <v>576.70952888888883</v>
      </c>
      <c r="N322">
        <v>-13.7</v>
      </c>
      <c r="O322">
        <v>59</v>
      </c>
      <c r="P322">
        <v>11.5</v>
      </c>
      <c r="Q322">
        <v>14.4</v>
      </c>
      <c r="R322">
        <v>32</v>
      </c>
    </row>
    <row r="323" spans="1:18">
      <c r="A323" t="s">
        <v>7724</v>
      </c>
      <c r="B323" t="s">
        <v>8276</v>
      </c>
      <c r="C323" s="607" t="s">
        <v>360</v>
      </c>
      <c r="D323">
        <v>284</v>
      </c>
      <c r="E323">
        <v>20</v>
      </c>
      <c r="F323">
        <v>100</v>
      </c>
      <c r="G323">
        <v>35.302866666666667</v>
      </c>
      <c r="H323" t="s">
        <v>8294</v>
      </c>
      <c r="I323" t="s">
        <v>8294</v>
      </c>
      <c r="J323">
        <v>46.4</v>
      </c>
      <c r="K323">
        <v>14.8</v>
      </c>
      <c r="L323">
        <v>1638.0530133333332</v>
      </c>
      <c r="M323">
        <v>522.4824266666667</v>
      </c>
      <c r="N323">
        <v>-13.3</v>
      </c>
      <c r="O323">
        <v>62.5</v>
      </c>
      <c r="P323">
        <v>10.5</v>
      </c>
      <c r="Q323">
        <v>10.8</v>
      </c>
      <c r="R323">
        <v>33.299999999999997</v>
      </c>
    </row>
    <row r="324" spans="1:18">
      <c r="A324" t="s">
        <v>219</v>
      </c>
      <c r="B324" t="s">
        <v>8276</v>
      </c>
      <c r="C324" s="607" t="s">
        <v>360</v>
      </c>
      <c r="D324">
        <v>284</v>
      </c>
      <c r="E324">
        <v>21</v>
      </c>
      <c r="F324">
        <v>100</v>
      </c>
      <c r="G324">
        <v>33.102222222222224</v>
      </c>
      <c r="H324" t="s">
        <v>8294</v>
      </c>
      <c r="I324" t="s">
        <v>8294</v>
      </c>
      <c r="J324">
        <v>47.8</v>
      </c>
      <c r="K324">
        <v>13.8</v>
      </c>
      <c r="L324">
        <v>1582.2862222222222</v>
      </c>
      <c r="M324">
        <v>456.81066666666669</v>
      </c>
      <c r="N324">
        <v>-11.5</v>
      </c>
      <c r="O324">
        <v>62.5</v>
      </c>
      <c r="P324">
        <v>9.1999999999999993</v>
      </c>
      <c r="Q324">
        <v>12.2</v>
      </c>
      <c r="R324">
        <v>32</v>
      </c>
    </row>
    <row r="325" spans="1:18">
      <c r="A325" t="s">
        <v>7396</v>
      </c>
      <c r="B325" t="s">
        <v>8276</v>
      </c>
      <c r="C325" s="607" t="s">
        <v>360</v>
      </c>
      <c r="D325">
        <v>284</v>
      </c>
      <c r="E325">
        <v>22</v>
      </c>
      <c r="F325">
        <v>105</v>
      </c>
      <c r="G325">
        <v>36.627318518518514</v>
      </c>
      <c r="H325" t="s">
        <v>8294</v>
      </c>
      <c r="I325" t="s">
        <v>8294</v>
      </c>
      <c r="J325">
        <v>46</v>
      </c>
      <c r="K325">
        <v>14.9</v>
      </c>
      <c r="L325">
        <v>1684.8566518518517</v>
      </c>
      <c r="M325">
        <v>545.74704592592582</v>
      </c>
      <c r="N325">
        <v>-10.4</v>
      </c>
      <c r="O325">
        <v>59.3</v>
      </c>
      <c r="P325">
        <v>11</v>
      </c>
      <c r="Q325">
        <v>11.5</v>
      </c>
      <c r="R325">
        <v>33.200000000000003</v>
      </c>
    </row>
    <row r="326" spans="1:18">
      <c r="A326" t="s">
        <v>7660</v>
      </c>
      <c r="B326" t="s">
        <v>8274</v>
      </c>
      <c r="C326" s="607" t="s">
        <v>360</v>
      </c>
      <c r="D326">
        <v>285</v>
      </c>
      <c r="E326">
        <v>11</v>
      </c>
      <c r="F326">
        <v>107</v>
      </c>
      <c r="G326">
        <v>15.819377777777778</v>
      </c>
      <c r="H326" t="s">
        <v>8294</v>
      </c>
      <c r="I326" t="s">
        <v>8294</v>
      </c>
      <c r="J326">
        <v>44.5</v>
      </c>
      <c r="K326">
        <v>15.2</v>
      </c>
      <c r="L326">
        <v>703.96231111111115</v>
      </c>
      <c r="M326">
        <v>240.45454222222222</v>
      </c>
      <c r="N326">
        <v>-8.1</v>
      </c>
      <c r="O326">
        <v>59.7</v>
      </c>
      <c r="P326">
        <v>10.7</v>
      </c>
      <c r="Q326">
        <v>61.3</v>
      </c>
      <c r="R326">
        <v>32.700000000000003</v>
      </c>
    </row>
    <row r="327" spans="1:18">
      <c r="A327" t="s">
        <v>7729</v>
      </c>
      <c r="B327" t="s">
        <v>8274</v>
      </c>
      <c r="C327" s="607" t="s">
        <v>360</v>
      </c>
      <c r="D327">
        <v>285</v>
      </c>
      <c r="E327">
        <v>12</v>
      </c>
      <c r="F327">
        <v>103</v>
      </c>
      <c r="G327">
        <v>25.209229629629633</v>
      </c>
      <c r="H327" t="s">
        <v>8294</v>
      </c>
      <c r="I327" t="s">
        <v>8294</v>
      </c>
      <c r="J327">
        <v>49.1</v>
      </c>
      <c r="K327">
        <v>12.2</v>
      </c>
      <c r="L327">
        <v>1237.7731748148151</v>
      </c>
      <c r="M327">
        <v>307.55260148148147</v>
      </c>
      <c r="N327">
        <v>-15.9</v>
      </c>
      <c r="O327">
        <v>64.3</v>
      </c>
      <c r="P327">
        <v>9.5</v>
      </c>
      <c r="Q327">
        <v>5.9</v>
      </c>
      <c r="R327">
        <v>29.2</v>
      </c>
    </row>
    <row r="328" spans="1:18">
      <c r="A328" t="s">
        <v>7864</v>
      </c>
      <c r="B328" t="s">
        <v>8274</v>
      </c>
      <c r="C328" s="607" t="s">
        <v>360</v>
      </c>
      <c r="D328">
        <v>285</v>
      </c>
      <c r="E328">
        <v>13</v>
      </c>
      <c r="F328">
        <v>106</v>
      </c>
      <c r="G328">
        <v>16.967792592592591</v>
      </c>
      <c r="H328" t="s">
        <v>8294</v>
      </c>
      <c r="I328" t="s">
        <v>8294</v>
      </c>
      <c r="J328">
        <v>45.9</v>
      </c>
      <c r="K328">
        <v>15.5</v>
      </c>
      <c r="L328">
        <v>778.8216799999999</v>
      </c>
      <c r="M328">
        <v>263.00078518518518</v>
      </c>
      <c r="N328">
        <v>12.2</v>
      </c>
      <c r="O328">
        <v>64.400000000000006</v>
      </c>
      <c r="P328">
        <v>7.3</v>
      </c>
      <c r="Q328">
        <v>56.4</v>
      </c>
      <c r="R328">
        <v>34.299999999999997</v>
      </c>
    </row>
    <row r="329" spans="1:18">
      <c r="A329" t="s">
        <v>7667</v>
      </c>
      <c r="B329" t="s">
        <v>8274</v>
      </c>
      <c r="C329" s="607" t="s">
        <v>360</v>
      </c>
      <c r="D329">
        <v>285</v>
      </c>
      <c r="E329">
        <v>14</v>
      </c>
      <c r="F329">
        <v>105</v>
      </c>
      <c r="G329">
        <v>15.438629629629631</v>
      </c>
      <c r="H329" t="s">
        <v>8294</v>
      </c>
      <c r="I329" t="s">
        <v>8294</v>
      </c>
      <c r="J329">
        <v>43.7</v>
      </c>
      <c r="K329">
        <v>15.9</v>
      </c>
      <c r="L329">
        <v>674.66811481481488</v>
      </c>
      <c r="M329">
        <v>245.47421111111115</v>
      </c>
      <c r="N329">
        <v>-11</v>
      </c>
      <c r="O329">
        <v>58.3</v>
      </c>
      <c r="P329">
        <v>12.4</v>
      </c>
      <c r="Q329">
        <v>30.5</v>
      </c>
      <c r="R329">
        <v>33.6</v>
      </c>
    </row>
    <row r="330" spans="1:18">
      <c r="A330" t="s">
        <v>7688</v>
      </c>
      <c r="B330" t="s">
        <v>8274</v>
      </c>
      <c r="C330" s="607" t="s">
        <v>360</v>
      </c>
      <c r="D330">
        <v>285</v>
      </c>
      <c r="E330">
        <v>15</v>
      </c>
      <c r="F330">
        <v>104</v>
      </c>
      <c r="G330">
        <v>20.744059259259263</v>
      </c>
      <c r="H330" t="s">
        <v>8294</v>
      </c>
      <c r="I330" t="s">
        <v>8294</v>
      </c>
      <c r="J330">
        <v>47.6</v>
      </c>
      <c r="K330">
        <v>13</v>
      </c>
      <c r="L330">
        <v>987.41722074074096</v>
      </c>
      <c r="M330">
        <v>269.67277037037042</v>
      </c>
      <c r="N330">
        <v>-14.2</v>
      </c>
      <c r="O330">
        <v>63.9</v>
      </c>
      <c r="P330">
        <v>9.9</v>
      </c>
      <c r="Q330">
        <v>17.3</v>
      </c>
      <c r="R330">
        <v>30</v>
      </c>
    </row>
    <row r="331" spans="1:18">
      <c r="A331" t="s">
        <v>7790</v>
      </c>
      <c r="B331" t="s">
        <v>8274</v>
      </c>
      <c r="C331" s="607" t="s">
        <v>360</v>
      </c>
      <c r="D331">
        <v>285</v>
      </c>
      <c r="E331">
        <v>16</v>
      </c>
      <c r="F331">
        <v>103</v>
      </c>
      <c r="G331">
        <v>30.220296296296294</v>
      </c>
      <c r="H331" t="s">
        <v>8294</v>
      </c>
      <c r="I331" t="s">
        <v>8294</v>
      </c>
      <c r="J331">
        <v>48.4</v>
      </c>
      <c r="K331">
        <v>13.3</v>
      </c>
      <c r="L331">
        <v>1462.6623407407405</v>
      </c>
      <c r="M331">
        <v>401.92994074074073</v>
      </c>
      <c r="N331">
        <v>-16.399999999999999</v>
      </c>
      <c r="O331">
        <v>59.4</v>
      </c>
      <c r="P331">
        <v>10.8</v>
      </c>
      <c r="Q331">
        <v>10.7</v>
      </c>
      <c r="R331">
        <v>31.1</v>
      </c>
    </row>
    <row r="332" spans="1:18">
      <c r="A332" t="s">
        <v>7736</v>
      </c>
      <c r="B332" t="s">
        <v>8276</v>
      </c>
      <c r="C332" s="607" t="s">
        <v>360</v>
      </c>
      <c r="D332">
        <v>285</v>
      </c>
      <c r="E332">
        <v>17</v>
      </c>
      <c r="F332">
        <v>105</v>
      </c>
      <c r="G332">
        <v>34.833555555555556</v>
      </c>
      <c r="H332" t="s">
        <v>8294</v>
      </c>
      <c r="I332" t="s">
        <v>8294</v>
      </c>
      <c r="J332">
        <v>45.9</v>
      </c>
      <c r="K332">
        <v>14.6</v>
      </c>
      <c r="L332">
        <v>1598.8601999999998</v>
      </c>
      <c r="M332">
        <v>508.56991111111108</v>
      </c>
      <c r="N332">
        <v>-13.5</v>
      </c>
      <c r="O332">
        <v>59.2</v>
      </c>
      <c r="P332">
        <v>11.3</v>
      </c>
      <c r="Q332">
        <v>12.3</v>
      </c>
      <c r="R332">
        <v>32.4</v>
      </c>
    </row>
    <row r="333" spans="1:18">
      <c r="A333" t="s">
        <v>7693</v>
      </c>
      <c r="B333" t="s">
        <v>8276</v>
      </c>
      <c r="C333" s="607" t="s">
        <v>360</v>
      </c>
      <c r="D333">
        <v>285</v>
      </c>
      <c r="E333">
        <v>18</v>
      </c>
      <c r="F333">
        <v>105</v>
      </c>
      <c r="G333">
        <v>40.760377777777776</v>
      </c>
      <c r="H333" t="s">
        <v>8294</v>
      </c>
      <c r="I333" t="s">
        <v>8294</v>
      </c>
      <c r="J333">
        <v>49</v>
      </c>
      <c r="K333">
        <v>12.9</v>
      </c>
      <c r="L333">
        <v>1997.2585111111111</v>
      </c>
      <c r="M333">
        <v>525.80887333333328</v>
      </c>
      <c r="N333">
        <v>-11.8</v>
      </c>
      <c r="O333">
        <v>60.2</v>
      </c>
      <c r="P333">
        <v>10.6</v>
      </c>
      <c r="Q333">
        <v>9.1999999999999993</v>
      </c>
      <c r="R333">
        <v>30.8</v>
      </c>
    </row>
    <row r="334" spans="1:18">
      <c r="A334" t="s">
        <v>7687</v>
      </c>
      <c r="B334" t="s">
        <v>8276</v>
      </c>
      <c r="C334" s="607" t="s">
        <v>360</v>
      </c>
      <c r="D334">
        <v>285</v>
      </c>
      <c r="E334">
        <v>19</v>
      </c>
      <c r="F334">
        <v>107</v>
      </c>
      <c r="G334">
        <v>35.147518518518517</v>
      </c>
      <c r="H334" t="s">
        <v>8294</v>
      </c>
      <c r="I334" t="s">
        <v>8294</v>
      </c>
      <c r="J334">
        <v>47.1</v>
      </c>
      <c r="K334">
        <v>14.2</v>
      </c>
      <c r="L334">
        <v>1655.4481222222221</v>
      </c>
      <c r="M334">
        <v>499.09476296296293</v>
      </c>
      <c r="N334">
        <v>-12.8</v>
      </c>
      <c r="O334">
        <v>62.1</v>
      </c>
      <c r="P334">
        <v>9.9</v>
      </c>
      <c r="Q334">
        <v>14.6</v>
      </c>
      <c r="R334">
        <v>32.200000000000003</v>
      </c>
    </row>
    <row r="335" spans="1:18">
      <c r="A335" t="s">
        <v>7396</v>
      </c>
      <c r="B335" t="s">
        <v>8276</v>
      </c>
      <c r="C335" s="607" t="s">
        <v>360</v>
      </c>
      <c r="D335">
        <v>285</v>
      </c>
      <c r="E335">
        <v>20</v>
      </c>
      <c r="F335" t="s">
        <v>8294</v>
      </c>
      <c r="G335" t="s">
        <v>8294</v>
      </c>
      <c r="H335" t="s">
        <v>8294</v>
      </c>
      <c r="I335" t="s">
        <v>8294</v>
      </c>
      <c r="J335" t="s">
        <v>8294</v>
      </c>
      <c r="K335" t="s">
        <v>8294</v>
      </c>
      <c r="L335" t="s">
        <v>8294</v>
      </c>
      <c r="M335" t="s">
        <v>8294</v>
      </c>
      <c r="N335" t="s">
        <v>8294</v>
      </c>
      <c r="O335" t="s">
        <v>8294</v>
      </c>
      <c r="P335" t="s">
        <v>8294</v>
      </c>
      <c r="Q335" t="s">
        <v>8294</v>
      </c>
      <c r="R335" t="s">
        <v>8294</v>
      </c>
    </row>
    <row r="336" spans="1:18">
      <c r="A336" t="s">
        <v>7648</v>
      </c>
      <c r="B336" t="s">
        <v>8276</v>
      </c>
      <c r="C336" s="607" t="s">
        <v>360</v>
      </c>
      <c r="D336">
        <v>285</v>
      </c>
      <c r="E336">
        <v>21</v>
      </c>
      <c r="F336">
        <v>106</v>
      </c>
      <c r="G336">
        <v>36.041859259259255</v>
      </c>
      <c r="H336" t="s">
        <v>8294</v>
      </c>
      <c r="I336" t="s">
        <v>8294</v>
      </c>
      <c r="J336">
        <v>48</v>
      </c>
      <c r="K336">
        <v>13.1</v>
      </c>
      <c r="L336">
        <v>1730.0092444444442</v>
      </c>
      <c r="M336">
        <v>472.14835629629624</v>
      </c>
      <c r="N336">
        <v>-11.2</v>
      </c>
      <c r="O336">
        <v>61</v>
      </c>
      <c r="P336">
        <v>9.5</v>
      </c>
      <c r="Q336">
        <v>14.1</v>
      </c>
      <c r="R336">
        <v>30.5</v>
      </c>
    </row>
    <row r="337" spans="1:18">
      <c r="A337" t="s">
        <v>7737</v>
      </c>
      <c r="B337" t="s">
        <v>8276</v>
      </c>
      <c r="C337" s="607" t="s">
        <v>360</v>
      </c>
      <c r="D337">
        <v>285</v>
      </c>
      <c r="E337">
        <v>22</v>
      </c>
      <c r="F337">
        <v>104</v>
      </c>
      <c r="G337">
        <v>32.038740740740742</v>
      </c>
      <c r="H337" t="s">
        <v>8294</v>
      </c>
      <c r="I337" t="s">
        <v>8294</v>
      </c>
      <c r="J337">
        <v>45.8</v>
      </c>
      <c r="K337">
        <v>15.3</v>
      </c>
      <c r="L337">
        <v>1467.3743259259259</v>
      </c>
      <c r="M337">
        <v>490.19273333333336</v>
      </c>
      <c r="N337">
        <v>-12.7</v>
      </c>
      <c r="O337">
        <v>59.6</v>
      </c>
      <c r="P337">
        <v>10.3</v>
      </c>
      <c r="Q337">
        <v>13.4</v>
      </c>
      <c r="R337">
        <v>33.9</v>
      </c>
    </row>
    <row r="338" spans="1:18">
      <c r="A338" t="s">
        <v>7776</v>
      </c>
      <c r="B338" t="s">
        <v>8274</v>
      </c>
      <c r="C338" s="607" t="s">
        <v>360</v>
      </c>
      <c r="D338">
        <v>286</v>
      </c>
      <c r="E338">
        <v>11</v>
      </c>
      <c r="F338">
        <v>103</v>
      </c>
      <c r="G338">
        <v>25.398333333333333</v>
      </c>
      <c r="H338" t="s">
        <v>8294</v>
      </c>
      <c r="I338" t="s">
        <v>8294</v>
      </c>
      <c r="J338">
        <v>49.2</v>
      </c>
      <c r="K338">
        <v>11.4</v>
      </c>
      <c r="L338">
        <v>1249.5980000000002</v>
      </c>
      <c r="M338">
        <v>289.541</v>
      </c>
      <c r="N338">
        <v>-11.5</v>
      </c>
      <c r="O338">
        <v>61.8</v>
      </c>
      <c r="P338">
        <v>9.1999999999999993</v>
      </c>
      <c r="Q338">
        <v>11.8</v>
      </c>
      <c r="R338">
        <v>27.3</v>
      </c>
    </row>
    <row r="339" spans="1:18">
      <c r="A339" t="s">
        <v>7773</v>
      </c>
      <c r="B339" t="s">
        <v>8274</v>
      </c>
      <c r="C339" s="607" t="s">
        <v>360</v>
      </c>
      <c r="D339">
        <v>286</v>
      </c>
      <c r="E339">
        <v>12</v>
      </c>
      <c r="F339">
        <v>105</v>
      </c>
      <c r="G339">
        <v>25.316666666666666</v>
      </c>
      <c r="H339" t="s">
        <v>8294</v>
      </c>
      <c r="I339" t="s">
        <v>8294</v>
      </c>
      <c r="J339">
        <v>48.1</v>
      </c>
      <c r="K339">
        <v>13.1</v>
      </c>
      <c r="L339">
        <v>1217.7316666666668</v>
      </c>
      <c r="M339">
        <v>331.64833333333331</v>
      </c>
      <c r="N339">
        <v>-11</v>
      </c>
      <c r="O339">
        <v>61</v>
      </c>
      <c r="P339">
        <v>10.5</v>
      </c>
      <c r="Q339">
        <v>7.5</v>
      </c>
      <c r="R339">
        <v>30.6</v>
      </c>
    </row>
    <row r="340" spans="1:18">
      <c r="A340" t="s">
        <v>7665</v>
      </c>
      <c r="B340" t="s">
        <v>8274</v>
      </c>
      <c r="C340" s="607" t="s">
        <v>360</v>
      </c>
      <c r="D340">
        <v>286</v>
      </c>
      <c r="E340">
        <v>13</v>
      </c>
      <c r="F340">
        <v>104</v>
      </c>
      <c r="G340">
        <v>19.302733333333332</v>
      </c>
      <c r="H340" t="s">
        <v>8294</v>
      </c>
      <c r="I340" t="s">
        <v>8294</v>
      </c>
      <c r="J340" t="s">
        <v>8294</v>
      </c>
      <c r="K340" t="s">
        <v>8294</v>
      </c>
      <c r="L340" t="s">
        <v>8294</v>
      </c>
      <c r="M340" t="s">
        <v>8294</v>
      </c>
      <c r="N340" t="s">
        <v>8294</v>
      </c>
      <c r="O340" t="s">
        <v>8294</v>
      </c>
      <c r="P340" t="s">
        <v>8294</v>
      </c>
      <c r="Q340" t="s">
        <v>8294</v>
      </c>
      <c r="R340" t="s">
        <v>8294</v>
      </c>
    </row>
    <row r="341" spans="1:18">
      <c r="A341" t="s">
        <v>7783</v>
      </c>
      <c r="B341" t="s">
        <v>8274</v>
      </c>
      <c r="C341" s="607" t="s">
        <v>360</v>
      </c>
      <c r="D341">
        <v>286</v>
      </c>
      <c r="E341">
        <v>14</v>
      </c>
      <c r="F341">
        <v>105</v>
      </c>
      <c r="G341">
        <v>24.641555555555556</v>
      </c>
      <c r="H341" t="s">
        <v>8294</v>
      </c>
      <c r="I341" t="s">
        <v>8294</v>
      </c>
      <c r="J341">
        <v>48.3</v>
      </c>
      <c r="K341">
        <v>11.7</v>
      </c>
      <c r="L341">
        <v>1190.1871333333333</v>
      </c>
      <c r="M341">
        <v>288.30619999999999</v>
      </c>
      <c r="N341">
        <v>-13.8</v>
      </c>
      <c r="O341">
        <v>64</v>
      </c>
      <c r="P341">
        <v>9.1</v>
      </c>
      <c r="Q341">
        <v>6.6</v>
      </c>
      <c r="R341">
        <v>27.5</v>
      </c>
    </row>
    <row r="342" spans="1:18">
      <c r="A342" t="s">
        <v>7789</v>
      </c>
      <c r="B342" t="s">
        <v>8274</v>
      </c>
      <c r="C342" s="607" t="s">
        <v>360</v>
      </c>
      <c r="D342">
        <v>286</v>
      </c>
      <c r="E342">
        <v>15</v>
      </c>
      <c r="F342">
        <v>102</v>
      </c>
      <c r="G342">
        <v>23.992214814814812</v>
      </c>
      <c r="H342" t="s">
        <v>8294</v>
      </c>
      <c r="I342" t="s">
        <v>8294</v>
      </c>
      <c r="J342">
        <v>48.9</v>
      </c>
      <c r="K342">
        <v>11.5</v>
      </c>
      <c r="L342">
        <v>1173.2193044444443</v>
      </c>
      <c r="M342">
        <v>275.91047037037032</v>
      </c>
      <c r="N342">
        <v>-13</v>
      </c>
      <c r="O342">
        <v>64.5</v>
      </c>
      <c r="P342">
        <v>8.6</v>
      </c>
      <c r="Q342">
        <v>7.4</v>
      </c>
      <c r="R342">
        <v>27.3</v>
      </c>
    </row>
    <row r="343" spans="1:18">
      <c r="A343" t="s">
        <v>7721</v>
      </c>
      <c r="B343" t="s">
        <v>8274</v>
      </c>
      <c r="C343" s="607" t="s">
        <v>360</v>
      </c>
      <c r="D343">
        <v>286</v>
      </c>
      <c r="E343">
        <v>16</v>
      </c>
      <c r="F343">
        <v>101</v>
      </c>
      <c r="G343">
        <v>24.017985185185186</v>
      </c>
      <c r="H343" t="s">
        <v>8294</v>
      </c>
      <c r="I343" t="s">
        <v>8294</v>
      </c>
      <c r="J343">
        <v>49</v>
      </c>
      <c r="K343">
        <v>12.4</v>
      </c>
      <c r="L343">
        <v>1176.8812740740741</v>
      </c>
      <c r="M343">
        <v>297.82301629629632</v>
      </c>
      <c r="N343">
        <v>-8.1999999999999993</v>
      </c>
      <c r="O343">
        <v>62.5</v>
      </c>
      <c r="P343">
        <v>8.8000000000000007</v>
      </c>
      <c r="Q343">
        <v>18.8</v>
      </c>
      <c r="R343">
        <v>29.5</v>
      </c>
    </row>
    <row r="344" spans="1:18">
      <c r="A344" t="s">
        <v>7707</v>
      </c>
      <c r="B344" t="s">
        <v>8276</v>
      </c>
      <c r="C344" s="607" t="s">
        <v>360</v>
      </c>
      <c r="D344">
        <v>286</v>
      </c>
      <c r="E344">
        <v>17</v>
      </c>
      <c r="F344">
        <v>105</v>
      </c>
      <c r="G344">
        <v>34.093111111111106</v>
      </c>
      <c r="H344" t="s">
        <v>8294</v>
      </c>
      <c r="I344" t="s">
        <v>8294</v>
      </c>
      <c r="J344">
        <v>45.8</v>
      </c>
      <c r="K344">
        <v>15.2</v>
      </c>
      <c r="L344">
        <v>1561.4644888888886</v>
      </c>
      <c r="M344">
        <v>518.21528888888884</v>
      </c>
      <c r="N344">
        <v>-10.1</v>
      </c>
      <c r="O344">
        <v>61.3</v>
      </c>
      <c r="P344">
        <v>9.8000000000000007</v>
      </c>
      <c r="Q344">
        <v>16.2</v>
      </c>
      <c r="R344">
        <v>33.5</v>
      </c>
    </row>
    <row r="345" spans="1:18">
      <c r="A345" t="s">
        <v>7858</v>
      </c>
      <c r="B345" t="s">
        <v>8276</v>
      </c>
      <c r="C345" s="607" t="s">
        <v>360</v>
      </c>
      <c r="D345">
        <v>286</v>
      </c>
      <c r="E345">
        <v>18</v>
      </c>
      <c r="F345">
        <v>105</v>
      </c>
      <c r="G345">
        <v>30.010140740740741</v>
      </c>
      <c r="H345" t="s">
        <v>8294</v>
      </c>
      <c r="I345" t="s">
        <v>8294</v>
      </c>
      <c r="J345">
        <v>45.3</v>
      </c>
      <c r="K345">
        <v>15.7</v>
      </c>
      <c r="L345">
        <v>1359.4593755555554</v>
      </c>
      <c r="M345">
        <v>471.15920962962963</v>
      </c>
      <c r="N345">
        <v>-8</v>
      </c>
      <c r="O345">
        <v>62.4</v>
      </c>
      <c r="P345">
        <v>9.3000000000000007</v>
      </c>
      <c r="Q345">
        <v>45.6</v>
      </c>
      <c r="R345">
        <v>34.4</v>
      </c>
    </row>
    <row r="346" spans="1:18">
      <c r="A346" t="s">
        <v>7649</v>
      </c>
      <c r="B346" t="s">
        <v>8276</v>
      </c>
      <c r="C346" s="607" t="s">
        <v>360</v>
      </c>
      <c r="D346">
        <v>286</v>
      </c>
      <c r="E346">
        <v>19</v>
      </c>
      <c r="F346">
        <v>102</v>
      </c>
      <c r="G346">
        <v>37.290814814814816</v>
      </c>
      <c r="H346" t="s">
        <v>8294</v>
      </c>
      <c r="I346" t="s">
        <v>8294</v>
      </c>
      <c r="J346">
        <v>50.4</v>
      </c>
      <c r="K346">
        <v>12.6</v>
      </c>
      <c r="L346">
        <v>1879.4570666666666</v>
      </c>
      <c r="M346">
        <v>469.86426666666665</v>
      </c>
      <c r="N346">
        <v>-10.3</v>
      </c>
      <c r="O346">
        <v>63.7</v>
      </c>
      <c r="P346">
        <v>8.9</v>
      </c>
      <c r="Q346">
        <v>8.8000000000000007</v>
      </c>
      <c r="R346">
        <v>31</v>
      </c>
    </row>
    <row r="347" spans="1:18">
      <c r="A347" t="s">
        <v>7768</v>
      </c>
      <c r="B347" t="s">
        <v>8276</v>
      </c>
      <c r="C347" s="607" t="s">
        <v>360</v>
      </c>
      <c r="D347">
        <v>286</v>
      </c>
      <c r="E347">
        <v>20</v>
      </c>
      <c r="F347">
        <v>104</v>
      </c>
      <c r="G347">
        <v>35.519555555555563</v>
      </c>
      <c r="H347" t="s">
        <v>8294</v>
      </c>
      <c r="I347" t="s">
        <v>8294</v>
      </c>
      <c r="J347">
        <v>47.2</v>
      </c>
      <c r="K347">
        <v>13.1</v>
      </c>
      <c r="L347">
        <v>1676.5230222222226</v>
      </c>
      <c r="M347">
        <v>465.30617777777786</v>
      </c>
      <c r="N347">
        <v>-13.1</v>
      </c>
      <c r="O347">
        <v>62.4</v>
      </c>
      <c r="P347">
        <v>10.8</v>
      </c>
      <c r="Q347">
        <v>10.7</v>
      </c>
      <c r="R347">
        <v>29.9</v>
      </c>
    </row>
    <row r="348" spans="1:18">
      <c r="A348" t="s">
        <v>7788</v>
      </c>
      <c r="B348" t="s">
        <v>8276</v>
      </c>
      <c r="C348" s="607" t="s">
        <v>360</v>
      </c>
      <c r="D348">
        <v>286</v>
      </c>
      <c r="E348">
        <v>21</v>
      </c>
      <c r="F348">
        <v>105</v>
      </c>
      <c r="G348">
        <v>35.519555555555563</v>
      </c>
      <c r="H348" t="s">
        <v>8294</v>
      </c>
      <c r="I348" t="s">
        <v>8294</v>
      </c>
      <c r="J348">
        <v>48.6</v>
      </c>
      <c r="K348">
        <v>13.9</v>
      </c>
      <c r="L348">
        <v>1726.2504000000004</v>
      </c>
      <c r="M348">
        <v>493.72182222222233</v>
      </c>
      <c r="N348">
        <v>-11.5</v>
      </c>
      <c r="O348">
        <v>62.1</v>
      </c>
      <c r="P348">
        <v>9.6999999999999993</v>
      </c>
      <c r="Q348">
        <v>9.9</v>
      </c>
      <c r="R348">
        <v>32.700000000000003</v>
      </c>
    </row>
    <row r="349" spans="1:18">
      <c r="A349" t="s">
        <v>7697</v>
      </c>
      <c r="B349" t="s">
        <v>8276</v>
      </c>
      <c r="C349" s="607" t="s">
        <v>360</v>
      </c>
      <c r="D349">
        <v>286</v>
      </c>
      <c r="E349">
        <v>22</v>
      </c>
      <c r="F349">
        <v>101</v>
      </c>
      <c r="G349">
        <v>34.504711111111114</v>
      </c>
      <c r="H349" t="s">
        <v>8294</v>
      </c>
      <c r="I349" t="s">
        <v>8294</v>
      </c>
      <c r="J349">
        <v>44.3</v>
      </c>
      <c r="K349">
        <v>16.2</v>
      </c>
      <c r="L349">
        <v>1528.5587022222223</v>
      </c>
      <c r="M349">
        <v>558.97631999999999</v>
      </c>
      <c r="N349">
        <v>-9.8000000000000007</v>
      </c>
      <c r="O349">
        <v>62.5</v>
      </c>
      <c r="P349">
        <v>10.5</v>
      </c>
      <c r="Q349">
        <v>15.6</v>
      </c>
      <c r="R349">
        <v>34.6</v>
      </c>
    </row>
    <row r="350" spans="1:18">
      <c r="A350" t="s">
        <v>7664</v>
      </c>
      <c r="B350" t="s">
        <v>8274</v>
      </c>
      <c r="C350" s="607" t="s">
        <v>360</v>
      </c>
      <c r="D350">
        <v>287</v>
      </c>
      <c r="E350">
        <v>11</v>
      </c>
      <c r="F350">
        <v>104</v>
      </c>
      <c r="G350">
        <v>18.862459259259257</v>
      </c>
      <c r="H350" t="s">
        <v>8294</v>
      </c>
      <c r="I350" t="s">
        <v>8294</v>
      </c>
      <c r="J350">
        <v>45.1</v>
      </c>
      <c r="K350">
        <v>14.1</v>
      </c>
      <c r="L350">
        <v>850.69691259259253</v>
      </c>
      <c r="M350">
        <v>265.9606755555555</v>
      </c>
      <c r="N350">
        <v>-6.6</v>
      </c>
      <c r="O350">
        <v>60.3</v>
      </c>
      <c r="P350">
        <v>9.1</v>
      </c>
      <c r="Q350">
        <v>58</v>
      </c>
      <c r="R350">
        <v>30.8</v>
      </c>
    </row>
    <row r="351" spans="1:18">
      <c r="A351" t="s">
        <v>8890</v>
      </c>
      <c r="B351" t="s">
        <v>8274</v>
      </c>
      <c r="C351" s="607" t="s">
        <v>360</v>
      </c>
      <c r="D351">
        <v>287</v>
      </c>
      <c r="E351">
        <v>12</v>
      </c>
      <c r="F351">
        <v>108</v>
      </c>
      <c r="G351">
        <v>15.813933333333335</v>
      </c>
      <c r="H351" t="s">
        <v>8294</v>
      </c>
      <c r="I351" t="s">
        <v>8294</v>
      </c>
      <c r="J351">
        <v>48.9</v>
      </c>
      <c r="K351">
        <v>15.4</v>
      </c>
      <c r="L351">
        <v>773.3013400000001</v>
      </c>
      <c r="M351">
        <v>243.53457333333336</v>
      </c>
      <c r="N351">
        <v>35</v>
      </c>
      <c r="O351">
        <v>69.400000000000006</v>
      </c>
      <c r="P351">
        <v>2.9</v>
      </c>
      <c r="Q351">
        <v>65.400000000000006</v>
      </c>
      <c r="R351">
        <v>36.6</v>
      </c>
    </row>
    <row r="352" spans="1:18">
      <c r="A352" t="s">
        <v>7787</v>
      </c>
      <c r="B352" t="s">
        <v>8274</v>
      </c>
      <c r="C352" s="607" t="s">
        <v>360</v>
      </c>
      <c r="D352">
        <v>287</v>
      </c>
      <c r="E352">
        <v>13</v>
      </c>
      <c r="F352">
        <v>101</v>
      </c>
      <c r="G352">
        <v>24.562066666666666</v>
      </c>
      <c r="H352" t="s">
        <v>8294</v>
      </c>
      <c r="I352" t="s">
        <v>8294</v>
      </c>
      <c r="J352">
        <v>48.1</v>
      </c>
      <c r="K352">
        <v>11.9</v>
      </c>
      <c r="L352">
        <v>1181.4354066666667</v>
      </c>
      <c r="M352">
        <v>292.28859333333332</v>
      </c>
      <c r="N352">
        <v>-12.5</v>
      </c>
      <c r="O352">
        <v>61.5</v>
      </c>
      <c r="P352">
        <v>10.3</v>
      </c>
      <c r="Q352">
        <v>11.5</v>
      </c>
      <c r="R352">
        <v>27.8</v>
      </c>
    </row>
    <row r="353" spans="1:18">
      <c r="A353" t="s">
        <v>7828</v>
      </c>
      <c r="B353" t="s">
        <v>8274</v>
      </c>
      <c r="C353" s="607" t="s">
        <v>360</v>
      </c>
      <c r="D353">
        <v>287</v>
      </c>
      <c r="E353">
        <v>14</v>
      </c>
      <c r="F353">
        <v>111</v>
      </c>
      <c r="G353">
        <v>15.255333333333333</v>
      </c>
      <c r="H353" t="s">
        <v>8294</v>
      </c>
      <c r="I353" t="s">
        <v>8294</v>
      </c>
      <c r="J353" t="s">
        <v>8294</v>
      </c>
      <c r="K353" t="s">
        <v>8294</v>
      </c>
      <c r="L353" t="s">
        <v>8294</v>
      </c>
      <c r="M353" t="s">
        <v>8294</v>
      </c>
      <c r="N353" t="s">
        <v>8294</v>
      </c>
      <c r="O353" t="s">
        <v>8294</v>
      </c>
      <c r="P353" t="s">
        <v>8294</v>
      </c>
      <c r="Q353" t="s">
        <v>8294</v>
      </c>
      <c r="R353" t="s">
        <v>8294</v>
      </c>
    </row>
    <row r="354" spans="1:18">
      <c r="A354" t="s">
        <v>7668</v>
      </c>
      <c r="B354" t="s">
        <v>8274</v>
      </c>
      <c r="C354" s="607" t="s">
        <v>360</v>
      </c>
      <c r="D354">
        <v>287</v>
      </c>
      <c r="E354">
        <v>15</v>
      </c>
      <c r="F354">
        <v>106</v>
      </c>
      <c r="G354">
        <v>17.813496296296297</v>
      </c>
      <c r="H354" t="s">
        <v>8294</v>
      </c>
      <c r="I354" t="s">
        <v>8294</v>
      </c>
      <c r="J354">
        <v>47.3</v>
      </c>
      <c r="K354">
        <v>12.7</v>
      </c>
      <c r="L354">
        <v>842.57837481481477</v>
      </c>
      <c r="M354">
        <v>226.23140296296296</v>
      </c>
      <c r="N354">
        <v>-11.5</v>
      </c>
      <c r="O354">
        <v>62.5</v>
      </c>
      <c r="P354">
        <v>8.8000000000000007</v>
      </c>
      <c r="Q354">
        <v>55.5</v>
      </c>
      <c r="R354">
        <v>29</v>
      </c>
    </row>
    <row r="355" spans="1:18">
      <c r="A355" t="s">
        <v>7741</v>
      </c>
      <c r="B355" t="s">
        <v>8274</v>
      </c>
      <c r="C355" s="607" t="s">
        <v>360</v>
      </c>
      <c r="D355">
        <v>287</v>
      </c>
      <c r="E355">
        <v>16</v>
      </c>
      <c r="F355">
        <v>110</v>
      </c>
      <c r="G355">
        <v>20.166222222222217</v>
      </c>
      <c r="H355" t="s">
        <v>8294</v>
      </c>
      <c r="I355" t="s">
        <v>8294</v>
      </c>
      <c r="J355">
        <v>47.8</v>
      </c>
      <c r="K355">
        <v>14.5</v>
      </c>
      <c r="L355">
        <v>963.94542222222196</v>
      </c>
      <c r="M355">
        <v>292.41022222222216</v>
      </c>
      <c r="N355">
        <v>28.7</v>
      </c>
      <c r="O355">
        <v>67.400000000000006</v>
      </c>
      <c r="P355">
        <v>3.3</v>
      </c>
      <c r="Q355">
        <v>59.2</v>
      </c>
      <c r="R355">
        <v>33.5</v>
      </c>
    </row>
    <row r="356" spans="1:18">
      <c r="A356" t="s">
        <v>8891</v>
      </c>
      <c r="B356" t="s">
        <v>8276</v>
      </c>
      <c r="C356" s="607" t="s">
        <v>360</v>
      </c>
      <c r="D356">
        <v>287</v>
      </c>
      <c r="E356">
        <v>17</v>
      </c>
      <c r="F356">
        <v>105</v>
      </c>
      <c r="G356">
        <v>23.628888888888888</v>
      </c>
      <c r="H356" t="s">
        <v>8294</v>
      </c>
      <c r="I356" t="s">
        <v>8294</v>
      </c>
      <c r="J356">
        <v>47.9</v>
      </c>
      <c r="K356">
        <v>16.600000000000001</v>
      </c>
      <c r="L356">
        <v>1131.8237777777777</v>
      </c>
      <c r="M356">
        <v>392.23955555555557</v>
      </c>
      <c r="N356">
        <v>29.5</v>
      </c>
      <c r="O356">
        <v>68.599999999999994</v>
      </c>
      <c r="P356">
        <v>4.5</v>
      </c>
      <c r="Q356">
        <v>64.5</v>
      </c>
      <c r="R356">
        <v>38.6</v>
      </c>
    </row>
    <row r="357" spans="1:18">
      <c r="A357" t="s">
        <v>7719</v>
      </c>
      <c r="B357" t="s">
        <v>8276</v>
      </c>
      <c r="C357" s="607" t="s">
        <v>360</v>
      </c>
      <c r="D357">
        <v>287</v>
      </c>
      <c r="E357">
        <v>18</v>
      </c>
      <c r="F357">
        <v>111</v>
      </c>
      <c r="G357">
        <v>23.425629629629629</v>
      </c>
      <c r="H357" t="s">
        <v>8294</v>
      </c>
      <c r="I357" t="s">
        <v>8294</v>
      </c>
      <c r="J357">
        <v>45.1</v>
      </c>
      <c r="K357">
        <v>15</v>
      </c>
      <c r="L357">
        <v>1056.4958962962962</v>
      </c>
      <c r="M357">
        <v>351.38444444444445</v>
      </c>
      <c r="N357">
        <v>-7.1</v>
      </c>
      <c r="O357">
        <v>62</v>
      </c>
      <c r="P357">
        <v>9.6</v>
      </c>
      <c r="Q357">
        <v>10.9</v>
      </c>
      <c r="R357">
        <v>32.700000000000003</v>
      </c>
    </row>
    <row r="358" spans="1:18">
      <c r="A358" t="s">
        <v>8884</v>
      </c>
      <c r="B358" t="s">
        <v>8276</v>
      </c>
      <c r="C358" s="607" t="s">
        <v>360</v>
      </c>
      <c r="D358">
        <v>287</v>
      </c>
      <c r="E358">
        <v>19</v>
      </c>
      <c r="F358">
        <v>105</v>
      </c>
      <c r="G358">
        <v>27.004444444444442</v>
      </c>
      <c r="H358" t="s">
        <v>8294</v>
      </c>
      <c r="I358" t="s">
        <v>8294</v>
      </c>
      <c r="J358">
        <v>46.7</v>
      </c>
      <c r="K358">
        <v>16.2</v>
      </c>
      <c r="L358">
        <v>1261.1075555555556</v>
      </c>
      <c r="M358">
        <v>437.47199999999992</v>
      </c>
      <c r="N358">
        <v>18.100000000000001</v>
      </c>
      <c r="O358">
        <v>65.8</v>
      </c>
      <c r="P358">
        <v>6.6</v>
      </c>
      <c r="Q358">
        <v>57.3</v>
      </c>
      <c r="R358">
        <v>36.6</v>
      </c>
    </row>
    <row r="359" spans="1:18">
      <c r="A359" t="s">
        <v>7685</v>
      </c>
      <c r="B359" t="s">
        <v>8276</v>
      </c>
      <c r="C359" s="607" t="s">
        <v>360</v>
      </c>
      <c r="D359">
        <v>287</v>
      </c>
      <c r="E359">
        <v>20</v>
      </c>
      <c r="F359">
        <v>107</v>
      </c>
      <c r="G359">
        <v>34.467688888888887</v>
      </c>
      <c r="H359" t="s">
        <v>8294</v>
      </c>
      <c r="I359" t="s">
        <v>8294</v>
      </c>
      <c r="J359">
        <v>46.4</v>
      </c>
      <c r="K359">
        <v>14.8</v>
      </c>
      <c r="L359">
        <v>1599.3007644444442</v>
      </c>
      <c r="M359">
        <v>510.12179555555554</v>
      </c>
      <c r="N359">
        <v>-15.7</v>
      </c>
      <c r="O359">
        <v>60.1</v>
      </c>
      <c r="P359">
        <v>10.5</v>
      </c>
      <c r="Q359">
        <v>13.6</v>
      </c>
      <c r="R359">
        <v>33.1</v>
      </c>
    </row>
    <row r="360" spans="1:18">
      <c r="A360" t="s">
        <v>7738</v>
      </c>
      <c r="B360" t="s">
        <v>8276</v>
      </c>
      <c r="C360" s="607" t="s">
        <v>360</v>
      </c>
      <c r="D360">
        <v>287</v>
      </c>
      <c r="E360">
        <v>21</v>
      </c>
      <c r="F360">
        <v>105</v>
      </c>
      <c r="G360">
        <v>35.481444444444442</v>
      </c>
      <c r="H360" t="s">
        <v>8294</v>
      </c>
      <c r="I360" t="s">
        <v>8294</v>
      </c>
      <c r="J360">
        <v>46.8</v>
      </c>
      <c r="K360">
        <v>14.1</v>
      </c>
      <c r="L360">
        <v>1660.5315999999998</v>
      </c>
      <c r="M360">
        <v>500.2883666666666</v>
      </c>
      <c r="N360">
        <v>-14.3</v>
      </c>
      <c r="O360">
        <v>57.6</v>
      </c>
      <c r="P360">
        <v>10.8</v>
      </c>
      <c r="Q360">
        <v>9.9</v>
      </c>
      <c r="R360">
        <v>31.9</v>
      </c>
    </row>
    <row r="361" spans="1:18">
      <c r="A361" t="s">
        <v>7689</v>
      </c>
      <c r="B361" t="s">
        <v>8276</v>
      </c>
      <c r="C361" s="607" t="s">
        <v>360</v>
      </c>
      <c r="D361">
        <v>287</v>
      </c>
      <c r="E361">
        <v>22</v>
      </c>
      <c r="F361">
        <v>103</v>
      </c>
      <c r="G361">
        <v>34.730837037037041</v>
      </c>
      <c r="H361" t="s">
        <v>8294</v>
      </c>
      <c r="I361" t="s">
        <v>8294</v>
      </c>
      <c r="J361">
        <v>45.7</v>
      </c>
      <c r="K361">
        <v>15.6</v>
      </c>
      <c r="L361">
        <v>1587.199252592593</v>
      </c>
      <c r="M361">
        <v>541.80105777777783</v>
      </c>
      <c r="N361">
        <v>-13.2</v>
      </c>
      <c r="O361">
        <v>60.4</v>
      </c>
      <c r="P361">
        <v>10.6</v>
      </c>
      <c r="Q361">
        <v>13.8</v>
      </c>
      <c r="R361">
        <v>34.5</v>
      </c>
    </row>
    <row r="362" spans="1:18">
      <c r="A362" t="s">
        <v>7696</v>
      </c>
      <c r="B362" t="s">
        <v>8274</v>
      </c>
      <c r="C362" s="607" t="s">
        <v>360</v>
      </c>
      <c r="D362">
        <v>288</v>
      </c>
      <c r="E362">
        <v>11</v>
      </c>
      <c r="F362">
        <v>105</v>
      </c>
      <c r="G362">
        <v>23.966444444444441</v>
      </c>
      <c r="H362" t="s">
        <v>8294</v>
      </c>
      <c r="I362" t="s">
        <v>8294</v>
      </c>
      <c r="J362">
        <v>47.2</v>
      </c>
      <c r="K362">
        <v>13.2</v>
      </c>
      <c r="L362">
        <v>1131.2161777777776</v>
      </c>
      <c r="M362">
        <v>316.35706666666658</v>
      </c>
      <c r="N362">
        <v>-11.3</v>
      </c>
      <c r="O362">
        <v>59.9</v>
      </c>
      <c r="P362">
        <v>11.1</v>
      </c>
      <c r="Q362">
        <v>11.6</v>
      </c>
      <c r="R362">
        <v>30.1</v>
      </c>
    </row>
    <row r="363" spans="1:18">
      <c r="A363" t="s">
        <v>7740</v>
      </c>
      <c r="B363" t="s">
        <v>8274</v>
      </c>
      <c r="C363" s="607" t="s">
        <v>360</v>
      </c>
      <c r="D363">
        <v>288</v>
      </c>
      <c r="E363">
        <v>12</v>
      </c>
      <c r="F363">
        <v>105</v>
      </c>
      <c r="G363">
        <v>18.984414814814816</v>
      </c>
      <c r="H363" t="s">
        <v>8294</v>
      </c>
      <c r="I363" t="s">
        <v>8294</v>
      </c>
      <c r="J363" t="s">
        <v>8294</v>
      </c>
      <c r="K363" t="s">
        <v>8294</v>
      </c>
      <c r="L363" t="s">
        <v>8294</v>
      </c>
      <c r="M363" t="s">
        <v>8294</v>
      </c>
      <c r="N363" t="s">
        <v>8294</v>
      </c>
      <c r="O363" t="s">
        <v>8294</v>
      </c>
      <c r="P363" t="s">
        <v>8294</v>
      </c>
      <c r="Q363" t="s">
        <v>8294</v>
      </c>
      <c r="R363" t="s">
        <v>8294</v>
      </c>
    </row>
    <row r="364" spans="1:18">
      <c r="A364" t="s">
        <v>7394</v>
      </c>
      <c r="B364" t="s">
        <v>8274</v>
      </c>
      <c r="C364" s="607" t="s">
        <v>360</v>
      </c>
      <c r="D364">
        <v>288</v>
      </c>
      <c r="E364">
        <v>13</v>
      </c>
      <c r="F364">
        <v>103</v>
      </c>
      <c r="G364">
        <v>23.241244444444444</v>
      </c>
      <c r="H364" t="s">
        <v>8294</v>
      </c>
      <c r="I364" t="s">
        <v>8294</v>
      </c>
      <c r="J364">
        <v>48.2</v>
      </c>
      <c r="K364">
        <v>13.2</v>
      </c>
      <c r="L364">
        <v>1120.2279822222222</v>
      </c>
      <c r="M364">
        <v>306.78442666666666</v>
      </c>
      <c r="N364">
        <v>-11.6</v>
      </c>
      <c r="O364">
        <v>62.3</v>
      </c>
      <c r="P364">
        <v>9.6</v>
      </c>
      <c r="Q364">
        <v>10.3</v>
      </c>
      <c r="R364">
        <v>30.8</v>
      </c>
    </row>
    <row r="365" spans="1:18">
      <c r="A365" t="s">
        <v>7666</v>
      </c>
      <c r="B365" t="s">
        <v>8274</v>
      </c>
      <c r="C365" s="607" t="s">
        <v>360</v>
      </c>
      <c r="D365">
        <v>288</v>
      </c>
      <c r="E365">
        <v>14</v>
      </c>
      <c r="F365">
        <v>104</v>
      </c>
      <c r="G365">
        <v>17.233844444444443</v>
      </c>
      <c r="H365" t="s">
        <v>8294</v>
      </c>
      <c r="I365" t="s">
        <v>8294</v>
      </c>
      <c r="J365" t="s">
        <v>8294</v>
      </c>
      <c r="K365" t="s">
        <v>8294</v>
      </c>
      <c r="L365" t="s">
        <v>8294</v>
      </c>
      <c r="M365" t="s">
        <v>8294</v>
      </c>
      <c r="N365" t="s">
        <v>8294</v>
      </c>
      <c r="O365" t="s">
        <v>8294</v>
      </c>
      <c r="P365" t="s">
        <v>8294</v>
      </c>
      <c r="Q365" t="s">
        <v>8294</v>
      </c>
      <c r="R365" t="s">
        <v>8294</v>
      </c>
    </row>
    <row r="366" spans="1:18">
      <c r="A366" t="s">
        <v>7753</v>
      </c>
      <c r="B366" t="s">
        <v>8274</v>
      </c>
      <c r="C366" s="607" t="s">
        <v>360</v>
      </c>
      <c r="D366">
        <v>288</v>
      </c>
      <c r="E366">
        <v>15</v>
      </c>
      <c r="F366">
        <v>105</v>
      </c>
      <c r="G366">
        <v>26.385955555555558</v>
      </c>
      <c r="H366" t="s">
        <v>8294</v>
      </c>
      <c r="I366" t="s">
        <v>8294</v>
      </c>
      <c r="J366">
        <v>47.6</v>
      </c>
      <c r="K366">
        <v>12.1</v>
      </c>
      <c r="L366">
        <v>1255.9714844444445</v>
      </c>
      <c r="M366">
        <v>319.27006222222224</v>
      </c>
      <c r="N366">
        <v>-8.9</v>
      </c>
      <c r="O366">
        <v>60.4</v>
      </c>
      <c r="P366">
        <v>10.3</v>
      </c>
      <c r="Q366">
        <v>13.5</v>
      </c>
      <c r="R366">
        <v>27.7</v>
      </c>
    </row>
    <row r="367" spans="1:18">
      <c r="A367" t="s">
        <v>7672</v>
      </c>
      <c r="B367" t="s">
        <v>8274</v>
      </c>
      <c r="C367" s="607" t="s">
        <v>360</v>
      </c>
      <c r="D367">
        <v>288</v>
      </c>
      <c r="E367">
        <v>16</v>
      </c>
      <c r="F367">
        <v>107</v>
      </c>
      <c r="G367">
        <v>27.033481481481481</v>
      </c>
      <c r="H367" t="s">
        <v>8294</v>
      </c>
      <c r="I367" t="s">
        <v>8294</v>
      </c>
      <c r="J367">
        <v>49.1</v>
      </c>
      <c r="K367">
        <v>12</v>
      </c>
      <c r="L367">
        <v>1327.3439407407407</v>
      </c>
      <c r="M367">
        <v>324.40177777777774</v>
      </c>
      <c r="N367">
        <v>-11.6</v>
      </c>
      <c r="O367">
        <v>61.2</v>
      </c>
      <c r="P367">
        <v>9.8000000000000007</v>
      </c>
      <c r="Q367">
        <v>8.3000000000000007</v>
      </c>
      <c r="R367">
        <v>28.6</v>
      </c>
    </row>
    <row r="368" spans="1:18">
      <c r="A368" t="s">
        <v>8885</v>
      </c>
      <c r="B368" t="s">
        <v>8276</v>
      </c>
      <c r="C368" s="607" t="s">
        <v>360</v>
      </c>
      <c r="D368">
        <v>288</v>
      </c>
      <c r="E368">
        <v>17</v>
      </c>
      <c r="F368">
        <v>107</v>
      </c>
      <c r="G368">
        <v>30.379999999999995</v>
      </c>
      <c r="H368" t="s">
        <v>8294</v>
      </c>
      <c r="I368" t="s">
        <v>8294</v>
      </c>
      <c r="J368">
        <v>44.2</v>
      </c>
      <c r="K368">
        <v>16.399999999999999</v>
      </c>
      <c r="L368">
        <v>1342.7959999999998</v>
      </c>
      <c r="M368">
        <v>498.23199999999986</v>
      </c>
      <c r="N368">
        <v>-7.9</v>
      </c>
      <c r="O368">
        <v>59.6</v>
      </c>
      <c r="P368">
        <v>10.8</v>
      </c>
      <c r="Q368">
        <v>11.3</v>
      </c>
      <c r="R368">
        <v>35</v>
      </c>
    </row>
    <row r="369" spans="1:18">
      <c r="A369" t="s">
        <v>7755</v>
      </c>
      <c r="B369" t="s">
        <v>8276</v>
      </c>
      <c r="C369" s="607" t="s">
        <v>360</v>
      </c>
      <c r="D369">
        <v>288</v>
      </c>
      <c r="E369">
        <v>18</v>
      </c>
      <c r="F369">
        <v>100</v>
      </c>
      <c r="G369">
        <v>43.300029629629634</v>
      </c>
      <c r="H369" t="s">
        <v>8294</v>
      </c>
      <c r="I369" t="s">
        <v>8294</v>
      </c>
      <c r="J369">
        <v>48.3</v>
      </c>
      <c r="K369">
        <v>13.5</v>
      </c>
      <c r="L369">
        <v>2091.3914311111112</v>
      </c>
      <c r="M369">
        <v>584.55040000000008</v>
      </c>
      <c r="N369">
        <v>-13.3</v>
      </c>
      <c r="O369">
        <v>63.3</v>
      </c>
      <c r="P369">
        <v>9</v>
      </c>
      <c r="Q369">
        <v>8.6999999999999993</v>
      </c>
      <c r="R369">
        <v>31.6</v>
      </c>
    </row>
    <row r="370" spans="1:18">
      <c r="A370" t="s">
        <v>7394</v>
      </c>
      <c r="B370" t="s">
        <v>8276</v>
      </c>
      <c r="C370" s="607" t="s">
        <v>360</v>
      </c>
      <c r="D370">
        <v>288</v>
      </c>
      <c r="E370">
        <v>19</v>
      </c>
      <c r="F370">
        <v>102</v>
      </c>
      <c r="G370">
        <v>33.453933333333339</v>
      </c>
      <c r="H370" t="s">
        <v>8294</v>
      </c>
      <c r="I370" t="s">
        <v>8294</v>
      </c>
      <c r="J370">
        <v>46.1</v>
      </c>
      <c r="K370">
        <v>15.5</v>
      </c>
      <c r="L370">
        <v>1542.2263266666669</v>
      </c>
      <c r="M370">
        <v>518.53596666666681</v>
      </c>
      <c r="N370">
        <v>-10.6</v>
      </c>
      <c r="O370">
        <v>61.5</v>
      </c>
      <c r="P370">
        <v>10.4</v>
      </c>
      <c r="Q370">
        <v>10.6</v>
      </c>
      <c r="R370">
        <v>34.4</v>
      </c>
    </row>
    <row r="371" spans="1:18">
      <c r="A371" t="s">
        <v>7778</v>
      </c>
      <c r="B371" t="s">
        <v>8276</v>
      </c>
      <c r="C371" s="607" t="s">
        <v>360</v>
      </c>
      <c r="D371">
        <v>288</v>
      </c>
      <c r="E371">
        <v>20</v>
      </c>
      <c r="F371">
        <v>104</v>
      </c>
      <c r="G371">
        <v>43.39294814814815</v>
      </c>
      <c r="H371" t="s">
        <v>8294</v>
      </c>
      <c r="I371" t="s">
        <v>8294</v>
      </c>
      <c r="J371">
        <v>48.3</v>
      </c>
      <c r="K371">
        <v>12.8</v>
      </c>
      <c r="L371">
        <v>2095.8793955555557</v>
      </c>
      <c r="M371">
        <v>555.42973629629637</v>
      </c>
      <c r="N371">
        <v>-13.2</v>
      </c>
      <c r="O371">
        <v>62.1</v>
      </c>
      <c r="P371">
        <v>9.1999999999999993</v>
      </c>
      <c r="Q371">
        <v>9.1</v>
      </c>
      <c r="R371">
        <v>29.9</v>
      </c>
    </row>
    <row r="372" spans="1:18">
      <c r="A372" t="s">
        <v>7658</v>
      </c>
      <c r="B372" t="s">
        <v>8276</v>
      </c>
      <c r="C372" s="607" t="s">
        <v>360</v>
      </c>
      <c r="D372">
        <v>288</v>
      </c>
      <c r="E372">
        <v>21</v>
      </c>
      <c r="F372">
        <v>102</v>
      </c>
      <c r="G372">
        <v>21.334599999999998</v>
      </c>
      <c r="H372" t="s">
        <v>8294</v>
      </c>
      <c r="I372" t="s">
        <v>8294</v>
      </c>
      <c r="J372">
        <v>45.7</v>
      </c>
      <c r="K372">
        <v>13.7</v>
      </c>
      <c r="L372">
        <v>974.99122</v>
      </c>
      <c r="M372">
        <v>292.28401999999994</v>
      </c>
      <c r="N372">
        <v>-10.9</v>
      </c>
      <c r="O372">
        <v>60.3</v>
      </c>
      <c r="P372">
        <v>10.5</v>
      </c>
      <c r="Q372">
        <v>64.8</v>
      </c>
      <c r="R372">
        <v>30.2</v>
      </c>
    </row>
    <row r="373" spans="1:18">
      <c r="A373" t="s">
        <v>8879</v>
      </c>
      <c r="B373" t="s">
        <v>8276</v>
      </c>
      <c r="C373" s="607" t="s">
        <v>360</v>
      </c>
      <c r="D373">
        <v>288</v>
      </c>
      <c r="E373">
        <v>22</v>
      </c>
      <c r="F373">
        <v>102</v>
      </c>
      <c r="G373">
        <v>41.653266666666667</v>
      </c>
      <c r="H373" t="s">
        <v>8294</v>
      </c>
      <c r="I373" t="s">
        <v>8294</v>
      </c>
      <c r="J373">
        <v>48.5</v>
      </c>
      <c r="K373">
        <v>12</v>
      </c>
      <c r="L373">
        <v>2020.1834333333334</v>
      </c>
      <c r="M373">
        <v>499.83920000000001</v>
      </c>
      <c r="N373">
        <v>-7.4</v>
      </c>
      <c r="O373">
        <v>62.9</v>
      </c>
      <c r="P373">
        <v>8.6999999999999993</v>
      </c>
      <c r="Q373">
        <v>13.3</v>
      </c>
      <c r="R373">
        <v>28.3</v>
      </c>
    </row>
    <row r="374" spans="1:18">
      <c r="A374" t="s">
        <v>7711</v>
      </c>
      <c r="B374" t="s">
        <v>8274</v>
      </c>
      <c r="C374" s="607" t="s">
        <v>360</v>
      </c>
      <c r="D374">
        <v>289</v>
      </c>
      <c r="E374">
        <v>11</v>
      </c>
      <c r="F374">
        <v>107</v>
      </c>
      <c r="G374">
        <v>20.928444444444445</v>
      </c>
      <c r="H374" t="s">
        <v>8294</v>
      </c>
      <c r="I374" t="s">
        <v>8294</v>
      </c>
      <c r="J374">
        <v>47.6</v>
      </c>
      <c r="K374">
        <v>12.8</v>
      </c>
      <c r="L374">
        <v>996.19395555555559</v>
      </c>
      <c r="M374">
        <v>267.88408888888893</v>
      </c>
      <c r="N374">
        <v>-10.4</v>
      </c>
      <c r="O374">
        <v>64.2</v>
      </c>
      <c r="P374">
        <v>9.8000000000000007</v>
      </c>
      <c r="Q374">
        <v>13.7</v>
      </c>
      <c r="R374">
        <v>29.4</v>
      </c>
    </row>
    <row r="375" spans="1:18">
      <c r="A375" t="s">
        <v>7739</v>
      </c>
      <c r="B375" t="s">
        <v>8274</v>
      </c>
      <c r="C375" s="607" t="s">
        <v>360</v>
      </c>
      <c r="D375">
        <v>289</v>
      </c>
      <c r="E375">
        <v>12</v>
      </c>
      <c r="F375">
        <v>105</v>
      </c>
      <c r="G375">
        <v>24.199466666666666</v>
      </c>
      <c r="H375" t="s">
        <v>8294</v>
      </c>
      <c r="I375" t="s">
        <v>8294</v>
      </c>
      <c r="J375">
        <v>47.1</v>
      </c>
      <c r="K375">
        <v>12.6</v>
      </c>
      <c r="L375">
        <v>1139.7948799999999</v>
      </c>
      <c r="M375">
        <v>304.91327999999999</v>
      </c>
      <c r="N375">
        <v>-13.5</v>
      </c>
      <c r="O375">
        <v>59.2</v>
      </c>
      <c r="P375">
        <v>11.3</v>
      </c>
      <c r="Q375">
        <v>12.5</v>
      </c>
      <c r="R375">
        <v>28.8</v>
      </c>
    </row>
    <row r="376" spans="1:18">
      <c r="A376" t="s">
        <v>7803</v>
      </c>
      <c r="B376" t="s">
        <v>8274</v>
      </c>
      <c r="C376" s="607" t="s">
        <v>360</v>
      </c>
      <c r="D376">
        <v>289</v>
      </c>
      <c r="E376">
        <v>13</v>
      </c>
      <c r="F376">
        <v>104</v>
      </c>
      <c r="G376">
        <v>26.272711111111107</v>
      </c>
      <c r="H376" t="s">
        <v>8294</v>
      </c>
      <c r="I376" t="s">
        <v>8294</v>
      </c>
      <c r="J376">
        <v>47.5</v>
      </c>
      <c r="K376">
        <v>11.5</v>
      </c>
      <c r="L376">
        <v>1247.9537777777775</v>
      </c>
      <c r="M376">
        <v>302.13617777777773</v>
      </c>
      <c r="N376">
        <v>-14.4</v>
      </c>
      <c r="O376">
        <v>62.9</v>
      </c>
      <c r="P376">
        <v>9.3000000000000007</v>
      </c>
      <c r="Q376">
        <v>11.8</v>
      </c>
      <c r="R376">
        <v>26.4</v>
      </c>
    </row>
    <row r="377" spans="1:18">
      <c r="A377" t="s">
        <v>7682</v>
      </c>
      <c r="B377" t="s">
        <v>8274</v>
      </c>
      <c r="C377" s="607" t="s">
        <v>360</v>
      </c>
      <c r="D377">
        <v>289</v>
      </c>
      <c r="E377">
        <v>14</v>
      </c>
      <c r="F377">
        <v>105</v>
      </c>
      <c r="G377">
        <v>19.240666666666666</v>
      </c>
      <c r="H377" t="s">
        <v>8294</v>
      </c>
      <c r="I377" t="s">
        <v>8294</v>
      </c>
      <c r="J377">
        <v>48.2</v>
      </c>
      <c r="K377">
        <v>12.4</v>
      </c>
      <c r="L377">
        <v>927.40013333333332</v>
      </c>
      <c r="M377">
        <v>238.58426666666665</v>
      </c>
      <c r="N377">
        <v>-11.8</v>
      </c>
      <c r="O377">
        <v>63.4</v>
      </c>
      <c r="P377">
        <v>9.3000000000000007</v>
      </c>
      <c r="Q377">
        <v>10.7</v>
      </c>
      <c r="R377">
        <v>29</v>
      </c>
    </row>
    <row r="378" spans="1:18">
      <c r="A378" t="s">
        <v>8886</v>
      </c>
      <c r="B378" t="s">
        <v>8274</v>
      </c>
      <c r="C378" s="607" t="s">
        <v>360</v>
      </c>
      <c r="D378">
        <v>289</v>
      </c>
      <c r="E378">
        <v>15</v>
      </c>
      <c r="F378">
        <v>101</v>
      </c>
      <c r="G378">
        <v>20.65731111111111</v>
      </c>
      <c r="H378" t="s">
        <v>8294</v>
      </c>
      <c r="I378" t="s">
        <v>8294</v>
      </c>
      <c r="J378">
        <v>49</v>
      </c>
      <c r="K378">
        <v>12.2</v>
      </c>
      <c r="L378">
        <v>1012.2082444444444</v>
      </c>
      <c r="M378">
        <v>252.01919555555551</v>
      </c>
      <c r="N378">
        <v>-7.6</v>
      </c>
      <c r="O378">
        <v>62.6</v>
      </c>
      <c r="P378">
        <v>8.5</v>
      </c>
      <c r="Q378">
        <v>47.3</v>
      </c>
      <c r="R378">
        <v>29</v>
      </c>
    </row>
    <row r="379" spans="1:18">
      <c r="A379" t="s">
        <v>7394</v>
      </c>
      <c r="B379" t="s">
        <v>8274</v>
      </c>
      <c r="C379" s="607" t="s">
        <v>360</v>
      </c>
      <c r="D379">
        <v>289</v>
      </c>
      <c r="E379">
        <v>16</v>
      </c>
      <c r="F379">
        <v>100</v>
      </c>
      <c r="G379">
        <v>30.010140740740741</v>
      </c>
      <c r="H379" t="s">
        <v>8294</v>
      </c>
      <c r="I379" t="s">
        <v>8294</v>
      </c>
      <c r="J379">
        <v>48.5</v>
      </c>
      <c r="K379">
        <v>13.2</v>
      </c>
      <c r="L379">
        <v>1455.4918259259259</v>
      </c>
      <c r="M379">
        <v>396.13385777777779</v>
      </c>
      <c r="N379">
        <v>-10.5</v>
      </c>
      <c r="O379">
        <v>62.8</v>
      </c>
      <c r="P379">
        <v>9.5</v>
      </c>
      <c r="Q379">
        <v>10</v>
      </c>
      <c r="R379">
        <v>31.1</v>
      </c>
    </row>
    <row r="380" spans="1:18">
      <c r="A380" t="s">
        <v>7771</v>
      </c>
      <c r="B380" t="s">
        <v>8276</v>
      </c>
      <c r="C380" s="607" t="s">
        <v>360</v>
      </c>
      <c r="D380">
        <v>289</v>
      </c>
      <c r="E380">
        <v>17</v>
      </c>
      <c r="F380">
        <v>105</v>
      </c>
      <c r="G380">
        <v>36.196118518518517</v>
      </c>
      <c r="H380" t="s">
        <v>8294</v>
      </c>
      <c r="I380" t="s">
        <v>8294</v>
      </c>
      <c r="J380">
        <v>47.2</v>
      </c>
      <c r="K380">
        <v>13.3</v>
      </c>
      <c r="L380">
        <v>1708.4567940740742</v>
      </c>
      <c r="M380">
        <v>481.4083762962963</v>
      </c>
      <c r="N380">
        <v>-11.9</v>
      </c>
      <c r="O380">
        <v>63.1</v>
      </c>
      <c r="P380">
        <v>8.6999999999999993</v>
      </c>
      <c r="Q380">
        <v>9.8000000000000007</v>
      </c>
      <c r="R380">
        <v>30.4</v>
      </c>
    </row>
    <row r="381" spans="1:18">
      <c r="A381" t="s">
        <v>7774</v>
      </c>
      <c r="B381" t="s">
        <v>8276</v>
      </c>
      <c r="C381" s="607" t="s">
        <v>360</v>
      </c>
      <c r="D381">
        <v>289</v>
      </c>
      <c r="E381">
        <v>18</v>
      </c>
      <c r="F381">
        <v>104</v>
      </c>
      <c r="G381">
        <v>33.791851851851852</v>
      </c>
      <c r="H381" t="s">
        <v>8294</v>
      </c>
      <c r="I381" t="s">
        <v>8294</v>
      </c>
      <c r="J381">
        <v>46.3</v>
      </c>
      <c r="K381">
        <v>14.7</v>
      </c>
      <c r="L381">
        <v>1564.5627407407408</v>
      </c>
      <c r="M381">
        <v>496.7402222222222</v>
      </c>
      <c r="N381">
        <v>-8.8000000000000007</v>
      </c>
      <c r="O381">
        <v>62.4</v>
      </c>
      <c r="P381">
        <v>9.9</v>
      </c>
      <c r="Q381">
        <v>9.1</v>
      </c>
      <c r="R381">
        <v>32.9</v>
      </c>
    </row>
    <row r="382" spans="1:18">
      <c r="A382" t="s">
        <v>8877</v>
      </c>
      <c r="B382" t="s">
        <v>8276</v>
      </c>
      <c r="C382" s="607" t="s">
        <v>360</v>
      </c>
      <c r="D382">
        <v>289</v>
      </c>
      <c r="E382">
        <v>19</v>
      </c>
      <c r="F382">
        <v>107</v>
      </c>
      <c r="G382">
        <v>23.705111111111108</v>
      </c>
      <c r="H382" t="s">
        <v>8294</v>
      </c>
      <c r="I382" t="s">
        <v>8294</v>
      </c>
      <c r="J382">
        <v>46.9</v>
      </c>
      <c r="K382">
        <v>16.5</v>
      </c>
      <c r="L382">
        <v>1111.7697111111108</v>
      </c>
      <c r="M382">
        <v>391.1343333333333</v>
      </c>
      <c r="N382">
        <v>36.799999999999997</v>
      </c>
      <c r="O382">
        <v>68.2</v>
      </c>
      <c r="P382">
        <v>4</v>
      </c>
      <c r="Q382">
        <v>58</v>
      </c>
      <c r="R382">
        <v>37.299999999999997</v>
      </c>
    </row>
    <row r="383" spans="1:18">
      <c r="A383" t="s">
        <v>7715</v>
      </c>
      <c r="B383" t="s">
        <v>8276</v>
      </c>
      <c r="C383" s="607" t="s">
        <v>360</v>
      </c>
      <c r="D383">
        <v>289</v>
      </c>
      <c r="E383">
        <v>20</v>
      </c>
      <c r="F383">
        <v>106</v>
      </c>
      <c r="G383">
        <v>25.681807407407405</v>
      </c>
      <c r="H383" t="s">
        <v>8294</v>
      </c>
      <c r="I383" t="s">
        <v>8294</v>
      </c>
      <c r="J383">
        <v>46.2</v>
      </c>
      <c r="K383">
        <v>15.7</v>
      </c>
      <c r="L383">
        <v>1186.4995022222222</v>
      </c>
      <c r="M383">
        <v>403.20437629629623</v>
      </c>
      <c r="N383">
        <v>-7.3</v>
      </c>
      <c r="O383">
        <v>60.7</v>
      </c>
      <c r="P383">
        <v>9.6999999999999993</v>
      </c>
      <c r="Q383">
        <v>19.3</v>
      </c>
      <c r="R383">
        <v>35</v>
      </c>
    </row>
    <row r="384" spans="1:18">
      <c r="A384" t="s">
        <v>7661</v>
      </c>
      <c r="B384" t="s">
        <v>8276</v>
      </c>
      <c r="C384" s="607" t="s">
        <v>360</v>
      </c>
      <c r="D384">
        <v>289</v>
      </c>
      <c r="E384">
        <v>21</v>
      </c>
      <c r="F384">
        <v>105</v>
      </c>
      <c r="G384">
        <v>31.527688888888893</v>
      </c>
      <c r="H384" t="s">
        <v>8294</v>
      </c>
      <c r="I384" t="s">
        <v>8294</v>
      </c>
      <c r="J384">
        <v>44.3</v>
      </c>
      <c r="K384">
        <v>15</v>
      </c>
      <c r="L384">
        <v>1396.6766177777779</v>
      </c>
      <c r="M384">
        <v>472.91533333333336</v>
      </c>
      <c r="N384">
        <v>-8.1</v>
      </c>
      <c r="O384">
        <v>59.3</v>
      </c>
      <c r="P384">
        <v>10.8</v>
      </c>
      <c r="Q384">
        <v>55.5</v>
      </c>
      <c r="R384">
        <v>32</v>
      </c>
    </row>
    <row r="385" spans="1:18">
      <c r="A385" t="s">
        <v>7754</v>
      </c>
      <c r="B385" t="s">
        <v>8276</v>
      </c>
      <c r="C385" s="607" t="s">
        <v>360</v>
      </c>
      <c r="D385">
        <v>289</v>
      </c>
      <c r="E385">
        <v>22</v>
      </c>
      <c r="F385">
        <v>104</v>
      </c>
      <c r="G385">
        <v>45.86399999999999</v>
      </c>
      <c r="H385" t="s">
        <v>8294</v>
      </c>
      <c r="I385" t="s">
        <v>8294</v>
      </c>
      <c r="J385">
        <v>47</v>
      </c>
      <c r="K385">
        <v>13.1</v>
      </c>
      <c r="L385">
        <v>2155.6079999999997</v>
      </c>
      <c r="M385">
        <v>600.81839999999988</v>
      </c>
      <c r="N385">
        <v>-11.8</v>
      </c>
      <c r="O385">
        <v>65.099999999999994</v>
      </c>
      <c r="P385">
        <v>8.9</v>
      </c>
      <c r="Q385">
        <v>13.3</v>
      </c>
      <c r="R385">
        <v>29.8</v>
      </c>
    </row>
    <row r="386" spans="1:18">
      <c r="A386" t="s">
        <v>8878</v>
      </c>
      <c r="B386" t="s">
        <v>8274</v>
      </c>
      <c r="C386" s="607" t="s">
        <v>360</v>
      </c>
      <c r="D386">
        <v>290</v>
      </c>
      <c r="E386">
        <v>11</v>
      </c>
      <c r="F386">
        <v>108</v>
      </c>
      <c r="G386">
        <v>23.341422222222228</v>
      </c>
      <c r="H386" t="s">
        <v>8294</v>
      </c>
      <c r="I386" t="s">
        <v>8294</v>
      </c>
      <c r="J386">
        <v>48.4</v>
      </c>
      <c r="K386">
        <v>12.1</v>
      </c>
      <c r="L386">
        <v>1129.7248355555557</v>
      </c>
      <c r="M386">
        <v>282.43120888888893</v>
      </c>
      <c r="N386">
        <v>-13</v>
      </c>
      <c r="O386">
        <v>62.2</v>
      </c>
      <c r="P386">
        <v>9.1999999999999993</v>
      </c>
      <c r="Q386">
        <v>13</v>
      </c>
      <c r="R386">
        <v>28.3</v>
      </c>
    </row>
    <row r="387" spans="1:18">
      <c r="A387" t="s">
        <v>7802</v>
      </c>
      <c r="B387" t="s">
        <v>8274</v>
      </c>
      <c r="C387" s="607" t="s">
        <v>360</v>
      </c>
      <c r="D387">
        <v>290</v>
      </c>
      <c r="E387">
        <v>12</v>
      </c>
      <c r="F387">
        <v>104</v>
      </c>
      <c r="G387">
        <v>29.367333333333328</v>
      </c>
      <c r="H387" t="s">
        <v>8294</v>
      </c>
      <c r="I387" t="s">
        <v>8294</v>
      </c>
      <c r="J387">
        <v>47.5</v>
      </c>
      <c r="K387">
        <v>11.8</v>
      </c>
      <c r="L387">
        <v>1394.948333333333</v>
      </c>
      <c r="M387">
        <v>346.53453333333329</v>
      </c>
      <c r="N387">
        <v>-13.2</v>
      </c>
      <c r="O387">
        <v>62.7</v>
      </c>
      <c r="P387">
        <v>9.4</v>
      </c>
      <c r="Q387">
        <v>12</v>
      </c>
      <c r="R387">
        <v>27</v>
      </c>
    </row>
    <row r="388" spans="1:18">
      <c r="A388" t="s">
        <v>7394</v>
      </c>
      <c r="B388" t="s">
        <v>8274</v>
      </c>
      <c r="C388" s="607" t="s">
        <v>360</v>
      </c>
      <c r="D388">
        <v>290</v>
      </c>
      <c r="E388">
        <v>13</v>
      </c>
      <c r="F388">
        <v>103</v>
      </c>
      <c r="G388">
        <v>24.925392592592591</v>
      </c>
      <c r="H388" t="s">
        <v>8294</v>
      </c>
      <c r="I388" t="s">
        <v>8294</v>
      </c>
      <c r="J388">
        <v>48.3</v>
      </c>
      <c r="K388">
        <v>13.4</v>
      </c>
      <c r="L388">
        <v>1203.896462222222</v>
      </c>
      <c r="M388">
        <v>334.00026074074071</v>
      </c>
      <c r="N388">
        <v>-11.1</v>
      </c>
      <c r="O388">
        <v>63.1</v>
      </c>
      <c r="P388">
        <v>9.8000000000000007</v>
      </c>
      <c r="Q388">
        <v>9.3000000000000007</v>
      </c>
      <c r="R388">
        <v>31.4</v>
      </c>
    </row>
    <row r="389" spans="1:18">
      <c r="A389" t="s">
        <v>7654</v>
      </c>
      <c r="B389" t="s">
        <v>8274</v>
      </c>
      <c r="C389" s="607" t="s">
        <v>360</v>
      </c>
      <c r="D389">
        <v>290</v>
      </c>
      <c r="E389">
        <v>14</v>
      </c>
      <c r="F389">
        <v>106</v>
      </c>
      <c r="G389">
        <v>17.571762962962961</v>
      </c>
      <c r="H389" t="s">
        <v>8294</v>
      </c>
      <c r="I389" t="s">
        <v>8294</v>
      </c>
      <c r="J389" t="s">
        <v>8294</v>
      </c>
      <c r="K389" t="s">
        <v>8294</v>
      </c>
      <c r="L389" t="s">
        <v>8294</v>
      </c>
      <c r="M389" t="s">
        <v>8294</v>
      </c>
      <c r="N389" t="s">
        <v>8294</v>
      </c>
      <c r="O389" t="s">
        <v>8294</v>
      </c>
      <c r="P389" t="s">
        <v>8294</v>
      </c>
      <c r="Q389" t="s">
        <v>8294</v>
      </c>
      <c r="R389" t="s">
        <v>8294</v>
      </c>
    </row>
    <row r="390" spans="1:18">
      <c r="A390" t="s">
        <v>7676</v>
      </c>
      <c r="B390" t="s">
        <v>8274</v>
      </c>
      <c r="C390" s="607" t="s">
        <v>360</v>
      </c>
      <c r="D390">
        <v>290</v>
      </c>
      <c r="E390">
        <v>15</v>
      </c>
      <c r="F390">
        <v>103</v>
      </c>
      <c r="G390">
        <v>22.011888888888887</v>
      </c>
      <c r="H390" t="s">
        <v>8294</v>
      </c>
      <c r="I390" t="s">
        <v>8294</v>
      </c>
      <c r="J390">
        <v>48.3</v>
      </c>
      <c r="K390">
        <v>12.6</v>
      </c>
      <c r="L390">
        <v>1063.1742333333332</v>
      </c>
      <c r="M390">
        <v>277.34979999999996</v>
      </c>
      <c r="N390">
        <v>-13.8</v>
      </c>
      <c r="O390">
        <v>63.8</v>
      </c>
      <c r="P390">
        <v>8.6</v>
      </c>
      <c r="Q390">
        <v>11.2</v>
      </c>
      <c r="R390">
        <v>29.6</v>
      </c>
    </row>
    <row r="391" spans="1:18">
      <c r="A391" t="s">
        <v>7703</v>
      </c>
      <c r="B391" t="s">
        <v>8274</v>
      </c>
      <c r="C391" s="607" t="s">
        <v>360</v>
      </c>
      <c r="D391">
        <v>290</v>
      </c>
      <c r="E391">
        <v>16</v>
      </c>
      <c r="F391">
        <v>103</v>
      </c>
      <c r="G391">
        <v>23.02782222222222</v>
      </c>
      <c r="H391" t="s">
        <v>8294</v>
      </c>
      <c r="I391" t="s">
        <v>8294</v>
      </c>
      <c r="J391">
        <v>46.9</v>
      </c>
      <c r="K391">
        <v>14.1</v>
      </c>
      <c r="L391">
        <v>1080.0048622222221</v>
      </c>
      <c r="M391">
        <v>324.69229333333328</v>
      </c>
      <c r="N391">
        <v>-8.3000000000000007</v>
      </c>
      <c r="O391">
        <v>59.4</v>
      </c>
      <c r="P391">
        <v>11.1</v>
      </c>
      <c r="Q391">
        <v>11</v>
      </c>
      <c r="R391">
        <v>32</v>
      </c>
    </row>
    <row r="392" spans="1:18">
      <c r="A392" t="s">
        <v>7756</v>
      </c>
      <c r="B392" t="s">
        <v>8276</v>
      </c>
      <c r="C392" s="607" t="s">
        <v>360</v>
      </c>
      <c r="D392">
        <v>290</v>
      </c>
      <c r="E392">
        <v>17</v>
      </c>
      <c r="F392">
        <v>100</v>
      </c>
      <c r="G392">
        <v>36.951807407407408</v>
      </c>
      <c r="H392" t="s">
        <v>8294</v>
      </c>
      <c r="I392" t="s">
        <v>8294</v>
      </c>
      <c r="J392">
        <v>44.4</v>
      </c>
      <c r="K392">
        <v>15.9</v>
      </c>
      <c r="L392">
        <v>1640.6602488888889</v>
      </c>
      <c r="M392">
        <v>587.53373777777779</v>
      </c>
      <c r="N392">
        <v>-12</v>
      </c>
      <c r="O392">
        <v>60.6</v>
      </c>
      <c r="P392">
        <v>10.7</v>
      </c>
      <c r="Q392">
        <v>13.8</v>
      </c>
      <c r="R392">
        <v>34.1</v>
      </c>
    </row>
    <row r="393" spans="1:18">
      <c r="A393" t="s">
        <v>7825</v>
      </c>
      <c r="B393" t="s">
        <v>8276</v>
      </c>
      <c r="C393" s="607" t="s">
        <v>360</v>
      </c>
      <c r="D393">
        <v>290</v>
      </c>
      <c r="E393">
        <v>18</v>
      </c>
      <c r="F393">
        <v>105</v>
      </c>
      <c r="G393">
        <v>31.561444444444447</v>
      </c>
      <c r="H393" t="s">
        <v>8294</v>
      </c>
      <c r="I393" t="s">
        <v>8294</v>
      </c>
      <c r="J393">
        <v>48.4</v>
      </c>
      <c r="K393">
        <v>16</v>
      </c>
      <c r="L393">
        <v>1527.5739111111111</v>
      </c>
      <c r="M393">
        <v>504.98311111111116</v>
      </c>
      <c r="N393">
        <v>30.7</v>
      </c>
      <c r="O393">
        <v>69.8</v>
      </c>
      <c r="P393">
        <v>4</v>
      </c>
      <c r="Q393">
        <v>72.2</v>
      </c>
      <c r="R393">
        <v>37.5</v>
      </c>
    </row>
    <row r="394" spans="1:18">
      <c r="A394" t="s">
        <v>7662</v>
      </c>
      <c r="B394" t="s">
        <v>8276</v>
      </c>
      <c r="C394" s="607" t="s">
        <v>360</v>
      </c>
      <c r="D394">
        <v>290</v>
      </c>
      <c r="E394">
        <v>19</v>
      </c>
      <c r="F394">
        <v>105</v>
      </c>
      <c r="G394">
        <v>24.408533333333335</v>
      </c>
      <c r="H394" t="s">
        <v>8294</v>
      </c>
      <c r="I394" t="s">
        <v>8294</v>
      </c>
      <c r="J394">
        <v>42.3</v>
      </c>
      <c r="K394">
        <v>17.100000000000001</v>
      </c>
      <c r="L394">
        <v>1032.4809599999999</v>
      </c>
      <c r="M394">
        <v>417.38592000000006</v>
      </c>
      <c r="N394">
        <v>-10.5</v>
      </c>
      <c r="O394">
        <v>55.6</v>
      </c>
      <c r="P394">
        <v>13.9</v>
      </c>
      <c r="Q394">
        <v>19.8</v>
      </c>
      <c r="R394">
        <v>35.1</v>
      </c>
    </row>
    <row r="395" spans="1:18">
      <c r="A395" t="s">
        <v>7804</v>
      </c>
      <c r="B395" t="s">
        <v>8276</v>
      </c>
      <c r="C395" s="607" t="s">
        <v>360</v>
      </c>
      <c r="D395">
        <v>290</v>
      </c>
      <c r="E395">
        <v>20</v>
      </c>
      <c r="F395" t="s">
        <v>8294</v>
      </c>
      <c r="G395" t="s">
        <v>8294</v>
      </c>
      <c r="H395" t="s">
        <v>8294</v>
      </c>
      <c r="I395" t="s">
        <v>8294</v>
      </c>
      <c r="J395" t="s">
        <v>8294</v>
      </c>
      <c r="K395" t="s">
        <v>8294</v>
      </c>
      <c r="L395" t="s">
        <v>8294</v>
      </c>
      <c r="M395" t="s">
        <v>8294</v>
      </c>
      <c r="N395" t="s">
        <v>8294</v>
      </c>
      <c r="O395" t="s">
        <v>8294</v>
      </c>
      <c r="P395" t="s">
        <v>8294</v>
      </c>
      <c r="Q395" t="s">
        <v>8294</v>
      </c>
      <c r="R395" t="s">
        <v>8294</v>
      </c>
    </row>
    <row r="396" spans="1:18">
      <c r="A396" t="s">
        <v>7762</v>
      </c>
      <c r="B396" t="s">
        <v>8276</v>
      </c>
      <c r="C396" s="607" t="s">
        <v>360</v>
      </c>
      <c r="D396">
        <v>290</v>
      </c>
      <c r="E396">
        <v>21</v>
      </c>
      <c r="F396">
        <v>106</v>
      </c>
      <c r="G396">
        <v>40.002874074074079</v>
      </c>
      <c r="H396" t="s">
        <v>8294</v>
      </c>
      <c r="I396" t="s">
        <v>8294</v>
      </c>
      <c r="J396">
        <v>47.6</v>
      </c>
      <c r="K396">
        <v>13.3</v>
      </c>
      <c r="L396">
        <v>1904.1368059259262</v>
      </c>
      <c r="M396">
        <v>532.0382251851853</v>
      </c>
      <c r="N396">
        <v>-12.1</v>
      </c>
      <c r="O396">
        <v>62.9</v>
      </c>
      <c r="P396">
        <v>9.1</v>
      </c>
      <c r="Q396">
        <v>13.1</v>
      </c>
      <c r="R396">
        <v>30.6</v>
      </c>
    </row>
    <row r="397" spans="1:18">
      <c r="A397" t="s">
        <v>7772</v>
      </c>
      <c r="B397" t="s">
        <v>8276</v>
      </c>
      <c r="C397" s="607" t="s">
        <v>360</v>
      </c>
      <c r="D397">
        <v>290</v>
      </c>
      <c r="E397">
        <v>22</v>
      </c>
      <c r="F397">
        <v>106</v>
      </c>
      <c r="G397">
        <v>40.888140740740738</v>
      </c>
      <c r="H397" t="s">
        <v>8294</v>
      </c>
      <c r="I397" t="s">
        <v>8294</v>
      </c>
      <c r="J397">
        <v>46.4</v>
      </c>
      <c r="K397">
        <v>13.8</v>
      </c>
      <c r="L397">
        <v>1897.2097303703702</v>
      </c>
      <c r="M397">
        <v>564.2563422222222</v>
      </c>
      <c r="N397">
        <v>-11.7</v>
      </c>
      <c r="O397">
        <v>64</v>
      </c>
      <c r="P397">
        <v>8.8000000000000007</v>
      </c>
      <c r="Q397">
        <v>12.1</v>
      </c>
      <c r="R397">
        <v>30.9</v>
      </c>
    </row>
    <row r="398" spans="1:18">
      <c r="A398" t="s">
        <v>7700</v>
      </c>
      <c r="B398" t="s">
        <v>8274</v>
      </c>
      <c r="C398" s="607" t="s">
        <v>360</v>
      </c>
      <c r="D398">
        <v>291</v>
      </c>
      <c r="E398">
        <v>11</v>
      </c>
      <c r="F398">
        <v>103</v>
      </c>
      <c r="G398">
        <v>22.713496296296295</v>
      </c>
      <c r="H398" t="s">
        <v>8294</v>
      </c>
      <c r="I398" t="s">
        <v>8294</v>
      </c>
      <c r="J398">
        <v>48.3</v>
      </c>
      <c r="K398">
        <v>13.2</v>
      </c>
      <c r="L398">
        <v>1097.061871111111</v>
      </c>
      <c r="M398">
        <v>299.81815111111109</v>
      </c>
      <c r="N398">
        <v>-12.2</v>
      </c>
      <c r="O398">
        <v>62.7</v>
      </c>
      <c r="P398">
        <v>9.1999999999999993</v>
      </c>
      <c r="Q398">
        <v>10.1</v>
      </c>
      <c r="R398">
        <v>30.9</v>
      </c>
    </row>
    <row r="399" spans="1:18">
      <c r="A399" t="s">
        <v>7690</v>
      </c>
      <c r="B399" t="s">
        <v>8274</v>
      </c>
      <c r="C399" s="607" t="s">
        <v>360</v>
      </c>
      <c r="D399">
        <v>291</v>
      </c>
      <c r="E399">
        <v>12</v>
      </c>
      <c r="F399">
        <v>107</v>
      </c>
      <c r="G399">
        <v>18.090799999999998</v>
      </c>
      <c r="H399" t="s">
        <v>8294</v>
      </c>
      <c r="I399" t="s">
        <v>8294</v>
      </c>
      <c r="J399">
        <v>46.8</v>
      </c>
      <c r="K399">
        <v>14.9</v>
      </c>
      <c r="L399">
        <v>846.6494399999998</v>
      </c>
      <c r="M399">
        <v>269.55291999999997</v>
      </c>
      <c r="N399">
        <v>-7</v>
      </c>
      <c r="O399">
        <v>70.400000000000006</v>
      </c>
      <c r="P399">
        <v>7.5</v>
      </c>
      <c r="Q399">
        <v>23.1</v>
      </c>
      <c r="R399">
        <v>33.700000000000003</v>
      </c>
    </row>
    <row r="400" spans="1:18">
      <c r="A400" t="s">
        <v>7743</v>
      </c>
      <c r="B400" t="s">
        <v>8274</v>
      </c>
      <c r="C400" s="607" t="s">
        <v>360</v>
      </c>
      <c r="D400">
        <v>291</v>
      </c>
      <c r="E400">
        <v>13</v>
      </c>
      <c r="F400">
        <v>106</v>
      </c>
      <c r="G400">
        <v>14.49928148148148</v>
      </c>
      <c r="H400" t="s">
        <v>8294</v>
      </c>
      <c r="I400" t="s">
        <v>8294</v>
      </c>
      <c r="J400" t="s">
        <v>8294</v>
      </c>
      <c r="K400" t="s">
        <v>8294</v>
      </c>
      <c r="L400" t="s">
        <v>8294</v>
      </c>
      <c r="M400" t="s">
        <v>8294</v>
      </c>
      <c r="N400" t="s">
        <v>8294</v>
      </c>
      <c r="O400" t="s">
        <v>8294</v>
      </c>
      <c r="P400" t="s">
        <v>8294</v>
      </c>
      <c r="Q400" t="s">
        <v>8294</v>
      </c>
      <c r="R400" t="s">
        <v>8294</v>
      </c>
    </row>
    <row r="401" spans="1:18">
      <c r="A401" t="s">
        <v>7731</v>
      </c>
      <c r="B401" t="s">
        <v>8274</v>
      </c>
      <c r="C401" s="607" t="s">
        <v>360</v>
      </c>
      <c r="D401">
        <v>291</v>
      </c>
      <c r="E401">
        <v>14</v>
      </c>
      <c r="F401">
        <v>107</v>
      </c>
      <c r="G401">
        <v>20.973451851851856</v>
      </c>
      <c r="H401" t="s">
        <v>8294</v>
      </c>
      <c r="I401" t="s">
        <v>8294</v>
      </c>
      <c r="J401">
        <v>47.8</v>
      </c>
      <c r="K401">
        <v>13.4</v>
      </c>
      <c r="L401">
        <v>1002.5309985185187</v>
      </c>
      <c r="M401">
        <v>281.04425481481485</v>
      </c>
      <c r="N401">
        <v>-14.1</v>
      </c>
      <c r="O401">
        <v>58.5</v>
      </c>
      <c r="P401">
        <v>10.8</v>
      </c>
      <c r="Q401">
        <v>15</v>
      </c>
      <c r="R401">
        <v>31.1</v>
      </c>
    </row>
    <row r="402" spans="1:18">
      <c r="A402" t="s">
        <v>7691</v>
      </c>
      <c r="B402" t="s">
        <v>8274</v>
      </c>
      <c r="C402" s="607" t="s">
        <v>360</v>
      </c>
      <c r="D402">
        <v>291</v>
      </c>
      <c r="E402">
        <v>15</v>
      </c>
      <c r="F402">
        <v>104</v>
      </c>
      <c r="G402">
        <v>22.978459259259257</v>
      </c>
      <c r="H402" t="s">
        <v>8294</v>
      </c>
      <c r="I402" t="s">
        <v>8294</v>
      </c>
      <c r="J402">
        <v>50.1</v>
      </c>
      <c r="K402">
        <v>11.6</v>
      </c>
      <c r="L402">
        <v>1151.2208088888888</v>
      </c>
      <c r="M402">
        <v>266.55012740740739</v>
      </c>
      <c r="N402">
        <v>-12.2</v>
      </c>
      <c r="O402">
        <v>64.2</v>
      </c>
      <c r="P402">
        <v>8.9</v>
      </c>
      <c r="Q402">
        <v>10.5</v>
      </c>
      <c r="R402">
        <v>28.3</v>
      </c>
    </row>
    <row r="403" spans="1:18">
      <c r="A403" t="s">
        <v>7674</v>
      </c>
      <c r="B403" t="s">
        <v>8274</v>
      </c>
      <c r="C403" s="607" t="s">
        <v>360</v>
      </c>
      <c r="D403">
        <v>291</v>
      </c>
      <c r="E403">
        <v>16</v>
      </c>
      <c r="F403">
        <v>111</v>
      </c>
      <c r="G403">
        <v>21.917518518518516</v>
      </c>
      <c r="H403" t="s">
        <v>8294</v>
      </c>
      <c r="I403" t="s">
        <v>8294</v>
      </c>
      <c r="J403">
        <v>44.7</v>
      </c>
      <c r="K403">
        <v>15.2</v>
      </c>
      <c r="L403">
        <v>979.7130777777777</v>
      </c>
      <c r="M403">
        <v>333.14628148148142</v>
      </c>
      <c r="N403">
        <v>-6.5</v>
      </c>
      <c r="O403">
        <v>58.5</v>
      </c>
      <c r="P403">
        <v>11.1</v>
      </c>
      <c r="Q403">
        <v>17.5</v>
      </c>
      <c r="R403">
        <v>32.799999999999997</v>
      </c>
    </row>
    <row r="404" spans="1:18">
      <c r="A404" t="s">
        <v>8876</v>
      </c>
      <c r="B404" t="s">
        <v>8276</v>
      </c>
      <c r="C404" s="607" t="s">
        <v>360</v>
      </c>
      <c r="D404">
        <v>291</v>
      </c>
      <c r="E404">
        <v>17</v>
      </c>
      <c r="F404">
        <v>104</v>
      </c>
      <c r="G404">
        <v>34.57875555555556</v>
      </c>
      <c r="H404" t="s">
        <v>8294</v>
      </c>
      <c r="I404" t="s">
        <v>8294</v>
      </c>
      <c r="J404">
        <v>43.4</v>
      </c>
      <c r="K404">
        <v>15.1</v>
      </c>
      <c r="L404">
        <v>1500.7179911111114</v>
      </c>
      <c r="M404">
        <v>522.1392088888889</v>
      </c>
      <c r="N404">
        <v>-12.2</v>
      </c>
      <c r="O404">
        <v>55.6</v>
      </c>
      <c r="P404">
        <v>11.8</v>
      </c>
      <c r="Q404">
        <v>14.6</v>
      </c>
      <c r="R404">
        <v>31.6</v>
      </c>
    </row>
    <row r="405" spans="1:18">
      <c r="A405" t="s">
        <v>7761</v>
      </c>
      <c r="B405" t="s">
        <v>8276</v>
      </c>
      <c r="C405" s="607" t="s">
        <v>360</v>
      </c>
      <c r="D405">
        <v>291</v>
      </c>
      <c r="E405">
        <v>18</v>
      </c>
      <c r="F405">
        <v>101</v>
      </c>
      <c r="G405">
        <v>37.370666666666658</v>
      </c>
      <c r="H405" t="s">
        <v>8294</v>
      </c>
      <c r="I405" t="s">
        <v>8294</v>
      </c>
      <c r="J405">
        <v>45.6</v>
      </c>
      <c r="K405">
        <v>14.6</v>
      </c>
      <c r="L405">
        <v>1704.1023999999998</v>
      </c>
      <c r="M405">
        <v>545.61173333333318</v>
      </c>
      <c r="N405">
        <v>-5.5</v>
      </c>
      <c r="O405">
        <v>65.3</v>
      </c>
      <c r="P405">
        <v>8.8000000000000007</v>
      </c>
      <c r="Q405">
        <v>15.9</v>
      </c>
      <c r="R405">
        <v>32.1</v>
      </c>
    </row>
    <row r="406" spans="1:18">
      <c r="A406" t="s">
        <v>7817</v>
      </c>
      <c r="B406" t="s">
        <v>8276</v>
      </c>
      <c r="C406" s="607" t="s">
        <v>360</v>
      </c>
      <c r="D406">
        <v>291</v>
      </c>
      <c r="E406">
        <v>19</v>
      </c>
      <c r="F406">
        <v>106</v>
      </c>
      <c r="G406">
        <v>16.575792592592595</v>
      </c>
      <c r="H406" t="s">
        <v>8294</v>
      </c>
      <c r="I406" t="s">
        <v>8294</v>
      </c>
      <c r="J406">
        <v>45.4</v>
      </c>
      <c r="K406">
        <v>19.2</v>
      </c>
      <c r="L406">
        <v>752.54098370370377</v>
      </c>
      <c r="M406">
        <v>318.25521777777783</v>
      </c>
      <c r="N406">
        <v>32.5</v>
      </c>
      <c r="O406">
        <v>67</v>
      </c>
      <c r="P406">
        <v>5.5</v>
      </c>
      <c r="Q406">
        <v>82.8</v>
      </c>
      <c r="R406">
        <v>42</v>
      </c>
    </row>
    <row r="407" spans="1:18">
      <c r="A407" t="s">
        <v>7714</v>
      </c>
      <c r="B407" t="s">
        <v>8276</v>
      </c>
      <c r="C407" s="607" t="s">
        <v>360</v>
      </c>
      <c r="D407">
        <v>291</v>
      </c>
      <c r="E407">
        <v>20</v>
      </c>
      <c r="F407">
        <v>106</v>
      </c>
      <c r="G407">
        <v>31.05511111111111</v>
      </c>
      <c r="H407" t="s">
        <v>8294</v>
      </c>
      <c r="I407" t="s">
        <v>8294</v>
      </c>
      <c r="J407">
        <v>45.7</v>
      </c>
      <c r="K407">
        <v>15.6</v>
      </c>
      <c r="L407">
        <v>1419.2185777777779</v>
      </c>
      <c r="M407">
        <v>484.4597333333333</v>
      </c>
      <c r="N407">
        <v>-11.4</v>
      </c>
      <c r="O407">
        <v>60.2</v>
      </c>
      <c r="P407">
        <v>10.9</v>
      </c>
      <c r="Q407">
        <v>20.3</v>
      </c>
      <c r="R407">
        <v>34.299999999999997</v>
      </c>
    </row>
    <row r="408" spans="1:18">
      <c r="A408" t="s">
        <v>7692</v>
      </c>
      <c r="B408" t="s">
        <v>8276</v>
      </c>
      <c r="C408" s="607" t="s">
        <v>360</v>
      </c>
      <c r="D408">
        <v>291</v>
      </c>
      <c r="E408">
        <v>21</v>
      </c>
      <c r="F408">
        <v>108</v>
      </c>
      <c r="G408">
        <v>23.9149037037037</v>
      </c>
      <c r="H408" t="s">
        <v>8294</v>
      </c>
      <c r="I408" t="s">
        <v>8294</v>
      </c>
      <c r="J408">
        <v>44.1</v>
      </c>
      <c r="K408">
        <v>16</v>
      </c>
      <c r="L408">
        <v>1054.6472533333333</v>
      </c>
      <c r="M408">
        <v>382.63845925925921</v>
      </c>
      <c r="N408">
        <v>-7.5</v>
      </c>
      <c r="O408">
        <v>58.6</v>
      </c>
      <c r="P408">
        <v>10.7</v>
      </c>
      <c r="Q408">
        <v>29.1</v>
      </c>
      <c r="R408">
        <v>34.200000000000003</v>
      </c>
    </row>
    <row r="409" spans="1:18">
      <c r="A409" t="s">
        <v>7695</v>
      </c>
      <c r="B409" t="s">
        <v>8276</v>
      </c>
      <c r="C409" s="607" t="s">
        <v>360</v>
      </c>
      <c r="D409">
        <v>291</v>
      </c>
      <c r="E409">
        <v>22</v>
      </c>
      <c r="F409">
        <v>105</v>
      </c>
      <c r="G409">
        <v>34.203088888888885</v>
      </c>
      <c r="H409" t="s">
        <v>8294</v>
      </c>
      <c r="I409" t="s">
        <v>8294</v>
      </c>
      <c r="J409">
        <v>47.9</v>
      </c>
      <c r="K409">
        <v>13.9</v>
      </c>
      <c r="L409">
        <v>1638.3279577777776</v>
      </c>
      <c r="M409">
        <v>475.42293555555551</v>
      </c>
      <c r="N409">
        <v>-11.7</v>
      </c>
      <c r="O409">
        <v>61.4</v>
      </c>
      <c r="P409">
        <v>11.3</v>
      </c>
      <c r="Q409">
        <v>11.4</v>
      </c>
      <c r="R409">
        <v>32.200000000000003</v>
      </c>
    </row>
    <row r="410" spans="1:18">
      <c r="A410" t="s">
        <v>7760</v>
      </c>
      <c r="B410" t="s">
        <v>8274</v>
      </c>
      <c r="C410" s="607" t="s">
        <v>360</v>
      </c>
      <c r="D410">
        <v>292</v>
      </c>
      <c r="E410">
        <v>11</v>
      </c>
      <c r="F410">
        <v>100</v>
      </c>
      <c r="G410">
        <v>27.798607407407406</v>
      </c>
      <c r="H410" t="s">
        <v>8294</v>
      </c>
      <c r="I410" t="s">
        <v>8294</v>
      </c>
      <c r="J410">
        <v>49</v>
      </c>
      <c r="K410">
        <v>12.1</v>
      </c>
      <c r="L410">
        <v>1362.131762962963</v>
      </c>
      <c r="M410">
        <v>336.36314962962962</v>
      </c>
      <c r="N410">
        <v>-13.1</v>
      </c>
      <c r="O410">
        <v>58.1</v>
      </c>
      <c r="P410">
        <v>10.4</v>
      </c>
      <c r="Q410">
        <v>7.6</v>
      </c>
      <c r="R410">
        <v>28.9</v>
      </c>
    </row>
    <row r="411" spans="1:18">
      <c r="A411" t="s">
        <v>7396</v>
      </c>
      <c r="B411" t="s">
        <v>8274</v>
      </c>
      <c r="C411" s="607" t="s">
        <v>360</v>
      </c>
      <c r="D411">
        <v>292</v>
      </c>
      <c r="E411">
        <v>12</v>
      </c>
      <c r="F411">
        <v>103</v>
      </c>
      <c r="G411">
        <v>27.739081481481481</v>
      </c>
      <c r="H411" t="s">
        <v>8294</v>
      </c>
      <c r="I411" t="s">
        <v>8294</v>
      </c>
      <c r="J411">
        <v>45.8</v>
      </c>
      <c r="K411">
        <v>14.6</v>
      </c>
      <c r="L411">
        <v>1270.4499318518517</v>
      </c>
      <c r="M411">
        <v>404.9905896296296</v>
      </c>
      <c r="N411">
        <v>-8.4</v>
      </c>
      <c r="O411">
        <v>59.3</v>
      </c>
      <c r="P411">
        <v>10.8</v>
      </c>
      <c r="Q411">
        <v>11.7</v>
      </c>
      <c r="R411">
        <v>32.200000000000003</v>
      </c>
    </row>
    <row r="412" spans="1:18">
      <c r="A412" t="s">
        <v>7717</v>
      </c>
      <c r="B412" t="s">
        <v>8274</v>
      </c>
      <c r="C412" s="607" t="s">
        <v>360</v>
      </c>
      <c r="D412">
        <v>292</v>
      </c>
      <c r="E412">
        <v>13</v>
      </c>
      <c r="F412">
        <v>105</v>
      </c>
      <c r="G412">
        <v>26.357644444444439</v>
      </c>
      <c r="H412" t="s">
        <v>8294</v>
      </c>
      <c r="I412" t="s">
        <v>8294</v>
      </c>
      <c r="J412">
        <v>48.1</v>
      </c>
      <c r="K412">
        <v>11.6</v>
      </c>
      <c r="L412">
        <v>1267.8026977777777</v>
      </c>
      <c r="M412">
        <v>305.74867555555551</v>
      </c>
      <c r="N412">
        <v>-14.2</v>
      </c>
      <c r="O412">
        <v>63.2</v>
      </c>
      <c r="P412">
        <v>10.1</v>
      </c>
      <c r="Q412">
        <v>7.1</v>
      </c>
      <c r="R412">
        <v>26.9</v>
      </c>
    </row>
    <row r="413" spans="1:18">
      <c r="A413" t="s">
        <v>7801</v>
      </c>
      <c r="B413" t="s">
        <v>8274</v>
      </c>
      <c r="C413" s="607" t="s">
        <v>360</v>
      </c>
      <c r="D413">
        <v>292</v>
      </c>
      <c r="E413">
        <v>14</v>
      </c>
      <c r="F413">
        <v>105</v>
      </c>
      <c r="G413">
        <v>23.291333333333338</v>
      </c>
      <c r="H413" t="s">
        <v>8294</v>
      </c>
      <c r="I413" t="s">
        <v>8294</v>
      </c>
      <c r="J413">
        <v>46.9</v>
      </c>
      <c r="K413">
        <v>12.6</v>
      </c>
      <c r="L413">
        <v>1092.3635333333334</v>
      </c>
      <c r="M413">
        <v>293.47080000000005</v>
      </c>
      <c r="N413">
        <v>-11.7</v>
      </c>
      <c r="O413">
        <v>61.5</v>
      </c>
      <c r="P413">
        <v>9.1999999999999993</v>
      </c>
      <c r="Q413">
        <v>9.5</v>
      </c>
      <c r="R413">
        <v>28.5</v>
      </c>
    </row>
    <row r="414" spans="1:18">
      <c r="A414" t="s">
        <v>7656</v>
      </c>
      <c r="B414" t="s">
        <v>8274</v>
      </c>
      <c r="C414" s="607" t="s">
        <v>360</v>
      </c>
      <c r="D414">
        <v>292</v>
      </c>
      <c r="E414">
        <v>15</v>
      </c>
      <c r="F414">
        <v>107</v>
      </c>
      <c r="G414">
        <v>14.577318518518517</v>
      </c>
      <c r="H414" t="s">
        <v>8294</v>
      </c>
      <c r="I414" t="s">
        <v>8294</v>
      </c>
      <c r="J414" t="s">
        <v>8294</v>
      </c>
      <c r="K414" t="s">
        <v>8294</v>
      </c>
      <c r="L414" t="s">
        <v>8294</v>
      </c>
      <c r="M414" t="s">
        <v>8294</v>
      </c>
      <c r="N414" t="s">
        <v>8294</v>
      </c>
      <c r="O414" t="s">
        <v>8294</v>
      </c>
      <c r="P414" t="s">
        <v>8294</v>
      </c>
      <c r="Q414" t="s">
        <v>8294</v>
      </c>
      <c r="R414" t="s">
        <v>8294</v>
      </c>
    </row>
    <row r="415" spans="1:18">
      <c r="A415" t="s">
        <v>7764</v>
      </c>
      <c r="B415" t="s">
        <v>8274</v>
      </c>
      <c r="C415" s="607" t="s">
        <v>360</v>
      </c>
      <c r="D415">
        <v>292</v>
      </c>
      <c r="E415">
        <v>16</v>
      </c>
      <c r="F415">
        <v>101</v>
      </c>
      <c r="G415">
        <v>31.155288888888887</v>
      </c>
      <c r="H415" t="s">
        <v>8294</v>
      </c>
      <c r="I415" t="s">
        <v>8294</v>
      </c>
      <c r="J415">
        <v>50.9</v>
      </c>
      <c r="K415">
        <v>10.5</v>
      </c>
      <c r="L415">
        <v>1585.8042044444444</v>
      </c>
      <c r="M415">
        <v>327.13053333333329</v>
      </c>
      <c r="N415">
        <v>-18.100000000000001</v>
      </c>
      <c r="O415">
        <v>66.599999999999994</v>
      </c>
      <c r="P415">
        <v>7.7</v>
      </c>
      <c r="Q415">
        <v>10.3</v>
      </c>
      <c r="R415">
        <v>26.2</v>
      </c>
    </row>
    <row r="416" spans="1:18">
      <c r="A416" t="s">
        <v>7852</v>
      </c>
      <c r="B416" t="s">
        <v>8276</v>
      </c>
      <c r="C416" s="607" t="s">
        <v>360</v>
      </c>
      <c r="D416">
        <v>292</v>
      </c>
      <c r="E416">
        <v>17</v>
      </c>
      <c r="F416">
        <v>104</v>
      </c>
      <c r="G416">
        <v>27.956859259259261</v>
      </c>
      <c r="H416" t="s">
        <v>8294</v>
      </c>
      <c r="I416" t="s">
        <v>8294</v>
      </c>
      <c r="J416">
        <v>44.3</v>
      </c>
      <c r="K416">
        <v>17.3</v>
      </c>
      <c r="L416">
        <v>1238.4888651851852</v>
      </c>
      <c r="M416">
        <v>483.65366518518522</v>
      </c>
      <c r="N416">
        <v>17.399999999999999</v>
      </c>
      <c r="O416">
        <v>65.8</v>
      </c>
      <c r="P416">
        <v>6.2</v>
      </c>
      <c r="Q416">
        <v>71.8</v>
      </c>
      <c r="R416">
        <v>37.1</v>
      </c>
    </row>
    <row r="417" spans="1:18">
      <c r="A417" t="s">
        <v>7683</v>
      </c>
      <c r="B417" t="s">
        <v>8276</v>
      </c>
      <c r="C417" s="607" t="s">
        <v>360</v>
      </c>
      <c r="D417">
        <v>292</v>
      </c>
      <c r="E417">
        <v>18</v>
      </c>
      <c r="F417">
        <v>107</v>
      </c>
      <c r="G417">
        <v>34.166429629629633</v>
      </c>
      <c r="H417" t="s">
        <v>8294</v>
      </c>
      <c r="I417" t="s">
        <v>8294</v>
      </c>
      <c r="J417">
        <v>46.5</v>
      </c>
      <c r="K417">
        <v>14.2</v>
      </c>
      <c r="L417">
        <v>1588.738977777778</v>
      </c>
      <c r="M417">
        <v>485.16330074074074</v>
      </c>
      <c r="N417">
        <v>-12.3</v>
      </c>
      <c r="O417">
        <v>60.7</v>
      </c>
      <c r="P417">
        <v>10.4</v>
      </c>
      <c r="Q417">
        <v>11.1</v>
      </c>
      <c r="R417">
        <v>31.9</v>
      </c>
    </row>
    <row r="418" spans="1:18">
      <c r="A418" t="s">
        <v>7396</v>
      </c>
      <c r="B418" t="s">
        <v>8276</v>
      </c>
      <c r="C418" s="607" t="s">
        <v>360</v>
      </c>
      <c r="D418">
        <v>292</v>
      </c>
      <c r="E418">
        <v>19</v>
      </c>
      <c r="F418">
        <v>105</v>
      </c>
      <c r="G418">
        <v>37.589533333333328</v>
      </c>
      <c r="H418" t="s">
        <v>8294</v>
      </c>
      <c r="I418" t="s">
        <v>8294</v>
      </c>
      <c r="J418">
        <v>44.7</v>
      </c>
      <c r="K418">
        <v>15.6</v>
      </c>
      <c r="L418">
        <v>1680.2521399999998</v>
      </c>
      <c r="M418">
        <v>586.39671999999996</v>
      </c>
      <c r="N418">
        <v>-10</v>
      </c>
      <c r="O418">
        <v>58.8</v>
      </c>
      <c r="P418">
        <v>11.4</v>
      </c>
      <c r="Q418">
        <v>13.7</v>
      </c>
      <c r="R418">
        <v>33.6</v>
      </c>
    </row>
    <row r="419" spans="1:18">
      <c r="A419" t="s">
        <v>7782</v>
      </c>
      <c r="B419" t="s">
        <v>8276</v>
      </c>
      <c r="C419" s="607" t="s">
        <v>360</v>
      </c>
      <c r="D419">
        <v>292</v>
      </c>
      <c r="E419">
        <v>20</v>
      </c>
      <c r="F419">
        <v>106</v>
      </c>
      <c r="G419">
        <v>34.019792592592587</v>
      </c>
      <c r="H419" t="s">
        <v>8294</v>
      </c>
      <c r="I419" t="s">
        <v>8294</v>
      </c>
      <c r="J419">
        <v>45.5</v>
      </c>
      <c r="K419">
        <v>14.5</v>
      </c>
      <c r="L419">
        <v>1547.9005629629628</v>
      </c>
      <c r="M419">
        <v>493.28699259259253</v>
      </c>
      <c r="N419">
        <v>-14.8</v>
      </c>
      <c r="O419">
        <v>60.9</v>
      </c>
      <c r="P419">
        <v>10</v>
      </c>
      <c r="Q419">
        <v>10.8</v>
      </c>
      <c r="R419">
        <v>31.8</v>
      </c>
    </row>
    <row r="420" spans="1:18">
      <c r="A420" t="s">
        <v>7752</v>
      </c>
      <c r="B420" t="s">
        <v>8276</v>
      </c>
      <c r="C420" s="607" t="s">
        <v>360</v>
      </c>
      <c r="D420">
        <v>292</v>
      </c>
      <c r="E420">
        <v>21</v>
      </c>
      <c r="F420">
        <v>111</v>
      </c>
      <c r="G420">
        <v>22.90441481481481</v>
      </c>
      <c r="H420" t="s">
        <v>8294</v>
      </c>
      <c r="I420" t="s">
        <v>8294</v>
      </c>
      <c r="J420">
        <v>49.5</v>
      </c>
      <c r="K420">
        <v>16.100000000000001</v>
      </c>
      <c r="L420">
        <v>1133.7685333333332</v>
      </c>
      <c r="M420">
        <v>368.7610785185185</v>
      </c>
      <c r="N420">
        <v>32.200000000000003</v>
      </c>
      <c r="O420">
        <v>69.099999999999994</v>
      </c>
      <c r="P420">
        <v>3.6</v>
      </c>
      <c r="Q420">
        <v>62.7</v>
      </c>
      <c r="R420">
        <v>38.799999999999997</v>
      </c>
    </row>
    <row r="421" spans="1:18">
      <c r="A421" t="s">
        <v>7698</v>
      </c>
      <c r="B421" t="s">
        <v>8276</v>
      </c>
      <c r="C421" s="607" t="s">
        <v>360</v>
      </c>
      <c r="D421">
        <v>292</v>
      </c>
      <c r="E421">
        <v>22</v>
      </c>
      <c r="F421">
        <v>103</v>
      </c>
      <c r="G421">
        <v>35.143525925925921</v>
      </c>
      <c r="H421" t="s">
        <v>8294</v>
      </c>
      <c r="I421" t="s">
        <v>8294</v>
      </c>
      <c r="J421">
        <v>46.7</v>
      </c>
      <c r="K421">
        <v>14.9</v>
      </c>
      <c r="L421">
        <v>1641.2026607407406</v>
      </c>
      <c r="M421">
        <v>523.63853629629625</v>
      </c>
      <c r="N421">
        <v>-12.4</v>
      </c>
      <c r="O421">
        <v>62.4</v>
      </c>
      <c r="P421">
        <v>10.199999999999999</v>
      </c>
      <c r="Q421">
        <v>16</v>
      </c>
      <c r="R421">
        <v>33.6</v>
      </c>
    </row>
    <row r="422" spans="1:18">
      <c r="A422" t="s">
        <v>7786</v>
      </c>
      <c r="B422" t="s">
        <v>8274</v>
      </c>
      <c r="C422" s="607" t="s">
        <v>360</v>
      </c>
      <c r="D422">
        <v>293</v>
      </c>
      <c r="E422">
        <v>11</v>
      </c>
      <c r="F422">
        <v>103</v>
      </c>
      <c r="G422">
        <v>27.400800000000004</v>
      </c>
      <c r="H422" t="s">
        <v>8294</v>
      </c>
      <c r="I422" t="s">
        <v>8294</v>
      </c>
      <c r="J422">
        <v>48.6</v>
      </c>
      <c r="K422">
        <v>12.8</v>
      </c>
      <c r="L422">
        <v>1331.6788800000002</v>
      </c>
      <c r="M422">
        <v>350.73024000000009</v>
      </c>
      <c r="N422">
        <v>-13</v>
      </c>
      <c r="O422">
        <v>61.7</v>
      </c>
      <c r="P422">
        <v>9.9</v>
      </c>
      <c r="Q422">
        <v>11.3</v>
      </c>
      <c r="R422">
        <v>30.2</v>
      </c>
    </row>
    <row r="423" spans="1:18">
      <c r="A423" t="s">
        <v>7681</v>
      </c>
      <c r="B423" t="s">
        <v>8274</v>
      </c>
      <c r="C423" s="607" t="s">
        <v>360</v>
      </c>
      <c r="D423">
        <v>293</v>
      </c>
      <c r="E423">
        <v>12</v>
      </c>
      <c r="F423">
        <v>102</v>
      </c>
      <c r="G423">
        <v>22.929096296296294</v>
      </c>
      <c r="H423" t="s">
        <v>8294</v>
      </c>
      <c r="I423" t="s">
        <v>8294</v>
      </c>
      <c r="J423">
        <v>47.2</v>
      </c>
      <c r="K423">
        <v>14.4</v>
      </c>
      <c r="L423">
        <v>1082.253345185185</v>
      </c>
      <c r="M423">
        <v>330.17898666666662</v>
      </c>
      <c r="N423">
        <v>-4.9000000000000004</v>
      </c>
      <c r="O423">
        <v>63.5</v>
      </c>
      <c r="P423">
        <v>8.8000000000000007</v>
      </c>
      <c r="Q423">
        <v>14.4</v>
      </c>
      <c r="R423">
        <v>32.9</v>
      </c>
    </row>
    <row r="424" spans="1:18">
      <c r="A424" t="s">
        <v>7834</v>
      </c>
      <c r="B424" t="s">
        <v>8274</v>
      </c>
      <c r="C424" s="607" t="s">
        <v>360</v>
      </c>
      <c r="D424">
        <v>293</v>
      </c>
      <c r="E424">
        <v>13</v>
      </c>
      <c r="F424">
        <v>100</v>
      </c>
      <c r="G424">
        <v>18.903111111111109</v>
      </c>
      <c r="H424" t="s">
        <v>8294</v>
      </c>
      <c r="I424" t="s">
        <v>8294</v>
      </c>
      <c r="J424">
        <v>49.2</v>
      </c>
      <c r="K424">
        <v>15.1</v>
      </c>
      <c r="L424">
        <v>930.03306666666663</v>
      </c>
      <c r="M424">
        <v>285.43697777777771</v>
      </c>
      <c r="N424">
        <v>36.9</v>
      </c>
      <c r="O424">
        <v>66.7</v>
      </c>
      <c r="P424">
        <v>4.3</v>
      </c>
      <c r="Q424">
        <v>59.3</v>
      </c>
      <c r="R424">
        <v>36.1</v>
      </c>
    </row>
    <row r="425" spans="1:18">
      <c r="A425" t="s">
        <v>7775</v>
      </c>
      <c r="B425" t="s">
        <v>8274</v>
      </c>
      <c r="C425" s="607" t="s">
        <v>360</v>
      </c>
      <c r="D425">
        <v>293</v>
      </c>
      <c r="E425">
        <v>14</v>
      </c>
      <c r="F425">
        <v>105</v>
      </c>
      <c r="G425">
        <v>26.216088888888883</v>
      </c>
      <c r="H425" t="s">
        <v>8294</v>
      </c>
      <c r="I425" t="s">
        <v>8294</v>
      </c>
      <c r="J425">
        <v>48.1</v>
      </c>
      <c r="K425">
        <v>12.7</v>
      </c>
      <c r="L425">
        <v>1260.9938755555554</v>
      </c>
      <c r="M425">
        <v>332.94432888888878</v>
      </c>
      <c r="N425">
        <v>-12</v>
      </c>
      <c r="O425">
        <v>62.6</v>
      </c>
      <c r="P425">
        <v>9.5</v>
      </c>
      <c r="Q425">
        <v>12.8</v>
      </c>
      <c r="R425">
        <v>29.5</v>
      </c>
    </row>
    <row r="426" spans="1:18">
      <c r="A426" t="s">
        <v>7659</v>
      </c>
      <c r="B426" t="s">
        <v>8274</v>
      </c>
      <c r="C426" s="607" t="s">
        <v>360</v>
      </c>
      <c r="D426">
        <v>293</v>
      </c>
      <c r="E426">
        <v>15</v>
      </c>
      <c r="F426">
        <v>104</v>
      </c>
      <c r="G426">
        <v>17.590637037037038</v>
      </c>
      <c r="H426" t="s">
        <v>8294</v>
      </c>
      <c r="I426" t="s">
        <v>8294</v>
      </c>
      <c r="J426">
        <v>45.4</v>
      </c>
      <c r="K426">
        <v>15.8</v>
      </c>
      <c r="L426">
        <v>798.61492148148147</v>
      </c>
      <c r="M426">
        <v>277.93206518518519</v>
      </c>
      <c r="N426">
        <v>-5.8</v>
      </c>
      <c r="O426">
        <v>61.1</v>
      </c>
      <c r="P426">
        <v>10.199999999999999</v>
      </c>
      <c r="Q426">
        <v>73.5</v>
      </c>
      <c r="R426">
        <v>34.6</v>
      </c>
    </row>
    <row r="427" spans="1:18">
      <c r="A427" t="s">
        <v>7651</v>
      </c>
      <c r="B427" t="s">
        <v>8274</v>
      </c>
      <c r="C427" s="607" t="s">
        <v>360</v>
      </c>
      <c r="D427">
        <v>293</v>
      </c>
      <c r="E427">
        <v>16</v>
      </c>
      <c r="F427">
        <v>107</v>
      </c>
      <c r="G427">
        <v>21.243133333333333</v>
      </c>
      <c r="H427" t="s">
        <v>8294</v>
      </c>
      <c r="I427" t="s">
        <v>8294</v>
      </c>
      <c r="J427">
        <v>47</v>
      </c>
      <c r="K427">
        <v>15.9</v>
      </c>
      <c r="L427">
        <v>998.42726666666658</v>
      </c>
      <c r="M427">
        <v>337.76582000000002</v>
      </c>
      <c r="N427">
        <v>31.7</v>
      </c>
      <c r="O427">
        <v>69.8</v>
      </c>
      <c r="P427">
        <v>4.8</v>
      </c>
      <c r="Q427">
        <v>68.3</v>
      </c>
      <c r="R427">
        <v>36.1</v>
      </c>
    </row>
    <row r="428" spans="1:18">
      <c r="A428" t="s">
        <v>7723</v>
      </c>
      <c r="B428" t="s">
        <v>8276</v>
      </c>
      <c r="C428" s="607" t="s">
        <v>360</v>
      </c>
      <c r="D428">
        <v>293</v>
      </c>
      <c r="E428">
        <v>17</v>
      </c>
      <c r="F428">
        <v>101</v>
      </c>
      <c r="G428">
        <v>36.951807407407408</v>
      </c>
      <c r="H428" t="s">
        <v>8294</v>
      </c>
      <c r="I428" t="s">
        <v>8294</v>
      </c>
      <c r="J428">
        <v>42.6</v>
      </c>
      <c r="K428">
        <v>16.899999999999999</v>
      </c>
      <c r="L428">
        <v>1574.1469955555556</v>
      </c>
      <c r="M428">
        <v>624.48554518518517</v>
      </c>
      <c r="N428">
        <v>-11</v>
      </c>
      <c r="O428">
        <v>54.2</v>
      </c>
      <c r="P428">
        <v>12.7</v>
      </c>
      <c r="Q428">
        <v>11.9</v>
      </c>
      <c r="R428">
        <v>35</v>
      </c>
    </row>
    <row r="429" spans="1:18">
      <c r="A429" t="s">
        <v>7704</v>
      </c>
      <c r="B429" t="s">
        <v>8276</v>
      </c>
      <c r="C429" s="607" t="s">
        <v>360</v>
      </c>
      <c r="D429">
        <v>293</v>
      </c>
      <c r="E429">
        <v>18</v>
      </c>
      <c r="F429">
        <v>107</v>
      </c>
      <c r="G429">
        <v>34.656066666666675</v>
      </c>
      <c r="H429" t="s">
        <v>8294</v>
      </c>
      <c r="I429" t="s">
        <v>8294</v>
      </c>
      <c r="J429">
        <v>42.6</v>
      </c>
      <c r="K429">
        <v>17.100000000000001</v>
      </c>
      <c r="L429">
        <v>1476.3484400000004</v>
      </c>
      <c r="M429">
        <v>592.61874000000023</v>
      </c>
      <c r="N429">
        <v>-8.5</v>
      </c>
      <c r="O429">
        <v>61.5</v>
      </c>
      <c r="P429">
        <v>9.8000000000000007</v>
      </c>
      <c r="Q429">
        <v>15.9</v>
      </c>
      <c r="R429">
        <v>35.299999999999997</v>
      </c>
    </row>
    <row r="430" spans="1:18">
      <c r="A430" t="s">
        <v>7758</v>
      </c>
      <c r="B430" t="s">
        <v>8276</v>
      </c>
      <c r="C430" s="607" t="s">
        <v>360</v>
      </c>
      <c r="D430">
        <v>293</v>
      </c>
      <c r="E430">
        <v>19</v>
      </c>
      <c r="F430">
        <v>103</v>
      </c>
      <c r="G430">
        <v>36.6128</v>
      </c>
      <c r="H430" t="s">
        <v>8294</v>
      </c>
      <c r="I430" t="s">
        <v>8294</v>
      </c>
      <c r="J430">
        <v>46.1</v>
      </c>
      <c r="K430">
        <v>15.2</v>
      </c>
      <c r="L430">
        <v>1687.8500800000002</v>
      </c>
      <c r="M430">
        <v>556.51455999999996</v>
      </c>
      <c r="N430">
        <v>-11.2</v>
      </c>
      <c r="O430">
        <v>59.2</v>
      </c>
      <c r="P430">
        <v>11.7</v>
      </c>
      <c r="Q430">
        <v>12.2</v>
      </c>
      <c r="R430">
        <v>33.799999999999997</v>
      </c>
    </row>
    <row r="431" spans="1:18">
      <c r="A431" t="s">
        <v>7751</v>
      </c>
      <c r="B431" t="s">
        <v>8276</v>
      </c>
      <c r="C431" s="607" t="s">
        <v>360</v>
      </c>
      <c r="D431">
        <v>293</v>
      </c>
      <c r="E431">
        <v>20</v>
      </c>
      <c r="F431">
        <v>106</v>
      </c>
      <c r="G431">
        <v>30.074748148148149</v>
      </c>
      <c r="H431" t="s">
        <v>8294</v>
      </c>
      <c r="I431" t="s">
        <v>8294</v>
      </c>
      <c r="J431">
        <v>45.9</v>
      </c>
      <c r="K431">
        <v>14.8</v>
      </c>
      <c r="L431">
        <v>1380.43094</v>
      </c>
      <c r="M431">
        <v>445.10627259259263</v>
      </c>
      <c r="N431">
        <v>-10.199999999999999</v>
      </c>
      <c r="O431">
        <v>62.7</v>
      </c>
      <c r="P431">
        <v>9</v>
      </c>
      <c r="Q431">
        <v>63.8</v>
      </c>
      <c r="R431">
        <v>32.799999999999997</v>
      </c>
    </row>
    <row r="432" spans="1:18">
      <c r="A432" t="s">
        <v>7652</v>
      </c>
      <c r="B432" t="s">
        <v>8276</v>
      </c>
      <c r="C432" s="607" t="s">
        <v>360</v>
      </c>
      <c r="D432">
        <v>293</v>
      </c>
      <c r="E432">
        <v>21</v>
      </c>
      <c r="F432">
        <v>105</v>
      </c>
      <c r="G432">
        <v>35.332266666666662</v>
      </c>
      <c r="H432" t="s">
        <v>8294</v>
      </c>
      <c r="I432" t="s">
        <v>8294</v>
      </c>
      <c r="J432">
        <v>53.2</v>
      </c>
      <c r="K432">
        <v>13.4</v>
      </c>
      <c r="L432">
        <v>1879.6765866666665</v>
      </c>
      <c r="M432">
        <v>473.4523733333333</v>
      </c>
      <c r="N432">
        <v>40.5</v>
      </c>
      <c r="O432">
        <v>72.099999999999994</v>
      </c>
      <c r="P432">
        <v>1.5</v>
      </c>
      <c r="Q432">
        <v>10.6</v>
      </c>
      <c r="R432">
        <v>35.5</v>
      </c>
    </row>
    <row r="433" spans="1:18">
      <c r="A433" t="s">
        <v>7752</v>
      </c>
      <c r="B433" t="s">
        <v>8276</v>
      </c>
      <c r="C433" s="607" t="s">
        <v>360</v>
      </c>
      <c r="D433">
        <v>293</v>
      </c>
      <c r="E433">
        <v>22</v>
      </c>
      <c r="F433">
        <v>107</v>
      </c>
      <c r="G433">
        <v>21.917518518518516</v>
      </c>
      <c r="H433" t="s">
        <v>8294</v>
      </c>
      <c r="I433" t="s">
        <v>8294</v>
      </c>
      <c r="J433">
        <v>47.2</v>
      </c>
      <c r="K433">
        <v>17</v>
      </c>
      <c r="L433">
        <v>1034.5068740740739</v>
      </c>
      <c r="M433">
        <v>372.5978148148148</v>
      </c>
      <c r="N433">
        <v>36.6</v>
      </c>
      <c r="O433">
        <v>69.099999999999994</v>
      </c>
      <c r="P433">
        <v>4.2</v>
      </c>
      <c r="Q433">
        <v>76.5</v>
      </c>
      <c r="R433">
        <v>38.799999999999997</v>
      </c>
    </row>
    <row r="434" spans="1:18">
      <c r="A434" t="s">
        <v>8880</v>
      </c>
      <c r="B434" t="s">
        <v>8276</v>
      </c>
      <c r="C434" s="607" t="s">
        <v>8868</v>
      </c>
      <c r="D434">
        <v>297</v>
      </c>
      <c r="E434">
        <v>11</v>
      </c>
      <c r="F434">
        <v>107</v>
      </c>
      <c r="G434">
        <v>35.375241481481481</v>
      </c>
      <c r="H434">
        <v>5.3</v>
      </c>
      <c r="I434">
        <v>66745.738644304685</v>
      </c>
      <c r="J434">
        <v>45.6</v>
      </c>
      <c r="K434">
        <v>14.9</v>
      </c>
      <c r="L434">
        <v>1613.1110115555557</v>
      </c>
      <c r="M434">
        <v>527.09109807407413</v>
      </c>
      <c r="N434">
        <v>-14.9</v>
      </c>
      <c r="O434">
        <v>59.5</v>
      </c>
      <c r="P434">
        <v>11.2</v>
      </c>
      <c r="Q434">
        <v>11.5</v>
      </c>
      <c r="R434">
        <v>32.9</v>
      </c>
    </row>
    <row r="435" spans="1:18">
      <c r="A435" t="s">
        <v>7737</v>
      </c>
      <c r="B435" t="s">
        <v>8276</v>
      </c>
      <c r="C435" s="607" t="s">
        <v>8868</v>
      </c>
      <c r="D435">
        <v>297</v>
      </c>
      <c r="E435">
        <v>12</v>
      </c>
      <c r="F435">
        <v>106</v>
      </c>
      <c r="G435">
        <v>27.186506666666666</v>
      </c>
      <c r="H435">
        <v>4.5</v>
      </c>
      <c r="I435">
        <v>60414.45925925926</v>
      </c>
      <c r="J435">
        <v>44.4</v>
      </c>
      <c r="K435">
        <v>16.2</v>
      </c>
      <c r="L435">
        <v>1207.0808959999999</v>
      </c>
      <c r="M435">
        <v>440.42140799999999</v>
      </c>
      <c r="N435">
        <v>-13.8</v>
      </c>
      <c r="O435">
        <v>59</v>
      </c>
      <c r="P435">
        <v>11.4</v>
      </c>
      <c r="Q435">
        <v>11.2</v>
      </c>
      <c r="R435">
        <v>34.6</v>
      </c>
    </row>
    <row r="436" spans="1:18">
      <c r="A436" t="s">
        <v>7703</v>
      </c>
      <c r="B436" t="s">
        <v>8276</v>
      </c>
      <c r="C436" s="607" t="s">
        <v>8868</v>
      </c>
      <c r="D436">
        <v>297</v>
      </c>
      <c r="E436">
        <v>13</v>
      </c>
      <c r="F436">
        <v>104</v>
      </c>
      <c r="G436">
        <v>27.963755555555554</v>
      </c>
      <c r="H436">
        <v>4.5999999999999996</v>
      </c>
      <c r="I436">
        <v>60790.772946859899</v>
      </c>
      <c r="J436">
        <v>45.2</v>
      </c>
      <c r="K436">
        <v>16.399999999999999</v>
      </c>
      <c r="L436">
        <v>1263.9617511111112</v>
      </c>
      <c r="M436">
        <v>458.60559111111104</v>
      </c>
      <c r="N436">
        <v>-9.1</v>
      </c>
      <c r="O436">
        <v>58.6</v>
      </c>
      <c r="P436">
        <v>11.8</v>
      </c>
      <c r="Q436">
        <v>12.2</v>
      </c>
      <c r="R436">
        <v>35.9</v>
      </c>
    </row>
    <row r="437" spans="1:18">
      <c r="A437" t="s">
        <v>7658</v>
      </c>
      <c r="B437" t="s">
        <v>8276</v>
      </c>
      <c r="C437" s="607" t="s">
        <v>8868</v>
      </c>
      <c r="D437">
        <v>297</v>
      </c>
      <c r="E437">
        <v>14</v>
      </c>
      <c r="F437">
        <v>103</v>
      </c>
      <c r="G437">
        <v>19.618002962962962</v>
      </c>
      <c r="H437">
        <v>4.5999999999999996</v>
      </c>
      <c r="I437">
        <v>42647.832528180355</v>
      </c>
      <c r="J437">
        <v>44.7</v>
      </c>
      <c r="K437">
        <v>15.2</v>
      </c>
      <c r="L437">
        <v>876.92473244444443</v>
      </c>
      <c r="M437">
        <v>298.19364503703702</v>
      </c>
      <c r="N437">
        <v>-12.4</v>
      </c>
      <c r="O437">
        <v>58.1</v>
      </c>
      <c r="P437">
        <v>11</v>
      </c>
      <c r="Q437">
        <v>38.200000000000003</v>
      </c>
      <c r="R437">
        <v>32.799999999999997</v>
      </c>
    </row>
    <row r="438" spans="1:18">
      <c r="A438" t="s">
        <v>7650</v>
      </c>
      <c r="B438" t="s">
        <v>8276</v>
      </c>
      <c r="C438" s="607" t="s">
        <v>8868</v>
      </c>
      <c r="D438">
        <v>297</v>
      </c>
      <c r="E438">
        <v>15</v>
      </c>
      <c r="F438">
        <v>108</v>
      </c>
      <c r="G438">
        <v>31.248497777777779</v>
      </c>
      <c r="H438">
        <v>4.5</v>
      </c>
      <c r="I438">
        <v>69441.1061728395</v>
      </c>
      <c r="J438">
        <v>44.7</v>
      </c>
      <c r="K438">
        <v>15.2</v>
      </c>
      <c r="L438">
        <v>1396.8078506666668</v>
      </c>
      <c r="M438">
        <v>474.97716622222219</v>
      </c>
      <c r="N438">
        <v>-13.6</v>
      </c>
      <c r="O438">
        <v>60.1</v>
      </c>
      <c r="P438">
        <v>10.4</v>
      </c>
      <c r="Q438">
        <v>26.9</v>
      </c>
      <c r="R438">
        <v>32.799999999999997</v>
      </c>
    </row>
    <row r="439" spans="1:18">
      <c r="A439" t="s">
        <v>7779</v>
      </c>
      <c r="B439" t="s">
        <v>8276</v>
      </c>
      <c r="C439" s="607" t="s">
        <v>8868</v>
      </c>
      <c r="D439">
        <v>297</v>
      </c>
      <c r="E439">
        <v>16</v>
      </c>
      <c r="F439">
        <v>101</v>
      </c>
      <c r="G439">
        <v>31.579519999999995</v>
      </c>
      <c r="H439">
        <v>5.6</v>
      </c>
      <c r="I439">
        <v>56392</v>
      </c>
      <c r="J439">
        <v>44.8</v>
      </c>
      <c r="K439">
        <v>16.100000000000001</v>
      </c>
      <c r="L439">
        <v>1414.7624959999996</v>
      </c>
      <c r="M439">
        <v>508.43027199999995</v>
      </c>
      <c r="N439">
        <v>-14.4</v>
      </c>
      <c r="O439">
        <v>60.3</v>
      </c>
      <c r="P439">
        <v>10.9</v>
      </c>
      <c r="Q439">
        <v>15.6</v>
      </c>
      <c r="R439">
        <v>34.799999999999997</v>
      </c>
    </row>
    <row r="440" spans="1:18">
      <c r="A440" t="s">
        <v>7394</v>
      </c>
      <c r="B440" t="s">
        <v>8274</v>
      </c>
      <c r="C440" s="607" t="s">
        <v>8868</v>
      </c>
      <c r="D440">
        <v>297</v>
      </c>
      <c r="E440">
        <v>17</v>
      </c>
      <c r="F440">
        <v>103</v>
      </c>
      <c r="G440">
        <v>26.539851851851854</v>
      </c>
      <c r="H440">
        <v>4.4000000000000004</v>
      </c>
      <c r="I440">
        <v>60317.845117845114</v>
      </c>
      <c r="J440">
        <v>47.1</v>
      </c>
      <c r="K440">
        <v>14.4</v>
      </c>
      <c r="L440">
        <v>1250.0270222222223</v>
      </c>
      <c r="M440">
        <v>382.1738666666667</v>
      </c>
      <c r="N440">
        <v>-13.4</v>
      </c>
      <c r="O440">
        <v>61.6</v>
      </c>
      <c r="P440">
        <v>10.4</v>
      </c>
      <c r="Q440">
        <v>11.1</v>
      </c>
      <c r="R440">
        <v>32.799999999999997</v>
      </c>
    </row>
    <row r="441" spans="1:18">
      <c r="A441" t="s">
        <v>7665</v>
      </c>
      <c r="B441" t="s">
        <v>8274</v>
      </c>
      <c r="C441" s="607" t="s">
        <v>8868</v>
      </c>
      <c r="D441">
        <v>297</v>
      </c>
      <c r="E441">
        <v>18</v>
      </c>
      <c r="F441">
        <v>104</v>
      </c>
      <c r="G441">
        <v>19.033777777777779</v>
      </c>
      <c r="H441">
        <v>3.9</v>
      </c>
      <c r="I441">
        <v>48804.558404558404</v>
      </c>
      <c r="J441">
        <v>48.6</v>
      </c>
      <c r="K441">
        <v>13.6</v>
      </c>
      <c r="L441">
        <v>925.04160000000013</v>
      </c>
      <c r="M441">
        <v>258.85937777777781</v>
      </c>
      <c r="N441">
        <v>-10.7</v>
      </c>
      <c r="O441">
        <v>62.1</v>
      </c>
      <c r="P441">
        <v>10.1</v>
      </c>
      <c r="Q441">
        <v>35.6</v>
      </c>
      <c r="R441">
        <v>32</v>
      </c>
    </row>
    <row r="442" spans="1:18">
      <c r="A442" t="s">
        <v>7757</v>
      </c>
      <c r="B442" t="s">
        <v>8274</v>
      </c>
      <c r="C442" s="607" t="s">
        <v>8868</v>
      </c>
      <c r="D442">
        <v>297</v>
      </c>
      <c r="E442">
        <v>19</v>
      </c>
      <c r="F442">
        <v>102</v>
      </c>
      <c r="G442">
        <v>30.155035555555553</v>
      </c>
      <c r="H442">
        <v>4.8</v>
      </c>
      <c r="I442">
        <v>62822.990740740737</v>
      </c>
      <c r="J442">
        <v>48.9</v>
      </c>
      <c r="K442">
        <v>12.9</v>
      </c>
      <c r="L442">
        <v>1474.5812386666664</v>
      </c>
      <c r="M442">
        <v>388.99995866666666</v>
      </c>
      <c r="N442">
        <v>-11.3</v>
      </c>
      <c r="O442">
        <v>64.599999999999994</v>
      </c>
      <c r="P442">
        <v>9</v>
      </c>
      <c r="Q442">
        <v>24.3</v>
      </c>
      <c r="R442">
        <v>30.7</v>
      </c>
    </row>
    <row r="443" spans="1:18">
      <c r="A443" t="s">
        <v>7726</v>
      </c>
      <c r="B443" t="s">
        <v>8274</v>
      </c>
      <c r="C443" s="607" t="s">
        <v>8868</v>
      </c>
      <c r="D443">
        <v>297</v>
      </c>
      <c r="E443">
        <v>20</v>
      </c>
      <c r="F443">
        <v>103</v>
      </c>
      <c r="G443">
        <v>28.055439999999994</v>
      </c>
      <c r="H443">
        <v>4.8</v>
      </c>
      <c r="I443">
        <v>58448.833333333321</v>
      </c>
      <c r="J443">
        <v>47.1</v>
      </c>
      <c r="K443">
        <v>12.6</v>
      </c>
      <c r="L443">
        <v>1321.4112239999997</v>
      </c>
      <c r="M443">
        <v>353.49854399999992</v>
      </c>
      <c r="N443">
        <v>-14.1</v>
      </c>
      <c r="O443">
        <v>64.400000000000006</v>
      </c>
      <c r="P443">
        <v>8.6</v>
      </c>
      <c r="Q443">
        <v>10.199999999999999</v>
      </c>
      <c r="R443">
        <v>28.6</v>
      </c>
    </row>
    <row r="444" spans="1:18">
      <c r="A444" t="s">
        <v>8890</v>
      </c>
      <c r="B444" t="s">
        <v>8274</v>
      </c>
      <c r="C444" s="607" t="s">
        <v>8868</v>
      </c>
      <c r="D444">
        <v>297</v>
      </c>
      <c r="E444">
        <v>21</v>
      </c>
      <c r="F444">
        <v>108</v>
      </c>
      <c r="G444">
        <v>8.997851851851852</v>
      </c>
      <c r="H444">
        <v>4.4000000000000004</v>
      </c>
      <c r="I444">
        <v>20449.663299663298</v>
      </c>
      <c r="J444">
        <v>48.9</v>
      </c>
      <c r="K444">
        <v>14.5</v>
      </c>
      <c r="L444">
        <v>439.99495555555558</v>
      </c>
      <c r="M444">
        <v>130.46885185185187</v>
      </c>
      <c r="N444">
        <v>23.2</v>
      </c>
      <c r="O444">
        <v>67.8</v>
      </c>
      <c r="P444">
        <v>3.8</v>
      </c>
      <c r="Q444">
        <v>52.5</v>
      </c>
      <c r="R444">
        <v>34.5</v>
      </c>
    </row>
    <row r="445" spans="1:18">
      <c r="A445" t="s">
        <v>7395</v>
      </c>
      <c r="B445" t="s">
        <v>8274</v>
      </c>
      <c r="C445" s="607" t="s">
        <v>8868</v>
      </c>
      <c r="D445">
        <v>297</v>
      </c>
      <c r="E445">
        <v>22</v>
      </c>
      <c r="F445">
        <v>103</v>
      </c>
      <c r="G445">
        <v>21.104118518518518</v>
      </c>
      <c r="H445">
        <v>4.5</v>
      </c>
      <c r="I445">
        <v>46898.041152263373</v>
      </c>
      <c r="J445">
        <v>49.9</v>
      </c>
      <c r="K445">
        <v>13.2</v>
      </c>
      <c r="L445">
        <v>1053.0955140740741</v>
      </c>
      <c r="M445">
        <v>278.57436444444443</v>
      </c>
      <c r="N445">
        <v>5.0999999999999996</v>
      </c>
      <c r="O445">
        <v>65.3</v>
      </c>
      <c r="P445">
        <v>6.2</v>
      </c>
      <c r="Q445">
        <v>35.4</v>
      </c>
      <c r="R445">
        <v>32.1</v>
      </c>
    </row>
    <row r="446" spans="1:18">
      <c r="A446" t="s">
        <v>8886</v>
      </c>
      <c r="B446" t="s">
        <v>8276</v>
      </c>
      <c r="C446" s="607" t="s">
        <v>8868</v>
      </c>
      <c r="D446">
        <v>298</v>
      </c>
      <c r="E446">
        <v>11</v>
      </c>
      <c r="F446">
        <v>103</v>
      </c>
      <c r="G446">
        <v>23.805143703703703</v>
      </c>
      <c r="H446">
        <v>4.4000000000000004</v>
      </c>
      <c r="I446">
        <v>54102.599326599324</v>
      </c>
      <c r="J446">
        <v>44.9</v>
      </c>
      <c r="K446">
        <v>16.399999999999999</v>
      </c>
      <c r="L446">
        <v>1068.8509522962961</v>
      </c>
      <c r="M446">
        <v>390.4043567407407</v>
      </c>
      <c r="N446">
        <v>-2.1</v>
      </c>
      <c r="O446">
        <v>61.2</v>
      </c>
      <c r="P446">
        <v>9.1999999999999993</v>
      </c>
      <c r="Q446">
        <v>43.9</v>
      </c>
      <c r="R446">
        <v>35.5</v>
      </c>
    </row>
    <row r="447" spans="1:18">
      <c r="A447" t="s">
        <v>8884</v>
      </c>
      <c r="B447" t="s">
        <v>8276</v>
      </c>
      <c r="C447" s="607" t="s">
        <v>8868</v>
      </c>
      <c r="D447">
        <v>298</v>
      </c>
      <c r="E447">
        <v>12</v>
      </c>
      <c r="F447">
        <v>105</v>
      </c>
      <c r="G447">
        <v>19.881949629629631</v>
      </c>
      <c r="H447">
        <v>4.5999999999999996</v>
      </c>
      <c r="I447">
        <v>43221.629629629635</v>
      </c>
      <c r="J447">
        <v>44.7</v>
      </c>
      <c r="K447">
        <v>17</v>
      </c>
      <c r="L447">
        <v>888.72314844444452</v>
      </c>
      <c r="M447">
        <v>337.99314370370371</v>
      </c>
      <c r="N447">
        <v>6.7</v>
      </c>
      <c r="O447">
        <v>63.3</v>
      </c>
      <c r="P447">
        <v>8.6</v>
      </c>
      <c r="Q447">
        <v>46.9</v>
      </c>
      <c r="R447">
        <v>36.6</v>
      </c>
    </row>
    <row r="448" spans="1:18">
      <c r="A448" t="s">
        <v>7723</v>
      </c>
      <c r="B448" t="s">
        <v>8276</v>
      </c>
      <c r="C448" s="607" t="s">
        <v>8868</v>
      </c>
      <c r="D448">
        <v>298</v>
      </c>
      <c r="E448">
        <v>13</v>
      </c>
      <c r="F448">
        <v>103</v>
      </c>
      <c r="G448">
        <v>29.124728888888885</v>
      </c>
      <c r="H448">
        <v>5</v>
      </c>
      <c r="I448">
        <v>58249.457777777767</v>
      </c>
      <c r="J448">
        <v>44.6</v>
      </c>
      <c r="K448">
        <v>14.7</v>
      </c>
      <c r="L448">
        <v>1298.9629084444443</v>
      </c>
      <c r="M448">
        <v>428.1335146666666</v>
      </c>
      <c r="N448">
        <v>-11.1</v>
      </c>
      <c r="O448">
        <v>56.8</v>
      </c>
      <c r="P448">
        <v>11.5</v>
      </c>
      <c r="Q448">
        <v>14.5</v>
      </c>
      <c r="R448">
        <v>31.6</v>
      </c>
    </row>
    <row r="449" spans="1:18">
      <c r="A449" t="s">
        <v>7789</v>
      </c>
      <c r="B449" t="s">
        <v>8276</v>
      </c>
      <c r="C449" s="607" t="s">
        <v>8868</v>
      </c>
      <c r="D449">
        <v>298</v>
      </c>
      <c r="E449">
        <v>14</v>
      </c>
      <c r="F449">
        <v>101</v>
      </c>
      <c r="G449">
        <v>29.45720296296296</v>
      </c>
      <c r="H449">
        <v>4.4000000000000004</v>
      </c>
      <c r="I449">
        <v>66948.188552188542</v>
      </c>
      <c r="J449">
        <v>45</v>
      </c>
      <c r="K449">
        <v>14.4</v>
      </c>
      <c r="L449">
        <v>1325.5741333333333</v>
      </c>
      <c r="M449">
        <v>424.18372266666665</v>
      </c>
      <c r="N449">
        <v>-12.9</v>
      </c>
      <c r="O449">
        <v>60.3</v>
      </c>
      <c r="P449">
        <v>10.4</v>
      </c>
      <c r="Q449">
        <v>9.8000000000000007</v>
      </c>
      <c r="R449">
        <v>31.3</v>
      </c>
    </row>
    <row r="450" spans="1:18">
      <c r="A450" t="s">
        <v>7791</v>
      </c>
      <c r="B450" t="s">
        <v>8276</v>
      </c>
      <c r="C450" s="607" t="s">
        <v>8868</v>
      </c>
      <c r="D450">
        <v>298</v>
      </c>
      <c r="E450">
        <v>15</v>
      </c>
      <c r="F450">
        <v>103</v>
      </c>
      <c r="G450">
        <v>32.387039999999999</v>
      </c>
      <c r="H450">
        <v>4.5999999999999996</v>
      </c>
      <c r="I450">
        <v>70406.608695652176</v>
      </c>
      <c r="J450">
        <v>47.5</v>
      </c>
      <c r="K450">
        <v>13</v>
      </c>
      <c r="L450">
        <v>1538.3843999999999</v>
      </c>
      <c r="M450">
        <v>421.03152</v>
      </c>
      <c r="N450">
        <v>-15.3</v>
      </c>
      <c r="O450">
        <v>63.1</v>
      </c>
      <c r="P450">
        <v>9.1</v>
      </c>
      <c r="Q450">
        <v>9.1999999999999993</v>
      </c>
      <c r="R450">
        <v>29.9</v>
      </c>
    </row>
    <row r="451" spans="1:18">
      <c r="A451" t="s">
        <v>7776</v>
      </c>
      <c r="B451" t="s">
        <v>8276</v>
      </c>
      <c r="C451" s="607" t="s">
        <v>8868</v>
      </c>
      <c r="D451">
        <v>298</v>
      </c>
      <c r="E451">
        <v>16</v>
      </c>
      <c r="F451">
        <v>103</v>
      </c>
      <c r="G451">
        <v>39.763899259259261</v>
      </c>
      <c r="H451">
        <v>4.4000000000000004</v>
      </c>
      <c r="I451">
        <v>90372.498316498313</v>
      </c>
      <c r="J451">
        <v>47.5</v>
      </c>
      <c r="K451">
        <v>13.3</v>
      </c>
      <c r="L451">
        <v>1888.7852148148149</v>
      </c>
      <c r="M451">
        <v>528.85986014814819</v>
      </c>
      <c r="N451">
        <v>-12</v>
      </c>
      <c r="O451">
        <v>61.4</v>
      </c>
      <c r="P451">
        <v>9.6999999999999993</v>
      </c>
      <c r="Q451">
        <v>11.3</v>
      </c>
      <c r="R451">
        <v>30.5</v>
      </c>
    </row>
    <row r="452" spans="1:18">
      <c r="A452" t="s">
        <v>7690</v>
      </c>
      <c r="B452" t="s">
        <v>8274</v>
      </c>
      <c r="C452" s="607" t="s">
        <v>8868</v>
      </c>
      <c r="D452">
        <v>298</v>
      </c>
      <c r="E452">
        <v>17</v>
      </c>
      <c r="F452">
        <v>108</v>
      </c>
      <c r="G452">
        <v>17.449952592592595</v>
      </c>
      <c r="H452">
        <v>4.8</v>
      </c>
      <c r="I452">
        <v>36354.067901234572</v>
      </c>
      <c r="J452">
        <v>47.5</v>
      </c>
      <c r="K452">
        <v>13</v>
      </c>
      <c r="L452">
        <v>828.87274814814828</v>
      </c>
      <c r="M452">
        <v>226.84938370370372</v>
      </c>
      <c r="N452">
        <v>-15.9</v>
      </c>
      <c r="O452">
        <v>61.6</v>
      </c>
      <c r="P452">
        <v>10</v>
      </c>
      <c r="Q452">
        <v>10.5</v>
      </c>
      <c r="R452">
        <v>29.9</v>
      </c>
    </row>
    <row r="453" spans="1:18">
      <c r="A453" t="s">
        <v>7804</v>
      </c>
      <c r="B453" t="s">
        <v>8274</v>
      </c>
      <c r="C453" s="607" t="s">
        <v>8868</v>
      </c>
      <c r="D453">
        <v>298</v>
      </c>
      <c r="E453">
        <v>18</v>
      </c>
      <c r="F453" t="s">
        <v>8294</v>
      </c>
      <c r="G453" t="s">
        <v>8294</v>
      </c>
      <c r="H453" t="s">
        <v>8294</v>
      </c>
      <c r="I453" t="s">
        <v>8294</v>
      </c>
      <c r="J453" t="s">
        <v>8294</v>
      </c>
      <c r="K453" t="s">
        <v>8294</v>
      </c>
      <c r="L453" t="s">
        <v>8294</v>
      </c>
      <c r="M453" t="s">
        <v>8294</v>
      </c>
      <c r="N453" t="s">
        <v>8294</v>
      </c>
      <c r="O453" t="s">
        <v>8294</v>
      </c>
      <c r="P453" t="s">
        <v>8294</v>
      </c>
      <c r="Q453" t="s">
        <v>8294</v>
      </c>
      <c r="R453" t="s">
        <v>8294</v>
      </c>
    </row>
    <row r="454" spans="1:18">
      <c r="A454" t="s">
        <v>7762</v>
      </c>
      <c r="B454" t="s">
        <v>8274</v>
      </c>
      <c r="C454" s="607" t="s">
        <v>8868</v>
      </c>
      <c r="D454">
        <v>298</v>
      </c>
      <c r="E454">
        <v>19</v>
      </c>
      <c r="F454">
        <v>106</v>
      </c>
      <c r="G454">
        <v>25.362182222222224</v>
      </c>
      <c r="H454">
        <v>4.9000000000000004</v>
      </c>
      <c r="I454">
        <v>51759.555555555555</v>
      </c>
      <c r="J454">
        <v>48.6</v>
      </c>
      <c r="K454">
        <v>12.3</v>
      </c>
      <c r="L454">
        <v>1232.6020560000002</v>
      </c>
      <c r="M454">
        <v>311.95484133333338</v>
      </c>
      <c r="N454">
        <v>-14.7</v>
      </c>
      <c r="O454">
        <v>63.3</v>
      </c>
      <c r="P454">
        <v>9.1</v>
      </c>
      <c r="Q454">
        <v>13.7</v>
      </c>
      <c r="R454">
        <v>28.9</v>
      </c>
    </row>
    <row r="455" spans="1:18">
      <c r="A455" t="s">
        <v>7781</v>
      </c>
      <c r="B455" t="s">
        <v>8274</v>
      </c>
      <c r="C455" s="607" t="s">
        <v>8868</v>
      </c>
      <c r="D455">
        <v>298</v>
      </c>
      <c r="E455">
        <v>20</v>
      </c>
      <c r="F455">
        <v>103</v>
      </c>
      <c r="G455">
        <v>25.866482962962962</v>
      </c>
      <c r="H455">
        <v>5</v>
      </c>
      <c r="I455">
        <v>51732.965925925928</v>
      </c>
      <c r="J455">
        <v>47.7</v>
      </c>
      <c r="K455">
        <v>12.8</v>
      </c>
      <c r="L455">
        <v>1233.8312373333333</v>
      </c>
      <c r="M455">
        <v>331.09098192592592</v>
      </c>
      <c r="N455">
        <v>-14.7</v>
      </c>
      <c r="O455">
        <v>61.5</v>
      </c>
      <c r="P455">
        <v>9.4</v>
      </c>
      <c r="Q455">
        <v>12.3</v>
      </c>
      <c r="R455">
        <v>29.6</v>
      </c>
    </row>
    <row r="456" spans="1:18">
      <c r="A456" t="s">
        <v>7750</v>
      </c>
      <c r="B456" t="s">
        <v>8274</v>
      </c>
      <c r="C456" s="607" t="s">
        <v>8868</v>
      </c>
      <c r="D456">
        <v>298</v>
      </c>
      <c r="E456">
        <v>21</v>
      </c>
      <c r="F456">
        <v>108</v>
      </c>
      <c r="G456">
        <v>13.994399999999999</v>
      </c>
      <c r="H456">
        <v>4.9000000000000004</v>
      </c>
      <c r="I456">
        <v>28559.999999999993</v>
      </c>
      <c r="J456">
        <v>47.6</v>
      </c>
      <c r="K456">
        <v>13.3</v>
      </c>
      <c r="L456">
        <v>666.13343999999995</v>
      </c>
      <c r="M456">
        <v>186.12551999999999</v>
      </c>
      <c r="N456">
        <v>-16.399999999999999</v>
      </c>
      <c r="O456">
        <v>61.1</v>
      </c>
      <c r="P456">
        <v>10.3</v>
      </c>
      <c r="Q456">
        <v>9</v>
      </c>
      <c r="R456">
        <v>30.5</v>
      </c>
    </row>
    <row r="457" spans="1:18">
      <c r="A457" t="s">
        <v>7786</v>
      </c>
      <c r="B457" t="s">
        <v>8274</v>
      </c>
      <c r="C457" s="607" t="s">
        <v>8868</v>
      </c>
      <c r="D457">
        <v>298</v>
      </c>
      <c r="E457">
        <v>22</v>
      </c>
      <c r="F457">
        <v>101</v>
      </c>
      <c r="G457">
        <v>22.882419259259258</v>
      </c>
      <c r="H457">
        <v>4.2</v>
      </c>
      <c r="I457">
        <v>54481.950617283946</v>
      </c>
      <c r="J457">
        <v>48</v>
      </c>
      <c r="K457">
        <v>12.7</v>
      </c>
      <c r="L457">
        <v>1098.3561244444445</v>
      </c>
      <c r="M457">
        <v>290.60672459259257</v>
      </c>
      <c r="N457">
        <v>-18.3</v>
      </c>
      <c r="O457">
        <v>60.9</v>
      </c>
      <c r="P457">
        <v>10.1</v>
      </c>
      <c r="Q457">
        <v>10.7</v>
      </c>
      <c r="R457">
        <v>29.5</v>
      </c>
    </row>
    <row r="458" spans="1:18">
      <c r="A458" t="s">
        <v>7693</v>
      </c>
      <c r="B458" t="s">
        <v>8276</v>
      </c>
      <c r="C458" s="607" t="s">
        <v>8868</v>
      </c>
      <c r="D458">
        <v>299</v>
      </c>
      <c r="E458">
        <v>11</v>
      </c>
      <c r="F458">
        <v>105</v>
      </c>
      <c r="G458">
        <v>32.222182222222223</v>
      </c>
      <c r="H458">
        <v>4.5999999999999996</v>
      </c>
      <c r="I458">
        <v>70048.222222222234</v>
      </c>
      <c r="J458">
        <v>46.7</v>
      </c>
      <c r="K458">
        <v>14.7</v>
      </c>
      <c r="L458">
        <v>1504.775909777778</v>
      </c>
      <c r="M458">
        <v>473.66607866666664</v>
      </c>
      <c r="N458">
        <v>-11.1</v>
      </c>
      <c r="O458">
        <v>58.8</v>
      </c>
      <c r="P458">
        <v>11.1</v>
      </c>
      <c r="Q458">
        <v>9</v>
      </c>
      <c r="R458">
        <v>33.200000000000003</v>
      </c>
    </row>
    <row r="459" spans="1:18">
      <c r="A459" t="s">
        <v>7692</v>
      </c>
      <c r="B459" t="s">
        <v>8276</v>
      </c>
      <c r="C459" s="607" t="s">
        <v>8868</v>
      </c>
      <c r="D459">
        <v>299</v>
      </c>
      <c r="E459">
        <v>12</v>
      </c>
      <c r="F459" t="s">
        <v>8294</v>
      </c>
      <c r="G459">
        <v>23.487768888888894</v>
      </c>
      <c r="H459">
        <v>5.2</v>
      </c>
      <c r="I459">
        <v>45168.786324786335</v>
      </c>
      <c r="J459">
        <v>45.6</v>
      </c>
      <c r="K459">
        <v>15</v>
      </c>
      <c r="L459">
        <v>1071.0422613333335</v>
      </c>
      <c r="M459">
        <v>352.31653333333338</v>
      </c>
      <c r="N459">
        <v>-11</v>
      </c>
      <c r="O459">
        <v>58.9</v>
      </c>
      <c r="P459">
        <v>11.2</v>
      </c>
      <c r="Q459">
        <v>19.8</v>
      </c>
      <c r="R459">
        <v>33</v>
      </c>
    </row>
    <row r="460" spans="1:18">
      <c r="A460" t="s">
        <v>7740</v>
      </c>
      <c r="B460" t="s">
        <v>8276</v>
      </c>
      <c r="C460" s="607" t="s">
        <v>8868</v>
      </c>
      <c r="D460">
        <v>299</v>
      </c>
      <c r="E460">
        <v>13</v>
      </c>
      <c r="F460">
        <v>105</v>
      </c>
      <c r="G460">
        <v>21.191520000000001</v>
      </c>
      <c r="H460">
        <v>4.8</v>
      </c>
      <c r="I460">
        <v>44149</v>
      </c>
      <c r="J460">
        <v>46.4</v>
      </c>
      <c r="K460">
        <v>16.3</v>
      </c>
      <c r="L460">
        <v>983.28652799999998</v>
      </c>
      <c r="M460">
        <v>345.42177600000002</v>
      </c>
      <c r="N460">
        <v>9.5</v>
      </c>
      <c r="O460">
        <v>64.099999999999994</v>
      </c>
      <c r="P460">
        <v>7.3</v>
      </c>
      <c r="Q460">
        <v>41.3</v>
      </c>
      <c r="R460">
        <v>36.5</v>
      </c>
    </row>
    <row r="461" spans="1:18">
      <c r="A461" t="s">
        <v>8881</v>
      </c>
      <c r="B461" t="s">
        <v>8276</v>
      </c>
      <c r="C461" s="607" t="s">
        <v>8868</v>
      </c>
      <c r="D461">
        <v>299</v>
      </c>
      <c r="E461">
        <v>14</v>
      </c>
      <c r="F461">
        <v>111</v>
      </c>
      <c r="G461">
        <v>16.12688</v>
      </c>
      <c r="H461">
        <v>4.4000000000000004</v>
      </c>
      <c r="I461">
        <v>36651.999999999993</v>
      </c>
      <c r="J461">
        <v>49.3</v>
      </c>
      <c r="K461">
        <v>15.5</v>
      </c>
      <c r="L461">
        <v>795.05518399999994</v>
      </c>
      <c r="M461">
        <v>249.96663999999998</v>
      </c>
      <c r="N461">
        <v>29.6</v>
      </c>
      <c r="O461">
        <v>67.7</v>
      </c>
      <c r="P461">
        <v>3.8</v>
      </c>
      <c r="Q461">
        <v>62</v>
      </c>
      <c r="R461">
        <v>37.200000000000003</v>
      </c>
    </row>
    <row r="462" spans="1:18">
      <c r="A462" t="s">
        <v>7681</v>
      </c>
      <c r="B462" t="s">
        <v>8276</v>
      </c>
      <c r="C462" s="607" t="s">
        <v>8868</v>
      </c>
      <c r="D462">
        <v>299</v>
      </c>
      <c r="E462">
        <v>15</v>
      </c>
      <c r="F462">
        <v>103</v>
      </c>
      <c r="G462">
        <v>26.084623703703702</v>
      </c>
      <c r="H462">
        <v>4.5999999999999996</v>
      </c>
      <c r="I462">
        <v>56705.703703703708</v>
      </c>
      <c r="J462">
        <v>47.8</v>
      </c>
      <c r="K462">
        <v>14.2</v>
      </c>
      <c r="L462">
        <v>1246.8450130370368</v>
      </c>
      <c r="M462">
        <v>370.40165659259253</v>
      </c>
      <c r="N462">
        <v>-1.8</v>
      </c>
      <c r="O462">
        <v>64.2</v>
      </c>
      <c r="P462">
        <v>7.9</v>
      </c>
      <c r="Q462">
        <v>21.8</v>
      </c>
      <c r="R462">
        <v>32.9</v>
      </c>
    </row>
    <row r="463" spans="1:18">
      <c r="A463" t="s">
        <v>7394</v>
      </c>
      <c r="B463" t="s">
        <v>8276</v>
      </c>
      <c r="C463" s="607" t="s">
        <v>8868</v>
      </c>
      <c r="D463">
        <v>299</v>
      </c>
      <c r="E463">
        <v>16</v>
      </c>
      <c r="F463">
        <v>102</v>
      </c>
      <c r="G463">
        <v>33.108465185185189</v>
      </c>
      <c r="H463">
        <v>4</v>
      </c>
      <c r="I463">
        <v>82771.162962962975</v>
      </c>
      <c r="J463">
        <v>45.7</v>
      </c>
      <c r="K463">
        <v>16.2</v>
      </c>
      <c r="L463">
        <v>1513.0568589629631</v>
      </c>
      <c r="M463">
        <v>536.35713600000008</v>
      </c>
      <c r="N463">
        <v>-8.1999999999999993</v>
      </c>
      <c r="O463">
        <v>61.7</v>
      </c>
      <c r="P463">
        <v>9.8000000000000007</v>
      </c>
      <c r="Q463">
        <v>15.3</v>
      </c>
      <c r="R463">
        <v>35.700000000000003</v>
      </c>
    </row>
    <row r="464" spans="1:18">
      <c r="A464" t="s">
        <v>7706</v>
      </c>
      <c r="B464" t="s">
        <v>8274</v>
      </c>
      <c r="C464" s="607" t="s">
        <v>8868</v>
      </c>
      <c r="D464">
        <v>299</v>
      </c>
      <c r="E464">
        <v>17</v>
      </c>
      <c r="F464">
        <v>100</v>
      </c>
      <c r="G464">
        <v>29.425044444444442</v>
      </c>
      <c r="H464">
        <v>4.5</v>
      </c>
      <c r="I464">
        <v>65388.987654320976</v>
      </c>
      <c r="J464">
        <v>45.5</v>
      </c>
      <c r="K464">
        <v>13</v>
      </c>
      <c r="L464">
        <v>1338.8395222222221</v>
      </c>
      <c r="M464">
        <v>382.52557777777776</v>
      </c>
      <c r="N464">
        <v>-9.1999999999999993</v>
      </c>
      <c r="O464">
        <v>60.9</v>
      </c>
      <c r="P464">
        <v>9.6</v>
      </c>
      <c r="Q464">
        <v>13.5</v>
      </c>
      <c r="R464">
        <v>28.5</v>
      </c>
    </row>
    <row r="465" spans="1:18">
      <c r="A465" t="s">
        <v>7793</v>
      </c>
      <c r="B465" t="s">
        <v>8274</v>
      </c>
      <c r="C465" s="607" t="s">
        <v>8868</v>
      </c>
      <c r="D465">
        <v>299</v>
      </c>
      <c r="E465">
        <v>18</v>
      </c>
      <c r="F465">
        <v>100</v>
      </c>
      <c r="G465">
        <v>21.972325925925929</v>
      </c>
      <c r="H465">
        <v>4.8</v>
      </c>
      <c r="I465">
        <v>45775.679012345689</v>
      </c>
      <c r="J465">
        <v>47.2</v>
      </c>
      <c r="K465">
        <v>12.5</v>
      </c>
      <c r="L465">
        <v>1037.0937837037038</v>
      </c>
      <c r="M465">
        <v>274.65407407407412</v>
      </c>
      <c r="N465">
        <v>-10.8</v>
      </c>
      <c r="O465">
        <v>63.8</v>
      </c>
      <c r="P465">
        <v>9.9</v>
      </c>
      <c r="Q465">
        <v>7</v>
      </c>
      <c r="R465">
        <v>28.5</v>
      </c>
    </row>
    <row r="466" spans="1:18">
      <c r="A466" t="s">
        <v>7778</v>
      </c>
      <c r="B466" t="s">
        <v>8274</v>
      </c>
      <c r="C466" s="607" t="s">
        <v>8868</v>
      </c>
      <c r="D466">
        <v>299</v>
      </c>
      <c r="E466">
        <v>19</v>
      </c>
      <c r="F466">
        <v>104</v>
      </c>
      <c r="G466">
        <v>28.78848</v>
      </c>
      <c r="H466">
        <v>4.5999999999999996</v>
      </c>
      <c r="I466">
        <v>62583.652173913048</v>
      </c>
      <c r="J466">
        <v>49.2</v>
      </c>
      <c r="K466">
        <v>11.9</v>
      </c>
      <c r="L466">
        <v>1416.3932160000002</v>
      </c>
      <c r="M466">
        <v>342.58291200000002</v>
      </c>
      <c r="N466">
        <v>-12.4</v>
      </c>
      <c r="O466">
        <v>63.6</v>
      </c>
      <c r="P466">
        <v>8.5</v>
      </c>
      <c r="Q466">
        <v>9.4</v>
      </c>
      <c r="R466">
        <v>28.5</v>
      </c>
    </row>
    <row r="467" spans="1:18">
      <c r="A467" t="s">
        <v>7765</v>
      </c>
      <c r="B467" t="s">
        <v>8274</v>
      </c>
      <c r="C467" s="607" t="s">
        <v>8868</v>
      </c>
      <c r="D467">
        <v>299</v>
      </c>
      <c r="E467">
        <v>20</v>
      </c>
      <c r="F467">
        <v>100</v>
      </c>
      <c r="G467">
        <v>26.380148148148152</v>
      </c>
      <c r="H467">
        <v>4.2</v>
      </c>
      <c r="I467">
        <v>62809.876543209881</v>
      </c>
      <c r="J467">
        <v>49.3</v>
      </c>
      <c r="K467">
        <v>11.9</v>
      </c>
      <c r="L467">
        <v>1300.5413037037038</v>
      </c>
      <c r="M467">
        <v>313.923762962963</v>
      </c>
      <c r="N467">
        <v>-16.7</v>
      </c>
      <c r="O467">
        <v>62.6</v>
      </c>
      <c r="P467">
        <v>9.5</v>
      </c>
      <c r="Q467">
        <v>9</v>
      </c>
      <c r="R467">
        <v>28.5</v>
      </c>
    </row>
    <row r="468" spans="1:18">
      <c r="A468" t="s">
        <v>7803</v>
      </c>
      <c r="B468" t="s">
        <v>8274</v>
      </c>
      <c r="C468" s="607" t="s">
        <v>8868</v>
      </c>
      <c r="D468">
        <v>299</v>
      </c>
      <c r="E468">
        <v>21</v>
      </c>
      <c r="F468">
        <v>103</v>
      </c>
      <c r="G468">
        <v>25.97108888888889</v>
      </c>
      <c r="H468">
        <v>4.7</v>
      </c>
      <c r="I468">
        <v>55257.635933806145</v>
      </c>
      <c r="J468">
        <v>47.9</v>
      </c>
      <c r="K468">
        <v>12.3</v>
      </c>
      <c r="L468">
        <v>1244.0151577777779</v>
      </c>
      <c r="M468">
        <v>319.44439333333338</v>
      </c>
      <c r="N468">
        <v>-15.4</v>
      </c>
      <c r="O468">
        <v>62.9</v>
      </c>
      <c r="P468">
        <v>9.5</v>
      </c>
      <c r="Q468">
        <v>12.3</v>
      </c>
      <c r="R468">
        <v>28.6</v>
      </c>
    </row>
    <row r="469" spans="1:18">
      <c r="A469" t="s">
        <v>7666</v>
      </c>
      <c r="B469" t="s">
        <v>8274</v>
      </c>
      <c r="C469" s="607" t="s">
        <v>8868</v>
      </c>
      <c r="D469">
        <v>299</v>
      </c>
      <c r="E469">
        <v>22</v>
      </c>
      <c r="F469">
        <v>105</v>
      </c>
      <c r="G469">
        <v>15.609222222222224</v>
      </c>
      <c r="H469">
        <v>4.9000000000000004</v>
      </c>
      <c r="I469">
        <v>31855.555555555558</v>
      </c>
      <c r="J469">
        <v>45.9</v>
      </c>
      <c r="K469">
        <v>13.1</v>
      </c>
      <c r="L469">
        <v>716.4633</v>
      </c>
      <c r="M469">
        <v>204.48081111111114</v>
      </c>
      <c r="N469">
        <v>-14</v>
      </c>
      <c r="O469">
        <v>62.5</v>
      </c>
      <c r="P469">
        <v>9.1</v>
      </c>
      <c r="Q469">
        <v>32.700000000000003</v>
      </c>
      <c r="R469">
        <v>29</v>
      </c>
    </row>
    <row r="470" spans="1:18">
      <c r="A470" t="s">
        <v>7731</v>
      </c>
      <c r="B470" t="s">
        <v>8276</v>
      </c>
      <c r="C470" s="607" t="s">
        <v>8868</v>
      </c>
      <c r="D470">
        <v>300</v>
      </c>
      <c r="E470">
        <v>11</v>
      </c>
      <c r="F470">
        <v>107</v>
      </c>
      <c r="G470">
        <v>26.885174814814818</v>
      </c>
      <c r="H470">
        <v>5</v>
      </c>
      <c r="I470">
        <v>53770.349629629636</v>
      </c>
      <c r="J470">
        <v>43.2</v>
      </c>
      <c r="K470">
        <v>17.7</v>
      </c>
      <c r="L470">
        <v>1161.4395520000003</v>
      </c>
      <c r="M470">
        <v>475.86759422222224</v>
      </c>
      <c r="N470">
        <v>-7</v>
      </c>
      <c r="O470">
        <v>56.9</v>
      </c>
      <c r="P470">
        <v>11.3</v>
      </c>
      <c r="Q470">
        <v>21.6</v>
      </c>
      <c r="R470">
        <v>36.9</v>
      </c>
    </row>
    <row r="471" spans="1:18">
      <c r="A471" t="s">
        <v>7673</v>
      </c>
      <c r="B471" t="s">
        <v>8276</v>
      </c>
      <c r="C471" s="607" t="s">
        <v>8868</v>
      </c>
      <c r="D471">
        <v>300</v>
      </c>
      <c r="E471">
        <v>12</v>
      </c>
      <c r="F471">
        <v>107</v>
      </c>
      <c r="G471">
        <v>22.342257777777775</v>
      </c>
      <c r="H471">
        <v>4.8</v>
      </c>
      <c r="I471">
        <v>46546.370370370365</v>
      </c>
      <c r="J471">
        <v>44.9</v>
      </c>
      <c r="K471">
        <v>15.6</v>
      </c>
      <c r="L471">
        <v>1003.1673742222221</v>
      </c>
      <c r="M471">
        <v>348.53922133333327</v>
      </c>
      <c r="N471">
        <v>-11.1</v>
      </c>
      <c r="O471">
        <v>57.1</v>
      </c>
      <c r="P471">
        <v>11.6</v>
      </c>
      <c r="Q471">
        <v>12.2</v>
      </c>
      <c r="R471">
        <v>33.700000000000003</v>
      </c>
    </row>
    <row r="472" spans="1:18">
      <c r="A472" t="s">
        <v>7730</v>
      </c>
      <c r="B472" t="s">
        <v>8276</v>
      </c>
      <c r="C472" s="607" t="s">
        <v>8868</v>
      </c>
      <c r="D472">
        <v>300</v>
      </c>
      <c r="E472">
        <v>13</v>
      </c>
      <c r="F472">
        <v>106</v>
      </c>
      <c r="G472">
        <v>34.015945185185188</v>
      </c>
      <c r="H472">
        <v>4.4000000000000004</v>
      </c>
      <c r="I472">
        <v>77308.966329966337</v>
      </c>
      <c r="J472">
        <v>45.9</v>
      </c>
      <c r="K472">
        <v>13.9</v>
      </c>
      <c r="L472">
        <v>1561.3318840000002</v>
      </c>
      <c r="M472">
        <v>472.82163807407414</v>
      </c>
      <c r="N472">
        <v>-13.4</v>
      </c>
      <c r="O472">
        <v>59.9</v>
      </c>
      <c r="P472">
        <v>11</v>
      </c>
      <c r="Q472">
        <v>12.2</v>
      </c>
      <c r="R472">
        <v>30.7</v>
      </c>
    </row>
    <row r="473" spans="1:18">
      <c r="A473" t="s">
        <v>7792</v>
      </c>
      <c r="B473" t="s">
        <v>8276</v>
      </c>
      <c r="C473" s="607" t="s">
        <v>8868</v>
      </c>
      <c r="D473">
        <v>300</v>
      </c>
      <c r="E473">
        <v>14</v>
      </c>
      <c r="F473">
        <v>106</v>
      </c>
      <c r="G473">
        <v>30.12273185185186</v>
      </c>
      <c r="H473">
        <v>4.7</v>
      </c>
      <c r="I473">
        <v>64090.918833727359</v>
      </c>
      <c r="J473">
        <v>46.3</v>
      </c>
      <c r="K473">
        <v>13.2</v>
      </c>
      <c r="L473">
        <v>1394.6824847407411</v>
      </c>
      <c r="M473">
        <v>397.6200604444445</v>
      </c>
      <c r="N473">
        <v>-13.1</v>
      </c>
      <c r="O473">
        <v>61.5</v>
      </c>
      <c r="P473">
        <v>9.6</v>
      </c>
      <c r="Q473">
        <v>10.199999999999999</v>
      </c>
      <c r="R473">
        <v>29.5</v>
      </c>
    </row>
    <row r="474" spans="1:18">
      <c r="A474" t="s">
        <v>7697</v>
      </c>
      <c r="B474" t="s">
        <v>8276</v>
      </c>
      <c r="C474" s="607" t="s">
        <v>8868</v>
      </c>
      <c r="D474">
        <v>300</v>
      </c>
      <c r="E474">
        <v>15</v>
      </c>
      <c r="F474">
        <v>102</v>
      </c>
      <c r="G474">
        <v>27.916207407407406</v>
      </c>
      <c r="H474">
        <v>4.7</v>
      </c>
      <c r="I474">
        <v>59396.185973207248</v>
      </c>
      <c r="J474">
        <v>45.5</v>
      </c>
      <c r="K474">
        <v>14.6</v>
      </c>
      <c r="L474">
        <v>1270.1874370370369</v>
      </c>
      <c r="M474">
        <v>407.57662814814813</v>
      </c>
      <c r="N474">
        <v>-11.3</v>
      </c>
      <c r="O474">
        <v>62.5</v>
      </c>
      <c r="P474">
        <v>10</v>
      </c>
      <c r="Q474">
        <v>14.6</v>
      </c>
      <c r="R474">
        <v>32.1</v>
      </c>
    </row>
    <row r="475" spans="1:18">
      <c r="A475" t="s">
        <v>7679</v>
      </c>
      <c r="B475" t="s">
        <v>8276</v>
      </c>
      <c r="C475" s="607" t="s">
        <v>8868</v>
      </c>
      <c r="D475">
        <v>300</v>
      </c>
      <c r="E475">
        <v>16</v>
      </c>
      <c r="F475">
        <v>106</v>
      </c>
      <c r="G475">
        <v>29.019977777777772</v>
      </c>
      <c r="H475">
        <v>4.9000000000000004</v>
      </c>
      <c r="I475">
        <v>59224.444444444423</v>
      </c>
      <c r="J475">
        <v>46.6</v>
      </c>
      <c r="K475">
        <v>14.7</v>
      </c>
      <c r="L475">
        <v>1352.3309644444441</v>
      </c>
      <c r="M475">
        <v>426.59367333333324</v>
      </c>
      <c r="N475">
        <v>-10.9</v>
      </c>
      <c r="O475">
        <v>62.1</v>
      </c>
      <c r="P475">
        <v>9.6999999999999993</v>
      </c>
      <c r="Q475">
        <v>12.3</v>
      </c>
      <c r="R475">
        <v>33</v>
      </c>
    </row>
    <row r="476" spans="1:18">
      <c r="A476" t="s">
        <v>7764</v>
      </c>
      <c r="B476" t="s">
        <v>8274</v>
      </c>
      <c r="C476" s="607" t="s">
        <v>8868</v>
      </c>
      <c r="D476">
        <v>300</v>
      </c>
      <c r="E476">
        <v>17</v>
      </c>
      <c r="F476">
        <v>103</v>
      </c>
      <c r="G476">
        <v>25.95119851851852</v>
      </c>
      <c r="H476">
        <v>5</v>
      </c>
      <c r="I476">
        <v>51902.397037037044</v>
      </c>
      <c r="J476">
        <v>49</v>
      </c>
      <c r="K476">
        <v>12.3</v>
      </c>
      <c r="L476">
        <v>1271.6087274074075</v>
      </c>
      <c r="M476">
        <v>319.19974177777783</v>
      </c>
      <c r="N476">
        <v>-17.2</v>
      </c>
      <c r="O476">
        <v>65</v>
      </c>
      <c r="P476">
        <v>8.1</v>
      </c>
      <c r="Q476">
        <v>9.6999999999999993</v>
      </c>
      <c r="R476">
        <v>29.1</v>
      </c>
    </row>
    <row r="477" spans="1:18">
      <c r="A477" t="s">
        <v>7394</v>
      </c>
      <c r="B477" t="s">
        <v>8274</v>
      </c>
      <c r="C477" s="607" t="s">
        <v>8868</v>
      </c>
      <c r="D477">
        <v>300</v>
      </c>
      <c r="E477">
        <v>18</v>
      </c>
      <c r="F477">
        <v>101</v>
      </c>
      <c r="G477">
        <v>24.696508148148148</v>
      </c>
      <c r="H477">
        <v>4.4000000000000004</v>
      </c>
      <c r="I477">
        <v>56128.427609427599</v>
      </c>
      <c r="J477">
        <v>48</v>
      </c>
      <c r="K477">
        <v>13.3</v>
      </c>
      <c r="L477">
        <v>1185.432391111111</v>
      </c>
      <c r="M477">
        <v>328.46355837037038</v>
      </c>
      <c r="N477">
        <v>-14.1</v>
      </c>
      <c r="O477">
        <v>62.6</v>
      </c>
      <c r="P477">
        <v>9.5</v>
      </c>
      <c r="Q477">
        <v>9</v>
      </c>
      <c r="R477">
        <v>30.8</v>
      </c>
    </row>
    <row r="478" spans="1:18">
      <c r="A478" t="s">
        <v>7763</v>
      </c>
      <c r="B478" t="s">
        <v>8274</v>
      </c>
      <c r="C478" s="607" t="s">
        <v>8868</v>
      </c>
      <c r="D478">
        <v>300</v>
      </c>
      <c r="E478">
        <v>19</v>
      </c>
      <c r="F478">
        <v>104</v>
      </c>
      <c r="G478">
        <v>22.724239999999995</v>
      </c>
      <c r="H478">
        <v>4.7</v>
      </c>
      <c r="I478">
        <v>48349.446808510627</v>
      </c>
      <c r="J478">
        <v>47.3</v>
      </c>
      <c r="K478">
        <v>12.9</v>
      </c>
      <c r="L478">
        <v>1074.8565519999997</v>
      </c>
      <c r="M478">
        <v>293.14269599999994</v>
      </c>
      <c r="N478">
        <v>-14.4</v>
      </c>
      <c r="O478">
        <v>60.7</v>
      </c>
      <c r="P478">
        <v>10.4</v>
      </c>
      <c r="Q478">
        <v>8.1</v>
      </c>
      <c r="R478">
        <v>29.5</v>
      </c>
    </row>
    <row r="479" spans="1:18">
      <c r="A479" t="s">
        <v>8882</v>
      </c>
      <c r="B479" t="s">
        <v>8274</v>
      </c>
      <c r="C479" s="607" t="s">
        <v>8868</v>
      </c>
      <c r="D479">
        <v>300</v>
      </c>
      <c r="E479">
        <v>20</v>
      </c>
      <c r="F479">
        <v>108</v>
      </c>
      <c r="G479">
        <v>8.1424933333333342</v>
      </c>
      <c r="H479">
        <v>4.7</v>
      </c>
      <c r="I479">
        <v>17324.453900709221</v>
      </c>
      <c r="J479">
        <v>47.7</v>
      </c>
      <c r="K479">
        <v>14.2</v>
      </c>
      <c r="L479">
        <v>388.39693200000005</v>
      </c>
      <c r="M479">
        <v>115.62340533333334</v>
      </c>
      <c r="N479">
        <v>9.1</v>
      </c>
      <c r="O479">
        <v>63.7</v>
      </c>
      <c r="P479">
        <v>8.5</v>
      </c>
      <c r="Q479">
        <v>35.6</v>
      </c>
      <c r="R479">
        <v>32.799999999999997</v>
      </c>
    </row>
    <row r="480" spans="1:18">
      <c r="A480" t="s">
        <v>7804</v>
      </c>
      <c r="B480" t="s">
        <v>8274</v>
      </c>
      <c r="C480" s="607" t="s">
        <v>8868</v>
      </c>
      <c r="D480">
        <v>300</v>
      </c>
      <c r="E480">
        <v>21</v>
      </c>
      <c r="F480" t="s">
        <v>8294</v>
      </c>
      <c r="G480" t="s">
        <v>8294</v>
      </c>
      <c r="H480" t="s">
        <v>8294</v>
      </c>
      <c r="I480" t="s">
        <v>8294</v>
      </c>
      <c r="J480" t="s">
        <v>8294</v>
      </c>
      <c r="K480" t="s">
        <v>8294</v>
      </c>
      <c r="L480" t="s">
        <v>8294</v>
      </c>
      <c r="M480" t="s">
        <v>8294</v>
      </c>
      <c r="N480" t="s">
        <v>8294</v>
      </c>
      <c r="O480" t="s">
        <v>8294</v>
      </c>
      <c r="P480" t="s">
        <v>8294</v>
      </c>
      <c r="Q480" t="s">
        <v>8294</v>
      </c>
      <c r="R480" t="s">
        <v>8294</v>
      </c>
    </row>
    <row r="481" spans="1:18">
      <c r="A481" t="s">
        <v>7649</v>
      </c>
      <c r="B481" t="s">
        <v>8274</v>
      </c>
      <c r="C481" s="607" t="s">
        <v>8868</v>
      </c>
      <c r="D481">
        <v>300</v>
      </c>
      <c r="E481">
        <v>22</v>
      </c>
      <c r="F481">
        <v>102</v>
      </c>
      <c r="G481">
        <v>20.413762962962963</v>
      </c>
      <c r="H481">
        <v>4.5999999999999996</v>
      </c>
      <c r="I481">
        <v>44377.745571658619</v>
      </c>
      <c r="J481">
        <v>50.2</v>
      </c>
      <c r="K481">
        <v>11.9</v>
      </c>
      <c r="L481">
        <v>1024.7709007407409</v>
      </c>
      <c r="M481">
        <v>242.92377925925928</v>
      </c>
      <c r="N481">
        <v>-8.3000000000000007</v>
      </c>
      <c r="O481">
        <v>63.9</v>
      </c>
      <c r="P481">
        <v>8.6999999999999993</v>
      </c>
      <c r="Q481">
        <v>14.2</v>
      </c>
      <c r="R481">
        <v>29.2</v>
      </c>
    </row>
    <row r="482" spans="1:18">
      <c r="A482" t="s">
        <v>7743</v>
      </c>
      <c r="B482" t="s">
        <v>8276</v>
      </c>
      <c r="C482" s="607" t="s">
        <v>8868</v>
      </c>
      <c r="D482">
        <v>301</v>
      </c>
      <c r="E482">
        <v>11</v>
      </c>
      <c r="F482">
        <v>108</v>
      </c>
      <c r="G482">
        <v>17.336200000000002</v>
      </c>
      <c r="H482">
        <v>4.5</v>
      </c>
      <c r="I482">
        <v>38524.888888888891</v>
      </c>
      <c r="J482">
        <v>45.1</v>
      </c>
      <c r="K482">
        <v>16.399999999999999</v>
      </c>
      <c r="L482">
        <v>781.86262000000011</v>
      </c>
      <c r="M482">
        <v>284.31367999999998</v>
      </c>
      <c r="N482">
        <v>7.9</v>
      </c>
      <c r="O482">
        <v>64.400000000000006</v>
      </c>
      <c r="P482">
        <v>8.1999999999999993</v>
      </c>
      <c r="Q482">
        <v>38.4</v>
      </c>
      <c r="R482">
        <v>35.6</v>
      </c>
    </row>
    <row r="483" spans="1:18">
      <c r="A483" t="s">
        <v>7689</v>
      </c>
      <c r="B483" t="s">
        <v>8276</v>
      </c>
      <c r="C483" s="607" t="s">
        <v>8868</v>
      </c>
      <c r="D483">
        <v>301</v>
      </c>
      <c r="E483">
        <v>12</v>
      </c>
      <c r="F483">
        <v>105</v>
      </c>
      <c r="G483">
        <v>24.283964444444447</v>
      </c>
      <c r="H483">
        <v>4.8</v>
      </c>
      <c r="I483">
        <v>50591.592592592599</v>
      </c>
      <c r="J483">
        <v>44.6</v>
      </c>
      <c r="K483">
        <v>16.7</v>
      </c>
      <c r="L483">
        <v>1083.0648142222224</v>
      </c>
      <c r="M483">
        <v>405.54220622222226</v>
      </c>
      <c r="N483">
        <v>-4.4000000000000004</v>
      </c>
      <c r="O483">
        <v>61.6</v>
      </c>
      <c r="P483">
        <v>9.8000000000000007</v>
      </c>
      <c r="Q483">
        <v>26</v>
      </c>
      <c r="R483">
        <v>36.1</v>
      </c>
    </row>
    <row r="484" spans="1:18">
      <c r="A484" t="s">
        <v>7671</v>
      </c>
      <c r="B484" t="s">
        <v>8276</v>
      </c>
      <c r="C484" s="607" t="s">
        <v>8868</v>
      </c>
      <c r="D484">
        <v>301</v>
      </c>
      <c r="E484">
        <v>13</v>
      </c>
      <c r="F484">
        <v>107</v>
      </c>
      <c r="G484">
        <v>30.852577777777785</v>
      </c>
      <c r="H484">
        <v>4.5</v>
      </c>
      <c r="I484">
        <v>68561.283950617304</v>
      </c>
      <c r="J484">
        <v>45.7</v>
      </c>
      <c r="K484">
        <v>14.5</v>
      </c>
      <c r="L484">
        <v>1409.9628044444448</v>
      </c>
      <c r="M484">
        <v>447.36237777777791</v>
      </c>
      <c r="N484">
        <v>-13.5</v>
      </c>
      <c r="O484">
        <v>63</v>
      </c>
      <c r="P484">
        <v>8.8000000000000007</v>
      </c>
      <c r="Q484">
        <v>8.3000000000000007</v>
      </c>
      <c r="R484">
        <v>31.9</v>
      </c>
    </row>
    <row r="485" spans="1:18">
      <c r="A485" t="s">
        <v>7852</v>
      </c>
      <c r="B485" t="s">
        <v>8276</v>
      </c>
      <c r="C485" s="607" t="s">
        <v>8868</v>
      </c>
      <c r="D485">
        <v>301</v>
      </c>
      <c r="E485">
        <v>14</v>
      </c>
      <c r="F485">
        <v>101</v>
      </c>
      <c r="G485">
        <v>22.931854814814812</v>
      </c>
      <c r="H485">
        <v>4.8</v>
      </c>
      <c r="I485">
        <v>47774.6975308642</v>
      </c>
      <c r="J485">
        <v>46</v>
      </c>
      <c r="K485">
        <v>14.9</v>
      </c>
      <c r="L485">
        <v>1054.8653214814813</v>
      </c>
      <c r="M485">
        <v>341.6846367407407</v>
      </c>
      <c r="N485">
        <v>2.8</v>
      </c>
      <c r="O485">
        <v>65.3</v>
      </c>
      <c r="P485">
        <v>7.2</v>
      </c>
      <c r="Q485">
        <v>33.6</v>
      </c>
      <c r="R485">
        <v>33.200000000000003</v>
      </c>
    </row>
    <row r="486" spans="1:18">
      <c r="A486" t="s">
        <v>7785</v>
      </c>
      <c r="B486" t="s">
        <v>8276</v>
      </c>
      <c r="C486" s="607" t="s">
        <v>8868</v>
      </c>
      <c r="D486">
        <v>301</v>
      </c>
      <c r="E486">
        <v>15</v>
      </c>
      <c r="F486">
        <v>102</v>
      </c>
      <c r="G486">
        <v>35.090823703703698</v>
      </c>
      <c r="H486">
        <v>4.4000000000000004</v>
      </c>
      <c r="I486">
        <v>79751.872053872037</v>
      </c>
      <c r="J486">
        <v>48.3</v>
      </c>
      <c r="K486">
        <v>12.6</v>
      </c>
      <c r="L486">
        <v>1694.8867848888885</v>
      </c>
      <c r="M486">
        <v>442.14437866666657</v>
      </c>
      <c r="N486">
        <v>-9.1</v>
      </c>
      <c r="O486">
        <v>65</v>
      </c>
      <c r="P486">
        <v>7.7</v>
      </c>
      <c r="Q486">
        <v>14.9</v>
      </c>
      <c r="R486">
        <v>29.4</v>
      </c>
    </row>
    <row r="487" spans="1:18">
      <c r="A487" t="s">
        <v>7741</v>
      </c>
      <c r="B487" t="s">
        <v>8276</v>
      </c>
      <c r="C487" s="607" t="s">
        <v>8868</v>
      </c>
      <c r="D487">
        <v>301</v>
      </c>
      <c r="E487">
        <v>16</v>
      </c>
      <c r="F487">
        <v>111</v>
      </c>
      <c r="G487">
        <v>17.754115555555554</v>
      </c>
      <c r="H487">
        <v>4.3</v>
      </c>
      <c r="I487">
        <v>41288.640826873379</v>
      </c>
      <c r="J487">
        <v>47</v>
      </c>
      <c r="K487">
        <v>14.7</v>
      </c>
      <c r="L487">
        <v>834.44343111111107</v>
      </c>
      <c r="M487">
        <v>260.98549866666662</v>
      </c>
      <c r="N487">
        <v>13.4</v>
      </c>
      <c r="O487">
        <v>66.3</v>
      </c>
      <c r="P487">
        <v>5.0999999999999996</v>
      </c>
      <c r="Q487">
        <v>39.799999999999997</v>
      </c>
      <c r="R487">
        <v>33.299999999999997</v>
      </c>
    </row>
    <row r="488" spans="1:18">
      <c r="A488" t="s">
        <v>7858</v>
      </c>
      <c r="B488" t="s">
        <v>8274</v>
      </c>
      <c r="C488" s="607" t="s">
        <v>8868</v>
      </c>
      <c r="D488">
        <v>301</v>
      </c>
      <c r="E488">
        <v>17</v>
      </c>
      <c r="F488">
        <v>105</v>
      </c>
      <c r="G488">
        <v>17.545411851851849</v>
      </c>
      <c r="H488">
        <v>4.7</v>
      </c>
      <c r="I488">
        <v>37330.663514578402</v>
      </c>
      <c r="J488">
        <v>47</v>
      </c>
      <c r="K488">
        <v>14.6</v>
      </c>
      <c r="L488">
        <v>824.63435703703692</v>
      </c>
      <c r="M488">
        <v>256.16301303703699</v>
      </c>
      <c r="N488">
        <v>9.9</v>
      </c>
      <c r="O488">
        <v>65.400000000000006</v>
      </c>
      <c r="P488">
        <v>6.4</v>
      </c>
      <c r="Q488">
        <v>44.8</v>
      </c>
      <c r="R488">
        <v>33.1</v>
      </c>
    </row>
    <row r="489" spans="1:18">
      <c r="A489" t="s">
        <v>7864</v>
      </c>
      <c r="B489" t="s">
        <v>8274</v>
      </c>
      <c r="C489" s="607" t="s">
        <v>8868</v>
      </c>
      <c r="D489">
        <v>301</v>
      </c>
      <c r="E489">
        <v>18</v>
      </c>
      <c r="F489">
        <v>107</v>
      </c>
      <c r="G489">
        <v>17.193119999999997</v>
      </c>
      <c r="H489">
        <v>4.5999999999999996</v>
      </c>
      <c r="I489">
        <v>37376.347826086952</v>
      </c>
      <c r="J489">
        <v>46.2</v>
      </c>
      <c r="K489">
        <v>14.9</v>
      </c>
      <c r="L489">
        <v>794.32214399999987</v>
      </c>
      <c r="M489">
        <v>256.17748799999998</v>
      </c>
      <c r="N489">
        <v>2.1</v>
      </c>
      <c r="O489">
        <v>65</v>
      </c>
      <c r="P489">
        <v>7.8</v>
      </c>
      <c r="Q489">
        <v>50.8</v>
      </c>
      <c r="R489">
        <v>33.299999999999997</v>
      </c>
    </row>
    <row r="490" spans="1:18">
      <c r="A490" t="s">
        <v>7715</v>
      </c>
      <c r="B490" t="s">
        <v>8274</v>
      </c>
      <c r="C490" s="607" t="s">
        <v>8868</v>
      </c>
      <c r="D490">
        <v>301</v>
      </c>
      <c r="E490">
        <v>19</v>
      </c>
      <c r="F490">
        <v>106</v>
      </c>
      <c r="G490">
        <v>13.846020740740741</v>
      </c>
      <c r="H490">
        <v>4.5999999999999996</v>
      </c>
      <c r="I490">
        <v>30100.045088566829</v>
      </c>
      <c r="J490">
        <v>46.5</v>
      </c>
      <c r="K490">
        <v>15.2</v>
      </c>
      <c r="L490">
        <v>643.83996444444449</v>
      </c>
      <c r="M490">
        <v>210.45951525925926</v>
      </c>
      <c r="N490">
        <v>-1.9</v>
      </c>
      <c r="O490">
        <v>62.7</v>
      </c>
      <c r="P490">
        <v>8.5</v>
      </c>
      <c r="Q490">
        <v>34.799999999999997</v>
      </c>
      <c r="R490">
        <v>34.200000000000003</v>
      </c>
    </row>
    <row r="491" spans="1:18">
      <c r="A491" t="s">
        <v>8877</v>
      </c>
      <c r="B491" t="s">
        <v>8274</v>
      </c>
      <c r="C491" s="607" t="s">
        <v>8868</v>
      </c>
      <c r="D491">
        <v>301</v>
      </c>
      <c r="E491">
        <v>20</v>
      </c>
      <c r="F491">
        <v>107</v>
      </c>
      <c r="G491">
        <v>11.712814814814815</v>
      </c>
      <c r="H491">
        <v>4.3</v>
      </c>
      <c r="I491">
        <v>27239.104220499568</v>
      </c>
      <c r="J491">
        <v>48.2</v>
      </c>
      <c r="K491">
        <v>14.8</v>
      </c>
      <c r="L491">
        <v>564.55767407407404</v>
      </c>
      <c r="M491">
        <v>173.34965925925925</v>
      </c>
      <c r="N491">
        <v>29.6</v>
      </c>
      <c r="O491">
        <v>67.900000000000006</v>
      </c>
      <c r="P491">
        <v>4.8</v>
      </c>
      <c r="Q491">
        <v>46.9</v>
      </c>
      <c r="R491">
        <v>34.5</v>
      </c>
    </row>
    <row r="492" spans="1:18">
      <c r="A492" t="s">
        <v>7724</v>
      </c>
      <c r="B492" t="s">
        <v>8274</v>
      </c>
      <c r="C492" s="607" t="s">
        <v>8868</v>
      </c>
      <c r="D492">
        <v>301</v>
      </c>
      <c r="E492">
        <v>21</v>
      </c>
      <c r="F492">
        <v>99</v>
      </c>
      <c r="G492">
        <v>18.365925925925929</v>
      </c>
      <c r="H492">
        <v>4.4000000000000004</v>
      </c>
      <c r="I492">
        <v>41740.740740740737</v>
      </c>
      <c r="J492">
        <v>49</v>
      </c>
      <c r="K492">
        <v>13.1</v>
      </c>
      <c r="L492">
        <v>899.9303703703705</v>
      </c>
      <c r="M492">
        <v>240.59362962962965</v>
      </c>
      <c r="N492">
        <v>0.9</v>
      </c>
      <c r="O492">
        <v>65.599999999999994</v>
      </c>
      <c r="P492">
        <v>7.5</v>
      </c>
      <c r="Q492">
        <v>24.7</v>
      </c>
      <c r="R492">
        <v>31.1</v>
      </c>
    </row>
    <row r="493" spans="1:18">
      <c r="A493" t="s">
        <v>7653</v>
      </c>
      <c r="B493" t="s">
        <v>8274</v>
      </c>
      <c r="C493" s="607" t="s">
        <v>8868</v>
      </c>
      <c r="D493">
        <v>301</v>
      </c>
      <c r="E493">
        <v>22</v>
      </c>
      <c r="F493">
        <v>108</v>
      </c>
      <c r="G493">
        <v>15.393985185185185</v>
      </c>
      <c r="H493">
        <v>4.5</v>
      </c>
      <c r="I493">
        <v>34208.855967078191</v>
      </c>
      <c r="J493">
        <v>51.2</v>
      </c>
      <c r="K493">
        <v>12.6</v>
      </c>
      <c r="L493">
        <v>788.17204148148153</v>
      </c>
      <c r="M493">
        <v>193.96421333333333</v>
      </c>
      <c r="N493">
        <v>8</v>
      </c>
      <c r="O493">
        <v>67.900000000000006</v>
      </c>
      <c r="P493">
        <v>5.6</v>
      </c>
      <c r="Q493">
        <v>30.4</v>
      </c>
      <c r="R493">
        <v>31.5</v>
      </c>
    </row>
    <row r="494" spans="1:18">
      <c r="A494" t="s">
        <v>7797</v>
      </c>
      <c r="B494" t="s">
        <v>8276</v>
      </c>
      <c r="C494" s="607" t="s">
        <v>8868</v>
      </c>
      <c r="D494">
        <v>302</v>
      </c>
      <c r="E494">
        <v>11</v>
      </c>
      <c r="F494">
        <v>103</v>
      </c>
      <c r="G494">
        <v>37.037611851851857</v>
      </c>
      <c r="H494">
        <v>4.0999999999999996</v>
      </c>
      <c r="I494">
        <v>90335.638663053323</v>
      </c>
      <c r="J494">
        <v>47.1</v>
      </c>
      <c r="K494">
        <v>13.9</v>
      </c>
      <c r="L494">
        <v>1744.4715182222226</v>
      </c>
      <c r="M494">
        <v>514.82280474074082</v>
      </c>
      <c r="N494">
        <v>-10.8</v>
      </c>
      <c r="O494">
        <v>61</v>
      </c>
      <c r="P494">
        <v>10.3</v>
      </c>
      <c r="Q494">
        <v>11.5</v>
      </c>
      <c r="R494">
        <v>31.7</v>
      </c>
    </row>
    <row r="495" spans="1:18">
      <c r="A495" t="s">
        <v>7804</v>
      </c>
      <c r="B495" t="s">
        <v>8276</v>
      </c>
      <c r="C495" s="607" t="s">
        <v>8868</v>
      </c>
      <c r="D495">
        <v>302</v>
      </c>
      <c r="E495">
        <v>12</v>
      </c>
      <c r="F495">
        <v>103</v>
      </c>
      <c r="G495">
        <v>35.424386666666663</v>
      </c>
      <c r="H495">
        <v>4.3</v>
      </c>
      <c r="I495">
        <v>82382.294573643405</v>
      </c>
      <c r="J495">
        <v>47.7</v>
      </c>
      <c r="K495">
        <v>13.1</v>
      </c>
      <c r="L495">
        <v>1689.743244</v>
      </c>
      <c r="M495">
        <v>464.05946533333326</v>
      </c>
      <c r="N495">
        <v>-11.2</v>
      </c>
      <c r="O495">
        <v>60.9</v>
      </c>
      <c r="P495">
        <v>10.1</v>
      </c>
      <c r="Q495">
        <v>12.3</v>
      </c>
      <c r="R495">
        <v>30.2</v>
      </c>
    </row>
    <row r="496" spans="1:18">
      <c r="A496" t="s">
        <v>7758</v>
      </c>
      <c r="B496" t="s">
        <v>8276</v>
      </c>
      <c r="C496" s="607" t="s">
        <v>8868</v>
      </c>
      <c r="D496">
        <v>302</v>
      </c>
      <c r="E496">
        <v>13</v>
      </c>
      <c r="F496">
        <v>104</v>
      </c>
      <c r="G496">
        <v>31.35629777777778</v>
      </c>
      <c r="H496">
        <v>4.3</v>
      </c>
      <c r="I496">
        <v>72921.622739018101</v>
      </c>
      <c r="J496">
        <v>46.5</v>
      </c>
      <c r="K496">
        <v>14.4</v>
      </c>
      <c r="L496">
        <v>1458.0678466666668</v>
      </c>
      <c r="M496">
        <v>451.53068800000005</v>
      </c>
      <c r="N496">
        <v>-13</v>
      </c>
      <c r="O496">
        <v>58.6</v>
      </c>
      <c r="P496">
        <v>11.6</v>
      </c>
      <c r="Q496">
        <v>7.7</v>
      </c>
      <c r="R496">
        <v>32.4</v>
      </c>
    </row>
    <row r="497" spans="1:18">
      <c r="A497" t="s">
        <v>7667</v>
      </c>
      <c r="B497" t="s">
        <v>8276</v>
      </c>
      <c r="C497" s="607" t="s">
        <v>8868</v>
      </c>
      <c r="D497">
        <v>302</v>
      </c>
      <c r="E497">
        <v>14</v>
      </c>
      <c r="F497">
        <v>105</v>
      </c>
      <c r="G497">
        <v>23.831131851851854</v>
      </c>
      <c r="H497">
        <v>4.9000000000000004</v>
      </c>
      <c r="I497">
        <v>48634.962962962964</v>
      </c>
      <c r="J497">
        <v>45.7</v>
      </c>
      <c r="K497">
        <v>14.5</v>
      </c>
      <c r="L497">
        <v>1089.0827256296297</v>
      </c>
      <c r="M497">
        <v>345.55141185185187</v>
      </c>
      <c r="N497">
        <v>-14.1</v>
      </c>
      <c r="O497">
        <v>57.1</v>
      </c>
      <c r="P497">
        <v>12.2</v>
      </c>
      <c r="Q497">
        <v>21.3</v>
      </c>
      <c r="R497">
        <v>31.9</v>
      </c>
    </row>
    <row r="498" spans="1:18">
      <c r="A498" t="s">
        <v>7739</v>
      </c>
      <c r="B498" t="s">
        <v>8276</v>
      </c>
      <c r="C498" s="607" t="s">
        <v>8868</v>
      </c>
      <c r="D498">
        <v>302</v>
      </c>
      <c r="E498">
        <v>15</v>
      </c>
      <c r="F498">
        <v>105</v>
      </c>
      <c r="G498">
        <v>27.063389629629629</v>
      </c>
      <c r="H498">
        <v>4.8</v>
      </c>
      <c r="I498">
        <v>56382.061728395063</v>
      </c>
      <c r="J498">
        <v>45.3</v>
      </c>
      <c r="K498">
        <v>14.4</v>
      </c>
      <c r="L498">
        <v>1225.971550222222</v>
      </c>
      <c r="M498">
        <v>389.71281066666666</v>
      </c>
      <c r="N498">
        <v>-11</v>
      </c>
      <c r="O498">
        <v>58.3</v>
      </c>
      <c r="P498">
        <v>12.1</v>
      </c>
      <c r="Q498">
        <v>16.399999999999999</v>
      </c>
      <c r="R498">
        <v>31.4</v>
      </c>
    </row>
    <row r="499" spans="1:18">
      <c r="A499" t="s">
        <v>7684</v>
      </c>
      <c r="B499" t="s">
        <v>8276</v>
      </c>
      <c r="C499" s="607" t="s">
        <v>8868</v>
      </c>
      <c r="D499">
        <v>302</v>
      </c>
      <c r="E499">
        <v>16</v>
      </c>
      <c r="F499">
        <v>106</v>
      </c>
      <c r="G499">
        <v>22.257759999999998</v>
      </c>
      <c r="H499">
        <v>5.4</v>
      </c>
      <c r="I499">
        <v>41218.074074074066</v>
      </c>
      <c r="J499">
        <v>45.4</v>
      </c>
      <c r="K499">
        <v>14.3</v>
      </c>
      <c r="L499">
        <v>1010.5023039999999</v>
      </c>
      <c r="M499">
        <v>318.28596799999997</v>
      </c>
      <c r="N499">
        <v>-13.7</v>
      </c>
      <c r="O499">
        <v>58.9</v>
      </c>
      <c r="P499">
        <v>11.6</v>
      </c>
      <c r="Q499">
        <v>13.3</v>
      </c>
      <c r="R499">
        <v>31.4</v>
      </c>
    </row>
    <row r="500" spans="1:18">
      <c r="A500" t="s">
        <v>7396</v>
      </c>
      <c r="B500" t="s">
        <v>8274</v>
      </c>
      <c r="C500" s="607" t="s">
        <v>8868</v>
      </c>
      <c r="D500">
        <v>302</v>
      </c>
      <c r="E500">
        <v>17</v>
      </c>
      <c r="F500">
        <v>104</v>
      </c>
      <c r="G500">
        <v>19.789902222222221</v>
      </c>
      <c r="H500">
        <v>4.8</v>
      </c>
      <c r="I500">
        <v>41228.962962962956</v>
      </c>
      <c r="J500">
        <v>46.9</v>
      </c>
      <c r="K500">
        <v>13.4</v>
      </c>
      <c r="L500">
        <v>928.14641422222212</v>
      </c>
      <c r="M500">
        <v>265.18468977777775</v>
      </c>
      <c r="N500">
        <v>-12.3</v>
      </c>
      <c r="O500">
        <v>60.7</v>
      </c>
      <c r="P500">
        <v>10.7</v>
      </c>
      <c r="Q500">
        <v>11.2</v>
      </c>
      <c r="R500">
        <v>30.3</v>
      </c>
    </row>
    <row r="501" spans="1:18">
      <c r="A501" t="s">
        <v>7794</v>
      </c>
      <c r="B501" t="s">
        <v>8274</v>
      </c>
      <c r="C501" s="607" t="s">
        <v>8868</v>
      </c>
      <c r="D501">
        <v>302</v>
      </c>
      <c r="E501">
        <v>18</v>
      </c>
      <c r="F501">
        <v>103</v>
      </c>
      <c r="G501">
        <v>24.269373333333334</v>
      </c>
      <c r="H501">
        <v>4.8</v>
      </c>
      <c r="I501">
        <v>50561.194444444445</v>
      </c>
      <c r="J501">
        <v>47.7</v>
      </c>
      <c r="K501">
        <v>12.9</v>
      </c>
      <c r="L501">
        <v>1157.6491080000001</v>
      </c>
      <c r="M501">
        <v>313.07491600000003</v>
      </c>
      <c r="N501">
        <v>-12.3</v>
      </c>
      <c r="O501">
        <v>61.2</v>
      </c>
      <c r="P501">
        <v>10.6</v>
      </c>
      <c r="Q501">
        <v>10.5</v>
      </c>
      <c r="R501">
        <v>29.8</v>
      </c>
    </row>
    <row r="502" spans="1:18">
      <c r="A502" t="s">
        <v>7396</v>
      </c>
      <c r="B502" t="s">
        <v>8274</v>
      </c>
      <c r="C502" s="607" t="s">
        <v>8868</v>
      </c>
      <c r="D502">
        <v>302</v>
      </c>
      <c r="E502">
        <v>19</v>
      </c>
      <c r="F502" t="s">
        <v>8294</v>
      </c>
      <c r="G502" t="s">
        <v>8294</v>
      </c>
      <c r="H502" t="s">
        <v>8294</v>
      </c>
      <c r="I502" t="s">
        <v>8294</v>
      </c>
      <c r="J502" t="s">
        <v>8294</v>
      </c>
      <c r="K502" t="s">
        <v>8294</v>
      </c>
      <c r="L502" t="s">
        <v>8294</v>
      </c>
      <c r="M502" t="s">
        <v>8294</v>
      </c>
      <c r="N502" t="s">
        <v>8294</v>
      </c>
      <c r="O502" t="s">
        <v>8294</v>
      </c>
      <c r="P502" t="s">
        <v>8294</v>
      </c>
      <c r="Q502" t="s">
        <v>8294</v>
      </c>
      <c r="R502" t="s">
        <v>8294</v>
      </c>
    </row>
    <row r="503" spans="1:18">
      <c r="A503" t="s">
        <v>8887</v>
      </c>
      <c r="B503" t="s">
        <v>8274</v>
      </c>
      <c r="C503" s="607" t="s">
        <v>8868</v>
      </c>
      <c r="D503">
        <v>302</v>
      </c>
      <c r="E503">
        <v>20</v>
      </c>
      <c r="F503">
        <v>103</v>
      </c>
      <c r="G503">
        <v>7.747081481481481</v>
      </c>
      <c r="H503">
        <v>4.3</v>
      </c>
      <c r="I503">
        <v>18016.468561584839</v>
      </c>
      <c r="J503">
        <v>48</v>
      </c>
      <c r="K503">
        <v>15.7</v>
      </c>
      <c r="L503">
        <v>371.8599111111111</v>
      </c>
      <c r="M503">
        <v>121.62917925925925</v>
      </c>
      <c r="N503">
        <v>21.2</v>
      </c>
      <c r="O503">
        <v>64.8</v>
      </c>
      <c r="P503">
        <v>6.7</v>
      </c>
      <c r="Q503">
        <v>51.7</v>
      </c>
      <c r="R503">
        <v>36.6</v>
      </c>
    </row>
    <row r="504" spans="1:18">
      <c r="A504" t="s">
        <v>7784</v>
      </c>
      <c r="B504" t="s">
        <v>8274</v>
      </c>
      <c r="C504" s="607" t="s">
        <v>8868</v>
      </c>
      <c r="D504">
        <v>302</v>
      </c>
      <c r="E504">
        <v>21</v>
      </c>
      <c r="F504">
        <v>104</v>
      </c>
      <c r="G504">
        <v>23.513466666666673</v>
      </c>
      <c r="H504">
        <v>4.7</v>
      </c>
      <c r="I504">
        <v>50028.652482269521</v>
      </c>
      <c r="J504">
        <v>47.3</v>
      </c>
      <c r="K504">
        <v>15.2</v>
      </c>
      <c r="L504">
        <v>1112.1869733333335</v>
      </c>
      <c r="M504">
        <v>357.4046933333334</v>
      </c>
      <c r="N504">
        <v>6.4</v>
      </c>
      <c r="O504">
        <v>64.2</v>
      </c>
      <c r="P504">
        <v>7.9</v>
      </c>
      <c r="Q504">
        <v>33.700000000000003</v>
      </c>
      <c r="R504">
        <v>34.799999999999997</v>
      </c>
    </row>
    <row r="505" spans="1:18">
      <c r="A505" t="s">
        <v>7722</v>
      </c>
      <c r="B505" t="s">
        <v>8274</v>
      </c>
      <c r="C505" s="607" t="s">
        <v>8868</v>
      </c>
      <c r="D505">
        <v>302</v>
      </c>
      <c r="E505">
        <v>22</v>
      </c>
      <c r="F505">
        <v>105</v>
      </c>
      <c r="G505">
        <v>18.96699259259259</v>
      </c>
      <c r="H505">
        <v>4.9000000000000004</v>
      </c>
      <c r="I505">
        <v>38708.148148148139</v>
      </c>
      <c r="J505">
        <v>48</v>
      </c>
      <c r="K505">
        <v>12.8</v>
      </c>
      <c r="L505">
        <v>910.4156444444443</v>
      </c>
      <c r="M505">
        <v>242.77750518518516</v>
      </c>
      <c r="N505">
        <v>-10.9</v>
      </c>
      <c r="O505">
        <v>64.8</v>
      </c>
      <c r="P505">
        <v>8.6</v>
      </c>
      <c r="Q505">
        <v>17</v>
      </c>
      <c r="R505">
        <v>29.6</v>
      </c>
    </row>
    <row r="506" spans="1:18">
      <c r="A506" t="s">
        <v>7654</v>
      </c>
      <c r="B506" t="s">
        <v>8276</v>
      </c>
      <c r="C506" s="607" t="s">
        <v>8868</v>
      </c>
      <c r="D506">
        <v>303</v>
      </c>
      <c r="E506">
        <v>11</v>
      </c>
      <c r="F506">
        <v>108</v>
      </c>
      <c r="G506">
        <v>24.696508148148148</v>
      </c>
      <c r="H506">
        <v>4.8</v>
      </c>
      <c r="I506">
        <v>51451.058641975316</v>
      </c>
      <c r="J506">
        <v>43.9</v>
      </c>
      <c r="K506">
        <v>17.2</v>
      </c>
      <c r="L506">
        <v>1084.1767077037036</v>
      </c>
      <c r="M506">
        <v>424.77994014814811</v>
      </c>
      <c r="N506">
        <v>-10.7</v>
      </c>
      <c r="O506">
        <v>62.4</v>
      </c>
      <c r="P506">
        <v>9.8000000000000007</v>
      </c>
      <c r="Q506">
        <v>47.2</v>
      </c>
      <c r="R506">
        <v>36.5</v>
      </c>
    </row>
    <row r="507" spans="1:18">
      <c r="A507" t="s">
        <v>7798</v>
      </c>
      <c r="B507" t="s">
        <v>8276</v>
      </c>
      <c r="C507" s="607" t="s">
        <v>8868</v>
      </c>
      <c r="D507">
        <v>303</v>
      </c>
      <c r="E507">
        <v>12</v>
      </c>
      <c r="F507">
        <v>105</v>
      </c>
      <c r="G507" t="s">
        <v>8294</v>
      </c>
      <c r="H507" t="s">
        <v>8294</v>
      </c>
      <c r="I507" t="s">
        <v>8294</v>
      </c>
      <c r="J507" t="s">
        <v>8294</v>
      </c>
      <c r="K507" t="s">
        <v>8294</v>
      </c>
      <c r="L507" t="s">
        <v>8294</v>
      </c>
      <c r="M507" t="s">
        <v>8294</v>
      </c>
      <c r="N507" t="s">
        <v>8294</v>
      </c>
      <c r="O507" t="s">
        <v>8294</v>
      </c>
      <c r="P507" t="s">
        <v>8294</v>
      </c>
      <c r="Q507" t="s">
        <v>8294</v>
      </c>
      <c r="R507" t="s">
        <v>8294</v>
      </c>
    </row>
    <row r="508" spans="1:18">
      <c r="A508" t="s">
        <v>7801</v>
      </c>
      <c r="B508" t="s">
        <v>8276</v>
      </c>
      <c r="C508" s="607" t="s">
        <v>8868</v>
      </c>
      <c r="D508">
        <v>303</v>
      </c>
      <c r="E508">
        <v>13</v>
      </c>
      <c r="F508">
        <v>105</v>
      </c>
      <c r="G508">
        <v>29.28965925925926</v>
      </c>
      <c r="H508">
        <v>4.5</v>
      </c>
      <c r="I508">
        <v>65088.1316872428</v>
      </c>
      <c r="J508">
        <v>45.7</v>
      </c>
      <c r="K508">
        <v>14.6</v>
      </c>
      <c r="L508">
        <v>1338.5374281481484</v>
      </c>
      <c r="M508">
        <v>427.62902518518518</v>
      </c>
      <c r="N508">
        <v>-13.5</v>
      </c>
      <c r="O508">
        <v>59.9</v>
      </c>
      <c r="P508">
        <v>10.4</v>
      </c>
      <c r="Q508">
        <v>10.6</v>
      </c>
      <c r="R508">
        <v>32.200000000000003</v>
      </c>
    </row>
    <row r="509" spans="1:18">
      <c r="A509" t="s">
        <v>7727</v>
      </c>
      <c r="B509" t="s">
        <v>8276</v>
      </c>
      <c r="C509" s="607" t="s">
        <v>8868</v>
      </c>
      <c r="D509">
        <v>303</v>
      </c>
      <c r="E509">
        <v>14</v>
      </c>
      <c r="F509">
        <v>105</v>
      </c>
      <c r="G509">
        <v>29.321599999999997</v>
      </c>
      <c r="H509">
        <v>4.5999999999999996</v>
      </c>
      <c r="I509">
        <v>63742.608695652169</v>
      </c>
      <c r="J509">
        <v>47</v>
      </c>
      <c r="K509">
        <v>13.5</v>
      </c>
      <c r="L509">
        <v>1378.1151999999997</v>
      </c>
      <c r="M509">
        <v>395.84159999999997</v>
      </c>
      <c r="N509">
        <v>-8.3000000000000007</v>
      </c>
      <c r="O509">
        <v>61.9</v>
      </c>
      <c r="P509">
        <v>9.4</v>
      </c>
      <c r="Q509">
        <v>9.6999999999999993</v>
      </c>
      <c r="R509">
        <v>30.7</v>
      </c>
    </row>
    <row r="510" spans="1:18">
      <c r="A510" t="s">
        <v>7783</v>
      </c>
      <c r="B510" t="s">
        <v>8276</v>
      </c>
      <c r="C510" s="607" t="s">
        <v>8868</v>
      </c>
      <c r="D510">
        <v>303</v>
      </c>
      <c r="E510">
        <v>15</v>
      </c>
      <c r="F510">
        <v>104</v>
      </c>
      <c r="G510">
        <v>34.672400000000003</v>
      </c>
      <c r="H510">
        <v>4.7</v>
      </c>
      <c r="I510">
        <v>73771.063829787236</v>
      </c>
      <c r="J510">
        <v>47.6</v>
      </c>
      <c r="K510">
        <v>12.6</v>
      </c>
      <c r="L510">
        <v>1650.4062400000003</v>
      </c>
      <c r="M510">
        <v>436.87224000000003</v>
      </c>
      <c r="N510">
        <v>-15.1</v>
      </c>
      <c r="O510">
        <v>63.3</v>
      </c>
      <c r="P510">
        <v>9</v>
      </c>
      <c r="Q510">
        <v>7.5</v>
      </c>
      <c r="R510">
        <v>29.1</v>
      </c>
    </row>
    <row r="511" spans="1:18">
      <c r="A511" t="s">
        <v>7707</v>
      </c>
      <c r="B511" t="s">
        <v>8276</v>
      </c>
      <c r="C511" s="607" t="s">
        <v>8868</v>
      </c>
      <c r="D511">
        <v>303</v>
      </c>
      <c r="E511">
        <v>16</v>
      </c>
      <c r="F511">
        <v>106</v>
      </c>
      <c r="G511">
        <v>24.844088888888891</v>
      </c>
      <c r="H511">
        <v>4.7</v>
      </c>
      <c r="I511">
        <v>52859.763593380616</v>
      </c>
      <c r="J511">
        <v>46.5</v>
      </c>
      <c r="K511">
        <v>14.3</v>
      </c>
      <c r="L511">
        <v>1155.2501333333335</v>
      </c>
      <c r="M511">
        <v>355.27047111111114</v>
      </c>
      <c r="N511">
        <v>-16.2</v>
      </c>
      <c r="O511">
        <v>62.8</v>
      </c>
      <c r="P511">
        <v>9.5</v>
      </c>
      <c r="Q511">
        <v>9.5</v>
      </c>
      <c r="R511">
        <v>32.1</v>
      </c>
    </row>
    <row r="512" spans="1:18">
      <c r="A512" t="s">
        <v>7772</v>
      </c>
      <c r="B512" t="s">
        <v>8274</v>
      </c>
      <c r="C512" s="607" t="s">
        <v>8868</v>
      </c>
      <c r="D512">
        <v>303</v>
      </c>
      <c r="E512">
        <v>17</v>
      </c>
      <c r="F512">
        <v>102</v>
      </c>
      <c r="G512">
        <v>26.160991111111109</v>
      </c>
      <c r="H512">
        <v>4.9000000000000004</v>
      </c>
      <c r="I512">
        <v>53389.777777777774</v>
      </c>
      <c r="J512">
        <v>47.3</v>
      </c>
      <c r="K512">
        <v>12.9</v>
      </c>
      <c r="L512">
        <v>1237.4148795555554</v>
      </c>
      <c r="M512">
        <v>337.47678533333334</v>
      </c>
      <c r="N512">
        <v>-13.8</v>
      </c>
      <c r="O512">
        <v>65.099999999999994</v>
      </c>
      <c r="P512">
        <v>9.1</v>
      </c>
      <c r="Q512">
        <v>12.1</v>
      </c>
      <c r="R512">
        <v>29.5</v>
      </c>
    </row>
    <row r="513" spans="1:18">
      <c r="A513" t="s">
        <v>7748</v>
      </c>
      <c r="B513" t="s">
        <v>8274</v>
      </c>
      <c r="C513" s="607" t="s">
        <v>8868</v>
      </c>
      <c r="D513">
        <v>303</v>
      </c>
      <c r="E513">
        <v>18</v>
      </c>
      <c r="F513">
        <v>107</v>
      </c>
      <c r="G513">
        <v>13.438413333333333</v>
      </c>
      <c r="H513">
        <v>4.5999999999999996</v>
      </c>
      <c r="I513">
        <v>29213.942028985512</v>
      </c>
      <c r="J513">
        <v>50.3</v>
      </c>
      <c r="K513">
        <v>13.5</v>
      </c>
      <c r="L513">
        <v>675.95219066666664</v>
      </c>
      <c r="M513">
        <v>181.41857999999999</v>
      </c>
      <c r="N513">
        <v>22.5</v>
      </c>
      <c r="O513">
        <v>66.2</v>
      </c>
      <c r="P513">
        <v>4.5</v>
      </c>
      <c r="Q513">
        <v>34.5</v>
      </c>
      <c r="R513">
        <v>33</v>
      </c>
    </row>
    <row r="514" spans="1:18">
      <c r="A514" t="s">
        <v>7749</v>
      </c>
      <c r="B514" t="s">
        <v>8274</v>
      </c>
      <c r="C514" s="607" t="s">
        <v>8868</v>
      </c>
      <c r="D514">
        <v>303</v>
      </c>
      <c r="E514">
        <v>19</v>
      </c>
      <c r="F514">
        <v>101</v>
      </c>
      <c r="G514">
        <v>21.881730370370367</v>
      </c>
      <c r="H514">
        <v>4.3</v>
      </c>
      <c r="I514">
        <v>50887.745047372948</v>
      </c>
      <c r="J514">
        <v>49.9</v>
      </c>
      <c r="K514">
        <v>12.6</v>
      </c>
      <c r="L514">
        <v>1091.8983454814813</v>
      </c>
      <c r="M514">
        <v>275.70980266666663</v>
      </c>
      <c r="N514">
        <v>-3.1</v>
      </c>
      <c r="O514">
        <v>65.599999999999994</v>
      </c>
      <c r="P514">
        <v>7</v>
      </c>
      <c r="Q514">
        <v>20.399999999999999</v>
      </c>
      <c r="R514">
        <v>30.6</v>
      </c>
    </row>
    <row r="515" spans="1:18">
      <c r="A515" t="s">
        <v>7802</v>
      </c>
      <c r="B515" t="s">
        <v>8274</v>
      </c>
      <c r="C515" s="607" t="s">
        <v>8868</v>
      </c>
      <c r="D515">
        <v>303</v>
      </c>
      <c r="E515">
        <v>20</v>
      </c>
      <c r="F515">
        <v>104</v>
      </c>
      <c r="G515">
        <v>28.213982222222221</v>
      </c>
      <c r="H515">
        <v>4.5</v>
      </c>
      <c r="I515">
        <v>62697.73827160494</v>
      </c>
      <c r="J515">
        <v>48.4</v>
      </c>
      <c r="K515">
        <v>11.5</v>
      </c>
      <c r="L515">
        <v>1365.5567395555554</v>
      </c>
      <c r="M515">
        <v>324.46079555555553</v>
      </c>
      <c r="N515">
        <v>-14.6</v>
      </c>
      <c r="O515">
        <v>63.8</v>
      </c>
      <c r="P515">
        <v>8.8000000000000007</v>
      </c>
      <c r="Q515">
        <v>10.199999999999999</v>
      </c>
      <c r="R515">
        <v>27.1</v>
      </c>
    </row>
    <row r="516" spans="1:18">
      <c r="A516" t="s">
        <v>7777</v>
      </c>
      <c r="B516" t="s">
        <v>8274</v>
      </c>
      <c r="C516" s="607" t="s">
        <v>8868</v>
      </c>
      <c r="D516">
        <v>303</v>
      </c>
      <c r="E516">
        <v>21</v>
      </c>
      <c r="F516">
        <v>105</v>
      </c>
      <c r="G516">
        <v>23.723839999999999</v>
      </c>
      <c r="H516">
        <v>4.8</v>
      </c>
      <c r="I516">
        <v>49424.666666666664</v>
      </c>
      <c r="J516">
        <v>48.9</v>
      </c>
      <c r="K516">
        <v>10.6</v>
      </c>
      <c r="L516">
        <v>1160.0957759999999</v>
      </c>
      <c r="M516">
        <v>251.47270399999999</v>
      </c>
      <c r="N516">
        <v>-18.2</v>
      </c>
      <c r="O516">
        <v>64.900000000000006</v>
      </c>
      <c r="P516">
        <v>8.4</v>
      </c>
      <c r="Q516">
        <v>11.4</v>
      </c>
      <c r="R516">
        <v>25.1</v>
      </c>
    </row>
    <row r="517" spans="1:18">
      <c r="A517" t="s">
        <v>7396</v>
      </c>
      <c r="B517" t="s">
        <v>8274</v>
      </c>
      <c r="C517" s="607" t="s">
        <v>8868</v>
      </c>
      <c r="D517">
        <v>303</v>
      </c>
      <c r="E517">
        <v>22</v>
      </c>
      <c r="F517" t="s">
        <v>8294</v>
      </c>
      <c r="G517" t="s">
        <v>8294</v>
      </c>
      <c r="H517" t="s">
        <v>8294</v>
      </c>
      <c r="I517" t="s">
        <v>8294</v>
      </c>
      <c r="J517" t="s">
        <v>8294</v>
      </c>
      <c r="K517" t="s">
        <v>8294</v>
      </c>
      <c r="L517" t="s">
        <v>8294</v>
      </c>
      <c r="M517" t="s">
        <v>8294</v>
      </c>
      <c r="N517" t="s">
        <v>8294</v>
      </c>
      <c r="O517" t="s">
        <v>8294</v>
      </c>
      <c r="P517" t="s">
        <v>8294</v>
      </c>
      <c r="Q517" t="s">
        <v>8294</v>
      </c>
      <c r="R517" t="s">
        <v>8294</v>
      </c>
    </row>
    <row r="518" spans="1:18">
      <c r="A518" t="s">
        <v>7688</v>
      </c>
      <c r="B518" t="s">
        <v>8276</v>
      </c>
      <c r="C518" s="607" t="s">
        <v>8868</v>
      </c>
      <c r="D518">
        <v>304</v>
      </c>
      <c r="E518">
        <v>11</v>
      </c>
      <c r="F518">
        <v>104</v>
      </c>
      <c r="G518">
        <v>26.341964444444443</v>
      </c>
      <c r="H518">
        <v>4.5999999999999996</v>
      </c>
      <c r="I518">
        <v>57265.140096618357</v>
      </c>
      <c r="J518">
        <v>44.4</v>
      </c>
      <c r="K518">
        <v>15.6</v>
      </c>
      <c r="L518">
        <v>1169.5832213333333</v>
      </c>
      <c r="M518">
        <v>410.93464533333332</v>
      </c>
      <c r="N518">
        <v>-13.9</v>
      </c>
      <c r="O518">
        <v>62</v>
      </c>
      <c r="P518">
        <v>10.4</v>
      </c>
      <c r="Q518">
        <v>14.1</v>
      </c>
      <c r="R518">
        <v>33.4</v>
      </c>
    </row>
    <row r="519" spans="1:18">
      <c r="A519" t="s">
        <v>7648</v>
      </c>
      <c r="B519" t="s">
        <v>8276</v>
      </c>
      <c r="C519" s="607" t="s">
        <v>8868</v>
      </c>
      <c r="D519">
        <v>304</v>
      </c>
      <c r="E519">
        <v>12</v>
      </c>
      <c r="F519">
        <v>107</v>
      </c>
      <c r="G519">
        <v>29.220115555555555</v>
      </c>
      <c r="H519">
        <v>4.8</v>
      </c>
      <c r="I519">
        <v>60875.240740740745</v>
      </c>
      <c r="J519">
        <v>45.8</v>
      </c>
      <c r="K519">
        <v>15.1</v>
      </c>
      <c r="L519">
        <v>1338.2812924444443</v>
      </c>
      <c r="M519">
        <v>441.22374488888886</v>
      </c>
      <c r="N519">
        <v>-13.2</v>
      </c>
      <c r="O519">
        <v>61.5</v>
      </c>
      <c r="P519">
        <v>10.5</v>
      </c>
      <c r="Q519">
        <v>14.6</v>
      </c>
      <c r="R519">
        <v>33.299999999999997</v>
      </c>
    </row>
    <row r="520" spans="1:18">
      <c r="A520" t="s">
        <v>7656</v>
      </c>
      <c r="B520" t="s">
        <v>8276</v>
      </c>
      <c r="C520" s="607" t="s">
        <v>8868</v>
      </c>
      <c r="D520">
        <v>304</v>
      </c>
      <c r="E520">
        <v>13</v>
      </c>
      <c r="F520">
        <v>107</v>
      </c>
      <c r="G520">
        <v>19.18818222222222</v>
      </c>
      <c r="H520">
        <v>5.2</v>
      </c>
      <c r="I520">
        <v>36900.350427350422</v>
      </c>
      <c r="J520">
        <v>44.8</v>
      </c>
      <c r="K520">
        <v>15.9</v>
      </c>
      <c r="L520">
        <v>859.63056355555545</v>
      </c>
      <c r="M520">
        <v>305.0920973333333</v>
      </c>
      <c r="N520">
        <v>-14.2</v>
      </c>
      <c r="O520">
        <v>56.2</v>
      </c>
      <c r="P520">
        <v>12.3</v>
      </c>
      <c r="Q520">
        <v>44.9</v>
      </c>
      <c r="R520">
        <v>34.4</v>
      </c>
    </row>
    <row r="521" spans="1:18">
      <c r="A521" t="s">
        <v>7828</v>
      </c>
      <c r="B521" t="s">
        <v>8276</v>
      </c>
      <c r="C521" s="607" t="s">
        <v>8868</v>
      </c>
      <c r="D521">
        <v>304</v>
      </c>
      <c r="E521">
        <v>14</v>
      </c>
      <c r="F521">
        <v>111</v>
      </c>
      <c r="G521">
        <v>20.592195555555552</v>
      </c>
      <c r="H521">
        <v>4.9000000000000004</v>
      </c>
      <c r="I521">
        <v>42024.888888888876</v>
      </c>
      <c r="J521">
        <v>49.8</v>
      </c>
      <c r="K521">
        <v>14.4</v>
      </c>
      <c r="L521">
        <v>1025.4913386666665</v>
      </c>
      <c r="M521">
        <v>296.52761599999997</v>
      </c>
      <c r="N521">
        <v>23.7</v>
      </c>
      <c r="O521">
        <v>64.400000000000006</v>
      </c>
      <c r="P521">
        <v>5.2</v>
      </c>
      <c r="Q521">
        <v>42.5</v>
      </c>
      <c r="R521">
        <v>34.9</v>
      </c>
    </row>
    <row r="522" spans="1:18">
      <c r="A522" t="s">
        <v>7769</v>
      </c>
      <c r="B522" t="s">
        <v>8276</v>
      </c>
      <c r="C522" s="607" t="s">
        <v>8868</v>
      </c>
      <c r="D522">
        <v>304</v>
      </c>
      <c r="E522">
        <v>15</v>
      </c>
      <c r="F522">
        <v>103</v>
      </c>
      <c r="G522">
        <v>34.194014814814814</v>
      </c>
      <c r="H522">
        <v>4.5999999999999996</v>
      </c>
      <c r="I522">
        <v>74334.814814814818</v>
      </c>
      <c r="J522">
        <v>47.1</v>
      </c>
      <c r="K522">
        <v>14.1</v>
      </c>
      <c r="L522">
        <v>1610.5380977777777</v>
      </c>
      <c r="M522">
        <v>482.13560888888884</v>
      </c>
      <c r="N522">
        <v>-4.5</v>
      </c>
      <c r="O522">
        <v>60.5</v>
      </c>
      <c r="P522">
        <v>9.9</v>
      </c>
      <c r="Q522">
        <v>14.9</v>
      </c>
      <c r="R522">
        <v>32</v>
      </c>
    </row>
    <row r="523" spans="1:18">
      <c r="A523" t="s">
        <v>7712</v>
      </c>
      <c r="B523" t="s">
        <v>8276</v>
      </c>
      <c r="C523" s="607" t="s">
        <v>8868</v>
      </c>
      <c r="D523">
        <v>304</v>
      </c>
      <c r="E523">
        <v>16</v>
      </c>
      <c r="F523">
        <v>107</v>
      </c>
      <c r="G523">
        <v>24.07112296296296</v>
      </c>
      <c r="H523">
        <v>4.5</v>
      </c>
      <c r="I523">
        <v>53491.384362139914</v>
      </c>
      <c r="J523">
        <v>44.6</v>
      </c>
      <c r="K523">
        <v>15.4</v>
      </c>
      <c r="L523">
        <v>1073.572084148148</v>
      </c>
      <c r="M523">
        <v>370.69529362962959</v>
      </c>
      <c r="N523">
        <v>-11.9</v>
      </c>
      <c r="O523">
        <v>60.8</v>
      </c>
      <c r="P523">
        <v>10.3</v>
      </c>
      <c r="Q523">
        <v>12</v>
      </c>
      <c r="R523">
        <v>33.1</v>
      </c>
    </row>
    <row r="524" spans="1:18">
      <c r="A524" t="s">
        <v>7674</v>
      </c>
      <c r="B524" t="s">
        <v>8274</v>
      </c>
      <c r="C524" s="607" t="s">
        <v>8868</v>
      </c>
      <c r="D524">
        <v>304</v>
      </c>
      <c r="E524">
        <v>17</v>
      </c>
      <c r="F524">
        <v>112</v>
      </c>
      <c r="G524">
        <v>17.706930370370372</v>
      </c>
      <c r="H524">
        <v>4.3</v>
      </c>
      <c r="I524">
        <v>41178.907838070634</v>
      </c>
      <c r="J524">
        <v>44.7</v>
      </c>
      <c r="K524">
        <v>14.5</v>
      </c>
      <c r="L524">
        <v>791.49978755555571</v>
      </c>
      <c r="M524">
        <v>256.75049037037041</v>
      </c>
      <c r="N524">
        <v>-10.1</v>
      </c>
      <c r="O524">
        <v>59.2</v>
      </c>
      <c r="P524">
        <v>10.4</v>
      </c>
      <c r="Q524">
        <v>11.4</v>
      </c>
      <c r="R524">
        <v>31.2</v>
      </c>
    </row>
    <row r="525" spans="1:18">
      <c r="A525" t="s">
        <v>7682</v>
      </c>
      <c r="B525" t="s">
        <v>8274</v>
      </c>
      <c r="C525" s="607" t="s">
        <v>8868</v>
      </c>
      <c r="D525">
        <v>304</v>
      </c>
      <c r="E525">
        <v>18</v>
      </c>
      <c r="F525">
        <v>105</v>
      </c>
      <c r="G525">
        <v>21.260773333333333</v>
      </c>
      <c r="H525">
        <v>4.8</v>
      </c>
      <c r="I525">
        <v>44293.277777777781</v>
      </c>
      <c r="J525">
        <v>46.5</v>
      </c>
      <c r="K525">
        <v>13.9</v>
      </c>
      <c r="L525">
        <v>988.62595999999996</v>
      </c>
      <c r="M525">
        <v>295.52474933333332</v>
      </c>
      <c r="N525">
        <v>-6.6</v>
      </c>
      <c r="O525">
        <v>62.5</v>
      </c>
      <c r="P525">
        <v>9.1999999999999993</v>
      </c>
      <c r="Q525">
        <v>36.5</v>
      </c>
      <c r="R525">
        <v>31.3</v>
      </c>
    </row>
    <row r="526" spans="1:18">
      <c r="A526" t="s">
        <v>7670</v>
      </c>
      <c r="B526" t="s">
        <v>8274</v>
      </c>
      <c r="C526" s="607" t="s">
        <v>8868</v>
      </c>
      <c r="D526">
        <v>304</v>
      </c>
      <c r="E526">
        <v>19</v>
      </c>
      <c r="F526">
        <v>105</v>
      </c>
      <c r="G526">
        <v>20.436266666666668</v>
      </c>
      <c r="H526">
        <v>4.5</v>
      </c>
      <c r="I526">
        <v>45413.925925925927</v>
      </c>
      <c r="J526">
        <v>46</v>
      </c>
      <c r="K526">
        <v>14</v>
      </c>
      <c r="L526">
        <v>940.06826666666677</v>
      </c>
      <c r="M526">
        <v>286.10773333333339</v>
      </c>
      <c r="N526">
        <v>-13.6</v>
      </c>
      <c r="O526">
        <v>60.8</v>
      </c>
      <c r="P526">
        <v>10.5</v>
      </c>
      <c r="Q526">
        <v>13.5</v>
      </c>
      <c r="R526">
        <v>31.2</v>
      </c>
    </row>
    <row r="527" spans="1:18">
      <c r="A527" t="s">
        <v>7710</v>
      </c>
      <c r="B527" t="s">
        <v>8274</v>
      </c>
      <c r="C527" s="607" t="s">
        <v>8868</v>
      </c>
      <c r="D527">
        <v>304</v>
      </c>
      <c r="E527">
        <v>20</v>
      </c>
      <c r="F527">
        <v>106</v>
      </c>
      <c r="G527">
        <v>20.903762962962961</v>
      </c>
      <c r="H527">
        <v>4.5</v>
      </c>
      <c r="I527">
        <v>46452.806584362137</v>
      </c>
      <c r="J527">
        <v>47.1</v>
      </c>
      <c r="K527">
        <v>13.2</v>
      </c>
      <c r="L527">
        <v>984.5672355555555</v>
      </c>
      <c r="M527">
        <v>275.92967111111108</v>
      </c>
      <c r="N527">
        <v>-10.199999999999999</v>
      </c>
      <c r="O527">
        <v>62.7</v>
      </c>
      <c r="P527">
        <v>10.3</v>
      </c>
      <c r="Q527">
        <v>11.6</v>
      </c>
      <c r="R527">
        <v>30</v>
      </c>
    </row>
    <row r="528" spans="1:18">
      <c r="A528" t="s">
        <v>7799</v>
      </c>
      <c r="B528" t="s">
        <v>8274</v>
      </c>
      <c r="C528" s="607" t="s">
        <v>8868</v>
      </c>
      <c r="D528">
        <v>304</v>
      </c>
      <c r="E528">
        <v>21</v>
      </c>
      <c r="F528">
        <v>103</v>
      </c>
      <c r="G528">
        <v>24.962777777777777</v>
      </c>
      <c r="H528">
        <v>4.5</v>
      </c>
      <c r="I528">
        <v>55472.839506172837</v>
      </c>
      <c r="J528">
        <v>47.6</v>
      </c>
      <c r="K528">
        <v>12.1</v>
      </c>
      <c r="L528">
        <v>1188.2282222222223</v>
      </c>
      <c r="M528">
        <v>302.04961111111112</v>
      </c>
      <c r="N528">
        <v>-11.8</v>
      </c>
      <c r="O528">
        <v>63.1</v>
      </c>
      <c r="P528">
        <v>9.3000000000000007</v>
      </c>
      <c r="Q528">
        <v>10.6</v>
      </c>
      <c r="R528">
        <v>27.9</v>
      </c>
    </row>
    <row r="529" spans="1:18">
      <c r="A529" t="s">
        <v>7734</v>
      </c>
      <c r="B529" t="s">
        <v>8274</v>
      </c>
      <c r="C529" s="607" t="s">
        <v>8868</v>
      </c>
      <c r="D529">
        <v>304</v>
      </c>
      <c r="E529">
        <v>22</v>
      </c>
      <c r="F529" t="s">
        <v>8294</v>
      </c>
      <c r="G529">
        <v>14.527519999999999</v>
      </c>
      <c r="H529">
        <v>4</v>
      </c>
      <c r="I529">
        <v>36318.799999999996</v>
      </c>
      <c r="J529">
        <v>47.2</v>
      </c>
      <c r="K529">
        <v>12.6</v>
      </c>
      <c r="L529">
        <v>685.69894399999998</v>
      </c>
      <c r="M529">
        <v>183.04675199999997</v>
      </c>
      <c r="N529">
        <v>-13.4</v>
      </c>
      <c r="O529">
        <v>63.5</v>
      </c>
      <c r="P529">
        <v>9.4</v>
      </c>
      <c r="Q529">
        <v>8.9</v>
      </c>
      <c r="R529">
        <v>28.8</v>
      </c>
    </row>
    <row r="530" spans="1:18">
      <c r="A530" t="s">
        <v>7700</v>
      </c>
      <c r="B530" t="s">
        <v>8276</v>
      </c>
      <c r="C530" s="607" t="s">
        <v>8868</v>
      </c>
      <c r="D530">
        <v>305</v>
      </c>
      <c r="E530">
        <v>11</v>
      </c>
      <c r="F530">
        <v>104</v>
      </c>
      <c r="G530">
        <v>29.986548148148152</v>
      </c>
      <c r="H530">
        <v>4.0999999999999996</v>
      </c>
      <c r="I530">
        <v>73137.922312556475</v>
      </c>
      <c r="J530">
        <v>45.3</v>
      </c>
      <c r="K530">
        <v>15.8</v>
      </c>
      <c r="L530">
        <v>1358.3906311111111</v>
      </c>
      <c r="M530">
        <v>473.78746074074081</v>
      </c>
      <c r="N530">
        <v>-12.7</v>
      </c>
      <c r="O530">
        <v>60.2</v>
      </c>
      <c r="P530">
        <v>10.6</v>
      </c>
      <c r="Q530">
        <v>12.2</v>
      </c>
      <c r="R530">
        <v>34.6</v>
      </c>
    </row>
    <row r="531" spans="1:18">
      <c r="A531" t="s">
        <v>7696</v>
      </c>
      <c r="B531" t="s">
        <v>8276</v>
      </c>
      <c r="C531" s="607" t="s">
        <v>8868</v>
      </c>
      <c r="D531">
        <v>305</v>
      </c>
      <c r="E531">
        <v>12</v>
      </c>
      <c r="F531">
        <v>106</v>
      </c>
      <c r="G531">
        <v>28.521920000000001</v>
      </c>
      <c r="H531">
        <v>4.8</v>
      </c>
      <c r="I531">
        <v>59420.666666666672</v>
      </c>
      <c r="J531">
        <v>45.5</v>
      </c>
      <c r="K531">
        <v>15.1</v>
      </c>
      <c r="L531">
        <v>1297.7473600000001</v>
      </c>
      <c r="M531">
        <v>430.680992</v>
      </c>
      <c r="N531">
        <v>-10.4</v>
      </c>
      <c r="O531">
        <v>58.9</v>
      </c>
      <c r="P531">
        <v>11.4</v>
      </c>
      <c r="Q531">
        <v>12.1</v>
      </c>
      <c r="R531">
        <v>33.1</v>
      </c>
    </row>
    <row r="532" spans="1:18">
      <c r="A532" t="s">
        <v>7680</v>
      </c>
      <c r="B532" t="s">
        <v>8276</v>
      </c>
      <c r="C532" s="607" t="s">
        <v>8868</v>
      </c>
      <c r="D532">
        <v>305</v>
      </c>
      <c r="E532">
        <v>13</v>
      </c>
      <c r="F532">
        <v>107</v>
      </c>
      <c r="G532">
        <v>32.449469629629625</v>
      </c>
      <c r="H532">
        <v>5</v>
      </c>
      <c r="I532">
        <v>64898.939259259249</v>
      </c>
      <c r="J532">
        <v>46.5</v>
      </c>
      <c r="K532">
        <v>14.4</v>
      </c>
      <c r="L532">
        <v>1508.9003377777776</v>
      </c>
      <c r="M532">
        <v>467.2723626666666</v>
      </c>
      <c r="N532">
        <v>-13.7</v>
      </c>
      <c r="O532">
        <v>60.2</v>
      </c>
      <c r="P532">
        <v>10.4</v>
      </c>
      <c r="Q532">
        <v>9</v>
      </c>
      <c r="R532">
        <v>32.299999999999997</v>
      </c>
    </row>
    <row r="533" spans="1:18">
      <c r="A533" t="s">
        <v>7396</v>
      </c>
      <c r="B533" t="s">
        <v>8276</v>
      </c>
      <c r="C533" s="607" t="s">
        <v>8868</v>
      </c>
      <c r="D533">
        <v>305</v>
      </c>
      <c r="E533">
        <v>14</v>
      </c>
      <c r="F533" t="s">
        <v>8294</v>
      </c>
      <c r="G533" t="s">
        <v>8294</v>
      </c>
      <c r="H533" t="s">
        <v>8294</v>
      </c>
      <c r="I533" t="s">
        <v>8294</v>
      </c>
      <c r="J533" t="s">
        <v>8294</v>
      </c>
      <c r="K533" t="s">
        <v>8294</v>
      </c>
      <c r="L533" t="s">
        <v>8294</v>
      </c>
      <c r="M533" t="s">
        <v>8294</v>
      </c>
      <c r="N533" t="s">
        <v>8294</v>
      </c>
      <c r="O533" t="s">
        <v>8294</v>
      </c>
      <c r="P533" t="s">
        <v>8294</v>
      </c>
      <c r="Q533" t="s">
        <v>8294</v>
      </c>
      <c r="R533" t="s">
        <v>8294</v>
      </c>
    </row>
    <row r="534" spans="1:18">
      <c r="A534" t="s">
        <v>7721</v>
      </c>
      <c r="B534" t="s">
        <v>8276</v>
      </c>
      <c r="C534" s="607" t="s">
        <v>8868</v>
      </c>
      <c r="D534">
        <v>305</v>
      </c>
      <c r="E534">
        <v>15</v>
      </c>
      <c r="F534">
        <v>100</v>
      </c>
      <c r="G534">
        <v>24.856719999999999</v>
      </c>
      <c r="H534">
        <v>4.4000000000000004</v>
      </c>
      <c r="I534">
        <v>56492.545454545449</v>
      </c>
      <c r="J534">
        <v>47.3</v>
      </c>
      <c r="K534">
        <v>13.6</v>
      </c>
      <c r="L534">
        <v>1175.7228559999999</v>
      </c>
      <c r="M534">
        <v>338.05139199999996</v>
      </c>
      <c r="N534">
        <v>-9.3000000000000007</v>
      </c>
      <c r="O534">
        <v>60.8</v>
      </c>
      <c r="P534">
        <v>9.8000000000000007</v>
      </c>
      <c r="Q534">
        <v>12.3</v>
      </c>
      <c r="R534">
        <v>31.2</v>
      </c>
    </row>
    <row r="535" spans="1:18">
      <c r="A535" t="s">
        <v>8878</v>
      </c>
      <c r="B535" t="s">
        <v>8276</v>
      </c>
      <c r="C535" s="607" t="s">
        <v>8868</v>
      </c>
      <c r="D535">
        <v>305</v>
      </c>
      <c r="E535">
        <v>16</v>
      </c>
      <c r="F535">
        <v>107</v>
      </c>
      <c r="G535">
        <v>37.544017777777775</v>
      </c>
      <c r="H535">
        <v>4.8</v>
      </c>
      <c r="I535">
        <v>78216.703703703693</v>
      </c>
      <c r="J535">
        <v>47.3</v>
      </c>
      <c r="K535">
        <v>13.4</v>
      </c>
      <c r="L535">
        <v>1775.8320408888887</v>
      </c>
      <c r="M535">
        <v>503.08983822222217</v>
      </c>
      <c r="N535">
        <v>-11</v>
      </c>
      <c r="O535">
        <v>62.2</v>
      </c>
      <c r="P535">
        <v>9.6</v>
      </c>
      <c r="Q535">
        <v>11.9</v>
      </c>
      <c r="R535">
        <v>30.7</v>
      </c>
    </row>
    <row r="536" spans="1:18">
      <c r="A536" t="s">
        <v>7714</v>
      </c>
      <c r="B536" t="s">
        <v>8274</v>
      </c>
      <c r="C536" s="607" t="s">
        <v>8868</v>
      </c>
      <c r="D536">
        <v>305</v>
      </c>
      <c r="E536">
        <v>17</v>
      </c>
      <c r="F536">
        <v>107</v>
      </c>
      <c r="G536">
        <v>22.790879999999998</v>
      </c>
      <c r="H536">
        <v>4.0999999999999996</v>
      </c>
      <c r="I536">
        <v>55587.512195121948</v>
      </c>
      <c r="J536">
        <v>46.9</v>
      </c>
      <c r="K536">
        <v>14.1</v>
      </c>
      <c r="L536">
        <v>1068.8922719999998</v>
      </c>
      <c r="M536">
        <v>321.35140799999994</v>
      </c>
      <c r="N536">
        <v>-11.7</v>
      </c>
      <c r="O536">
        <v>61</v>
      </c>
      <c r="P536">
        <v>10.6</v>
      </c>
      <c r="Q536">
        <v>15.7</v>
      </c>
      <c r="R536">
        <v>32</v>
      </c>
    </row>
    <row r="537" spans="1:18">
      <c r="A537" t="s">
        <v>7662</v>
      </c>
      <c r="B537" t="s">
        <v>8274</v>
      </c>
      <c r="C537" s="607" t="s">
        <v>8868</v>
      </c>
      <c r="D537">
        <v>305</v>
      </c>
      <c r="E537">
        <v>18</v>
      </c>
      <c r="F537">
        <v>106</v>
      </c>
      <c r="G537">
        <v>13.994399999999999</v>
      </c>
      <c r="H537">
        <v>4.8</v>
      </c>
      <c r="I537">
        <v>29154.999999999996</v>
      </c>
      <c r="J537">
        <v>45.2</v>
      </c>
      <c r="K537">
        <v>14.7</v>
      </c>
      <c r="L537">
        <v>632.54687999999999</v>
      </c>
      <c r="M537">
        <v>205.71767999999997</v>
      </c>
      <c r="N537">
        <v>-12.8</v>
      </c>
      <c r="O537">
        <v>58.8</v>
      </c>
      <c r="P537">
        <v>11.8</v>
      </c>
      <c r="Q537">
        <v>16.3</v>
      </c>
      <c r="R537">
        <v>32.1</v>
      </c>
    </row>
    <row r="538" spans="1:18">
      <c r="A538" t="s">
        <v>7691</v>
      </c>
      <c r="B538" t="s">
        <v>8274</v>
      </c>
      <c r="C538" s="607" t="s">
        <v>8868</v>
      </c>
      <c r="D538">
        <v>305</v>
      </c>
      <c r="E538">
        <v>19</v>
      </c>
      <c r="F538">
        <v>105</v>
      </c>
      <c r="G538">
        <v>25.189919999999994</v>
      </c>
      <c r="H538">
        <v>4.3</v>
      </c>
      <c r="I538">
        <v>58581.209302325573</v>
      </c>
      <c r="J538">
        <v>47.4</v>
      </c>
      <c r="K538">
        <v>13.2</v>
      </c>
      <c r="L538">
        <v>1194.0022079999997</v>
      </c>
      <c r="M538">
        <v>332.50694399999992</v>
      </c>
      <c r="N538">
        <v>-12.8</v>
      </c>
      <c r="O538">
        <v>62.3</v>
      </c>
      <c r="P538">
        <v>9.6</v>
      </c>
      <c r="Q538">
        <v>11.6</v>
      </c>
      <c r="R538">
        <v>30.3</v>
      </c>
    </row>
    <row r="539" spans="1:18">
      <c r="A539" t="s">
        <v>7768</v>
      </c>
      <c r="B539" t="s">
        <v>8274</v>
      </c>
      <c r="C539" s="607" t="s">
        <v>8868</v>
      </c>
      <c r="D539">
        <v>305</v>
      </c>
      <c r="E539">
        <v>20</v>
      </c>
      <c r="F539">
        <v>106</v>
      </c>
      <c r="G539">
        <v>21.815017777777779</v>
      </c>
      <c r="H539">
        <v>4.9000000000000004</v>
      </c>
      <c r="I539">
        <v>44520.444444444445</v>
      </c>
      <c r="J539">
        <v>47.5</v>
      </c>
      <c r="K539">
        <v>12.6</v>
      </c>
      <c r="L539">
        <v>1036.2133444444446</v>
      </c>
      <c r="M539">
        <v>274.86922400000003</v>
      </c>
      <c r="N539">
        <v>-13.9</v>
      </c>
      <c r="O539">
        <v>63.3</v>
      </c>
      <c r="P539">
        <v>10.199999999999999</v>
      </c>
      <c r="Q539">
        <v>11.7</v>
      </c>
      <c r="R539">
        <v>28.9</v>
      </c>
    </row>
    <row r="540" spans="1:18">
      <c r="A540" t="s">
        <v>7725</v>
      </c>
      <c r="B540" t="s">
        <v>8274</v>
      </c>
      <c r="C540" s="607" t="s">
        <v>8868</v>
      </c>
      <c r="D540">
        <v>305</v>
      </c>
      <c r="E540">
        <v>21</v>
      </c>
      <c r="F540">
        <v>103</v>
      </c>
      <c r="G540">
        <v>20.635896296296295</v>
      </c>
      <c r="H540">
        <v>4.9000000000000004</v>
      </c>
      <c r="I540">
        <v>42114.074074074066</v>
      </c>
      <c r="J540">
        <v>46.9</v>
      </c>
      <c r="K540">
        <v>13.2</v>
      </c>
      <c r="L540">
        <v>967.8235362962962</v>
      </c>
      <c r="M540">
        <v>272.39383111111107</v>
      </c>
      <c r="N540">
        <v>-13.9</v>
      </c>
      <c r="O540">
        <v>62.2</v>
      </c>
      <c r="P540">
        <v>10.6</v>
      </c>
      <c r="Q540">
        <v>14.3</v>
      </c>
      <c r="R540">
        <v>30</v>
      </c>
    </row>
    <row r="541" spans="1:18">
      <c r="A541" t="s">
        <v>7394</v>
      </c>
      <c r="B541" t="s">
        <v>8274</v>
      </c>
      <c r="C541" s="607" t="s">
        <v>8868</v>
      </c>
      <c r="D541">
        <v>305</v>
      </c>
      <c r="E541">
        <v>22</v>
      </c>
      <c r="F541">
        <v>103</v>
      </c>
      <c r="G541">
        <v>28.557417777777776</v>
      </c>
      <c r="H541">
        <v>4</v>
      </c>
      <c r="I541">
        <v>71393.544444444444</v>
      </c>
      <c r="J541">
        <v>47.1</v>
      </c>
      <c r="K541">
        <v>13.7</v>
      </c>
      <c r="L541">
        <v>1345.0543773333334</v>
      </c>
      <c r="M541">
        <v>391.23662355555552</v>
      </c>
      <c r="N541">
        <v>-13.1</v>
      </c>
      <c r="O541">
        <v>62</v>
      </c>
      <c r="P541">
        <v>10</v>
      </c>
      <c r="Q541">
        <v>10.1</v>
      </c>
      <c r="R541">
        <v>31.2</v>
      </c>
    </row>
    <row r="542" spans="1:18">
      <c r="A542" t="s">
        <v>7695</v>
      </c>
      <c r="B542" t="s">
        <v>8276</v>
      </c>
      <c r="C542" s="607" t="s">
        <v>8868</v>
      </c>
      <c r="D542">
        <v>306</v>
      </c>
      <c r="E542">
        <v>11</v>
      </c>
      <c r="F542">
        <v>103</v>
      </c>
      <c r="G542">
        <v>26.056239999999995</v>
      </c>
      <c r="H542">
        <v>4.8</v>
      </c>
      <c r="I542">
        <v>54283.833333333328</v>
      </c>
      <c r="J542">
        <v>45.4</v>
      </c>
      <c r="K542">
        <v>15.6</v>
      </c>
      <c r="L542">
        <v>1182.9532959999997</v>
      </c>
      <c r="M542">
        <v>406.4773439999999</v>
      </c>
      <c r="N542">
        <v>-9.3000000000000007</v>
      </c>
      <c r="O542">
        <v>60.6</v>
      </c>
      <c r="P542">
        <v>10.9</v>
      </c>
      <c r="Q542">
        <v>15.9</v>
      </c>
      <c r="R542">
        <v>34.200000000000003</v>
      </c>
    </row>
    <row r="543" spans="1:18">
      <c r="A543" t="s">
        <v>7775</v>
      </c>
      <c r="B543" t="s">
        <v>8276</v>
      </c>
      <c r="C543" s="607" t="s">
        <v>8868</v>
      </c>
      <c r="D543">
        <v>306</v>
      </c>
      <c r="E543">
        <v>12</v>
      </c>
      <c r="F543">
        <v>106</v>
      </c>
      <c r="G543">
        <v>38.591311111111111</v>
      </c>
      <c r="H543">
        <v>4.9000000000000004</v>
      </c>
      <c r="I543">
        <v>78757.777777777781</v>
      </c>
      <c r="J543">
        <v>46.3</v>
      </c>
      <c r="K543">
        <v>14.7</v>
      </c>
      <c r="L543">
        <v>1786.7777044444442</v>
      </c>
      <c r="M543">
        <v>567.29227333333336</v>
      </c>
      <c r="N543">
        <v>-12.9</v>
      </c>
      <c r="O543">
        <v>61.9</v>
      </c>
      <c r="P543">
        <v>10.8</v>
      </c>
      <c r="Q543">
        <v>8.1999999999999993</v>
      </c>
      <c r="R543">
        <v>32.799999999999997</v>
      </c>
    </row>
    <row r="544" spans="1:18">
      <c r="A544" t="s">
        <v>7756</v>
      </c>
      <c r="B544" t="s">
        <v>8276</v>
      </c>
      <c r="C544" s="607" t="s">
        <v>8868</v>
      </c>
      <c r="D544">
        <v>306</v>
      </c>
      <c r="E544">
        <v>13</v>
      </c>
      <c r="F544">
        <v>100</v>
      </c>
      <c r="G544">
        <v>32.622457777777775</v>
      </c>
      <c r="H544">
        <v>5</v>
      </c>
      <c r="I544">
        <v>65244.915555555548</v>
      </c>
      <c r="J544">
        <v>45.9</v>
      </c>
      <c r="K544">
        <v>14.5</v>
      </c>
      <c r="L544">
        <v>1497.3708119999999</v>
      </c>
      <c r="M544">
        <v>473.02563777777772</v>
      </c>
      <c r="N544">
        <v>-12.4</v>
      </c>
      <c r="O544">
        <v>62.1</v>
      </c>
      <c r="P544">
        <v>10.6</v>
      </c>
      <c r="Q544">
        <v>11.1</v>
      </c>
      <c r="R544">
        <v>32.1</v>
      </c>
    </row>
    <row r="545" spans="1:18">
      <c r="A545" t="s">
        <v>7752</v>
      </c>
      <c r="B545" t="s">
        <v>8276</v>
      </c>
      <c r="C545" s="607" t="s">
        <v>8868</v>
      </c>
      <c r="D545">
        <v>306</v>
      </c>
      <c r="E545">
        <v>14</v>
      </c>
      <c r="F545">
        <v>107</v>
      </c>
      <c r="G545">
        <v>15.793679999999998</v>
      </c>
      <c r="H545">
        <v>4.9000000000000004</v>
      </c>
      <c r="I545">
        <v>32231.999999999993</v>
      </c>
      <c r="J545">
        <v>46.5</v>
      </c>
      <c r="K545">
        <v>15.1</v>
      </c>
      <c r="L545">
        <v>734.40611999999987</v>
      </c>
      <c r="M545">
        <v>238.48456799999997</v>
      </c>
      <c r="N545">
        <v>8.1999999999999993</v>
      </c>
      <c r="O545">
        <v>65</v>
      </c>
      <c r="P545">
        <v>7.4</v>
      </c>
      <c r="Q545">
        <v>32.6</v>
      </c>
      <c r="R545">
        <v>33.9</v>
      </c>
    </row>
    <row r="546" spans="1:18">
      <c r="A546" t="s">
        <v>7767</v>
      </c>
      <c r="B546" t="s">
        <v>8276</v>
      </c>
      <c r="C546" s="607" t="s">
        <v>8868</v>
      </c>
      <c r="D546">
        <v>306</v>
      </c>
      <c r="E546">
        <v>15</v>
      </c>
      <c r="F546">
        <v>105</v>
      </c>
      <c r="G546">
        <v>39.760705185185188</v>
      </c>
      <c r="H546">
        <v>4.7</v>
      </c>
      <c r="I546">
        <v>84597.24507486209</v>
      </c>
      <c r="J546">
        <v>47.1</v>
      </c>
      <c r="K546">
        <v>14.1</v>
      </c>
      <c r="L546">
        <v>1872.7292142222225</v>
      </c>
      <c r="M546">
        <v>560.62594311111116</v>
      </c>
      <c r="N546">
        <v>-5.8</v>
      </c>
      <c r="O546">
        <v>60.7</v>
      </c>
      <c r="P546">
        <v>9.1</v>
      </c>
      <c r="Q546">
        <v>15.8</v>
      </c>
      <c r="R546">
        <v>32.1</v>
      </c>
    </row>
    <row r="547" spans="1:18">
      <c r="A547" t="s">
        <v>7685</v>
      </c>
      <c r="B547" t="s">
        <v>8276</v>
      </c>
      <c r="C547" s="607" t="s">
        <v>8868</v>
      </c>
      <c r="D547">
        <v>306</v>
      </c>
      <c r="E547">
        <v>16</v>
      </c>
      <c r="F547">
        <v>106</v>
      </c>
      <c r="G547">
        <v>33.392592592592592</v>
      </c>
      <c r="H547">
        <v>4.8</v>
      </c>
      <c r="I547">
        <v>69567.901234567908</v>
      </c>
      <c r="J547">
        <v>47.2</v>
      </c>
      <c r="K547">
        <v>13.9</v>
      </c>
      <c r="L547">
        <v>1576.1303703703704</v>
      </c>
      <c r="M547">
        <v>464.15703703703707</v>
      </c>
      <c r="N547">
        <v>-14.4</v>
      </c>
      <c r="O547">
        <v>60.5</v>
      </c>
      <c r="P547">
        <v>10.7</v>
      </c>
      <c r="Q547">
        <v>11.3</v>
      </c>
      <c r="R547">
        <v>31.8</v>
      </c>
    </row>
    <row r="548" spans="1:18">
      <c r="A548" t="s">
        <v>7728</v>
      </c>
      <c r="B548" t="s">
        <v>8274</v>
      </c>
      <c r="C548" s="607" t="s">
        <v>8868</v>
      </c>
      <c r="D548">
        <v>306</v>
      </c>
      <c r="E548">
        <v>17</v>
      </c>
      <c r="F548">
        <v>105</v>
      </c>
      <c r="G548">
        <v>18.505739259259258</v>
      </c>
      <c r="H548">
        <v>4.8</v>
      </c>
      <c r="I548">
        <v>38553.623456790119</v>
      </c>
      <c r="J548">
        <v>46.3</v>
      </c>
      <c r="K548">
        <v>14.2</v>
      </c>
      <c r="L548">
        <v>856.8157277037036</v>
      </c>
      <c r="M548">
        <v>262.78149748148144</v>
      </c>
      <c r="N548">
        <v>-14.7</v>
      </c>
      <c r="O548">
        <v>61.8</v>
      </c>
      <c r="P548">
        <v>10</v>
      </c>
      <c r="Q548">
        <v>11.7</v>
      </c>
      <c r="R548">
        <v>31.7</v>
      </c>
    </row>
    <row r="549" spans="1:18">
      <c r="A549" t="s">
        <v>7719</v>
      </c>
      <c r="B549" t="s">
        <v>8274</v>
      </c>
      <c r="C549" s="607" t="s">
        <v>8868</v>
      </c>
      <c r="D549">
        <v>306</v>
      </c>
      <c r="E549">
        <v>18</v>
      </c>
      <c r="F549">
        <v>111</v>
      </c>
      <c r="G549">
        <v>13.979155555555556</v>
      </c>
      <c r="H549">
        <v>4.3</v>
      </c>
      <c r="I549">
        <v>32509.664082687341</v>
      </c>
      <c r="J549">
        <v>47.2</v>
      </c>
      <c r="K549">
        <v>13.2</v>
      </c>
      <c r="L549">
        <v>659.81614222222231</v>
      </c>
      <c r="M549">
        <v>184.52485333333334</v>
      </c>
      <c r="N549">
        <v>-11.9</v>
      </c>
      <c r="O549">
        <v>62.4</v>
      </c>
      <c r="P549">
        <v>9.6999999999999993</v>
      </c>
      <c r="Q549">
        <v>8.1999999999999993</v>
      </c>
      <c r="R549">
        <v>30.1</v>
      </c>
    </row>
    <row r="550" spans="1:18">
      <c r="A550" t="s">
        <v>8891</v>
      </c>
      <c r="B550" t="s">
        <v>8274</v>
      </c>
      <c r="C550" s="607" t="s">
        <v>8868</v>
      </c>
      <c r="D550">
        <v>306</v>
      </c>
      <c r="E550">
        <v>19</v>
      </c>
      <c r="F550">
        <v>105</v>
      </c>
      <c r="G550">
        <v>15.277183703703704</v>
      </c>
      <c r="H550">
        <v>4.3</v>
      </c>
      <c r="I550">
        <v>35528.334194659779</v>
      </c>
      <c r="J550">
        <v>47.7</v>
      </c>
      <c r="K550">
        <v>14.7</v>
      </c>
      <c r="L550">
        <v>728.7216626666667</v>
      </c>
      <c r="M550">
        <v>224.57460044444443</v>
      </c>
      <c r="N550">
        <v>12.2</v>
      </c>
      <c r="O550">
        <v>66.8</v>
      </c>
      <c r="P550">
        <v>6.1</v>
      </c>
      <c r="Q550">
        <v>40.4</v>
      </c>
      <c r="R550">
        <v>34.1</v>
      </c>
    </row>
    <row r="551" spans="1:18">
      <c r="A551" t="s">
        <v>7782</v>
      </c>
      <c r="B551" t="s">
        <v>8274</v>
      </c>
      <c r="C551" s="607" t="s">
        <v>8868</v>
      </c>
      <c r="D551">
        <v>306</v>
      </c>
      <c r="E551">
        <v>20</v>
      </c>
      <c r="F551">
        <v>105</v>
      </c>
      <c r="G551">
        <v>25.534008888888888</v>
      </c>
      <c r="H551">
        <v>4.5999999999999996</v>
      </c>
      <c r="I551">
        <v>55508.714975845418</v>
      </c>
      <c r="J551">
        <v>47.7</v>
      </c>
      <c r="K551">
        <v>13.5</v>
      </c>
      <c r="L551">
        <v>1217.9722240000001</v>
      </c>
      <c r="M551">
        <v>344.70911999999998</v>
      </c>
      <c r="N551">
        <v>-7</v>
      </c>
      <c r="O551">
        <v>64.2</v>
      </c>
      <c r="P551">
        <v>7.6</v>
      </c>
      <c r="Q551">
        <v>22.8</v>
      </c>
      <c r="R551">
        <v>31.1</v>
      </c>
    </row>
    <row r="552" spans="1:18">
      <c r="A552" t="s">
        <v>7713</v>
      </c>
      <c r="B552" t="s">
        <v>8274</v>
      </c>
      <c r="C552" s="607" t="s">
        <v>8868</v>
      </c>
      <c r="D552">
        <v>306</v>
      </c>
      <c r="E552">
        <v>21</v>
      </c>
      <c r="F552">
        <v>101</v>
      </c>
      <c r="G552">
        <v>22.857519999999994</v>
      </c>
      <c r="H552">
        <v>4.9000000000000004</v>
      </c>
      <c r="I552">
        <v>46647.999999999985</v>
      </c>
      <c r="J552">
        <v>47</v>
      </c>
      <c r="K552">
        <v>13.9</v>
      </c>
      <c r="L552">
        <v>1074.3034399999997</v>
      </c>
      <c r="M552">
        <v>317.71952799999991</v>
      </c>
      <c r="N552">
        <v>-13.4</v>
      </c>
      <c r="O552">
        <v>60.5</v>
      </c>
      <c r="P552">
        <v>10.3</v>
      </c>
      <c r="Q552">
        <v>12.5</v>
      </c>
      <c r="R552">
        <v>31.5</v>
      </c>
    </row>
    <row r="553" spans="1:18">
      <c r="A553" t="s">
        <v>7735</v>
      </c>
      <c r="B553" t="s">
        <v>8274</v>
      </c>
      <c r="C553" s="607" t="s">
        <v>8868</v>
      </c>
      <c r="D553">
        <v>306</v>
      </c>
      <c r="E553">
        <v>22</v>
      </c>
      <c r="F553">
        <v>103</v>
      </c>
      <c r="G553">
        <v>25.856319999999993</v>
      </c>
      <c r="H553">
        <v>4.3</v>
      </c>
      <c r="I553">
        <v>60130.976744186031</v>
      </c>
      <c r="J553">
        <v>48.3</v>
      </c>
      <c r="K553">
        <v>12.4</v>
      </c>
      <c r="L553">
        <v>1248.8602559999995</v>
      </c>
      <c r="M553">
        <v>320.61836799999992</v>
      </c>
      <c r="N553">
        <v>-11.5</v>
      </c>
      <c r="O553">
        <v>61.1</v>
      </c>
      <c r="P553">
        <v>9.6999999999999993</v>
      </c>
      <c r="Q553">
        <v>12</v>
      </c>
      <c r="R553">
        <v>29</v>
      </c>
    </row>
    <row r="554" spans="1:18">
      <c r="A554" t="s">
        <v>8883</v>
      </c>
      <c r="B554" t="s">
        <v>8276</v>
      </c>
      <c r="C554" s="607" t="s">
        <v>8868</v>
      </c>
      <c r="D554">
        <v>307</v>
      </c>
      <c r="E554">
        <v>11</v>
      </c>
      <c r="F554">
        <v>108</v>
      </c>
      <c r="G554">
        <v>13.493946666666668</v>
      </c>
      <c r="H554">
        <v>4.3</v>
      </c>
      <c r="I554">
        <v>31381.271317829462</v>
      </c>
      <c r="J554">
        <v>45.7</v>
      </c>
      <c r="K554">
        <v>17</v>
      </c>
      <c r="L554">
        <v>616.67336266666678</v>
      </c>
      <c r="M554">
        <v>229.39709333333334</v>
      </c>
      <c r="N554">
        <v>25.6</v>
      </c>
      <c r="O554">
        <v>67.3</v>
      </c>
      <c r="P554">
        <v>5.3</v>
      </c>
      <c r="Q554">
        <v>61.5</v>
      </c>
      <c r="R554">
        <v>37.5</v>
      </c>
    </row>
    <row r="555" spans="1:18">
      <c r="A555" t="s">
        <v>7761</v>
      </c>
      <c r="B555" t="s">
        <v>8276</v>
      </c>
      <c r="C555" s="607" t="s">
        <v>8868</v>
      </c>
      <c r="D555">
        <v>307</v>
      </c>
      <c r="E555">
        <v>12</v>
      </c>
      <c r="F555">
        <v>103</v>
      </c>
      <c r="G555">
        <v>30.361706666666667</v>
      </c>
      <c r="H555">
        <v>4</v>
      </c>
      <c r="I555">
        <v>75904.266666666663</v>
      </c>
      <c r="J555">
        <v>44.9</v>
      </c>
      <c r="K555">
        <v>15.2</v>
      </c>
      <c r="L555">
        <v>1363.2406293333333</v>
      </c>
      <c r="M555">
        <v>461.4979413333333</v>
      </c>
      <c r="N555">
        <v>-0.6</v>
      </c>
      <c r="O555">
        <v>66.3</v>
      </c>
      <c r="P555">
        <v>8.5</v>
      </c>
      <c r="Q555">
        <v>23.9</v>
      </c>
      <c r="R555">
        <v>32.9</v>
      </c>
    </row>
    <row r="556" spans="1:18">
      <c r="A556" t="s">
        <v>7717</v>
      </c>
      <c r="B556" t="s">
        <v>8276</v>
      </c>
      <c r="C556" s="607" t="s">
        <v>8868</v>
      </c>
      <c r="D556">
        <v>307</v>
      </c>
      <c r="E556">
        <v>13</v>
      </c>
      <c r="F556">
        <v>105</v>
      </c>
      <c r="G556">
        <v>31.949814814814815</v>
      </c>
      <c r="H556">
        <v>4</v>
      </c>
      <c r="I556">
        <v>79874.537037037036</v>
      </c>
      <c r="J556">
        <v>46.1</v>
      </c>
      <c r="K556">
        <v>13.2</v>
      </c>
      <c r="L556">
        <v>1472.8864629629629</v>
      </c>
      <c r="M556">
        <v>421.73755555555556</v>
      </c>
      <c r="N556">
        <v>-12.8</v>
      </c>
      <c r="O556">
        <v>62.9</v>
      </c>
      <c r="P556">
        <v>10.1</v>
      </c>
      <c r="Q556">
        <v>7.5</v>
      </c>
      <c r="R556">
        <v>29.3</v>
      </c>
    </row>
    <row r="557" spans="1:18">
      <c r="A557" t="s">
        <v>7701</v>
      </c>
      <c r="B557" t="s">
        <v>8276</v>
      </c>
      <c r="C557" s="607" t="s">
        <v>8868</v>
      </c>
      <c r="D557">
        <v>307</v>
      </c>
      <c r="E557">
        <v>14</v>
      </c>
      <c r="F557">
        <v>107</v>
      </c>
      <c r="G557">
        <v>22.398444444444443</v>
      </c>
      <c r="H557">
        <v>4.0999999999999996</v>
      </c>
      <c r="I557">
        <v>54630.352303523039</v>
      </c>
      <c r="J557">
        <v>49.3</v>
      </c>
      <c r="K557">
        <v>12.9</v>
      </c>
      <c r="L557">
        <v>1104.2433111111111</v>
      </c>
      <c r="M557">
        <v>288.93993333333333</v>
      </c>
      <c r="N557">
        <v>5.5</v>
      </c>
      <c r="O557">
        <v>67.099999999999994</v>
      </c>
      <c r="P557">
        <v>6.4</v>
      </c>
      <c r="Q557">
        <v>8</v>
      </c>
      <c r="R557">
        <v>31</v>
      </c>
    </row>
    <row r="558" spans="1:18">
      <c r="A558" t="s">
        <v>7729</v>
      </c>
      <c r="B558" t="s">
        <v>8276</v>
      </c>
      <c r="C558" s="607" t="s">
        <v>8868</v>
      </c>
      <c r="D558">
        <v>307</v>
      </c>
      <c r="E558">
        <v>15</v>
      </c>
      <c r="F558">
        <v>104</v>
      </c>
      <c r="G558">
        <v>33.766444444444438</v>
      </c>
      <c r="H558">
        <v>4.7</v>
      </c>
      <c r="I558">
        <v>71843.498817966887</v>
      </c>
      <c r="J558">
        <v>49</v>
      </c>
      <c r="K558">
        <v>12.8</v>
      </c>
      <c r="L558">
        <v>1654.5557777777774</v>
      </c>
      <c r="M558">
        <v>432.21048888888885</v>
      </c>
      <c r="N558">
        <v>-6.2</v>
      </c>
      <c r="O558">
        <v>66.2</v>
      </c>
      <c r="P558">
        <v>8.1</v>
      </c>
      <c r="Q558">
        <v>9.5</v>
      </c>
      <c r="R558">
        <v>30.5</v>
      </c>
    </row>
    <row r="559" spans="1:18">
      <c r="A559" t="s">
        <v>7708</v>
      </c>
      <c r="B559" t="s">
        <v>8276</v>
      </c>
      <c r="C559" s="607" t="s">
        <v>8868</v>
      </c>
      <c r="D559">
        <v>307</v>
      </c>
      <c r="E559">
        <v>16</v>
      </c>
      <c r="F559">
        <v>111</v>
      </c>
      <c r="G559">
        <v>33.459813333333329</v>
      </c>
      <c r="H559">
        <v>4.0999999999999996</v>
      </c>
      <c r="I559">
        <v>81609.300813008114</v>
      </c>
      <c r="J559">
        <v>46.4</v>
      </c>
      <c r="K559">
        <v>14.6</v>
      </c>
      <c r="L559">
        <v>1552.5353386666663</v>
      </c>
      <c r="M559">
        <v>488.51327466666658</v>
      </c>
      <c r="N559">
        <v>-14.9</v>
      </c>
      <c r="O559">
        <v>59.1</v>
      </c>
      <c r="P559">
        <v>10.1</v>
      </c>
      <c r="Q559">
        <v>10.9</v>
      </c>
      <c r="R559">
        <v>32.700000000000003</v>
      </c>
    </row>
    <row r="560" spans="1:18">
      <c r="A560" t="s">
        <v>7694</v>
      </c>
      <c r="B560" t="s">
        <v>8274</v>
      </c>
      <c r="C560" s="607" t="s">
        <v>8868</v>
      </c>
      <c r="D560">
        <v>307</v>
      </c>
      <c r="E560">
        <v>17</v>
      </c>
      <c r="F560">
        <v>101</v>
      </c>
      <c r="G560">
        <v>29.104112592592589</v>
      </c>
      <c r="H560">
        <v>4.2</v>
      </c>
      <c r="I560">
        <v>69295.506172839494</v>
      </c>
      <c r="J560">
        <v>46.7</v>
      </c>
      <c r="K560">
        <v>13</v>
      </c>
      <c r="L560">
        <v>1359.1620580740739</v>
      </c>
      <c r="M560">
        <v>378.35346370370365</v>
      </c>
      <c r="N560">
        <v>-12.7</v>
      </c>
      <c r="O560">
        <v>60.2</v>
      </c>
      <c r="P560">
        <v>10.6</v>
      </c>
      <c r="Q560">
        <v>13.5</v>
      </c>
      <c r="R560">
        <v>29.4</v>
      </c>
    </row>
    <row r="561" spans="1:18">
      <c r="A561" t="s">
        <v>7716</v>
      </c>
      <c r="B561" t="s">
        <v>8274</v>
      </c>
      <c r="C561" s="607" t="s">
        <v>8868</v>
      </c>
      <c r="D561">
        <v>307</v>
      </c>
      <c r="E561">
        <v>18</v>
      </c>
      <c r="F561">
        <v>105</v>
      </c>
      <c r="G561">
        <v>28.524533333333334</v>
      </c>
      <c r="H561">
        <v>4.7</v>
      </c>
      <c r="I561">
        <v>60690.496453900705</v>
      </c>
      <c r="J561">
        <v>47.8</v>
      </c>
      <c r="K561">
        <v>13</v>
      </c>
      <c r="L561">
        <v>1363.4726933333334</v>
      </c>
      <c r="M561">
        <v>370.81893333333335</v>
      </c>
      <c r="N561">
        <v>-15</v>
      </c>
      <c r="O561">
        <v>61.4</v>
      </c>
      <c r="P561">
        <v>10</v>
      </c>
      <c r="Q561">
        <v>11.4</v>
      </c>
      <c r="R561">
        <v>29.9</v>
      </c>
    </row>
    <row r="562" spans="1:18">
      <c r="A562" t="s">
        <v>7861</v>
      </c>
      <c r="B562" t="s">
        <v>8274</v>
      </c>
      <c r="C562" s="607" t="s">
        <v>8868</v>
      </c>
      <c r="D562">
        <v>307</v>
      </c>
      <c r="E562">
        <v>19</v>
      </c>
      <c r="F562">
        <v>107</v>
      </c>
      <c r="G562">
        <v>12.784862222222223</v>
      </c>
      <c r="H562">
        <v>4.8</v>
      </c>
      <c r="I562">
        <v>26635.129629629635</v>
      </c>
      <c r="J562">
        <v>46.7</v>
      </c>
      <c r="K562">
        <v>14.9</v>
      </c>
      <c r="L562">
        <v>597.05306577777787</v>
      </c>
      <c r="M562">
        <v>190.49444711111113</v>
      </c>
      <c r="N562">
        <v>8.1</v>
      </c>
      <c r="O562">
        <v>63.6</v>
      </c>
      <c r="P562">
        <v>7.6</v>
      </c>
      <c r="Q562">
        <v>37.299999999999997</v>
      </c>
      <c r="R562">
        <v>33.6</v>
      </c>
    </row>
    <row r="563" spans="1:18">
      <c r="A563" t="s">
        <v>7698</v>
      </c>
      <c r="B563" t="s">
        <v>8274</v>
      </c>
      <c r="C563" s="607" t="s">
        <v>8868</v>
      </c>
      <c r="D563">
        <v>307</v>
      </c>
      <c r="E563">
        <v>20</v>
      </c>
      <c r="F563">
        <v>102</v>
      </c>
      <c r="G563">
        <v>24.256959999999996</v>
      </c>
      <c r="H563">
        <v>4.4000000000000004</v>
      </c>
      <c r="I563">
        <v>55129.45454545453</v>
      </c>
      <c r="J563">
        <v>47.5</v>
      </c>
      <c r="K563">
        <v>14</v>
      </c>
      <c r="L563">
        <v>1152.2055999999998</v>
      </c>
      <c r="M563">
        <v>339.59743999999995</v>
      </c>
      <c r="N563">
        <v>-11.8</v>
      </c>
      <c r="O563">
        <v>63.9</v>
      </c>
      <c r="P563">
        <v>9</v>
      </c>
      <c r="Q563">
        <v>19.899999999999999</v>
      </c>
      <c r="R563">
        <v>32.1</v>
      </c>
    </row>
    <row r="564" spans="1:18">
      <c r="A564" t="s">
        <v>7677</v>
      </c>
      <c r="B564" t="s">
        <v>8274</v>
      </c>
      <c r="C564" s="607" t="s">
        <v>8868</v>
      </c>
      <c r="D564">
        <v>307</v>
      </c>
      <c r="E564">
        <v>21</v>
      </c>
      <c r="F564">
        <v>102</v>
      </c>
      <c r="G564">
        <v>22.600760000000001</v>
      </c>
      <c r="H564">
        <v>4.7</v>
      </c>
      <c r="I564">
        <v>48086.723404255317</v>
      </c>
      <c r="J564">
        <v>49.1</v>
      </c>
      <c r="K564">
        <v>12.4</v>
      </c>
      <c r="L564">
        <v>1109.697316</v>
      </c>
      <c r="M564">
        <v>280.24942400000003</v>
      </c>
      <c r="N564">
        <v>-19.3</v>
      </c>
      <c r="O564">
        <v>63.6</v>
      </c>
      <c r="P564">
        <v>8.8000000000000007</v>
      </c>
      <c r="Q564">
        <v>13.6</v>
      </c>
      <c r="R564">
        <v>29.6</v>
      </c>
    </row>
    <row r="565" spans="1:18">
      <c r="A565" t="s">
        <v>7773</v>
      </c>
      <c r="B565" t="s">
        <v>8274</v>
      </c>
      <c r="C565" s="607" t="s">
        <v>8868</v>
      </c>
      <c r="D565">
        <v>307</v>
      </c>
      <c r="E565">
        <v>22</v>
      </c>
      <c r="F565">
        <v>103</v>
      </c>
      <c r="G565">
        <v>25.273474074074077</v>
      </c>
      <c r="H565">
        <v>4.2</v>
      </c>
      <c r="I565">
        <v>60174.938271604937</v>
      </c>
      <c r="J565">
        <v>48.2</v>
      </c>
      <c r="K565">
        <v>12.3</v>
      </c>
      <c r="L565">
        <v>1218.1814503703706</v>
      </c>
      <c r="M565">
        <v>310.86373111111118</v>
      </c>
      <c r="N565">
        <v>-16.5</v>
      </c>
      <c r="O565">
        <v>61.7</v>
      </c>
      <c r="P565">
        <v>9.5</v>
      </c>
      <c r="Q565">
        <v>7.8</v>
      </c>
      <c r="R565">
        <v>28.7</v>
      </c>
    </row>
    <row r="566" spans="1:18">
      <c r="A566" t="s">
        <v>7760</v>
      </c>
      <c r="B566" t="s">
        <v>8276</v>
      </c>
      <c r="C566" s="607" t="s">
        <v>8868</v>
      </c>
      <c r="D566">
        <v>308</v>
      </c>
      <c r="E566">
        <v>11</v>
      </c>
      <c r="F566">
        <v>103</v>
      </c>
      <c r="G566">
        <v>33.282977777777781</v>
      </c>
      <c r="H566">
        <v>4.7</v>
      </c>
      <c r="I566">
        <v>70814.84633569741</v>
      </c>
      <c r="J566">
        <v>48</v>
      </c>
      <c r="K566">
        <v>13.7</v>
      </c>
      <c r="L566">
        <v>1597.5829333333336</v>
      </c>
      <c r="M566">
        <v>455.97679555555555</v>
      </c>
      <c r="N566">
        <v>-13.9</v>
      </c>
      <c r="O566">
        <v>58.2</v>
      </c>
      <c r="P566">
        <v>11.3</v>
      </c>
      <c r="Q566">
        <v>8.1999999999999993</v>
      </c>
      <c r="R566">
        <v>31.9</v>
      </c>
    </row>
    <row r="567" spans="1:18">
      <c r="A567" t="s">
        <v>7394</v>
      </c>
      <c r="B567" t="s">
        <v>8276</v>
      </c>
      <c r="C567" s="607" t="s">
        <v>8868</v>
      </c>
      <c r="D567">
        <v>308</v>
      </c>
      <c r="E567">
        <v>12</v>
      </c>
      <c r="F567">
        <v>103</v>
      </c>
      <c r="G567">
        <v>31.806008888888883</v>
      </c>
      <c r="H567">
        <v>4.0999999999999996</v>
      </c>
      <c r="I567">
        <v>77575.631436314361</v>
      </c>
      <c r="J567">
        <v>46.5</v>
      </c>
      <c r="K567">
        <v>15</v>
      </c>
      <c r="L567">
        <v>1478.979413333333</v>
      </c>
      <c r="M567">
        <v>477.09013333333326</v>
      </c>
      <c r="N567">
        <v>-15.1</v>
      </c>
      <c r="O567">
        <v>60.1</v>
      </c>
      <c r="P567">
        <v>10.6</v>
      </c>
      <c r="Q567">
        <v>8.6999999999999993</v>
      </c>
      <c r="R567">
        <v>33.6</v>
      </c>
    </row>
    <row r="568" spans="1:18">
      <c r="A568" t="s">
        <v>7814</v>
      </c>
      <c r="B568" t="s">
        <v>8276</v>
      </c>
      <c r="C568" s="607" t="s">
        <v>8868</v>
      </c>
      <c r="D568">
        <v>308</v>
      </c>
      <c r="E568">
        <v>13</v>
      </c>
      <c r="F568">
        <v>107</v>
      </c>
      <c r="G568">
        <v>26.293182222222217</v>
      </c>
      <c r="H568">
        <v>4.8</v>
      </c>
      <c r="I568">
        <v>54777.462962962956</v>
      </c>
      <c r="J568">
        <v>47.8</v>
      </c>
      <c r="K568">
        <v>15.2</v>
      </c>
      <c r="L568">
        <v>1256.8141102222219</v>
      </c>
      <c r="M568">
        <v>399.65636977777768</v>
      </c>
      <c r="N568">
        <v>16.899999999999999</v>
      </c>
      <c r="O568">
        <v>66.7</v>
      </c>
      <c r="P568">
        <v>5</v>
      </c>
      <c r="Q568">
        <v>46.2</v>
      </c>
      <c r="R568">
        <v>35.200000000000003</v>
      </c>
    </row>
    <row r="569" spans="1:18">
      <c r="A569" t="s">
        <v>7738</v>
      </c>
      <c r="B569" t="s">
        <v>8276</v>
      </c>
      <c r="C569" s="607" t="s">
        <v>8868</v>
      </c>
      <c r="D569">
        <v>308</v>
      </c>
      <c r="E569">
        <v>14</v>
      </c>
      <c r="F569">
        <v>106</v>
      </c>
      <c r="G569">
        <v>34.098047407407407</v>
      </c>
      <c r="H569">
        <v>4.4000000000000004</v>
      </c>
      <c r="I569">
        <v>77495.56228956228</v>
      </c>
      <c r="J569">
        <v>48.4</v>
      </c>
      <c r="K569">
        <v>13.1</v>
      </c>
      <c r="L569">
        <v>1650.3454945185185</v>
      </c>
      <c r="M569">
        <v>446.684421037037</v>
      </c>
      <c r="N569">
        <v>-9.4</v>
      </c>
      <c r="O569">
        <v>61.4</v>
      </c>
      <c r="P569">
        <v>8.6999999999999993</v>
      </c>
      <c r="Q569">
        <v>17.8</v>
      </c>
      <c r="R569">
        <v>30.6</v>
      </c>
    </row>
    <row r="570" spans="1:18">
      <c r="A570" t="s">
        <v>7669</v>
      </c>
      <c r="B570" t="s">
        <v>8276</v>
      </c>
      <c r="C570" s="607" t="s">
        <v>8868</v>
      </c>
      <c r="D570">
        <v>308</v>
      </c>
      <c r="E570">
        <v>15</v>
      </c>
      <c r="F570">
        <v>105</v>
      </c>
      <c r="G570">
        <v>38.722340740740741</v>
      </c>
      <c r="H570">
        <v>4.9000000000000004</v>
      </c>
      <c r="I570">
        <v>79025.185185185182</v>
      </c>
      <c r="J570">
        <v>49.2</v>
      </c>
      <c r="K570">
        <v>11.9</v>
      </c>
      <c r="L570">
        <v>1905.1391644444445</v>
      </c>
      <c r="M570">
        <v>460.79585481481485</v>
      </c>
      <c r="N570">
        <v>-19</v>
      </c>
      <c r="O570">
        <v>64.400000000000006</v>
      </c>
      <c r="P570">
        <v>8.6</v>
      </c>
      <c r="Q570">
        <v>8.9</v>
      </c>
      <c r="R570">
        <v>28.6</v>
      </c>
    </row>
    <row r="571" spans="1:18">
      <c r="A571" t="s">
        <v>7686</v>
      </c>
      <c r="B571" t="s">
        <v>8276</v>
      </c>
      <c r="C571" s="607" t="s">
        <v>8868</v>
      </c>
      <c r="D571">
        <v>308</v>
      </c>
      <c r="E571">
        <v>16</v>
      </c>
      <c r="F571">
        <v>103</v>
      </c>
      <c r="G571">
        <v>29.364719999999995</v>
      </c>
      <c r="H571">
        <v>4.7</v>
      </c>
      <c r="I571">
        <v>62478.127659574457</v>
      </c>
      <c r="J571">
        <v>46.8</v>
      </c>
      <c r="K571">
        <v>13.5</v>
      </c>
      <c r="L571">
        <v>1374.2688959999996</v>
      </c>
      <c r="M571">
        <v>396.42371999999995</v>
      </c>
      <c r="N571">
        <v>-14.8</v>
      </c>
      <c r="O571">
        <v>58.7</v>
      </c>
      <c r="P571">
        <v>10.7</v>
      </c>
      <c r="Q571">
        <v>9.4</v>
      </c>
      <c r="R571">
        <v>30.5</v>
      </c>
    </row>
    <row r="572" spans="1:18">
      <c r="A572" t="s">
        <v>7790</v>
      </c>
      <c r="B572" t="s">
        <v>8274</v>
      </c>
      <c r="C572" s="607" t="s">
        <v>8868</v>
      </c>
      <c r="D572">
        <v>308</v>
      </c>
      <c r="E572">
        <v>17</v>
      </c>
      <c r="F572">
        <v>103</v>
      </c>
      <c r="G572">
        <v>29.203999999999997</v>
      </c>
      <c r="H572">
        <v>5</v>
      </c>
      <c r="I572">
        <v>58408</v>
      </c>
      <c r="J572">
        <v>47.6</v>
      </c>
      <c r="K572">
        <v>13.1</v>
      </c>
      <c r="L572">
        <v>1390.1103999999998</v>
      </c>
      <c r="M572">
        <v>382.57239999999996</v>
      </c>
      <c r="N572">
        <v>-17.8</v>
      </c>
      <c r="O572">
        <v>59</v>
      </c>
      <c r="P572">
        <v>10.8</v>
      </c>
      <c r="Q572">
        <v>8.9</v>
      </c>
      <c r="R572">
        <v>30.2</v>
      </c>
    </row>
    <row r="573" spans="1:18">
      <c r="A573" t="s">
        <v>7787</v>
      </c>
      <c r="B573" t="s">
        <v>8274</v>
      </c>
      <c r="C573" s="607" t="s">
        <v>8868</v>
      </c>
      <c r="D573">
        <v>308</v>
      </c>
      <c r="E573">
        <v>18</v>
      </c>
      <c r="F573">
        <v>100</v>
      </c>
      <c r="G573">
        <v>29.365808888888889</v>
      </c>
      <c r="H573">
        <v>4.5</v>
      </c>
      <c r="I573">
        <v>65257.353086419753</v>
      </c>
      <c r="J573">
        <v>46.3</v>
      </c>
      <c r="K573">
        <v>13.8</v>
      </c>
      <c r="L573">
        <v>1359.6369515555555</v>
      </c>
      <c r="M573">
        <v>405.2481626666667</v>
      </c>
      <c r="N573">
        <v>-16</v>
      </c>
      <c r="O573">
        <v>60.5</v>
      </c>
      <c r="P573">
        <v>10.9</v>
      </c>
      <c r="Q573">
        <v>12.3</v>
      </c>
      <c r="R573">
        <v>30.8</v>
      </c>
    </row>
    <row r="574" spans="1:18">
      <c r="A574" t="s">
        <v>7800</v>
      </c>
      <c r="B574" t="s">
        <v>8274</v>
      </c>
      <c r="C574" s="607" t="s">
        <v>8868</v>
      </c>
      <c r="D574">
        <v>308</v>
      </c>
      <c r="E574">
        <v>19</v>
      </c>
      <c r="F574">
        <v>102</v>
      </c>
      <c r="G574">
        <v>32.688008888888888</v>
      </c>
      <c r="H574">
        <v>5.2</v>
      </c>
      <c r="I574">
        <v>62861.555555555555</v>
      </c>
      <c r="J574">
        <v>48.6</v>
      </c>
      <c r="K574">
        <v>11.8</v>
      </c>
      <c r="L574">
        <v>1588.637232</v>
      </c>
      <c r="M574">
        <v>385.7185048888889</v>
      </c>
      <c r="N574">
        <v>-14.2</v>
      </c>
      <c r="O574">
        <v>64.3</v>
      </c>
      <c r="P574">
        <v>9</v>
      </c>
      <c r="Q574">
        <v>14.6</v>
      </c>
      <c r="R574">
        <v>27.9</v>
      </c>
    </row>
    <row r="575" spans="1:18">
      <c r="A575" t="s">
        <v>7663</v>
      </c>
      <c r="B575" t="s">
        <v>8274</v>
      </c>
      <c r="C575" s="607" t="s">
        <v>8868</v>
      </c>
      <c r="D575">
        <v>308</v>
      </c>
      <c r="E575">
        <v>20</v>
      </c>
      <c r="F575">
        <v>107</v>
      </c>
      <c r="G575">
        <v>17.014106666666667</v>
      </c>
      <c r="H575">
        <v>4.9000000000000004</v>
      </c>
      <c r="I575">
        <v>34722.666666666664</v>
      </c>
      <c r="J575">
        <v>47.1</v>
      </c>
      <c r="K575">
        <v>13.2</v>
      </c>
      <c r="L575">
        <v>801.36442399999999</v>
      </c>
      <c r="M575">
        <v>224.586208</v>
      </c>
      <c r="N575">
        <v>-13.4</v>
      </c>
      <c r="O575">
        <v>62.4</v>
      </c>
      <c r="P575">
        <v>9.4</v>
      </c>
      <c r="Q575">
        <v>35.799999999999997</v>
      </c>
      <c r="R575">
        <v>29.9</v>
      </c>
    </row>
    <row r="576" spans="1:18">
      <c r="A576" t="s">
        <v>7759</v>
      </c>
      <c r="B576" t="s">
        <v>8274</v>
      </c>
      <c r="C576" s="607" t="s">
        <v>8868</v>
      </c>
      <c r="D576">
        <v>308</v>
      </c>
      <c r="E576">
        <v>21</v>
      </c>
      <c r="F576">
        <v>107</v>
      </c>
      <c r="G576">
        <v>24.304000000000002</v>
      </c>
      <c r="H576">
        <v>4.5</v>
      </c>
      <c r="I576">
        <v>54008.888888888898</v>
      </c>
      <c r="J576">
        <v>48.7</v>
      </c>
      <c r="K576">
        <v>11</v>
      </c>
      <c r="L576">
        <v>1183.6048000000001</v>
      </c>
      <c r="M576">
        <v>267.34400000000005</v>
      </c>
      <c r="N576">
        <v>-18.100000000000001</v>
      </c>
      <c r="O576">
        <v>65</v>
      </c>
      <c r="P576">
        <v>8</v>
      </c>
      <c r="Q576">
        <v>17.2</v>
      </c>
      <c r="R576">
        <v>26.1</v>
      </c>
    </row>
    <row r="577" spans="1:18">
      <c r="A577" t="s">
        <v>7675</v>
      </c>
      <c r="B577" t="s">
        <v>8274</v>
      </c>
      <c r="C577" s="607" t="s">
        <v>8868</v>
      </c>
      <c r="D577">
        <v>308</v>
      </c>
      <c r="E577">
        <v>22</v>
      </c>
      <c r="F577">
        <v>103</v>
      </c>
      <c r="G577">
        <v>22.931999999999999</v>
      </c>
      <c r="H577">
        <v>4.4000000000000004</v>
      </c>
      <c r="I577">
        <v>52118.181818181809</v>
      </c>
      <c r="J577">
        <v>48.8</v>
      </c>
      <c r="K577">
        <v>12.6</v>
      </c>
      <c r="L577">
        <v>1119.0816</v>
      </c>
      <c r="M577">
        <v>288.94319999999999</v>
      </c>
      <c r="N577">
        <v>-14.2</v>
      </c>
      <c r="O577">
        <v>64.099999999999994</v>
      </c>
      <c r="P577">
        <v>8.8000000000000007</v>
      </c>
      <c r="Q577">
        <v>14.5</v>
      </c>
      <c r="R577">
        <v>29.8</v>
      </c>
    </row>
    <row r="578" spans="1:18">
      <c r="A578" t="s">
        <v>7770</v>
      </c>
      <c r="B578" t="s">
        <v>8276</v>
      </c>
      <c r="C578" s="607" t="s">
        <v>8868</v>
      </c>
      <c r="D578">
        <v>309</v>
      </c>
      <c r="E578">
        <v>11</v>
      </c>
      <c r="F578">
        <v>105</v>
      </c>
      <c r="G578">
        <v>34.940847407407411</v>
      </c>
      <c r="H578">
        <v>4.7</v>
      </c>
      <c r="I578">
        <v>74342.228526398743</v>
      </c>
      <c r="J578">
        <v>44.9</v>
      </c>
      <c r="K578">
        <v>15</v>
      </c>
      <c r="L578">
        <v>1568.8440485925928</v>
      </c>
      <c r="M578">
        <v>524.11271111111114</v>
      </c>
      <c r="N578">
        <v>-12.7</v>
      </c>
      <c r="O578">
        <v>62.3</v>
      </c>
      <c r="P578">
        <v>9.8000000000000007</v>
      </c>
      <c r="Q578">
        <v>11.7</v>
      </c>
      <c r="R578">
        <v>32.6</v>
      </c>
    </row>
    <row r="579" spans="1:18">
      <c r="A579" t="s">
        <v>7709</v>
      </c>
      <c r="B579" t="s">
        <v>8276</v>
      </c>
      <c r="C579" s="607" t="s">
        <v>8868</v>
      </c>
      <c r="D579">
        <v>309</v>
      </c>
      <c r="E579">
        <v>12</v>
      </c>
      <c r="F579">
        <v>103</v>
      </c>
      <c r="G579">
        <v>30.054639999999992</v>
      </c>
      <c r="H579">
        <v>4.2</v>
      </c>
      <c r="I579">
        <v>71558.666666666642</v>
      </c>
      <c r="J579">
        <v>48.7</v>
      </c>
      <c r="K579">
        <v>13.5</v>
      </c>
      <c r="L579">
        <v>1463.6609679999997</v>
      </c>
      <c r="M579">
        <v>405.73763999999989</v>
      </c>
      <c r="N579">
        <v>-12.5</v>
      </c>
      <c r="O579">
        <v>62.1</v>
      </c>
      <c r="P579">
        <v>9.6</v>
      </c>
      <c r="Q579">
        <v>6.9</v>
      </c>
      <c r="R579">
        <v>31.9</v>
      </c>
    </row>
    <row r="580" spans="1:18">
      <c r="A580" t="s">
        <v>7655</v>
      </c>
      <c r="B580" t="s">
        <v>8276</v>
      </c>
      <c r="C580" s="607" t="s">
        <v>8868</v>
      </c>
      <c r="D580">
        <v>309</v>
      </c>
      <c r="E580">
        <v>13</v>
      </c>
      <c r="F580">
        <v>107</v>
      </c>
      <c r="G580">
        <v>28.320765925925922</v>
      </c>
      <c r="H580">
        <v>4.7</v>
      </c>
      <c r="I580">
        <v>60256.948778565791</v>
      </c>
      <c r="J580">
        <v>45.9</v>
      </c>
      <c r="K580">
        <v>14.9</v>
      </c>
      <c r="L580">
        <v>1299.9231559999998</v>
      </c>
      <c r="M580">
        <v>421.97941229629623</v>
      </c>
      <c r="N580">
        <v>-12.5</v>
      </c>
      <c r="O580">
        <v>60.6</v>
      </c>
      <c r="P580">
        <v>9.5</v>
      </c>
      <c r="Q580">
        <v>44.7</v>
      </c>
      <c r="R580">
        <v>33</v>
      </c>
    </row>
    <row r="581" spans="1:18">
      <c r="A581" t="s">
        <v>7699</v>
      </c>
      <c r="B581" t="s">
        <v>8276</v>
      </c>
      <c r="C581" s="607" t="s">
        <v>8868</v>
      </c>
      <c r="D581">
        <v>309</v>
      </c>
      <c r="E581">
        <v>14</v>
      </c>
      <c r="F581">
        <v>107</v>
      </c>
      <c r="G581">
        <v>23.608199999999997</v>
      </c>
      <c r="H581">
        <v>4.5</v>
      </c>
      <c r="I581">
        <v>52462.666666666664</v>
      </c>
      <c r="J581">
        <v>45.9</v>
      </c>
      <c r="K581">
        <v>14.6</v>
      </c>
      <c r="L581">
        <v>1083.6163799999997</v>
      </c>
      <c r="M581">
        <v>344.67971999999992</v>
      </c>
      <c r="N581">
        <v>-15.5</v>
      </c>
      <c r="O581">
        <v>61.8</v>
      </c>
      <c r="P581">
        <v>9.4</v>
      </c>
      <c r="Q581">
        <v>24.4</v>
      </c>
      <c r="R581">
        <v>32.4</v>
      </c>
    </row>
    <row r="582" spans="1:18">
      <c r="A582" t="s">
        <v>7702</v>
      </c>
      <c r="B582" t="s">
        <v>8276</v>
      </c>
      <c r="C582" s="607" t="s">
        <v>8868</v>
      </c>
      <c r="D582">
        <v>309</v>
      </c>
      <c r="E582">
        <v>15</v>
      </c>
      <c r="F582">
        <v>106</v>
      </c>
      <c r="G582">
        <v>28.717557037037039</v>
      </c>
      <c r="H582">
        <v>5.0999999999999996</v>
      </c>
      <c r="I582">
        <v>56308.935366739293</v>
      </c>
      <c r="J582">
        <v>45.7</v>
      </c>
      <c r="K582">
        <v>14.8</v>
      </c>
      <c r="L582">
        <v>1312.3923565925927</v>
      </c>
      <c r="M582">
        <v>425.0198441481482</v>
      </c>
      <c r="N582">
        <v>-14.7</v>
      </c>
      <c r="O582">
        <v>62.3</v>
      </c>
      <c r="P582">
        <v>9.5</v>
      </c>
      <c r="Q582">
        <v>15.7</v>
      </c>
      <c r="R582">
        <v>32.6</v>
      </c>
    </row>
    <row r="583" spans="1:18">
      <c r="A583" t="s">
        <v>8888</v>
      </c>
      <c r="B583" t="s">
        <v>8276</v>
      </c>
      <c r="C583" s="607" t="s">
        <v>8868</v>
      </c>
      <c r="D583">
        <v>309</v>
      </c>
      <c r="E583">
        <v>16</v>
      </c>
      <c r="F583">
        <v>100</v>
      </c>
      <c r="G583">
        <v>20.664642962962965</v>
      </c>
      <c r="H583">
        <v>4.8</v>
      </c>
      <c r="I583">
        <v>43051.339506172852</v>
      </c>
      <c r="J583">
        <v>45.3</v>
      </c>
      <c r="K583">
        <v>17</v>
      </c>
      <c r="L583">
        <v>936.10832622222222</v>
      </c>
      <c r="M583">
        <v>351.29893037037039</v>
      </c>
      <c r="N583">
        <v>18.3</v>
      </c>
      <c r="O583">
        <v>65.8</v>
      </c>
      <c r="P583">
        <v>6.8</v>
      </c>
      <c r="Q583">
        <v>53.6</v>
      </c>
      <c r="R583">
        <v>37.200000000000003</v>
      </c>
    </row>
    <row r="584" spans="1:18">
      <c r="A584" t="s">
        <v>8885</v>
      </c>
      <c r="B584" t="s">
        <v>8274</v>
      </c>
      <c r="C584" s="607" t="s">
        <v>8868</v>
      </c>
      <c r="D584">
        <v>309</v>
      </c>
      <c r="E584">
        <v>17</v>
      </c>
      <c r="F584">
        <v>107</v>
      </c>
      <c r="G584">
        <v>17.535611851851851</v>
      </c>
      <c r="H584">
        <v>4.7</v>
      </c>
      <c r="I584">
        <v>37309.812450748614</v>
      </c>
      <c r="J584">
        <v>44.6</v>
      </c>
      <c r="K584">
        <v>16.600000000000001</v>
      </c>
      <c r="L584">
        <v>782.08828859259256</v>
      </c>
      <c r="M584">
        <v>291.09115674074076</v>
      </c>
      <c r="N584">
        <v>-2</v>
      </c>
      <c r="O584">
        <v>61.3</v>
      </c>
      <c r="P584">
        <v>9.4</v>
      </c>
      <c r="Q584">
        <v>30</v>
      </c>
      <c r="R584">
        <v>35.799999999999997</v>
      </c>
    </row>
    <row r="585" spans="1:18">
      <c r="A585" t="s">
        <v>7651</v>
      </c>
      <c r="B585" t="s">
        <v>8274</v>
      </c>
      <c r="C585" s="607" t="s">
        <v>8868</v>
      </c>
      <c r="D585">
        <v>309</v>
      </c>
      <c r="E585">
        <v>18</v>
      </c>
      <c r="F585">
        <v>107</v>
      </c>
      <c r="G585">
        <v>16.97621333333333</v>
      </c>
      <c r="H585">
        <v>5</v>
      </c>
      <c r="I585">
        <v>33952.426666666659</v>
      </c>
      <c r="J585">
        <v>46.9</v>
      </c>
      <c r="K585">
        <v>15.5</v>
      </c>
      <c r="L585">
        <v>796.18440533333319</v>
      </c>
      <c r="M585">
        <v>263.1313066666666</v>
      </c>
      <c r="N585">
        <v>15.7</v>
      </c>
      <c r="O585">
        <v>67.099999999999994</v>
      </c>
      <c r="P585">
        <v>6.4</v>
      </c>
      <c r="Q585">
        <v>51.7</v>
      </c>
      <c r="R585">
        <v>35.200000000000003</v>
      </c>
    </row>
    <row r="586" spans="1:18">
      <c r="A586" t="s">
        <v>7834</v>
      </c>
      <c r="B586" t="s">
        <v>8274</v>
      </c>
      <c r="C586" s="607" t="s">
        <v>8868</v>
      </c>
      <c r="D586">
        <v>309</v>
      </c>
      <c r="E586">
        <v>19</v>
      </c>
      <c r="F586">
        <v>100</v>
      </c>
      <c r="G586">
        <v>18.925614814814814</v>
      </c>
      <c r="H586">
        <v>4.2</v>
      </c>
      <c r="I586">
        <v>45060.98765432099</v>
      </c>
      <c r="J586">
        <v>49.1</v>
      </c>
      <c r="K586">
        <v>14.8</v>
      </c>
      <c r="L586">
        <v>929.2476874074074</v>
      </c>
      <c r="M586">
        <v>280.09909925925928</v>
      </c>
      <c r="N586">
        <v>35.200000000000003</v>
      </c>
      <c r="O586">
        <v>67.2</v>
      </c>
      <c r="P586">
        <v>3.9</v>
      </c>
      <c r="Q586">
        <v>60.2</v>
      </c>
      <c r="R586">
        <v>35.299999999999997</v>
      </c>
    </row>
    <row r="587" spans="1:18">
      <c r="A587" t="s">
        <v>7755</v>
      </c>
      <c r="B587" t="s">
        <v>8274</v>
      </c>
      <c r="C587" s="607" t="s">
        <v>8868</v>
      </c>
      <c r="D587">
        <v>309</v>
      </c>
      <c r="E587">
        <v>20</v>
      </c>
      <c r="F587">
        <v>100</v>
      </c>
      <c r="G587">
        <v>27.615528888888889</v>
      </c>
      <c r="H587">
        <v>4.0999999999999996</v>
      </c>
      <c r="I587">
        <v>67354.948509485097</v>
      </c>
      <c r="J587">
        <v>48.2</v>
      </c>
      <c r="K587">
        <v>13.9</v>
      </c>
      <c r="L587">
        <v>1331.0684924444445</v>
      </c>
      <c r="M587">
        <v>383.85585155555555</v>
      </c>
      <c r="N587">
        <v>-4.5</v>
      </c>
      <c r="O587">
        <v>65.099999999999994</v>
      </c>
      <c r="P587">
        <v>7.7</v>
      </c>
      <c r="Q587">
        <v>18.899999999999999</v>
      </c>
      <c r="R587">
        <v>32.4</v>
      </c>
    </row>
    <row r="588" spans="1:18">
      <c r="A588" t="s">
        <v>7771</v>
      </c>
      <c r="B588" t="s">
        <v>8274</v>
      </c>
      <c r="C588" s="607" t="s">
        <v>8868</v>
      </c>
      <c r="D588">
        <v>309</v>
      </c>
      <c r="E588">
        <v>21</v>
      </c>
      <c r="F588">
        <v>105</v>
      </c>
      <c r="G588">
        <v>19.990475555555555</v>
      </c>
      <c r="H588">
        <v>4.4000000000000004</v>
      </c>
      <c r="I588">
        <v>45432.898989898982</v>
      </c>
      <c r="J588">
        <v>48.2</v>
      </c>
      <c r="K588">
        <v>12.7</v>
      </c>
      <c r="L588">
        <v>963.54092177777784</v>
      </c>
      <c r="M588">
        <v>253.87903955555555</v>
      </c>
      <c r="N588">
        <v>-11.8</v>
      </c>
      <c r="O588">
        <v>62.7</v>
      </c>
      <c r="P588">
        <v>8.1</v>
      </c>
      <c r="Q588">
        <v>11.2</v>
      </c>
      <c r="R588">
        <v>29.6</v>
      </c>
    </row>
    <row r="589" spans="1:18">
      <c r="A589" t="s">
        <v>7668</v>
      </c>
      <c r="B589" t="s">
        <v>8274</v>
      </c>
      <c r="C589" s="607" t="s">
        <v>8868</v>
      </c>
      <c r="D589">
        <v>309</v>
      </c>
      <c r="E589">
        <v>22</v>
      </c>
      <c r="F589">
        <v>105</v>
      </c>
      <c r="G589">
        <v>17.022237037037037</v>
      </c>
      <c r="H589">
        <v>4.5999999999999996</v>
      </c>
      <c r="I589">
        <v>37004.863123993564</v>
      </c>
      <c r="J589">
        <v>47</v>
      </c>
      <c r="K589">
        <v>13.2</v>
      </c>
      <c r="L589">
        <v>800.04514074074075</v>
      </c>
      <c r="M589">
        <v>224.69352888888886</v>
      </c>
      <c r="N589">
        <v>-11.2</v>
      </c>
      <c r="O589">
        <v>61.5</v>
      </c>
      <c r="P589">
        <v>8.9</v>
      </c>
      <c r="Q589">
        <v>35.700000000000003</v>
      </c>
      <c r="R589">
        <v>29.9</v>
      </c>
    </row>
    <row r="590" spans="1:18">
      <c r="A590" t="s">
        <v>7664</v>
      </c>
      <c r="B590" t="s">
        <v>8276</v>
      </c>
      <c r="C590" s="607" t="s">
        <v>8868</v>
      </c>
      <c r="D590">
        <v>310</v>
      </c>
      <c r="E590">
        <v>11</v>
      </c>
      <c r="F590">
        <v>105</v>
      </c>
      <c r="G590">
        <v>24.948622222222223</v>
      </c>
      <c r="H590">
        <v>4.3</v>
      </c>
      <c r="I590">
        <v>58020.05167958657</v>
      </c>
      <c r="J590">
        <v>44</v>
      </c>
      <c r="K590">
        <v>15.7</v>
      </c>
      <c r="L590">
        <v>1097.7393777777779</v>
      </c>
      <c r="M590">
        <v>391.69336888888887</v>
      </c>
      <c r="N590">
        <v>-9.4</v>
      </c>
      <c r="O590">
        <v>58</v>
      </c>
      <c r="P590">
        <v>10.5</v>
      </c>
      <c r="Q590">
        <v>45.1</v>
      </c>
      <c r="R590">
        <v>33.299999999999997</v>
      </c>
    </row>
    <row r="591" spans="1:18">
      <c r="A591" t="s">
        <v>7661</v>
      </c>
      <c r="B591" t="s">
        <v>8276</v>
      </c>
      <c r="C591" s="607" t="s">
        <v>8868</v>
      </c>
      <c r="D591">
        <v>310</v>
      </c>
      <c r="E591">
        <v>12</v>
      </c>
      <c r="F591">
        <v>104</v>
      </c>
      <c r="G591">
        <v>25.041540740740736</v>
      </c>
      <c r="H591">
        <v>4.9000000000000004</v>
      </c>
      <c r="I591">
        <v>51105.185185185168</v>
      </c>
      <c r="J591">
        <v>43.5</v>
      </c>
      <c r="K591">
        <v>15.7</v>
      </c>
      <c r="L591">
        <v>1089.307022222222</v>
      </c>
      <c r="M591">
        <v>393.15218962962956</v>
      </c>
      <c r="N591">
        <v>-10.7</v>
      </c>
      <c r="O591">
        <v>58.7</v>
      </c>
      <c r="P591">
        <v>10.9</v>
      </c>
      <c r="Q591">
        <v>52</v>
      </c>
      <c r="R591">
        <v>33</v>
      </c>
    </row>
    <row r="592" spans="1:18">
      <c r="A592" t="s">
        <v>7742</v>
      </c>
      <c r="B592" t="s">
        <v>8276</v>
      </c>
      <c r="C592" s="607" t="s">
        <v>8868</v>
      </c>
      <c r="D592">
        <v>310</v>
      </c>
      <c r="E592">
        <v>13</v>
      </c>
      <c r="F592">
        <v>113</v>
      </c>
      <c r="G592">
        <v>7.2795851851851863</v>
      </c>
      <c r="H592">
        <v>4.7</v>
      </c>
      <c r="I592">
        <v>15488.479117415291</v>
      </c>
      <c r="J592">
        <v>46.2</v>
      </c>
      <c r="K592">
        <v>15.6</v>
      </c>
      <c r="L592">
        <v>336.3168355555556</v>
      </c>
      <c r="M592">
        <v>113.5615288888889</v>
      </c>
      <c r="N592">
        <v>9.3000000000000007</v>
      </c>
      <c r="O592">
        <v>64.400000000000006</v>
      </c>
      <c r="P592">
        <v>7.7</v>
      </c>
      <c r="Q592">
        <v>55.7</v>
      </c>
      <c r="R592">
        <v>34.799999999999997</v>
      </c>
    </row>
    <row r="593" spans="1:18">
      <c r="A593" t="s">
        <v>7747</v>
      </c>
      <c r="B593" t="s">
        <v>8276</v>
      </c>
      <c r="C593" s="607" t="s">
        <v>8868</v>
      </c>
      <c r="D593">
        <v>310</v>
      </c>
      <c r="E593">
        <v>14</v>
      </c>
      <c r="F593">
        <v>110</v>
      </c>
      <c r="G593">
        <v>20.296090370370372</v>
      </c>
      <c r="H593">
        <v>3.8</v>
      </c>
      <c r="I593">
        <v>53410.764132553617</v>
      </c>
      <c r="J593">
        <v>47.7</v>
      </c>
      <c r="K593">
        <v>16.3</v>
      </c>
      <c r="L593">
        <v>968.12351066666679</v>
      </c>
      <c r="M593">
        <v>330.82627303703708</v>
      </c>
      <c r="N593">
        <v>26.1</v>
      </c>
      <c r="O593">
        <v>68.099999999999994</v>
      </c>
      <c r="P593">
        <v>5.5</v>
      </c>
      <c r="Q593">
        <v>58.3</v>
      </c>
      <c r="R593">
        <v>37.6</v>
      </c>
    </row>
    <row r="594" spans="1:18">
      <c r="A594" t="s">
        <v>7753</v>
      </c>
      <c r="B594" t="s">
        <v>8276</v>
      </c>
      <c r="C594" s="607" t="s">
        <v>8868</v>
      </c>
      <c r="D594">
        <v>310</v>
      </c>
      <c r="E594">
        <v>15</v>
      </c>
      <c r="F594">
        <v>106</v>
      </c>
      <c r="G594">
        <v>36.309798518518519</v>
      </c>
      <c r="H594">
        <v>4.4000000000000004</v>
      </c>
      <c r="I594">
        <v>82522.269360269362</v>
      </c>
      <c r="J594">
        <v>45.4</v>
      </c>
      <c r="K594">
        <v>14.5</v>
      </c>
      <c r="L594">
        <v>1648.4648527407408</v>
      </c>
      <c r="M594">
        <v>526.4920785185185</v>
      </c>
      <c r="N594">
        <v>-0.8</v>
      </c>
      <c r="O594">
        <v>61</v>
      </c>
      <c r="P594">
        <v>9.6</v>
      </c>
      <c r="Q594">
        <v>24.7</v>
      </c>
      <c r="R594">
        <v>31.9</v>
      </c>
    </row>
    <row r="595" spans="1:18">
      <c r="A595" t="s">
        <v>7672</v>
      </c>
      <c r="B595" t="s">
        <v>8276</v>
      </c>
      <c r="C595" s="607" t="s">
        <v>8868</v>
      </c>
      <c r="D595">
        <v>310</v>
      </c>
      <c r="E595">
        <v>16</v>
      </c>
      <c r="F595">
        <v>108</v>
      </c>
      <c r="G595">
        <v>31.510629629629626</v>
      </c>
      <c r="H595">
        <v>4.7</v>
      </c>
      <c r="I595">
        <v>67043.892828999204</v>
      </c>
      <c r="J595">
        <v>47.1</v>
      </c>
      <c r="K595">
        <v>13.7</v>
      </c>
      <c r="L595">
        <v>1484.1506555555554</v>
      </c>
      <c r="M595">
        <v>431.69562592592587</v>
      </c>
      <c r="N595">
        <v>-12</v>
      </c>
      <c r="O595">
        <v>60</v>
      </c>
      <c r="P595">
        <v>10.7</v>
      </c>
      <c r="Q595">
        <v>10.8</v>
      </c>
      <c r="R595">
        <v>31.2</v>
      </c>
    </row>
    <row r="596" spans="1:18">
      <c r="A596" t="s">
        <v>7752</v>
      </c>
      <c r="B596" t="s">
        <v>8274</v>
      </c>
      <c r="C596" s="607" t="s">
        <v>8868</v>
      </c>
      <c r="D596">
        <v>310</v>
      </c>
      <c r="E596">
        <v>17</v>
      </c>
      <c r="F596">
        <v>111</v>
      </c>
      <c r="G596">
        <v>11.786133333333334</v>
      </c>
      <c r="H596">
        <v>4.7</v>
      </c>
      <c r="I596">
        <v>25076.879432624115</v>
      </c>
      <c r="J596">
        <v>47.6</v>
      </c>
      <c r="K596">
        <v>14.9</v>
      </c>
      <c r="L596">
        <v>561.01994666666667</v>
      </c>
      <c r="M596">
        <v>175.61338666666668</v>
      </c>
      <c r="N596">
        <v>2.1</v>
      </c>
      <c r="O596">
        <v>62.8</v>
      </c>
      <c r="P596">
        <v>8.5</v>
      </c>
      <c r="Q596">
        <v>29.6</v>
      </c>
      <c r="R596">
        <v>34.299999999999997</v>
      </c>
    </row>
    <row r="597" spans="1:18">
      <c r="A597" t="s">
        <v>8889</v>
      </c>
      <c r="B597" t="s">
        <v>8274</v>
      </c>
      <c r="C597" s="607" t="s">
        <v>8868</v>
      </c>
      <c r="D597">
        <v>310</v>
      </c>
      <c r="E597">
        <v>18</v>
      </c>
      <c r="F597">
        <v>99</v>
      </c>
      <c r="G597">
        <v>16.64148888888889</v>
      </c>
      <c r="H597">
        <v>4.8</v>
      </c>
      <c r="I597">
        <v>34669.768518518526</v>
      </c>
      <c r="J597">
        <v>48.4</v>
      </c>
      <c r="K597">
        <v>15.4</v>
      </c>
      <c r="L597">
        <v>805.44806222222223</v>
      </c>
      <c r="M597">
        <v>256.27892888888891</v>
      </c>
      <c r="N597">
        <v>32.5</v>
      </c>
      <c r="O597">
        <v>66</v>
      </c>
      <c r="P597">
        <v>5.4</v>
      </c>
      <c r="Q597">
        <v>61.3</v>
      </c>
      <c r="R597">
        <v>36</v>
      </c>
    </row>
    <row r="598" spans="1:18">
      <c r="A598" t="s">
        <v>7766</v>
      </c>
      <c r="B598" t="s">
        <v>8274</v>
      </c>
      <c r="C598" s="607" t="s">
        <v>8868</v>
      </c>
      <c r="D598">
        <v>310</v>
      </c>
      <c r="E598">
        <v>19</v>
      </c>
      <c r="F598">
        <v>105</v>
      </c>
      <c r="G598">
        <v>28.649465185185186</v>
      </c>
      <c r="H598">
        <v>4.5</v>
      </c>
      <c r="I598">
        <v>63665.478189300411</v>
      </c>
      <c r="J598">
        <v>48.8</v>
      </c>
      <c r="K598">
        <v>13</v>
      </c>
      <c r="L598">
        <v>1398.0939010370371</v>
      </c>
      <c r="M598">
        <v>372.44304740740739</v>
      </c>
      <c r="N598">
        <v>-1.5</v>
      </c>
      <c r="O598">
        <v>64.900000000000006</v>
      </c>
      <c r="P598">
        <v>8.1999999999999993</v>
      </c>
      <c r="Q598">
        <v>24.7</v>
      </c>
      <c r="R598">
        <v>30.8</v>
      </c>
    </row>
    <row r="599" spans="1:18">
      <c r="A599" t="s">
        <v>7687</v>
      </c>
      <c r="B599" t="s">
        <v>8274</v>
      </c>
      <c r="C599" s="607" t="s">
        <v>8868</v>
      </c>
      <c r="D599">
        <v>310</v>
      </c>
      <c r="E599">
        <v>20</v>
      </c>
      <c r="F599">
        <v>107</v>
      </c>
      <c r="G599">
        <v>23.624388148148149</v>
      </c>
      <c r="H599">
        <v>4.5</v>
      </c>
      <c r="I599">
        <v>52498.640329218106</v>
      </c>
      <c r="J599">
        <v>45.1</v>
      </c>
      <c r="K599">
        <v>15.4</v>
      </c>
      <c r="L599">
        <v>1065.4599054814817</v>
      </c>
      <c r="M599">
        <v>363.81557748148151</v>
      </c>
      <c r="N599">
        <v>-11.2</v>
      </c>
      <c r="O599">
        <v>61.3</v>
      </c>
      <c r="P599">
        <v>10.5</v>
      </c>
      <c r="Q599">
        <v>16.5</v>
      </c>
      <c r="R599">
        <v>33.6</v>
      </c>
    </row>
    <row r="600" spans="1:18">
      <c r="A600" t="s">
        <v>8876</v>
      </c>
      <c r="B600" t="s">
        <v>8274</v>
      </c>
      <c r="C600" s="607" t="s">
        <v>8868</v>
      </c>
      <c r="D600">
        <v>310</v>
      </c>
      <c r="E600">
        <v>21</v>
      </c>
      <c r="F600">
        <v>104</v>
      </c>
      <c r="G600">
        <v>21.245311111111111</v>
      </c>
      <c r="H600">
        <v>4.2</v>
      </c>
      <c r="I600">
        <v>50584.074074074073</v>
      </c>
      <c r="J600">
        <v>45.6</v>
      </c>
      <c r="K600">
        <v>13.7</v>
      </c>
      <c r="L600">
        <v>968.78618666666671</v>
      </c>
      <c r="M600">
        <v>291.06076222222219</v>
      </c>
      <c r="N600">
        <v>-14.2</v>
      </c>
      <c r="O600">
        <v>58.9</v>
      </c>
      <c r="P600">
        <v>10.7</v>
      </c>
      <c r="Q600">
        <v>15</v>
      </c>
      <c r="R600">
        <v>30.1</v>
      </c>
    </row>
    <row r="601" spans="1:18">
      <c r="A601" t="s">
        <v>7849</v>
      </c>
      <c r="B601" t="s">
        <v>8274</v>
      </c>
      <c r="C601" s="607" t="s">
        <v>8868</v>
      </c>
      <c r="D601">
        <v>310</v>
      </c>
      <c r="E601">
        <v>22</v>
      </c>
      <c r="F601">
        <v>108</v>
      </c>
      <c r="G601">
        <v>9.8653333333333322</v>
      </c>
      <c r="H601">
        <v>4.4000000000000004</v>
      </c>
      <c r="I601">
        <v>22421.212121212116</v>
      </c>
      <c r="J601">
        <v>44.6</v>
      </c>
      <c r="K601">
        <v>13.9</v>
      </c>
      <c r="L601">
        <v>439.99386666666663</v>
      </c>
      <c r="M601">
        <v>137.12813333333332</v>
      </c>
      <c r="N601">
        <v>-9.8000000000000007</v>
      </c>
      <c r="O601">
        <v>61.7</v>
      </c>
      <c r="P601">
        <v>9.6999999999999993</v>
      </c>
      <c r="Q601">
        <v>23.5</v>
      </c>
      <c r="R601">
        <v>29.9</v>
      </c>
    </row>
    <row r="602" spans="1:18">
      <c r="A602" t="s">
        <v>7751</v>
      </c>
      <c r="B602" t="s">
        <v>8276</v>
      </c>
      <c r="C602" s="607" t="s">
        <v>8868</v>
      </c>
      <c r="D602">
        <v>311</v>
      </c>
      <c r="E602">
        <v>11</v>
      </c>
      <c r="F602">
        <v>107</v>
      </c>
      <c r="G602">
        <v>25.785759999999996</v>
      </c>
      <c r="H602">
        <v>5</v>
      </c>
      <c r="I602">
        <v>51571.51999999999</v>
      </c>
      <c r="J602">
        <v>45.6</v>
      </c>
      <c r="K602">
        <v>14.8</v>
      </c>
      <c r="L602">
        <v>1175.8306559999999</v>
      </c>
      <c r="M602">
        <v>381.62924799999996</v>
      </c>
      <c r="N602">
        <v>-15.4</v>
      </c>
      <c r="O602">
        <v>62.8</v>
      </c>
      <c r="P602">
        <v>9.8000000000000007</v>
      </c>
      <c r="Q602">
        <v>45.3</v>
      </c>
      <c r="R602">
        <v>32.5</v>
      </c>
    </row>
    <row r="603" spans="1:18">
      <c r="A603" t="s">
        <v>7825</v>
      </c>
      <c r="B603" t="s">
        <v>8276</v>
      </c>
      <c r="C603" s="607" t="s">
        <v>8868</v>
      </c>
      <c r="D603">
        <v>311</v>
      </c>
      <c r="E603">
        <v>12</v>
      </c>
      <c r="F603">
        <v>105</v>
      </c>
      <c r="G603">
        <v>24.516115555555558</v>
      </c>
      <c r="H603">
        <v>4.5999999999999996</v>
      </c>
      <c r="I603">
        <v>53295.903381642514</v>
      </c>
      <c r="J603">
        <v>49</v>
      </c>
      <c r="K603">
        <v>14.5</v>
      </c>
      <c r="L603">
        <v>1201.2896622222224</v>
      </c>
      <c r="M603">
        <v>355.48367555555558</v>
      </c>
      <c r="N603">
        <v>21.4</v>
      </c>
      <c r="O603">
        <v>68.900000000000006</v>
      </c>
      <c r="P603">
        <v>4.5999999999999996</v>
      </c>
      <c r="Q603">
        <v>54.4</v>
      </c>
      <c r="R603">
        <v>34.4</v>
      </c>
    </row>
    <row r="604" spans="1:18">
      <c r="A604" t="s">
        <v>7683</v>
      </c>
      <c r="B604" t="s">
        <v>8276</v>
      </c>
      <c r="C604" s="607" t="s">
        <v>8868</v>
      </c>
      <c r="D604">
        <v>311</v>
      </c>
      <c r="E604">
        <v>13</v>
      </c>
      <c r="F604">
        <v>107</v>
      </c>
      <c r="G604">
        <v>32.542823703703696</v>
      </c>
      <c r="H604">
        <v>4.5</v>
      </c>
      <c r="I604">
        <v>72317.386008230431</v>
      </c>
      <c r="J604">
        <v>47</v>
      </c>
      <c r="K604">
        <v>14.3</v>
      </c>
      <c r="L604">
        <v>1529.5127140740738</v>
      </c>
      <c r="M604">
        <v>465.36237896296291</v>
      </c>
      <c r="N604">
        <v>-9.4</v>
      </c>
      <c r="O604">
        <v>62.6</v>
      </c>
      <c r="P604">
        <v>9.1999999999999993</v>
      </c>
      <c r="Q604">
        <v>21.3</v>
      </c>
      <c r="R604">
        <v>32.4</v>
      </c>
    </row>
    <row r="605" spans="1:18">
      <c r="A605" t="s">
        <v>7788</v>
      </c>
      <c r="B605" t="s">
        <v>8276</v>
      </c>
      <c r="C605" s="607" t="s">
        <v>8868</v>
      </c>
      <c r="D605">
        <v>311</v>
      </c>
      <c r="E605">
        <v>14</v>
      </c>
      <c r="F605">
        <v>105</v>
      </c>
      <c r="G605">
        <v>34.152128888888896</v>
      </c>
      <c r="H605">
        <v>4.3</v>
      </c>
      <c r="I605">
        <v>79423.555555555577</v>
      </c>
      <c r="J605">
        <v>48.9</v>
      </c>
      <c r="K605">
        <v>13</v>
      </c>
      <c r="L605">
        <v>1670.0391026666671</v>
      </c>
      <c r="M605">
        <v>443.97767555555566</v>
      </c>
      <c r="N605">
        <v>-14.6</v>
      </c>
      <c r="O605">
        <v>62.5</v>
      </c>
      <c r="P605">
        <v>9.3000000000000007</v>
      </c>
      <c r="Q605">
        <v>8.6</v>
      </c>
      <c r="R605">
        <v>30.8</v>
      </c>
    </row>
    <row r="606" spans="1:18">
      <c r="A606" t="s">
        <v>7733</v>
      </c>
      <c r="B606" t="s">
        <v>8276</v>
      </c>
      <c r="C606" s="607" t="s">
        <v>8868</v>
      </c>
      <c r="D606">
        <v>311</v>
      </c>
      <c r="E606">
        <v>15</v>
      </c>
      <c r="F606">
        <v>107</v>
      </c>
      <c r="G606">
        <v>33.041825185185182</v>
      </c>
      <c r="H606">
        <v>4.4000000000000004</v>
      </c>
      <c r="I606">
        <v>75095.057239057234</v>
      </c>
      <c r="J606">
        <v>46.8</v>
      </c>
      <c r="K606">
        <v>13.8</v>
      </c>
      <c r="L606">
        <v>1546.3574186666665</v>
      </c>
      <c r="M606">
        <v>455.97718755555553</v>
      </c>
      <c r="N606">
        <v>-14.7</v>
      </c>
      <c r="O606">
        <v>61.5</v>
      </c>
      <c r="P606">
        <v>9.5</v>
      </c>
      <c r="Q606">
        <v>8.6</v>
      </c>
      <c r="R606">
        <v>31.1</v>
      </c>
    </row>
    <row r="607" spans="1:18">
      <c r="A607" t="s">
        <v>7660</v>
      </c>
      <c r="B607" t="s">
        <v>8276</v>
      </c>
      <c r="C607" s="607" t="s">
        <v>8868</v>
      </c>
      <c r="D607">
        <v>311</v>
      </c>
      <c r="E607">
        <v>16</v>
      </c>
      <c r="F607">
        <v>106</v>
      </c>
      <c r="G607">
        <v>21.852693333333335</v>
      </c>
      <c r="H607">
        <v>5.0999999999999996</v>
      </c>
      <c r="I607">
        <v>42848.418300653597</v>
      </c>
      <c r="J607">
        <v>44.7</v>
      </c>
      <c r="K607">
        <v>15.3</v>
      </c>
      <c r="L607">
        <v>976.81539200000009</v>
      </c>
      <c r="M607">
        <v>334.34620800000005</v>
      </c>
      <c r="N607">
        <v>-9</v>
      </c>
      <c r="O607">
        <v>60.5</v>
      </c>
      <c r="P607">
        <v>10</v>
      </c>
      <c r="Q607">
        <v>41.7</v>
      </c>
      <c r="R607">
        <v>33</v>
      </c>
    </row>
    <row r="608" spans="1:18">
      <c r="A608" t="s">
        <v>7396</v>
      </c>
      <c r="B608" t="s">
        <v>8274</v>
      </c>
      <c r="C608" s="607" t="s">
        <v>8868</v>
      </c>
      <c r="D608">
        <v>311</v>
      </c>
      <c r="E608">
        <v>17</v>
      </c>
      <c r="F608">
        <v>103</v>
      </c>
      <c r="G608">
        <v>24.86434222222222</v>
      </c>
      <c r="H608">
        <v>4.8</v>
      </c>
      <c r="I608">
        <v>51800.712962962956</v>
      </c>
      <c r="J608">
        <v>44.9</v>
      </c>
      <c r="K608">
        <v>15</v>
      </c>
      <c r="L608">
        <v>1116.4089657777777</v>
      </c>
      <c r="M608">
        <v>372.96513333333331</v>
      </c>
      <c r="N608">
        <v>-12.9</v>
      </c>
      <c r="O608">
        <v>60</v>
      </c>
      <c r="P608">
        <v>10.7</v>
      </c>
      <c r="Q608">
        <v>33.5</v>
      </c>
      <c r="R608">
        <v>32.5</v>
      </c>
    </row>
    <row r="609" spans="1:18">
      <c r="A609" t="s">
        <v>7780</v>
      </c>
      <c r="B609" t="s">
        <v>8274</v>
      </c>
      <c r="C609" s="607" t="s">
        <v>8868</v>
      </c>
      <c r="D609">
        <v>311</v>
      </c>
      <c r="E609">
        <v>18</v>
      </c>
      <c r="F609">
        <v>106</v>
      </c>
      <c r="G609">
        <v>27.828370370370369</v>
      </c>
      <c r="H609">
        <v>4.5999999999999996</v>
      </c>
      <c r="I609">
        <v>60496.457326892116</v>
      </c>
      <c r="J609">
        <v>47.7</v>
      </c>
      <c r="K609">
        <v>13.8</v>
      </c>
      <c r="L609">
        <v>1327.4132666666667</v>
      </c>
      <c r="M609">
        <v>384.03151111111112</v>
      </c>
      <c r="N609">
        <v>-16.7</v>
      </c>
      <c r="O609">
        <v>60.4</v>
      </c>
      <c r="P609">
        <v>10.3</v>
      </c>
      <c r="Q609">
        <v>12.3</v>
      </c>
      <c r="R609">
        <v>31.9</v>
      </c>
    </row>
    <row r="610" spans="1:18">
      <c r="A610" t="s">
        <v>7705</v>
      </c>
      <c r="B610" t="s">
        <v>8274</v>
      </c>
      <c r="C610" s="607" t="s">
        <v>8868</v>
      </c>
      <c r="D610">
        <v>311</v>
      </c>
      <c r="E610">
        <v>19</v>
      </c>
      <c r="F610">
        <v>107</v>
      </c>
      <c r="G610">
        <v>23.073991111111113</v>
      </c>
      <c r="H610">
        <v>4.5999999999999996</v>
      </c>
      <c r="I610">
        <v>50160.850241545901</v>
      </c>
      <c r="J610">
        <v>48.8</v>
      </c>
      <c r="K610">
        <v>12.5</v>
      </c>
      <c r="L610">
        <v>1126.0107662222222</v>
      </c>
      <c r="M610">
        <v>288.42488888888892</v>
      </c>
      <c r="N610">
        <v>-14.5</v>
      </c>
      <c r="O610">
        <v>61.9</v>
      </c>
      <c r="P610">
        <v>8.6999999999999993</v>
      </c>
      <c r="Q610">
        <v>10.4</v>
      </c>
      <c r="R610">
        <v>29.6</v>
      </c>
    </row>
    <row r="611" spans="1:18">
      <c r="A611" t="s">
        <v>7676</v>
      </c>
      <c r="B611" t="s">
        <v>8274</v>
      </c>
      <c r="C611" s="607" t="s">
        <v>8868</v>
      </c>
      <c r="D611">
        <v>311</v>
      </c>
      <c r="E611">
        <v>20</v>
      </c>
      <c r="F611">
        <v>102</v>
      </c>
      <c r="G611">
        <v>18.87567111111111</v>
      </c>
      <c r="H611">
        <v>4.2</v>
      </c>
      <c r="I611">
        <v>44942.074074074066</v>
      </c>
      <c r="J611">
        <v>48.2</v>
      </c>
      <c r="K611">
        <v>12.9</v>
      </c>
      <c r="L611">
        <v>909.80734755555557</v>
      </c>
      <c r="M611">
        <v>243.49615733333331</v>
      </c>
      <c r="N611">
        <v>-15.9</v>
      </c>
      <c r="O611">
        <v>62.7</v>
      </c>
      <c r="P611">
        <v>9.1999999999999993</v>
      </c>
      <c r="Q611">
        <v>10.4</v>
      </c>
      <c r="R611">
        <v>30.1</v>
      </c>
    </row>
    <row r="612" spans="1:18">
      <c r="A612" t="s">
        <v>7711</v>
      </c>
      <c r="B612" t="s">
        <v>8274</v>
      </c>
      <c r="C612" s="607" t="s">
        <v>8868</v>
      </c>
      <c r="D612">
        <v>311</v>
      </c>
      <c r="E612">
        <v>21</v>
      </c>
      <c r="F612">
        <v>105</v>
      </c>
      <c r="G612">
        <v>19.337577777777781</v>
      </c>
      <c r="H612">
        <v>4.5</v>
      </c>
      <c r="I612">
        <v>42972.395061728399</v>
      </c>
      <c r="J612">
        <v>48</v>
      </c>
      <c r="K612">
        <v>12.8</v>
      </c>
      <c r="L612">
        <v>928.2037333333335</v>
      </c>
      <c r="M612">
        <v>247.5209955555556</v>
      </c>
      <c r="N612">
        <v>-12.8</v>
      </c>
      <c r="O612">
        <v>63.7</v>
      </c>
      <c r="P612">
        <v>9</v>
      </c>
      <c r="Q612">
        <v>15.4</v>
      </c>
      <c r="R612">
        <v>29.7</v>
      </c>
    </row>
    <row r="613" spans="1:18">
      <c r="A613" t="s">
        <v>7774</v>
      </c>
      <c r="B613" t="s">
        <v>8274</v>
      </c>
      <c r="C613" s="607" t="s">
        <v>8868</v>
      </c>
      <c r="D613">
        <v>311</v>
      </c>
      <c r="E613">
        <v>22</v>
      </c>
      <c r="F613">
        <v>103</v>
      </c>
      <c r="G613">
        <v>21.482688888888891</v>
      </c>
      <c r="H613">
        <v>4.4000000000000004</v>
      </c>
      <c r="I613">
        <v>48824.292929292933</v>
      </c>
      <c r="J613">
        <v>47.9</v>
      </c>
      <c r="K613">
        <v>12.6</v>
      </c>
      <c r="L613">
        <v>1029.0207977777779</v>
      </c>
      <c r="M613">
        <v>270.68188000000004</v>
      </c>
      <c r="N613">
        <v>-11.6</v>
      </c>
      <c r="O613">
        <v>64.3</v>
      </c>
      <c r="P613">
        <v>9</v>
      </c>
      <c r="Q613">
        <v>11.4</v>
      </c>
      <c r="R613">
        <v>29.3</v>
      </c>
    </row>
    <row r="614" spans="1:18">
      <c r="A614" t="s">
        <v>8879</v>
      </c>
      <c r="B614" t="s">
        <v>8276</v>
      </c>
      <c r="C614" s="607" t="s">
        <v>8868</v>
      </c>
      <c r="D614">
        <v>312</v>
      </c>
      <c r="E614">
        <v>11</v>
      </c>
      <c r="F614">
        <v>104</v>
      </c>
      <c r="G614">
        <v>35.882228148148151</v>
      </c>
      <c r="H614">
        <v>4.3</v>
      </c>
      <c r="I614">
        <v>83447.042204995712</v>
      </c>
      <c r="J614">
        <v>46.7</v>
      </c>
      <c r="K614">
        <v>13.3</v>
      </c>
      <c r="L614">
        <v>1675.7000545185188</v>
      </c>
      <c r="M614">
        <v>477.23363437037045</v>
      </c>
      <c r="N614">
        <v>-12.9</v>
      </c>
      <c r="O614">
        <v>61.3</v>
      </c>
      <c r="P614">
        <v>9.8000000000000007</v>
      </c>
      <c r="Q614">
        <v>11.8</v>
      </c>
      <c r="R614">
        <v>30</v>
      </c>
    </row>
    <row r="615" spans="1:18">
      <c r="A615" t="s">
        <v>7817</v>
      </c>
      <c r="B615" t="s">
        <v>8276</v>
      </c>
      <c r="C615" s="607" t="s">
        <v>8868</v>
      </c>
      <c r="D615">
        <v>312</v>
      </c>
      <c r="E615">
        <v>12</v>
      </c>
      <c r="F615">
        <v>107</v>
      </c>
      <c r="G615">
        <v>12.547992592592594</v>
      </c>
      <c r="H615">
        <v>4.7</v>
      </c>
      <c r="I615">
        <v>26697.856579984244</v>
      </c>
      <c r="J615">
        <v>48</v>
      </c>
      <c r="K615">
        <v>14.6</v>
      </c>
      <c r="L615">
        <v>602.30364444444456</v>
      </c>
      <c r="M615">
        <v>183.20069185185187</v>
      </c>
      <c r="N615">
        <v>6.6</v>
      </c>
      <c r="O615">
        <v>64.099999999999994</v>
      </c>
      <c r="P615">
        <v>7.6</v>
      </c>
      <c r="Q615">
        <v>36</v>
      </c>
      <c r="R615">
        <v>34</v>
      </c>
    </row>
    <row r="616" spans="1:18">
      <c r="A616" t="s">
        <v>7804</v>
      </c>
      <c r="B616" t="s">
        <v>8276</v>
      </c>
      <c r="C616" s="607" t="s">
        <v>8868</v>
      </c>
      <c r="D616">
        <v>312</v>
      </c>
      <c r="E616">
        <v>13</v>
      </c>
      <c r="F616" t="s">
        <v>8294</v>
      </c>
      <c r="G616" t="s">
        <v>8294</v>
      </c>
      <c r="H616" t="s">
        <v>8294</v>
      </c>
      <c r="I616" t="s">
        <v>8294</v>
      </c>
      <c r="J616" t="s">
        <v>8294</v>
      </c>
      <c r="K616" t="s">
        <v>8294</v>
      </c>
      <c r="L616" t="s">
        <v>8294</v>
      </c>
      <c r="M616" t="s">
        <v>8294</v>
      </c>
      <c r="N616" t="s">
        <v>8294</v>
      </c>
      <c r="O616" t="s">
        <v>8294</v>
      </c>
      <c r="P616" t="s">
        <v>8294</v>
      </c>
      <c r="Q616" t="s">
        <v>8294</v>
      </c>
      <c r="R616" t="s">
        <v>8294</v>
      </c>
    </row>
    <row r="617" spans="1:18">
      <c r="A617" t="s">
        <v>7754</v>
      </c>
      <c r="B617" t="s">
        <v>8276</v>
      </c>
      <c r="C617" s="607" t="s">
        <v>8868</v>
      </c>
      <c r="D617">
        <v>312</v>
      </c>
      <c r="E617">
        <v>14</v>
      </c>
      <c r="F617">
        <v>104</v>
      </c>
      <c r="G617">
        <v>37.2498</v>
      </c>
      <c r="H617">
        <v>4.3</v>
      </c>
      <c r="I617">
        <v>86627.441860465115</v>
      </c>
      <c r="J617">
        <v>47</v>
      </c>
      <c r="K617">
        <v>12.8</v>
      </c>
      <c r="L617">
        <v>1750.7406000000001</v>
      </c>
      <c r="M617">
        <v>476.79744000000005</v>
      </c>
      <c r="N617">
        <v>-11.3</v>
      </c>
      <c r="O617">
        <v>64.5</v>
      </c>
      <c r="P617">
        <v>8.8000000000000007</v>
      </c>
      <c r="Q617">
        <v>12.6</v>
      </c>
      <c r="R617">
        <v>29.2</v>
      </c>
    </row>
    <row r="618" spans="1:18">
      <c r="A618" t="s">
        <v>7720</v>
      </c>
      <c r="B618" t="s">
        <v>8276</v>
      </c>
      <c r="C618" s="607" t="s">
        <v>8868</v>
      </c>
      <c r="D618">
        <v>312</v>
      </c>
      <c r="E618">
        <v>15</v>
      </c>
      <c r="F618">
        <v>100</v>
      </c>
      <c r="G618">
        <v>32.572151111111111</v>
      </c>
      <c r="H618">
        <v>4.2</v>
      </c>
      <c r="I618">
        <v>77552.740740740745</v>
      </c>
      <c r="J618">
        <v>48.3</v>
      </c>
      <c r="K618">
        <v>12.6</v>
      </c>
      <c r="L618">
        <v>1573.2348986666666</v>
      </c>
      <c r="M618">
        <v>410.40910400000001</v>
      </c>
      <c r="N618">
        <v>-13.8</v>
      </c>
      <c r="O618">
        <v>61.4</v>
      </c>
      <c r="P618">
        <v>10</v>
      </c>
      <c r="Q618">
        <v>8.3000000000000007</v>
      </c>
      <c r="R618">
        <v>29.5</v>
      </c>
    </row>
    <row r="619" spans="1:18">
      <c r="A619" t="s">
        <v>7659</v>
      </c>
      <c r="B619" t="s">
        <v>8276</v>
      </c>
      <c r="C619" s="607" t="s">
        <v>8868</v>
      </c>
      <c r="D619">
        <v>312</v>
      </c>
      <c r="E619">
        <v>16</v>
      </c>
      <c r="F619">
        <v>105</v>
      </c>
      <c r="G619">
        <v>23.754909629629633</v>
      </c>
      <c r="H619">
        <v>5.3</v>
      </c>
      <c r="I619">
        <v>44820.584206848369</v>
      </c>
      <c r="J619">
        <v>46.4</v>
      </c>
      <c r="K619">
        <v>15</v>
      </c>
      <c r="L619">
        <v>1102.227806814815</v>
      </c>
      <c r="M619">
        <v>356.32364444444448</v>
      </c>
      <c r="N619">
        <v>-15</v>
      </c>
      <c r="O619">
        <v>59.6</v>
      </c>
      <c r="P619">
        <v>11</v>
      </c>
      <c r="Q619">
        <v>44.8</v>
      </c>
      <c r="R619">
        <v>33.700000000000003</v>
      </c>
    </row>
    <row r="620" spans="1:18">
      <c r="A620" t="s">
        <v>219</v>
      </c>
      <c r="B620" t="s">
        <v>8274</v>
      </c>
      <c r="C620" s="607" t="s">
        <v>8868</v>
      </c>
      <c r="D620">
        <v>312</v>
      </c>
      <c r="E620">
        <v>17</v>
      </c>
      <c r="F620">
        <v>100</v>
      </c>
      <c r="G620">
        <v>22.957479999999997</v>
      </c>
      <c r="H620">
        <v>4.3</v>
      </c>
      <c r="I620">
        <v>53389.488372093023</v>
      </c>
      <c r="J620">
        <v>46.6</v>
      </c>
      <c r="K620">
        <v>13.4</v>
      </c>
      <c r="L620">
        <v>1069.8185679999999</v>
      </c>
      <c r="M620">
        <v>307.63023199999998</v>
      </c>
      <c r="N620">
        <v>-15.1</v>
      </c>
      <c r="O620">
        <v>62.5</v>
      </c>
      <c r="P620">
        <v>10.3</v>
      </c>
      <c r="Q620">
        <v>16.7</v>
      </c>
      <c r="R620">
        <v>30.1</v>
      </c>
    </row>
    <row r="621" spans="1:18">
      <c r="A621" t="s">
        <v>7831</v>
      </c>
      <c r="B621" t="s">
        <v>8274</v>
      </c>
      <c r="C621" s="607" t="s">
        <v>8868</v>
      </c>
      <c r="D621">
        <v>312</v>
      </c>
      <c r="E621">
        <v>18</v>
      </c>
      <c r="F621">
        <v>105</v>
      </c>
      <c r="G621">
        <v>17.698800000000002</v>
      </c>
      <c r="H621">
        <v>4.3</v>
      </c>
      <c r="I621">
        <v>41160.000000000007</v>
      </c>
      <c r="J621">
        <v>48.4</v>
      </c>
      <c r="K621">
        <v>15.2</v>
      </c>
      <c r="L621">
        <v>856.62192000000005</v>
      </c>
      <c r="M621">
        <v>269.02176000000003</v>
      </c>
      <c r="N621">
        <v>20.3</v>
      </c>
      <c r="O621">
        <v>68.400000000000006</v>
      </c>
      <c r="P621">
        <v>4.8</v>
      </c>
      <c r="Q621">
        <v>52.7</v>
      </c>
      <c r="R621">
        <v>35.700000000000003</v>
      </c>
    </row>
    <row r="622" spans="1:18">
      <c r="A622" t="s">
        <v>7704</v>
      </c>
      <c r="B622" t="s">
        <v>8274</v>
      </c>
      <c r="C622" s="607" t="s">
        <v>8868</v>
      </c>
      <c r="D622">
        <v>312</v>
      </c>
      <c r="E622">
        <v>19</v>
      </c>
      <c r="F622">
        <v>106</v>
      </c>
      <c r="G622">
        <v>26.661952592592591</v>
      </c>
      <c r="H622">
        <v>4.8</v>
      </c>
      <c r="I622">
        <v>55545.734567901236</v>
      </c>
      <c r="J622">
        <v>46.3</v>
      </c>
      <c r="K622">
        <v>14</v>
      </c>
      <c r="L622">
        <v>1234.448405037037</v>
      </c>
      <c r="M622">
        <v>373.26733629629626</v>
      </c>
      <c r="N622">
        <v>-6.6</v>
      </c>
      <c r="O622">
        <v>63.3</v>
      </c>
      <c r="P622">
        <v>8.6</v>
      </c>
      <c r="Q622">
        <v>25.4</v>
      </c>
      <c r="R622">
        <v>31.3</v>
      </c>
    </row>
    <row r="623" spans="1:18">
      <c r="A623" t="s">
        <v>7840</v>
      </c>
      <c r="B623" t="s">
        <v>8274</v>
      </c>
      <c r="C623" s="607" t="s">
        <v>8868</v>
      </c>
      <c r="D623">
        <v>312</v>
      </c>
      <c r="E623">
        <v>20</v>
      </c>
      <c r="F623">
        <v>103</v>
      </c>
      <c r="G623">
        <v>17.212429629629632</v>
      </c>
      <c r="H623">
        <v>4.5999999999999996</v>
      </c>
      <c r="I623">
        <v>37418.325281803547</v>
      </c>
      <c r="J623">
        <v>46.7</v>
      </c>
      <c r="K623">
        <v>14.7</v>
      </c>
      <c r="L623">
        <v>803.82046370370392</v>
      </c>
      <c r="M623">
        <v>253.02271555555558</v>
      </c>
      <c r="N623">
        <v>19.3</v>
      </c>
      <c r="O623">
        <v>64</v>
      </c>
      <c r="P623">
        <v>6.7</v>
      </c>
      <c r="Q623">
        <v>47.7</v>
      </c>
      <c r="R623">
        <v>33.200000000000003</v>
      </c>
    </row>
    <row r="624" spans="1:18">
      <c r="A624" t="s">
        <v>7736</v>
      </c>
      <c r="B624" t="s">
        <v>8274</v>
      </c>
      <c r="C624" s="607" t="s">
        <v>8868</v>
      </c>
      <c r="D624">
        <v>312</v>
      </c>
      <c r="E624">
        <v>21</v>
      </c>
      <c r="F624">
        <v>104</v>
      </c>
      <c r="G624">
        <v>22.902672592592594</v>
      </c>
      <c r="H624">
        <v>5.4</v>
      </c>
      <c r="I624">
        <v>42412.356652949245</v>
      </c>
      <c r="J624">
        <v>47</v>
      </c>
      <c r="K624">
        <v>13.9</v>
      </c>
      <c r="L624">
        <v>1076.425611851852</v>
      </c>
      <c r="M624">
        <v>318.34714903703707</v>
      </c>
      <c r="N624">
        <v>-5.0999999999999996</v>
      </c>
      <c r="O624">
        <v>60.8</v>
      </c>
      <c r="P624">
        <v>9.6</v>
      </c>
      <c r="Q624">
        <v>24.2</v>
      </c>
      <c r="R624">
        <v>31.7</v>
      </c>
    </row>
    <row r="625" spans="1:18">
      <c r="A625" t="s">
        <v>7652</v>
      </c>
      <c r="B625" t="s">
        <v>8274</v>
      </c>
      <c r="C625" s="607" t="s">
        <v>8868</v>
      </c>
      <c r="D625">
        <v>312</v>
      </c>
      <c r="E625">
        <v>22</v>
      </c>
      <c r="F625">
        <v>104</v>
      </c>
      <c r="G625">
        <v>24.493031111111112</v>
      </c>
      <c r="H625">
        <v>5.0999999999999996</v>
      </c>
      <c r="I625">
        <v>48025.551198257082</v>
      </c>
      <c r="J625">
        <v>53</v>
      </c>
      <c r="K625">
        <v>12</v>
      </c>
      <c r="L625">
        <v>1298.130648888889</v>
      </c>
      <c r="M625">
        <v>293.91637333333335</v>
      </c>
      <c r="N625">
        <v>23.6</v>
      </c>
      <c r="O625">
        <v>69.7</v>
      </c>
      <c r="P625">
        <v>3.7</v>
      </c>
      <c r="Q625">
        <v>10.199999999999999</v>
      </c>
      <c r="R625">
        <v>31.6</v>
      </c>
    </row>
    <row r="626" spans="1:18">
      <c r="A626" t="s">
        <v>7781</v>
      </c>
      <c r="B626" t="s">
        <v>8276</v>
      </c>
      <c r="C626" s="607" t="s">
        <v>8868</v>
      </c>
      <c r="D626">
        <v>313</v>
      </c>
      <c r="E626">
        <v>11</v>
      </c>
      <c r="F626">
        <v>106</v>
      </c>
      <c r="G626">
        <v>37.673813333333328</v>
      </c>
      <c r="H626">
        <v>4.8</v>
      </c>
      <c r="I626">
        <v>78487.111111111109</v>
      </c>
      <c r="J626">
        <v>48.4</v>
      </c>
      <c r="K626">
        <v>12.9</v>
      </c>
      <c r="L626">
        <v>1823.4125653333331</v>
      </c>
      <c r="M626">
        <v>485.99219199999993</v>
      </c>
      <c r="N626">
        <v>-14.1</v>
      </c>
      <c r="O626">
        <v>61.1</v>
      </c>
      <c r="P626">
        <v>9.9</v>
      </c>
      <c r="Q626">
        <v>10</v>
      </c>
      <c r="R626">
        <v>30.3</v>
      </c>
    </row>
    <row r="627" spans="1:18">
      <c r="A627" t="s">
        <v>7861</v>
      </c>
      <c r="B627" t="s">
        <v>8276</v>
      </c>
      <c r="C627" s="607" t="s">
        <v>8868</v>
      </c>
      <c r="D627">
        <v>313</v>
      </c>
      <c r="E627">
        <v>12</v>
      </c>
      <c r="F627">
        <v>107</v>
      </c>
      <c r="G627">
        <v>17.220850370370368</v>
      </c>
      <c r="H627">
        <v>5</v>
      </c>
      <c r="I627">
        <v>34441.700740740736</v>
      </c>
      <c r="J627">
        <v>46.7</v>
      </c>
      <c r="K627">
        <v>15.1</v>
      </c>
      <c r="L627">
        <v>804.21371229629619</v>
      </c>
      <c r="M627">
        <v>260.03484059259256</v>
      </c>
      <c r="N627">
        <v>12.3</v>
      </c>
      <c r="O627">
        <v>63.7</v>
      </c>
      <c r="P627">
        <v>7.2</v>
      </c>
      <c r="Q627">
        <v>38.200000000000003</v>
      </c>
      <c r="R627">
        <v>34.1</v>
      </c>
    </row>
    <row r="628" spans="1:18">
      <c r="A628" t="s">
        <v>7784</v>
      </c>
      <c r="B628" t="s">
        <v>8276</v>
      </c>
      <c r="C628" s="607" t="s">
        <v>8868</v>
      </c>
      <c r="D628">
        <v>313</v>
      </c>
      <c r="E628">
        <v>13</v>
      </c>
      <c r="F628">
        <v>105</v>
      </c>
      <c r="G628">
        <v>35.802666666666674</v>
      </c>
      <c r="H628">
        <v>4.8</v>
      </c>
      <c r="I628">
        <v>74588.888888888905</v>
      </c>
      <c r="J628">
        <v>46.8</v>
      </c>
      <c r="K628">
        <v>14.8</v>
      </c>
      <c r="L628">
        <v>1675.5648000000003</v>
      </c>
      <c r="M628">
        <v>529.87946666666676</v>
      </c>
      <c r="N628">
        <v>-2.2000000000000002</v>
      </c>
      <c r="O628">
        <v>64.099999999999994</v>
      </c>
      <c r="P628">
        <v>8.1999999999999993</v>
      </c>
      <c r="Q628">
        <v>18.7</v>
      </c>
      <c r="R628">
        <v>33.5</v>
      </c>
    </row>
    <row r="629" spans="1:18">
      <c r="A629" t="s">
        <v>7864</v>
      </c>
      <c r="B629" t="s">
        <v>8276</v>
      </c>
      <c r="C629" s="607" t="s">
        <v>8868</v>
      </c>
      <c r="D629">
        <v>313</v>
      </c>
      <c r="E629">
        <v>14</v>
      </c>
      <c r="F629">
        <v>107</v>
      </c>
      <c r="G629">
        <v>21.518549629629629</v>
      </c>
      <c r="H629">
        <v>4.7</v>
      </c>
      <c r="I629">
        <v>45784.148148148146</v>
      </c>
      <c r="J629">
        <v>44.9</v>
      </c>
      <c r="K629">
        <v>16.100000000000001</v>
      </c>
      <c r="L629">
        <v>966.1828783703703</v>
      </c>
      <c r="M629">
        <v>346.44864903703706</v>
      </c>
      <c r="N629">
        <v>2.5</v>
      </c>
      <c r="O629">
        <v>63.2</v>
      </c>
      <c r="P629">
        <v>8.5</v>
      </c>
      <c r="Q629">
        <v>42</v>
      </c>
      <c r="R629">
        <v>34.9</v>
      </c>
    </row>
    <row r="630" spans="1:18">
      <c r="A630" t="s">
        <v>7394</v>
      </c>
      <c r="B630" t="s">
        <v>8276</v>
      </c>
      <c r="C630" s="607" t="s">
        <v>8868</v>
      </c>
      <c r="D630">
        <v>313</v>
      </c>
      <c r="E630">
        <v>15</v>
      </c>
      <c r="F630">
        <v>103</v>
      </c>
      <c r="G630">
        <v>35.450011851851848</v>
      </c>
      <c r="H630">
        <v>4.0999999999999996</v>
      </c>
      <c r="I630">
        <v>86463.443541102068</v>
      </c>
      <c r="J630">
        <v>47.2</v>
      </c>
      <c r="K630">
        <v>14.3</v>
      </c>
      <c r="L630">
        <v>1673.2405594074073</v>
      </c>
      <c r="M630">
        <v>506.93516948148147</v>
      </c>
      <c r="N630">
        <v>-11.5</v>
      </c>
      <c r="O630">
        <v>61.9</v>
      </c>
      <c r="P630">
        <v>9.8000000000000007</v>
      </c>
      <c r="Q630">
        <v>13.9</v>
      </c>
      <c r="R630">
        <v>32.700000000000003</v>
      </c>
    </row>
    <row r="631" spans="1:18">
      <c r="A631" t="s">
        <v>8885</v>
      </c>
      <c r="B631" t="s">
        <v>8276</v>
      </c>
      <c r="C631" s="607" t="s">
        <v>8868</v>
      </c>
      <c r="D631">
        <v>313</v>
      </c>
      <c r="E631">
        <v>16</v>
      </c>
      <c r="F631">
        <v>107</v>
      </c>
      <c r="G631">
        <v>21.018604444444446</v>
      </c>
      <c r="H631">
        <v>4.7</v>
      </c>
      <c r="I631">
        <v>44720.434988179666</v>
      </c>
      <c r="J631">
        <v>44.8</v>
      </c>
      <c r="K631">
        <v>16.3</v>
      </c>
      <c r="L631">
        <v>941.63347911111111</v>
      </c>
      <c r="M631">
        <v>342.60325244444448</v>
      </c>
      <c r="N631">
        <v>-16.2</v>
      </c>
      <c r="O631">
        <v>59.1</v>
      </c>
      <c r="P631">
        <v>11.3</v>
      </c>
      <c r="Q631">
        <v>10.7</v>
      </c>
      <c r="R631">
        <v>35.299999999999997</v>
      </c>
    </row>
    <row r="632" spans="1:18">
      <c r="A632" t="s">
        <v>7721</v>
      </c>
      <c r="B632" t="s">
        <v>8274</v>
      </c>
      <c r="C632" s="607" t="s">
        <v>8868</v>
      </c>
      <c r="D632">
        <v>313</v>
      </c>
      <c r="E632">
        <v>17</v>
      </c>
      <c r="F632">
        <v>101</v>
      </c>
      <c r="G632">
        <v>17.935088888888888</v>
      </c>
      <c r="H632">
        <v>4.5999999999999996</v>
      </c>
      <c r="I632">
        <v>38989.323671497586</v>
      </c>
      <c r="J632">
        <v>46.9</v>
      </c>
      <c r="K632">
        <v>14</v>
      </c>
      <c r="L632">
        <v>841.15566888888884</v>
      </c>
      <c r="M632">
        <v>251.09124444444444</v>
      </c>
      <c r="N632">
        <v>-10</v>
      </c>
      <c r="O632">
        <v>60.6</v>
      </c>
      <c r="P632">
        <v>10.1</v>
      </c>
      <c r="Q632">
        <v>15.4</v>
      </c>
      <c r="R632">
        <v>31.7</v>
      </c>
    </row>
    <row r="633" spans="1:18">
      <c r="A633" t="s">
        <v>7804</v>
      </c>
      <c r="B633" t="s">
        <v>8274</v>
      </c>
      <c r="C633" s="607" t="s">
        <v>8868</v>
      </c>
      <c r="D633">
        <v>313</v>
      </c>
      <c r="E633">
        <v>18</v>
      </c>
      <c r="F633">
        <v>102</v>
      </c>
      <c r="G633">
        <v>33.776679999999999</v>
      </c>
      <c r="H633">
        <v>4.5</v>
      </c>
      <c r="I633">
        <v>75059.288888888885</v>
      </c>
      <c r="J633">
        <v>48.3</v>
      </c>
      <c r="K633">
        <v>12.7</v>
      </c>
      <c r="L633">
        <v>1631.4136439999997</v>
      </c>
      <c r="M633">
        <v>428.96383599999996</v>
      </c>
      <c r="N633">
        <v>-10.6</v>
      </c>
      <c r="O633">
        <v>61.6</v>
      </c>
      <c r="P633">
        <v>9.8000000000000007</v>
      </c>
      <c r="Q633">
        <v>14.9</v>
      </c>
      <c r="R633">
        <v>29.6</v>
      </c>
    </row>
    <row r="634" spans="1:18">
      <c r="A634" t="s">
        <v>8886</v>
      </c>
      <c r="B634" t="s">
        <v>8274</v>
      </c>
      <c r="C634" s="607" t="s">
        <v>8868</v>
      </c>
      <c r="D634">
        <v>313</v>
      </c>
      <c r="E634">
        <v>19</v>
      </c>
      <c r="F634">
        <v>100</v>
      </c>
      <c r="G634">
        <v>20.585662222222219</v>
      </c>
      <c r="H634">
        <v>4.3</v>
      </c>
      <c r="I634">
        <v>47873.633074935395</v>
      </c>
      <c r="J634">
        <v>47.8</v>
      </c>
      <c r="K634">
        <v>13</v>
      </c>
      <c r="L634">
        <v>983.99465422222204</v>
      </c>
      <c r="M634">
        <v>267.61360888888885</v>
      </c>
      <c r="N634">
        <v>-12.5</v>
      </c>
      <c r="O634">
        <v>60.7</v>
      </c>
      <c r="P634">
        <v>9.6</v>
      </c>
      <c r="Q634">
        <v>38.799999999999997</v>
      </c>
      <c r="R634">
        <v>30</v>
      </c>
    </row>
    <row r="635" spans="1:18">
      <c r="A635" t="s">
        <v>7394</v>
      </c>
      <c r="B635" t="s">
        <v>8274</v>
      </c>
      <c r="C635" s="607" t="s">
        <v>8868</v>
      </c>
      <c r="D635">
        <v>313</v>
      </c>
      <c r="E635">
        <v>20</v>
      </c>
      <c r="F635">
        <v>100</v>
      </c>
      <c r="G635">
        <v>26.81040444444444</v>
      </c>
      <c r="H635">
        <v>4</v>
      </c>
      <c r="I635">
        <v>67026.011111111104</v>
      </c>
      <c r="J635">
        <v>47.4</v>
      </c>
      <c r="K635">
        <v>13.9</v>
      </c>
      <c r="L635">
        <v>1270.8131706666663</v>
      </c>
      <c r="M635">
        <v>372.66462177777771</v>
      </c>
      <c r="N635">
        <v>-11.1</v>
      </c>
      <c r="O635">
        <v>62.3</v>
      </c>
      <c r="P635">
        <v>9.6999999999999993</v>
      </c>
      <c r="Q635">
        <v>18.8</v>
      </c>
      <c r="R635">
        <v>31.8</v>
      </c>
    </row>
    <row r="636" spans="1:18">
      <c r="A636" t="s">
        <v>7667</v>
      </c>
      <c r="B636" t="s">
        <v>8274</v>
      </c>
      <c r="C636" s="607" t="s">
        <v>8868</v>
      </c>
      <c r="D636">
        <v>313</v>
      </c>
      <c r="E636">
        <v>21</v>
      </c>
      <c r="F636">
        <v>104</v>
      </c>
      <c r="G636">
        <v>14.258491851851851</v>
      </c>
      <c r="H636">
        <v>4.7</v>
      </c>
      <c r="I636">
        <v>30337.216706067768</v>
      </c>
      <c r="J636">
        <v>45.5</v>
      </c>
      <c r="K636">
        <v>14.9</v>
      </c>
      <c r="L636">
        <v>648.76137925925923</v>
      </c>
      <c r="M636">
        <v>212.45152859259258</v>
      </c>
      <c r="N636">
        <v>-12.6</v>
      </c>
      <c r="O636">
        <v>60.7</v>
      </c>
      <c r="P636">
        <v>11.1</v>
      </c>
      <c r="Q636">
        <v>22.2</v>
      </c>
      <c r="R636">
        <v>32.6</v>
      </c>
    </row>
    <row r="637" spans="1:18">
      <c r="A637" t="s">
        <v>7660</v>
      </c>
      <c r="B637" t="s">
        <v>8274</v>
      </c>
      <c r="C637" s="607" t="s">
        <v>8868</v>
      </c>
      <c r="D637">
        <v>313</v>
      </c>
      <c r="E637">
        <v>22</v>
      </c>
      <c r="F637">
        <v>105</v>
      </c>
      <c r="G637">
        <v>14.271848888888888</v>
      </c>
      <c r="H637">
        <v>5.3</v>
      </c>
      <c r="I637">
        <v>26928.01677148847</v>
      </c>
      <c r="J637">
        <v>44.6</v>
      </c>
      <c r="K637">
        <v>14.6</v>
      </c>
      <c r="L637">
        <v>636.52446044444446</v>
      </c>
      <c r="M637">
        <v>208.36899377777777</v>
      </c>
      <c r="N637">
        <v>-12.5</v>
      </c>
      <c r="O637">
        <v>59.1</v>
      </c>
      <c r="P637">
        <v>10.7</v>
      </c>
      <c r="Q637">
        <v>48.1</v>
      </c>
      <c r="R637">
        <v>31.5</v>
      </c>
    </row>
    <row r="638" spans="1:18">
      <c r="A638" t="s">
        <v>7719</v>
      </c>
      <c r="B638" t="s">
        <v>8276</v>
      </c>
      <c r="C638" s="607" t="s">
        <v>8868</v>
      </c>
      <c r="D638">
        <v>314</v>
      </c>
      <c r="E638">
        <v>11</v>
      </c>
      <c r="F638">
        <v>111</v>
      </c>
      <c r="G638">
        <v>17.42461777777778</v>
      </c>
      <c r="H638">
        <v>4</v>
      </c>
      <c r="I638">
        <v>43561.544444444451</v>
      </c>
      <c r="J638">
        <v>44.4</v>
      </c>
      <c r="K638">
        <v>15.4</v>
      </c>
      <c r="L638">
        <v>773.65302933333339</v>
      </c>
      <c r="M638">
        <v>268.33911377777781</v>
      </c>
      <c r="N638">
        <v>-7.5</v>
      </c>
      <c r="O638">
        <v>62.7</v>
      </c>
      <c r="P638">
        <v>9.8000000000000007</v>
      </c>
      <c r="Q638">
        <v>16.100000000000001</v>
      </c>
      <c r="R638">
        <v>33</v>
      </c>
    </row>
    <row r="639" spans="1:18">
      <c r="A639" t="s">
        <v>7676</v>
      </c>
      <c r="B639" t="s">
        <v>8276</v>
      </c>
      <c r="C639" s="607" t="s">
        <v>8868</v>
      </c>
      <c r="D639">
        <v>314</v>
      </c>
      <c r="E639">
        <v>12</v>
      </c>
      <c r="F639">
        <v>105</v>
      </c>
      <c r="G639">
        <v>25.34897037037037</v>
      </c>
      <c r="H639">
        <v>4.3</v>
      </c>
      <c r="I639">
        <v>58951.09388458226</v>
      </c>
      <c r="J639">
        <v>46.5</v>
      </c>
      <c r="K639">
        <v>14.1</v>
      </c>
      <c r="L639">
        <v>1178.7271222222223</v>
      </c>
      <c r="M639">
        <v>357.42048222222223</v>
      </c>
      <c r="N639">
        <v>-16.7</v>
      </c>
      <c r="O639">
        <v>62.8</v>
      </c>
      <c r="P639">
        <v>9.6</v>
      </c>
      <c r="Q639">
        <v>9.6999999999999993</v>
      </c>
      <c r="R639">
        <v>31.7</v>
      </c>
    </row>
    <row r="640" spans="1:18">
      <c r="A640" t="s">
        <v>7674</v>
      </c>
      <c r="B640" t="s">
        <v>8276</v>
      </c>
      <c r="C640" s="607" t="s">
        <v>8868</v>
      </c>
      <c r="D640">
        <v>314</v>
      </c>
      <c r="E640">
        <v>13</v>
      </c>
      <c r="F640">
        <v>111</v>
      </c>
      <c r="G640">
        <v>25.002631111111111</v>
      </c>
      <c r="H640">
        <v>4.4000000000000004</v>
      </c>
      <c r="I640">
        <v>56824.161616161611</v>
      </c>
      <c r="J640">
        <v>45.5</v>
      </c>
      <c r="K640">
        <v>14.8</v>
      </c>
      <c r="L640">
        <v>1137.6197155555556</v>
      </c>
      <c r="M640">
        <v>370.03894044444445</v>
      </c>
      <c r="N640">
        <v>-12.2</v>
      </c>
      <c r="O640">
        <v>59.5</v>
      </c>
      <c r="P640">
        <v>10.4</v>
      </c>
      <c r="Q640">
        <v>11.9</v>
      </c>
      <c r="R640">
        <v>32.5</v>
      </c>
    </row>
    <row r="641" spans="1:18">
      <c r="A641" t="s">
        <v>7704</v>
      </c>
      <c r="B641" t="s">
        <v>8276</v>
      </c>
      <c r="C641" s="607" t="s">
        <v>8868</v>
      </c>
      <c r="D641">
        <v>314</v>
      </c>
      <c r="E641">
        <v>14</v>
      </c>
      <c r="F641">
        <v>106</v>
      </c>
      <c r="G641">
        <v>33.422428148148143</v>
      </c>
      <c r="H641">
        <v>4.7</v>
      </c>
      <c r="I641">
        <v>71111.549251379023</v>
      </c>
      <c r="J641">
        <v>45.7</v>
      </c>
      <c r="K641">
        <v>14.1</v>
      </c>
      <c r="L641">
        <v>1527.4049663703702</v>
      </c>
      <c r="M641">
        <v>471.25623688888879</v>
      </c>
      <c r="N641">
        <v>-10.9</v>
      </c>
      <c r="O641">
        <v>61</v>
      </c>
      <c r="P641">
        <v>9.6999999999999993</v>
      </c>
      <c r="Q641">
        <v>12.4</v>
      </c>
      <c r="R641">
        <v>31.1</v>
      </c>
    </row>
    <row r="642" spans="1:18">
      <c r="A642" t="s">
        <v>7771</v>
      </c>
      <c r="B642" t="s">
        <v>8276</v>
      </c>
      <c r="C642" s="607" t="s">
        <v>8868</v>
      </c>
      <c r="D642">
        <v>314</v>
      </c>
      <c r="E642">
        <v>15</v>
      </c>
      <c r="F642">
        <v>106</v>
      </c>
      <c r="G642">
        <v>28.872542222222219</v>
      </c>
      <c r="H642">
        <v>4.7</v>
      </c>
      <c r="I642">
        <v>61430.940898345143</v>
      </c>
      <c r="J642">
        <v>46.6</v>
      </c>
      <c r="K642">
        <v>13.7</v>
      </c>
      <c r="L642">
        <v>1345.4604675555554</v>
      </c>
      <c r="M642">
        <v>395.55382844444438</v>
      </c>
      <c r="N642">
        <v>-12</v>
      </c>
      <c r="O642">
        <v>63.4</v>
      </c>
      <c r="P642">
        <v>9.1</v>
      </c>
      <c r="Q642">
        <v>10.6</v>
      </c>
      <c r="R642">
        <v>30.9</v>
      </c>
    </row>
    <row r="643" spans="1:18">
      <c r="A643" t="s">
        <v>7773</v>
      </c>
      <c r="B643" t="s">
        <v>8276</v>
      </c>
      <c r="C643" s="607" t="s">
        <v>8868</v>
      </c>
      <c r="D643">
        <v>314</v>
      </c>
      <c r="E643">
        <v>16</v>
      </c>
      <c r="F643">
        <v>104</v>
      </c>
      <c r="G643">
        <v>38.145955555555553</v>
      </c>
      <c r="H643">
        <v>4.4000000000000004</v>
      </c>
      <c r="I643">
        <v>86695.353535353512</v>
      </c>
      <c r="J643">
        <v>47.1</v>
      </c>
      <c r="K643">
        <v>13.4</v>
      </c>
      <c r="L643">
        <v>1796.6745066666665</v>
      </c>
      <c r="M643">
        <v>511.15580444444441</v>
      </c>
      <c r="N643">
        <v>-13.3</v>
      </c>
      <c r="O643">
        <v>61</v>
      </c>
      <c r="P643">
        <v>9.9</v>
      </c>
      <c r="Q643">
        <v>7.4</v>
      </c>
      <c r="R643">
        <v>30.5</v>
      </c>
    </row>
    <row r="644" spans="1:18">
      <c r="A644" t="s">
        <v>7740</v>
      </c>
      <c r="B644" t="s">
        <v>8274</v>
      </c>
      <c r="C644" s="607" t="s">
        <v>8868</v>
      </c>
      <c r="D644">
        <v>314</v>
      </c>
      <c r="E644">
        <v>17</v>
      </c>
      <c r="F644">
        <v>105</v>
      </c>
      <c r="G644">
        <v>19.619600000000002</v>
      </c>
      <c r="H644">
        <v>4.3</v>
      </c>
      <c r="I644">
        <v>45626.976744186053</v>
      </c>
      <c r="J644">
        <v>49.4</v>
      </c>
      <c r="K644">
        <v>13.7</v>
      </c>
      <c r="L644">
        <v>969.20824000000005</v>
      </c>
      <c r="M644">
        <v>268.78852000000001</v>
      </c>
      <c r="N644">
        <v>17.7</v>
      </c>
      <c r="O644">
        <v>67.5</v>
      </c>
      <c r="P644">
        <v>4.4000000000000004</v>
      </c>
      <c r="Q644">
        <v>44.5</v>
      </c>
      <c r="R644">
        <v>32.9</v>
      </c>
    </row>
    <row r="645" spans="1:18">
      <c r="A645" t="s">
        <v>7648</v>
      </c>
      <c r="B645" t="s">
        <v>8274</v>
      </c>
      <c r="C645" s="607" t="s">
        <v>8868</v>
      </c>
      <c r="D645">
        <v>314</v>
      </c>
      <c r="E645">
        <v>18</v>
      </c>
      <c r="F645">
        <v>105</v>
      </c>
      <c r="G645">
        <v>24.915519999999994</v>
      </c>
      <c r="H645">
        <v>4.8</v>
      </c>
      <c r="I645">
        <v>51907.333333333321</v>
      </c>
      <c r="J645">
        <v>48.7</v>
      </c>
      <c r="K645">
        <v>12.8</v>
      </c>
      <c r="L645">
        <v>1213.3858239999997</v>
      </c>
      <c r="M645">
        <v>318.91865599999994</v>
      </c>
      <c r="N645">
        <v>-7</v>
      </c>
      <c r="O645">
        <v>63.8</v>
      </c>
      <c r="P645">
        <v>8.4</v>
      </c>
      <c r="Q645">
        <v>23.1</v>
      </c>
      <c r="R645">
        <v>30.4</v>
      </c>
    </row>
    <row r="646" spans="1:18">
      <c r="A646" t="s">
        <v>7669</v>
      </c>
      <c r="B646" t="s">
        <v>8274</v>
      </c>
      <c r="C646" s="607" t="s">
        <v>8868</v>
      </c>
      <c r="D646">
        <v>314</v>
      </c>
      <c r="E646">
        <v>19</v>
      </c>
      <c r="F646">
        <v>105</v>
      </c>
      <c r="G646">
        <v>25.912942222222217</v>
      </c>
      <c r="H646">
        <v>5.0999999999999996</v>
      </c>
      <c r="I646">
        <v>50809.690631808277</v>
      </c>
      <c r="J646">
        <v>49.1</v>
      </c>
      <c r="K646">
        <v>12.4</v>
      </c>
      <c r="L646">
        <v>1272.3254631111108</v>
      </c>
      <c r="M646">
        <v>321.32048355555548</v>
      </c>
      <c r="N646">
        <v>-17.8</v>
      </c>
      <c r="O646">
        <v>64.3</v>
      </c>
      <c r="P646">
        <v>8.4</v>
      </c>
      <c r="Q646">
        <v>12.6</v>
      </c>
      <c r="R646">
        <v>29.5</v>
      </c>
    </row>
    <row r="647" spans="1:18">
      <c r="A647" t="s">
        <v>7751</v>
      </c>
      <c r="B647" t="s">
        <v>8274</v>
      </c>
      <c r="C647" s="607" t="s">
        <v>8868</v>
      </c>
      <c r="D647">
        <v>314</v>
      </c>
      <c r="E647">
        <v>20</v>
      </c>
      <c r="F647">
        <v>105</v>
      </c>
      <c r="G647">
        <v>20.125279999999997</v>
      </c>
      <c r="H647">
        <v>4.9000000000000004</v>
      </c>
      <c r="I647">
        <v>41071.999999999985</v>
      </c>
      <c r="J647">
        <v>47.9</v>
      </c>
      <c r="K647">
        <v>12.6</v>
      </c>
      <c r="L647">
        <v>964.00091199999986</v>
      </c>
      <c r="M647">
        <v>253.57852799999995</v>
      </c>
      <c r="N647">
        <v>-14.3</v>
      </c>
      <c r="O647">
        <v>64.099999999999994</v>
      </c>
      <c r="P647">
        <v>7.8</v>
      </c>
      <c r="Q647">
        <v>46.5</v>
      </c>
      <c r="R647">
        <v>29.3</v>
      </c>
    </row>
    <row r="648" spans="1:18">
      <c r="A648" t="s">
        <v>7396</v>
      </c>
      <c r="B648" t="s">
        <v>8274</v>
      </c>
      <c r="C648" s="607" t="s">
        <v>8868</v>
      </c>
      <c r="D648">
        <v>314</v>
      </c>
      <c r="E648">
        <v>21</v>
      </c>
      <c r="F648" t="s">
        <v>8294</v>
      </c>
      <c r="G648" t="s">
        <v>8294</v>
      </c>
      <c r="H648" t="s">
        <v>8294</v>
      </c>
      <c r="I648" t="s">
        <v>8294</v>
      </c>
      <c r="J648" t="s">
        <v>8294</v>
      </c>
      <c r="K648" t="s">
        <v>8294</v>
      </c>
      <c r="L648" t="s">
        <v>8294</v>
      </c>
      <c r="M648" t="s">
        <v>8294</v>
      </c>
      <c r="N648" t="s">
        <v>8294</v>
      </c>
      <c r="O648" t="s">
        <v>8294</v>
      </c>
      <c r="P648" t="s">
        <v>8294</v>
      </c>
      <c r="Q648" t="s">
        <v>8294</v>
      </c>
      <c r="R648" t="s">
        <v>8294</v>
      </c>
    </row>
    <row r="649" spans="1:18">
      <c r="A649" t="s">
        <v>7776</v>
      </c>
      <c r="B649" t="s">
        <v>8274</v>
      </c>
      <c r="C649" s="607" t="s">
        <v>8868</v>
      </c>
      <c r="D649">
        <v>314</v>
      </c>
      <c r="E649">
        <v>22</v>
      </c>
      <c r="F649">
        <v>102</v>
      </c>
      <c r="G649">
        <v>25.168577777777777</v>
      </c>
      <c r="H649">
        <v>4.5</v>
      </c>
      <c r="I649">
        <v>55930.172839506173</v>
      </c>
      <c r="J649">
        <v>48.1</v>
      </c>
      <c r="K649">
        <v>12.7</v>
      </c>
      <c r="L649">
        <v>1210.6085911111111</v>
      </c>
      <c r="M649">
        <v>319.64093777777776</v>
      </c>
      <c r="N649">
        <v>-15.5</v>
      </c>
      <c r="O649">
        <v>61.6</v>
      </c>
      <c r="P649">
        <v>9.9</v>
      </c>
      <c r="Q649">
        <v>14.3</v>
      </c>
      <c r="R649">
        <v>29.5</v>
      </c>
    </row>
    <row r="650" spans="1:18">
      <c r="A650" t="s">
        <v>7766</v>
      </c>
      <c r="B650" t="s">
        <v>8276</v>
      </c>
      <c r="C650" s="607" t="s">
        <v>8868</v>
      </c>
      <c r="D650">
        <v>315</v>
      </c>
      <c r="E650">
        <v>11</v>
      </c>
      <c r="F650">
        <v>107</v>
      </c>
      <c r="G650">
        <v>35.907853333333328</v>
      </c>
      <c r="H650">
        <v>4.5</v>
      </c>
      <c r="I650">
        <v>79795.229629629626</v>
      </c>
      <c r="J650">
        <v>47.1</v>
      </c>
      <c r="K650">
        <v>13.4</v>
      </c>
      <c r="L650">
        <v>1691.2598919999998</v>
      </c>
      <c r="M650">
        <v>481.16523466666661</v>
      </c>
      <c r="N650">
        <v>-16.600000000000001</v>
      </c>
      <c r="O650">
        <v>61.8</v>
      </c>
      <c r="P650">
        <v>9.6999999999999993</v>
      </c>
      <c r="Q650">
        <v>10.9</v>
      </c>
      <c r="R650">
        <v>30.6</v>
      </c>
    </row>
    <row r="651" spans="1:18">
      <c r="A651" t="s">
        <v>7662</v>
      </c>
      <c r="B651" t="s">
        <v>8276</v>
      </c>
      <c r="C651" s="607" t="s">
        <v>8868</v>
      </c>
      <c r="D651">
        <v>315</v>
      </c>
      <c r="E651">
        <v>12</v>
      </c>
      <c r="F651">
        <v>106</v>
      </c>
      <c r="G651">
        <v>19.447845925925925</v>
      </c>
      <c r="H651">
        <v>5</v>
      </c>
      <c r="I651">
        <v>38895.691851851851</v>
      </c>
      <c r="J651">
        <v>44.5</v>
      </c>
      <c r="K651">
        <v>14.1</v>
      </c>
      <c r="L651">
        <v>865.42914370370363</v>
      </c>
      <c r="M651">
        <v>274.21462755555552</v>
      </c>
      <c r="N651">
        <v>-14.9</v>
      </c>
      <c r="O651">
        <v>58.7</v>
      </c>
      <c r="P651">
        <v>11.8</v>
      </c>
      <c r="Q651">
        <v>15</v>
      </c>
      <c r="R651">
        <v>30.3</v>
      </c>
    </row>
    <row r="652" spans="1:18">
      <c r="A652" t="s">
        <v>7803</v>
      </c>
      <c r="B652" t="s">
        <v>8276</v>
      </c>
      <c r="C652" s="607" t="s">
        <v>8868</v>
      </c>
      <c r="D652">
        <v>315</v>
      </c>
      <c r="E652">
        <v>13</v>
      </c>
      <c r="F652">
        <v>105</v>
      </c>
      <c r="G652">
        <v>31.691602962962961</v>
      </c>
      <c r="H652">
        <v>4.5999999999999996</v>
      </c>
      <c r="I652">
        <v>68894.789049919491</v>
      </c>
      <c r="J652">
        <v>47.2</v>
      </c>
      <c r="K652">
        <v>12.4</v>
      </c>
      <c r="L652">
        <v>1495.8436598518517</v>
      </c>
      <c r="M652">
        <v>392.97587674074072</v>
      </c>
      <c r="N652">
        <v>-15.9</v>
      </c>
      <c r="O652">
        <v>62.9</v>
      </c>
      <c r="P652">
        <v>9.4</v>
      </c>
      <c r="Q652">
        <v>11.4</v>
      </c>
      <c r="R652">
        <v>28.4</v>
      </c>
    </row>
    <row r="653" spans="1:18">
      <c r="A653" t="s">
        <v>7735</v>
      </c>
      <c r="B653" t="s">
        <v>8276</v>
      </c>
      <c r="C653" s="607" t="s">
        <v>8868</v>
      </c>
      <c r="D653">
        <v>315</v>
      </c>
      <c r="E653">
        <v>14</v>
      </c>
      <c r="F653">
        <v>104</v>
      </c>
      <c r="G653">
        <v>32.215431111111108</v>
      </c>
      <c r="H653">
        <v>4.2</v>
      </c>
      <c r="I653">
        <v>76703.407407407387</v>
      </c>
      <c r="J653">
        <v>46.8</v>
      </c>
      <c r="K653">
        <v>13.7</v>
      </c>
      <c r="L653">
        <v>1507.6821759999998</v>
      </c>
      <c r="M653">
        <v>441.35140622222218</v>
      </c>
      <c r="N653">
        <v>-14.9</v>
      </c>
      <c r="O653">
        <v>60.7</v>
      </c>
      <c r="P653">
        <v>10.1</v>
      </c>
      <c r="Q653">
        <v>12.2</v>
      </c>
      <c r="R653">
        <v>30.9</v>
      </c>
    </row>
    <row r="654" spans="1:18">
      <c r="A654" t="s">
        <v>7698</v>
      </c>
      <c r="B654" t="s">
        <v>8276</v>
      </c>
      <c r="C654" s="607" t="s">
        <v>8868</v>
      </c>
      <c r="D654">
        <v>315</v>
      </c>
      <c r="E654">
        <v>15</v>
      </c>
      <c r="F654">
        <v>103</v>
      </c>
      <c r="G654">
        <v>33.171911111111108</v>
      </c>
      <c r="H654">
        <v>4.5999999999999996</v>
      </c>
      <c r="I654">
        <v>72112.850241545893</v>
      </c>
      <c r="J654">
        <v>47</v>
      </c>
      <c r="K654">
        <v>14.2</v>
      </c>
      <c r="L654">
        <v>1559.079822222222</v>
      </c>
      <c r="M654">
        <v>471.04113777777769</v>
      </c>
      <c r="N654">
        <v>-15.2</v>
      </c>
      <c r="O654">
        <v>62.2</v>
      </c>
      <c r="P654">
        <v>10.199999999999999</v>
      </c>
      <c r="Q654">
        <v>11.4</v>
      </c>
      <c r="R654">
        <v>32.299999999999997</v>
      </c>
    </row>
    <row r="655" spans="1:18">
      <c r="A655" t="s">
        <v>7396</v>
      </c>
      <c r="B655" t="s">
        <v>8276</v>
      </c>
      <c r="C655" s="607" t="s">
        <v>8868</v>
      </c>
      <c r="D655">
        <v>315</v>
      </c>
      <c r="E655">
        <v>16</v>
      </c>
      <c r="F655">
        <v>104</v>
      </c>
      <c r="G655">
        <v>35.162399999999998</v>
      </c>
      <c r="H655">
        <v>4.7</v>
      </c>
      <c r="I655">
        <v>74813.617021276586</v>
      </c>
      <c r="J655">
        <v>46.2</v>
      </c>
      <c r="K655">
        <v>14</v>
      </c>
      <c r="L655">
        <v>1624.50288</v>
      </c>
      <c r="M655">
        <v>492.27359999999999</v>
      </c>
      <c r="N655">
        <v>-12.9</v>
      </c>
      <c r="O655">
        <v>60.7</v>
      </c>
      <c r="P655">
        <v>10.9</v>
      </c>
      <c r="Q655">
        <v>12.5</v>
      </c>
      <c r="R655">
        <v>31.3</v>
      </c>
    </row>
    <row r="656" spans="1:18">
      <c r="A656" t="s">
        <v>7712</v>
      </c>
      <c r="B656" t="s">
        <v>8274</v>
      </c>
      <c r="C656" s="607" t="s">
        <v>8868</v>
      </c>
      <c r="D656">
        <v>315</v>
      </c>
      <c r="E656">
        <v>17</v>
      </c>
      <c r="F656">
        <v>107</v>
      </c>
      <c r="G656">
        <v>18.62</v>
      </c>
      <c r="H656">
        <v>4.7</v>
      </c>
      <c r="I656">
        <v>39617.021276595748</v>
      </c>
      <c r="J656">
        <v>46.9</v>
      </c>
      <c r="K656">
        <v>13.3</v>
      </c>
      <c r="L656">
        <v>873.27800000000002</v>
      </c>
      <c r="M656">
        <v>247.64600000000002</v>
      </c>
      <c r="N656">
        <v>-14.4</v>
      </c>
      <c r="O656">
        <v>61.8</v>
      </c>
      <c r="P656">
        <v>10</v>
      </c>
      <c r="Q656">
        <v>11</v>
      </c>
      <c r="R656">
        <v>30.1</v>
      </c>
    </row>
    <row r="657" spans="1:18">
      <c r="A657" t="s">
        <v>7680</v>
      </c>
      <c r="B657" t="s">
        <v>8274</v>
      </c>
      <c r="C657" s="607" t="s">
        <v>8868</v>
      </c>
      <c r="D657">
        <v>315</v>
      </c>
      <c r="E657">
        <v>18</v>
      </c>
      <c r="F657">
        <v>106</v>
      </c>
      <c r="G657">
        <v>27.831999999999997</v>
      </c>
      <c r="H657">
        <v>4.8</v>
      </c>
      <c r="I657">
        <v>57983.333333333328</v>
      </c>
      <c r="J657">
        <v>47.6</v>
      </c>
      <c r="K657">
        <v>13.7</v>
      </c>
      <c r="L657">
        <v>1324.8031999999998</v>
      </c>
      <c r="M657">
        <v>381.29839999999996</v>
      </c>
      <c r="N657">
        <v>-13.8</v>
      </c>
      <c r="O657">
        <v>67.8</v>
      </c>
      <c r="P657">
        <v>7.7</v>
      </c>
      <c r="Q657">
        <v>13.4</v>
      </c>
      <c r="R657">
        <v>31.5</v>
      </c>
    </row>
    <row r="658" spans="1:18">
      <c r="A658" t="s">
        <v>7727</v>
      </c>
      <c r="B658" t="s">
        <v>8274</v>
      </c>
      <c r="C658" s="607" t="s">
        <v>8868</v>
      </c>
      <c r="D658">
        <v>315</v>
      </c>
      <c r="E658">
        <v>19</v>
      </c>
      <c r="F658">
        <v>104</v>
      </c>
      <c r="G658">
        <v>24.20019259259259</v>
      </c>
      <c r="H658">
        <v>4.7</v>
      </c>
      <c r="I658">
        <v>51489.771473601257</v>
      </c>
      <c r="J658">
        <v>46.5</v>
      </c>
      <c r="K658">
        <v>13.3</v>
      </c>
      <c r="L658">
        <v>1125.3089555555555</v>
      </c>
      <c r="M658">
        <v>321.86256148148146</v>
      </c>
      <c r="N658">
        <v>-13.3</v>
      </c>
      <c r="O658">
        <v>60.9</v>
      </c>
      <c r="P658">
        <v>10</v>
      </c>
      <c r="Q658">
        <v>14</v>
      </c>
      <c r="R658">
        <v>30</v>
      </c>
    </row>
    <row r="659" spans="1:18">
      <c r="A659" t="s">
        <v>7753</v>
      </c>
      <c r="B659" t="s">
        <v>8274</v>
      </c>
      <c r="C659" s="607" t="s">
        <v>8868</v>
      </c>
      <c r="D659">
        <v>315</v>
      </c>
      <c r="E659">
        <v>20</v>
      </c>
      <c r="F659">
        <v>104</v>
      </c>
      <c r="G659">
        <v>27.862924444444438</v>
      </c>
      <c r="H659">
        <v>4.9000000000000004</v>
      </c>
      <c r="I659">
        <v>56863.111111111095</v>
      </c>
      <c r="J659">
        <v>46.1</v>
      </c>
      <c r="K659">
        <v>13.2</v>
      </c>
      <c r="L659">
        <v>1284.4808168888887</v>
      </c>
      <c r="M659">
        <v>367.79060266666659</v>
      </c>
      <c r="N659">
        <v>-12.6</v>
      </c>
      <c r="O659">
        <v>59.1</v>
      </c>
      <c r="P659">
        <v>11.3</v>
      </c>
      <c r="Q659">
        <v>15.1</v>
      </c>
      <c r="R659">
        <v>29.4</v>
      </c>
    </row>
    <row r="660" spans="1:18">
      <c r="A660" t="s">
        <v>7760</v>
      </c>
      <c r="B660" t="s">
        <v>8274</v>
      </c>
      <c r="C660" s="607" t="s">
        <v>8868</v>
      </c>
      <c r="D660">
        <v>315</v>
      </c>
      <c r="E660">
        <v>21</v>
      </c>
      <c r="F660">
        <v>100</v>
      </c>
      <c r="G660">
        <v>23.76870222222222</v>
      </c>
      <c r="H660">
        <v>5</v>
      </c>
      <c r="I660">
        <v>47537.404444444444</v>
      </c>
      <c r="J660">
        <v>48.4</v>
      </c>
      <c r="K660">
        <v>12.6</v>
      </c>
      <c r="L660">
        <v>1150.4051875555554</v>
      </c>
      <c r="M660">
        <v>299.48564799999997</v>
      </c>
      <c r="N660">
        <v>-15.8</v>
      </c>
      <c r="O660">
        <v>59.6</v>
      </c>
      <c r="P660">
        <v>10.3</v>
      </c>
      <c r="Q660">
        <v>13.8</v>
      </c>
      <c r="R660">
        <v>29.4</v>
      </c>
    </row>
    <row r="661" spans="1:18">
      <c r="A661" t="s">
        <v>7692</v>
      </c>
      <c r="B661" t="s">
        <v>8274</v>
      </c>
      <c r="C661" s="607" t="s">
        <v>8868</v>
      </c>
      <c r="D661">
        <v>315</v>
      </c>
      <c r="E661">
        <v>22</v>
      </c>
      <c r="F661">
        <v>107</v>
      </c>
      <c r="G661">
        <v>16.202666666666669</v>
      </c>
      <c r="H661">
        <v>5.3</v>
      </c>
      <c r="I661">
        <v>30571.069182389943</v>
      </c>
      <c r="J661">
        <v>46</v>
      </c>
      <c r="K661">
        <v>14</v>
      </c>
      <c r="L661">
        <v>745.32266666666681</v>
      </c>
      <c r="M661">
        <v>226.83733333333336</v>
      </c>
      <c r="N661">
        <v>-12.8</v>
      </c>
      <c r="O661">
        <v>60.6</v>
      </c>
      <c r="P661">
        <v>10.8</v>
      </c>
      <c r="Q661">
        <v>11.6</v>
      </c>
      <c r="R661">
        <v>31.1</v>
      </c>
    </row>
    <row r="662" spans="1:18">
      <c r="A662" t="s">
        <v>7763</v>
      </c>
      <c r="B662" t="s">
        <v>8276</v>
      </c>
      <c r="C662" s="607" t="s">
        <v>8868</v>
      </c>
      <c r="D662">
        <v>316</v>
      </c>
      <c r="E662">
        <v>11</v>
      </c>
      <c r="F662">
        <v>105</v>
      </c>
      <c r="G662">
        <v>34.011081481481476</v>
      </c>
      <c r="H662">
        <v>5</v>
      </c>
      <c r="I662">
        <v>68022.162962962961</v>
      </c>
      <c r="J662">
        <v>45.7</v>
      </c>
      <c r="K662">
        <v>14.4</v>
      </c>
      <c r="L662">
        <v>1554.3064237037036</v>
      </c>
      <c r="M662">
        <v>489.75957333333326</v>
      </c>
      <c r="N662">
        <v>-11.4</v>
      </c>
      <c r="O662">
        <v>58.4</v>
      </c>
      <c r="P662">
        <v>11.6</v>
      </c>
      <c r="Q662">
        <v>9.5</v>
      </c>
      <c r="R662">
        <v>31.7</v>
      </c>
    </row>
    <row r="663" spans="1:18">
      <c r="A663" t="s">
        <v>7713</v>
      </c>
      <c r="B663" t="s">
        <v>8276</v>
      </c>
      <c r="C663" s="607" t="s">
        <v>8868</v>
      </c>
      <c r="D663">
        <v>316</v>
      </c>
      <c r="E663">
        <v>12</v>
      </c>
      <c r="F663">
        <v>104</v>
      </c>
      <c r="G663">
        <v>33.870324444444449</v>
      </c>
      <c r="H663">
        <v>4.8</v>
      </c>
      <c r="I663">
        <v>70563.175925925942</v>
      </c>
      <c r="J663">
        <v>46.3</v>
      </c>
      <c r="K663">
        <v>14.1</v>
      </c>
      <c r="L663">
        <v>1568.196021777778</v>
      </c>
      <c r="M663">
        <v>477.57157466666672</v>
      </c>
      <c r="N663">
        <v>-8.9</v>
      </c>
      <c r="O663">
        <v>63.1</v>
      </c>
      <c r="P663">
        <v>9.9</v>
      </c>
      <c r="Q663">
        <v>15.4</v>
      </c>
      <c r="R663">
        <v>31.6</v>
      </c>
    </row>
    <row r="664" spans="1:18">
      <c r="A664" t="s">
        <v>8889</v>
      </c>
      <c r="B664" t="s">
        <v>8276</v>
      </c>
      <c r="C664" s="607" t="s">
        <v>8868</v>
      </c>
      <c r="D664">
        <v>316</v>
      </c>
      <c r="E664">
        <v>13</v>
      </c>
      <c r="F664">
        <v>99</v>
      </c>
      <c r="G664">
        <v>10.975999999999999</v>
      </c>
      <c r="H664">
        <v>5</v>
      </c>
      <c r="I664">
        <v>21952</v>
      </c>
      <c r="J664">
        <v>46</v>
      </c>
      <c r="K664">
        <v>15.3</v>
      </c>
      <c r="L664">
        <v>504.89599999999996</v>
      </c>
      <c r="M664">
        <v>167.93279999999999</v>
      </c>
      <c r="N664">
        <v>18.7</v>
      </c>
      <c r="O664">
        <v>64.599999999999994</v>
      </c>
      <c r="P664">
        <v>6.8</v>
      </c>
      <c r="Q664">
        <v>55.2</v>
      </c>
      <c r="R664">
        <v>33.9</v>
      </c>
    </row>
    <row r="665" spans="1:18">
      <c r="A665" t="s">
        <v>7666</v>
      </c>
      <c r="B665" t="s">
        <v>8276</v>
      </c>
      <c r="C665" s="607" t="s">
        <v>8868</v>
      </c>
      <c r="D665">
        <v>316</v>
      </c>
      <c r="E665">
        <v>14</v>
      </c>
      <c r="F665">
        <v>104</v>
      </c>
      <c r="G665">
        <v>26.270823703703705</v>
      </c>
      <c r="H665">
        <v>4.8</v>
      </c>
      <c r="I665">
        <v>54730.882716049389</v>
      </c>
      <c r="J665">
        <v>44.4</v>
      </c>
      <c r="K665">
        <v>14.7</v>
      </c>
      <c r="L665">
        <v>1166.4245724444445</v>
      </c>
      <c r="M665">
        <v>386.18110844444442</v>
      </c>
      <c r="N665">
        <v>-12.2</v>
      </c>
      <c r="O665">
        <v>62.5</v>
      </c>
      <c r="P665">
        <v>8.5</v>
      </c>
      <c r="Q665">
        <v>41.3</v>
      </c>
      <c r="R665">
        <v>31.5</v>
      </c>
    </row>
    <row r="666" spans="1:18">
      <c r="A666" t="s">
        <v>7726</v>
      </c>
      <c r="B666" t="s">
        <v>8276</v>
      </c>
      <c r="C666" s="607" t="s">
        <v>8868</v>
      </c>
      <c r="D666">
        <v>316</v>
      </c>
      <c r="E666">
        <v>15</v>
      </c>
      <c r="F666">
        <v>104</v>
      </c>
      <c r="G666">
        <v>37.659875555555551</v>
      </c>
      <c r="H666">
        <v>4.7</v>
      </c>
      <c r="I666">
        <v>80127.394799054367</v>
      </c>
      <c r="J666">
        <v>45.9</v>
      </c>
      <c r="K666">
        <v>13.1</v>
      </c>
      <c r="L666">
        <v>1728.5882879999997</v>
      </c>
      <c r="M666">
        <v>493.34436977777773</v>
      </c>
      <c r="N666">
        <v>-15.1</v>
      </c>
      <c r="O666">
        <v>63.3</v>
      </c>
      <c r="P666">
        <v>8.6</v>
      </c>
      <c r="Q666">
        <v>10.7</v>
      </c>
      <c r="R666">
        <v>29.1</v>
      </c>
    </row>
    <row r="667" spans="1:18">
      <c r="A667" t="s">
        <v>7714</v>
      </c>
      <c r="B667" t="s">
        <v>8276</v>
      </c>
      <c r="C667" s="607" t="s">
        <v>8868</v>
      </c>
      <c r="D667">
        <v>316</v>
      </c>
      <c r="E667">
        <v>16</v>
      </c>
      <c r="F667">
        <v>106</v>
      </c>
      <c r="G667">
        <v>26.715235555555555</v>
      </c>
      <c r="H667">
        <v>4.2</v>
      </c>
      <c r="I667">
        <v>63607.703703703701</v>
      </c>
      <c r="J667">
        <v>46.5</v>
      </c>
      <c r="K667">
        <v>14.1</v>
      </c>
      <c r="L667">
        <v>1242.2584533333334</v>
      </c>
      <c r="M667">
        <v>376.68482133333333</v>
      </c>
      <c r="N667">
        <v>-15.3</v>
      </c>
      <c r="O667">
        <v>61.4</v>
      </c>
      <c r="P667">
        <v>10.1</v>
      </c>
      <c r="Q667">
        <v>16.2</v>
      </c>
      <c r="R667">
        <v>31.8</v>
      </c>
    </row>
    <row r="668" spans="1:18">
      <c r="A668" t="s">
        <v>7761</v>
      </c>
      <c r="B668" t="s">
        <v>8274</v>
      </c>
      <c r="C668" s="607" t="s">
        <v>8868</v>
      </c>
      <c r="D668">
        <v>316</v>
      </c>
      <c r="E668">
        <v>17</v>
      </c>
      <c r="F668">
        <v>100</v>
      </c>
      <c r="G668">
        <v>26.023791111111116</v>
      </c>
      <c r="H668">
        <v>4.0999999999999996</v>
      </c>
      <c r="I668">
        <v>63472.661246612486</v>
      </c>
      <c r="J668">
        <v>45.4</v>
      </c>
      <c r="K668">
        <v>13.9</v>
      </c>
      <c r="L668">
        <v>1181.4801164444445</v>
      </c>
      <c r="M668">
        <v>361.7306964444445</v>
      </c>
      <c r="N668">
        <v>-12.9</v>
      </c>
      <c r="O668">
        <v>63.2</v>
      </c>
      <c r="P668">
        <v>9.3000000000000007</v>
      </c>
      <c r="Q668">
        <v>12.3</v>
      </c>
      <c r="R668">
        <v>30.5</v>
      </c>
    </row>
    <row r="669" spans="1:18">
      <c r="A669" t="s">
        <v>7801</v>
      </c>
      <c r="B669" t="s">
        <v>8274</v>
      </c>
      <c r="C669" s="607" t="s">
        <v>8868</v>
      </c>
      <c r="D669">
        <v>316</v>
      </c>
      <c r="E669">
        <v>18</v>
      </c>
      <c r="F669">
        <v>105</v>
      </c>
      <c r="G669">
        <v>25.894213333333333</v>
      </c>
      <c r="H669">
        <v>3.9</v>
      </c>
      <c r="I669">
        <v>66395.418803418812</v>
      </c>
      <c r="J669">
        <v>46</v>
      </c>
      <c r="K669">
        <v>13.9</v>
      </c>
      <c r="L669">
        <v>1191.1338133333334</v>
      </c>
      <c r="M669">
        <v>359.92956533333336</v>
      </c>
      <c r="N669">
        <v>-13.4</v>
      </c>
      <c r="O669">
        <v>60.9</v>
      </c>
      <c r="P669">
        <v>9.8000000000000007</v>
      </c>
      <c r="Q669">
        <v>17.600000000000001</v>
      </c>
      <c r="R669">
        <v>31</v>
      </c>
    </row>
    <row r="670" spans="1:18">
      <c r="A670" t="s">
        <v>7659</v>
      </c>
      <c r="B670" t="s">
        <v>8274</v>
      </c>
      <c r="C670" s="607" t="s">
        <v>8868</v>
      </c>
      <c r="D670">
        <v>316</v>
      </c>
      <c r="E670">
        <v>19</v>
      </c>
      <c r="F670">
        <v>104</v>
      </c>
      <c r="G670">
        <v>16.510967407407406</v>
      </c>
      <c r="H670">
        <v>5.3</v>
      </c>
      <c r="I670">
        <v>31152.768693221522</v>
      </c>
      <c r="J670">
        <v>45.3</v>
      </c>
      <c r="K670">
        <v>14.8</v>
      </c>
      <c r="L670">
        <v>747.94682355555551</v>
      </c>
      <c r="M670">
        <v>244.36231762962962</v>
      </c>
      <c r="N670">
        <v>-13.3</v>
      </c>
      <c r="O670">
        <v>60.7</v>
      </c>
      <c r="P670">
        <v>10.8</v>
      </c>
      <c r="Q670">
        <v>49</v>
      </c>
      <c r="R670">
        <v>32.4</v>
      </c>
    </row>
    <row r="671" spans="1:18">
      <c r="A671" t="s">
        <v>7792</v>
      </c>
      <c r="B671" t="s">
        <v>8274</v>
      </c>
      <c r="C671" s="607" t="s">
        <v>8868</v>
      </c>
      <c r="D671">
        <v>316</v>
      </c>
      <c r="E671">
        <v>20</v>
      </c>
      <c r="F671">
        <v>105</v>
      </c>
      <c r="G671">
        <v>26.263999999999999</v>
      </c>
      <c r="H671">
        <v>4.8</v>
      </c>
      <c r="I671">
        <v>54716.666666666664</v>
      </c>
      <c r="J671">
        <v>47.7</v>
      </c>
      <c r="K671">
        <v>12.8</v>
      </c>
      <c r="L671">
        <v>1252.7927999999999</v>
      </c>
      <c r="M671">
        <v>336.17920000000004</v>
      </c>
      <c r="N671">
        <v>-13.8</v>
      </c>
      <c r="O671">
        <v>62.6</v>
      </c>
      <c r="P671">
        <v>9.6999999999999993</v>
      </c>
      <c r="Q671">
        <v>11.1</v>
      </c>
      <c r="R671">
        <v>29.5</v>
      </c>
    </row>
    <row r="672" spans="1:18">
      <c r="A672" t="s">
        <v>7693</v>
      </c>
      <c r="B672" t="s">
        <v>8274</v>
      </c>
      <c r="C672" s="607" t="s">
        <v>8868</v>
      </c>
      <c r="D672">
        <v>316</v>
      </c>
      <c r="E672">
        <v>21</v>
      </c>
      <c r="F672">
        <v>104</v>
      </c>
      <c r="G672">
        <v>25.340186666666671</v>
      </c>
      <c r="H672">
        <v>4.9000000000000004</v>
      </c>
      <c r="I672">
        <v>51714.666666666672</v>
      </c>
      <c r="J672">
        <v>47</v>
      </c>
      <c r="K672">
        <v>13.3</v>
      </c>
      <c r="L672">
        <v>1190.9887733333335</v>
      </c>
      <c r="M672">
        <v>337.02448266666676</v>
      </c>
      <c r="N672">
        <v>-13.8</v>
      </c>
      <c r="O672">
        <v>62.2</v>
      </c>
      <c r="P672">
        <v>10.6</v>
      </c>
      <c r="Q672">
        <v>11.4</v>
      </c>
      <c r="R672">
        <v>30.3</v>
      </c>
    </row>
    <row r="673" spans="1:18">
      <c r="A673" t="s">
        <v>7702</v>
      </c>
      <c r="B673" t="s">
        <v>8274</v>
      </c>
      <c r="C673" s="607" t="s">
        <v>8868</v>
      </c>
      <c r="D673">
        <v>316</v>
      </c>
      <c r="E673">
        <v>22</v>
      </c>
      <c r="F673">
        <v>104</v>
      </c>
      <c r="G673">
        <v>18.862459259259257</v>
      </c>
      <c r="H673">
        <v>5</v>
      </c>
      <c r="I673">
        <v>37724.918518518512</v>
      </c>
      <c r="J673">
        <v>46.6</v>
      </c>
      <c r="K673">
        <v>13.5</v>
      </c>
      <c r="L673">
        <v>878.99060148148135</v>
      </c>
      <c r="M673">
        <v>254.64319999999998</v>
      </c>
      <c r="N673">
        <v>-14.2</v>
      </c>
      <c r="O673">
        <v>62.6</v>
      </c>
      <c r="P673">
        <v>9.4</v>
      </c>
      <c r="Q673">
        <v>24.4</v>
      </c>
      <c r="R673">
        <v>30.3</v>
      </c>
    </row>
    <row r="674" spans="1:18">
      <c r="A674" t="s">
        <v>7725</v>
      </c>
      <c r="B674" t="s">
        <v>8276</v>
      </c>
      <c r="C674" s="607" t="s">
        <v>8868</v>
      </c>
      <c r="D674">
        <v>317</v>
      </c>
      <c r="E674">
        <v>11</v>
      </c>
      <c r="F674">
        <v>105</v>
      </c>
      <c r="G674">
        <v>28.975768888888894</v>
      </c>
      <c r="H674">
        <v>4.5999999999999996</v>
      </c>
      <c r="I674">
        <v>62990.801932367161</v>
      </c>
      <c r="J674">
        <v>45.9</v>
      </c>
      <c r="K674">
        <v>14.8</v>
      </c>
      <c r="L674">
        <v>1329.9877920000001</v>
      </c>
      <c r="M674">
        <v>428.84137955555565</v>
      </c>
      <c r="N674">
        <v>-15.3</v>
      </c>
      <c r="O674">
        <v>62.5</v>
      </c>
      <c r="P674">
        <v>9.9</v>
      </c>
      <c r="Q674">
        <v>12.9</v>
      </c>
      <c r="R674">
        <v>32.799999999999997</v>
      </c>
    </row>
    <row r="675" spans="1:18">
      <c r="A675" t="s">
        <v>7682</v>
      </c>
      <c r="B675" t="s">
        <v>8276</v>
      </c>
      <c r="C675" s="607" t="s">
        <v>8868</v>
      </c>
      <c r="D675">
        <v>317</v>
      </c>
      <c r="E675">
        <v>12</v>
      </c>
      <c r="F675">
        <v>105</v>
      </c>
      <c r="G675">
        <v>33.32</v>
      </c>
      <c r="H675">
        <v>4.7</v>
      </c>
      <c r="I675">
        <v>70893.617021276586</v>
      </c>
      <c r="J675">
        <v>46.9</v>
      </c>
      <c r="K675">
        <v>14</v>
      </c>
      <c r="L675">
        <v>1562.7079999999999</v>
      </c>
      <c r="M675">
        <v>466.48</v>
      </c>
      <c r="N675">
        <v>-17.5</v>
      </c>
      <c r="O675">
        <v>62.2</v>
      </c>
      <c r="P675">
        <v>10.1</v>
      </c>
      <c r="Q675">
        <v>10.4</v>
      </c>
      <c r="R675">
        <v>31.7</v>
      </c>
    </row>
    <row r="676" spans="1:18">
      <c r="A676" t="s">
        <v>7728</v>
      </c>
      <c r="B676" t="s">
        <v>8276</v>
      </c>
      <c r="C676" s="607" t="s">
        <v>8868</v>
      </c>
      <c r="D676">
        <v>317</v>
      </c>
      <c r="E676">
        <v>13</v>
      </c>
      <c r="F676">
        <v>106</v>
      </c>
      <c r="G676">
        <v>30.868330370370373</v>
      </c>
      <c r="H676">
        <v>4.8</v>
      </c>
      <c r="I676">
        <v>64309.02160493828</v>
      </c>
      <c r="J676">
        <v>47.9</v>
      </c>
      <c r="K676">
        <v>13.1</v>
      </c>
      <c r="L676">
        <v>1478.5930247407409</v>
      </c>
      <c r="M676">
        <v>404.37512785185186</v>
      </c>
      <c r="N676">
        <v>-16</v>
      </c>
      <c r="O676">
        <v>62.6</v>
      </c>
      <c r="P676">
        <v>9.1999999999999993</v>
      </c>
      <c r="Q676">
        <v>12</v>
      </c>
      <c r="R676">
        <v>30.5</v>
      </c>
    </row>
    <row r="677" spans="1:18">
      <c r="A677" t="s">
        <v>7786</v>
      </c>
      <c r="B677" t="s">
        <v>8276</v>
      </c>
      <c r="C677" s="607" t="s">
        <v>8868</v>
      </c>
      <c r="D677">
        <v>317</v>
      </c>
      <c r="E677">
        <v>14</v>
      </c>
      <c r="F677">
        <v>103</v>
      </c>
      <c r="G677">
        <v>33.413499259259261</v>
      </c>
      <c r="H677">
        <v>4.0999999999999996</v>
      </c>
      <c r="I677">
        <v>81496.339656729921</v>
      </c>
      <c r="J677">
        <v>48.3</v>
      </c>
      <c r="K677">
        <v>12.8</v>
      </c>
      <c r="L677">
        <v>1613.8720142222221</v>
      </c>
      <c r="M677">
        <v>427.69279051851856</v>
      </c>
      <c r="N677">
        <v>-14.1</v>
      </c>
      <c r="O677">
        <v>62</v>
      </c>
      <c r="P677">
        <v>9.5</v>
      </c>
      <c r="Q677">
        <v>14.7</v>
      </c>
      <c r="R677">
        <v>30.1</v>
      </c>
    </row>
    <row r="678" spans="1:18">
      <c r="A678" t="s">
        <v>8887</v>
      </c>
      <c r="B678" t="s">
        <v>8276</v>
      </c>
      <c r="C678" s="607" t="s">
        <v>8868</v>
      </c>
      <c r="D678">
        <v>317</v>
      </c>
      <c r="E678">
        <v>15</v>
      </c>
      <c r="F678">
        <v>104</v>
      </c>
      <c r="G678">
        <v>16.238672592592593</v>
      </c>
      <c r="H678">
        <v>4.2</v>
      </c>
      <c r="I678">
        <v>38663.506172839501</v>
      </c>
      <c r="J678">
        <v>47.3</v>
      </c>
      <c r="K678">
        <v>15.6</v>
      </c>
      <c r="L678">
        <v>768.08921362962963</v>
      </c>
      <c r="M678">
        <v>253.32329244444443</v>
      </c>
      <c r="N678">
        <v>13.4</v>
      </c>
      <c r="O678">
        <v>64.599999999999994</v>
      </c>
      <c r="P678">
        <v>7</v>
      </c>
      <c r="Q678">
        <v>44.3</v>
      </c>
      <c r="R678">
        <v>35.799999999999997</v>
      </c>
    </row>
    <row r="679" spans="1:18">
      <c r="A679" t="s">
        <v>7778</v>
      </c>
      <c r="B679" t="s">
        <v>8276</v>
      </c>
      <c r="C679" s="607" t="s">
        <v>8868</v>
      </c>
      <c r="D679">
        <v>317</v>
      </c>
      <c r="E679">
        <v>16</v>
      </c>
      <c r="F679">
        <v>105</v>
      </c>
      <c r="G679">
        <v>42.615263703703711</v>
      </c>
      <c r="H679">
        <v>4.5</v>
      </c>
      <c r="I679">
        <v>94700.586008230457</v>
      </c>
      <c r="J679">
        <v>47.7</v>
      </c>
      <c r="K679">
        <v>13</v>
      </c>
      <c r="L679">
        <v>2032.7480786666672</v>
      </c>
      <c r="M679">
        <v>553.99842814814826</v>
      </c>
      <c r="N679">
        <v>-15.8</v>
      </c>
      <c r="O679">
        <v>62.1</v>
      </c>
      <c r="P679">
        <v>9.3000000000000007</v>
      </c>
      <c r="Q679">
        <v>9.1</v>
      </c>
      <c r="R679">
        <v>30.1</v>
      </c>
    </row>
    <row r="680" spans="1:18">
      <c r="A680" t="s">
        <v>7767</v>
      </c>
      <c r="B680" t="s">
        <v>8274</v>
      </c>
      <c r="C680" s="607" t="s">
        <v>8868</v>
      </c>
      <c r="D680">
        <v>317</v>
      </c>
      <c r="E680">
        <v>17</v>
      </c>
      <c r="F680">
        <v>103</v>
      </c>
      <c r="G680">
        <v>26.67930222222223</v>
      </c>
      <c r="H680">
        <v>4.7</v>
      </c>
      <c r="I680">
        <v>56764.472813238783</v>
      </c>
      <c r="J680">
        <v>46.6</v>
      </c>
      <c r="K680">
        <v>13.9</v>
      </c>
      <c r="L680">
        <v>1243.2554835555559</v>
      </c>
      <c r="M680">
        <v>370.84230088888899</v>
      </c>
      <c r="N680">
        <v>-12.8</v>
      </c>
      <c r="O680">
        <v>59.1</v>
      </c>
      <c r="P680">
        <v>10.8</v>
      </c>
      <c r="Q680">
        <v>16.2</v>
      </c>
      <c r="R680">
        <v>31.3</v>
      </c>
    </row>
    <row r="681" spans="1:18">
      <c r="A681" t="s">
        <v>7661</v>
      </c>
      <c r="B681" t="s">
        <v>8274</v>
      </c>
      <c r="C681" s="607" t="s">
        <v>8868</v>
      </c>
      <c r="D681">
        <v>317</v>
      </c>
      <c r="E681">
        <v>18</v>
      </c>
      <c r="F681">
        <v>103</v>
      </c>
      <c r="G681">
        <v>22.238014814814811</v>
      </c>
      <c r="H681">
        <v>4.5999999999999996</v>
      </c>
      <c r="I681">
        <v>48343.510466988722</v>
      </c>
      <c r="J681">
        <v>45.3</v>
      </c>
      <c r="K681">
        <v>14.2</v>
      </c>
      <c r="L681">
        <v>1007.3820711111109</v>
      </c>
      <c r="M681">
        <v>315.77981037037028</v>
      </c>
      <c r="N681">
        <v>-10.3</v>
      </c>
      <c r="O681">
        <v>60.7</v>
      </c>
      <c r="P681">
        <v>10.7</v>
      </c>
      <c r="Q681">
        <v>38.799999999999997</v>
      </c>
      <c r="R681">
        <v>31</v>
      </c>
    </row>
    <row r="682" spans="1:18">
      <c r="A682" t="s">
        <v>7730</v>
      </c>
      <c r="B682" t="s">
        <v>8274</v>
      </c>
      <c r="C682" s="607" t="s">
        <v>8868</v>
      </c>
      <c r="D682">
        <v>317</v>
      </c>
      <c r="E682">
        <v>19</v>
      </c>
      <c r="F682">
        <v>105</v>
      </c>
      <c r="G682">
        <v>27.53589481481481</v>
      </c>
      <c r="H682">
        <v>4.2</v>
      </c>
      <c r="I682">
        <v>65561.65432098764</v>
      </c>
      <c r="J682">
        <v>47.1</v>
      </c>
      <c r="K682">
        <v>13.2</v>
      </c>
      <c r="L682">
        <v>1296.9406457777775</v>
      </c>
      <c r="M682">
        <v>363.47381155555547</v>
      </c>
      <c r="N682">
        <v>-15.2</v>
      </c>
      <c r="O682">
        <v>60.4</v>
      </c>
      <c r="P682">
        <v>10.8</v>
      </c>
      <c r="Q682">
        <v>15.1</v>
      </c>
      <c r="R682">
        <v>30.1</v>
      </c>
    </row>
    <row r="683" spans="1:18">
      <c r="A683" t="s">
        <v>7708</v>
      </c>
      <c r="B683" t="s">
        <v>8274</v>
      </c>
      <c r="C683" s="607" t="s">
        <v>8868</v>
      </c>
      <c r="D683">
        <v>317</v>
      </c>
      <c r="E683">
        <v>20</v>
      </c>
      <c r="F683">
        <v>110</v>
      </c>
      <c r="G683">
        <v>19.339319999999997</v>
      </c>
      <c r="H683">
        <v>4</v>
      </c>
      <c r="I683">
        <v>48348.299999999996</v>
      </c>
      <c r="J683">
        <v>47.6</v>
      </c>
      <c r="K683">
        <v>13.6</v>
      </c>
      <c r="L683">
        <v>920.55163199999993</v>
      </c>
      <c r="M683">
        <v>263.01475199999993</v>
      </c>
      <c r="N683">
        <v>-15.3</v>
      </c>
      <c r="O683">
        <v>60.6</v>
      </c>
      <c r="P683">
        <v>9.8000000000000007</v>
      </c>
      <c r="Q683">
        <v>14</v>
      </c>
      <c r="R683">
        <v>31.4</v>
      </c>
    </row>
    <row r="684" spans="1:18">
      <c r="A684" t="s">
        <v>7699</v>
      </c>
      <c r="B684" t="s">
        <v>8274</v>
      </c>
      <c r="C684" s="607" t="s">
        <v>8868</v>
      </c>
      <c r="D684">
        <v>317</v>
      </c>
      <c r="E684">
        <v>21</v>
      </c>
      <c r="F684">
        <v>107</v>
      </c>
      <c r="G684">
        <v>16.307562962962962</v>
      </c>
      <c r="H684">
        <v>4.3</v>
      </c>
      <c r="I684">
        <v>37924.565030146427</v>
      </c>
      <c r="J684">
        <v>47.9</v>
      </c>
      <c r="K684">
        <v>12</v>
      </c>
      <c r="L684">
        <v>781.13226592592582</v>
      </c>
      <c r="M684">
        <v>195.69075555555554</v>
      </c>
      <c r="N684">
        <v>-16.8</v>
      </c>
      <c r="O684">
        <v>63.7</v>
      </c>
      <c r="P684">
        <v>9.4</v>
      </c>
      <c r="Q684">
        <v>14.2</v>
      </c>
      <c r="R684">
        <v>27.9</v>
      </c>
    </row>
    <row r="685" spans="1:18">
      <c r="A685" t="s">
        <v>8879</v>
      </c>
      <c r="B685" t="s">
        <v>8274</v>
      </c>
      <c r="C685" s="607" t="s">
        <v>8868</v>
      </c>
      <c r="D685">
        <v>317</v>
      </c>
      <c r="E685">
        <v>22</v>
      </c>
      <c r="F685">
        <v>102</v>
      </c>
      <c r="G685">
        <v>26.068000000000001</v>
      </c>
      <c r="H685">
        <v>4.4000000000000004</v>
      </c>
      <c r="I685">
        <v>59245.454545454551</v>
      </c>
      <c r="J685">
        <v>48.6</v>
      </c>
      <c r="K685">
        <v>11.8</v>
      </c>
      <c r="L685">
        <v>1266.9048</v>
      </c>
      <c r="M685">
        <v>307.60240000000005</v>
      </c>
      <c r="N685">
        <v>-13.6</v>
      </c>
      <c r="O685">
        <v>62.8</v>
      </c>
      <c r="P685">
        <v>9.1</v>
      </c>
      <c r="Q685">
        <v>12.7</v>
      </c>
      <c r="R685">
        <v>27.9</v>
      </c>
    </row>
    <row r="686" spans="1:18">
      <c r="A686" t="s">
        <v>7734</v>
      </c>
      <c r="B686" t="s">
        <v>8276</v>
      </c>
      <c r="C686" s="607" t="s">
        <v>8868</v>
      </c>
      <c r="D686">
        <v>318</v>
      </c>
      <c r="E686">
        <v>11</v>
      </c>
      <c r="F686">
        <v>111</v>
      </c>
      <c r="G686">
        <v>26.03054222222222</v>
      </c>
      <c r="H686">
        <v>4.2</v>
      </c>
      <c r="I686">
        <v>61977.481481481467</v>
      </c>
      <c r="J686">
        <v>45.9</v>
      </c>
      <c r="K686">
        <v>14.1</v>
      </c>
      <c r="L686">
        <v>1194.801888</v>
      </c>
      <c r="M686">
        <v>367.03064533333327</v>
      </c>
      <c r="N686">
        <v>-18.7</v>
      </c>
      <c r="O686">
        <v>62.4</v>
      </c>
      <c r="P686">
        <v>10.4</v>
      </c>
      <c r="Q686">
        <v>9.9</v>
      </c>
      <c r="R686">
        <v>31.4</v>
      </c>
    </row>
    <row r="687" spans="1:18">
      <c r="A687" t="s">
        <v>7800</v>
      </c>
      <c r="B687" t="s">
        <v>8276</v>
      </c>
      <c r="C687" s="607" t="s">
        <v>8868</v>
      </c>
      <c r="D687">
        <v>318</v>
      </c>
      <c r="E687">
        <v>12</v>
      </c>
      <c r="F687">
        <v>103</v>
      </c>
      <c r="G687">
        <v>41.218146666666669</v>
      </c>
      <c r="H687">
        <v>5</v>
      </c>
      <c r="I687">
        <v>82436.293333333349</v>
      </c>
      <c r="J687">
        <v>47.8</v>
      </c>
      <c r="K687">
        <v>13</v>
      </c>
      <c r="L687">
        <v>1970.2274106666666</v>
      </c>
      <c r="M687">
        <v>535.83590666666669</v>
      </c>
      <c r="N687">
        <v>-15.3</v>
      </c>
      <c r="O687">
        <v>64</v>
      </c>
      <c r="P687">
        <v>9.4</v>
      </c>
      <c r="Q687">
        <v>12.5</v>
      </c>
      <c r="R687">
        <v>30</v>
      </c>
    </row>
    <row r="688" spans="1:18">
      <c r="A688" t="s">
        <v>7768</v>
      </c>
      <c r="B688" t="s">
        <v>8276</v>
      </c>
      <c r="C688" s="607" t="s">
        <v>8868</v>
      </c>
      <c r="D688">
        <v>318</v>
      </c>
      <c r="E688">
        <v>13</v>
      </c>
      <c r="F688">
        <v>105</v>
      </c>
      <c r="G688">
        <v>32.420214814814813</v>
      </c>
      <c r="H688">
        <v>5.0999999999999996</v>
      </c>
      <c r="I688">
        <v>63569.048656499632</v>
      </c>
      <c r="J688">
        <v>46.5</v>
      </c>
      <c r="K688">
        <v>13.6</v>
      </c>
      <c r="L688">
        <v>1507.5399888888887</v>
      </c>
      <c r="M688">
        <v>440.91492148148143</v>
      </c>
      <c r="N688">
        <v>-16.2</v>
      </c>
      <c r="O688">
        <v>61.4</v>
      </c>
      <c r="P688">
        <v>10.3</v>
      </c>
      <c r="Q688">
        <v>10.9</v>
      </c>
      <c r="R688">
        <v>30.5</v>
      </c>
    </row>
    <row r="689" spans="1:18">
      <c r="A689" t="s">
        <v>7677</v>
      </c>
      <c r="B689" t="s">
        <v>8276</v>
      </c>
      <c r="C689" s="607" t="s">
        <v>8868</v>
      </c>
      <c r="D689">
        <v>318</v>
      </c>
      <c r="E689">
        <v>14</v>
      </c>
      <c r="F689">
        <v>104</v>
      </c>
      <c r="G689">
        <v>29.786192592592592</v>
      </c>
      <c r="H689">
        <v>4.5</v>
      </c>
      <c r="I689">
        <v>66191.539094650201</v>
      </c>
      <c r="J689">
        <v>46.8</v>
      </c>
      <c r="K689">
        <v>13.8</v>
      </c>
      <c r="L689">
        <v>1393.9938133333333</v>
      </c>
      <c r="M689">
        <v>411.04945777777777</v>
      </c>
      <c r="N689">
        <v>-15.8</v>
      </c>
      <c r="O689">
        <v>61.5</v>
      </c>
      <c r="P689">
        <v>9.9</v>
      </c>
      <c r="Q689">
        <v>13.4</v>
      </c>
      <c r="R689">
        <v>31.2</v>
      </c>
    </row>
    <row r="690" spans="1:18">
      <c r="A690" t="s">
        <v>7706</v>
      </c>
      <c r="B690" t="s">
        <v>8276</v>
      </c>
      <c r="C690" s="607" t="s">
        <v>8868</v>
      </c>
      <c r="D690">
        <v>318</v>
      </c>
      <c r="E690">
        <v>15</v>
      </c>
      <c r="F690">
        <v>100</v>
      </c>
      <c r="G690">
        <v>37.186426666666669</v>
      </c>
      <c r="H690">
        <v>4.5</v>
      </c>
      <c r="I690">
        <v>82636.503703703711</v>
      </c>
      <c r="J690">
        <v>45.2</v>
      </c>
      <c r="K690">
        <v>13.3</v>
      </c>
      <c r="L690">
        <v>1680.8264853333335</v>
      </c>
      <c r="M690">
        <v>494.57947466666673</v>
      </c>
      <c r="N690">
        <v>-9</v>
      </c>
      <c r="O690">
        <v>61.7</v>
      </c>
      <c r="P690">
        <v>10.199999999999999</v>
      </c>
      <c r="Q690">
        <v>10.7</v>
      </c>
      <c r="R690">
        <v>29</v>
      </c>
    </row>
    <row r="691" spans="1:18">
      <c r="A691" t="s">
        <v>7394</v>
      </c>
      <c r="B691" t="s">
        <v>8276</v>
      </c>
      <c r="C691" s="607" t="s">
        <v>8868</v>
      </c>
      <c r="D691">
        <v>318</v>
      </c>
      <c r="E691">
        <v>16</v>
      </c>
      <c r="F691">
        <v>100</v>
      </c>
      <c r="G691">
        <v>33.432082962962959</v>
      </c>
      <c r="H691">
        <v>4.0999999999999996</v>
      </c>
      <c r="I691">
        <v>81541.665763324287</v>
      </c>
      <c r="J691">
        <v>47</v>
      </c>
      <c r="K691">
        <v>14.6</v>
      </c>
      <c r="L691">
        <v>1571.3078992592591</v>
      </c>
      <c r="M691">
        <v>488.10841125925919</v>
      </c>
      <c r="N691">
        <v>-13.8</v>
      </c>
      <c r="O691">
        <v>61.6</v>
      </c>
      <c r="P691">
        <v>9.9</v>
      </c>
      <c r="Q691">
        <v>9.3000000000000007</v>
      </c>
      <c r="R691">
        <v>33.1</v>
      </c>
    </row>
    <row r="692" spans="1:18">
      <c r="A692" t="s">
        <v>7689</v>
      </c>
      <c r="B692" t="s">
        <v>8274</v>
      </c>
      <c r="C692" s="607" t="s">
        <v>8868</v>
      </c>
      <c r="D692">
        <v>318</v>
      </c>
      <c r="E692">
        <v>17</v>
      </c>
      <c r="F692">
        <v>103</v>
      </c>
      <c r="G692">
        <v>21.003360000000001</v>
      </c>
      <c r="H692">
        <v>4.7</v>
      </c>
      <c r="I692">
        <v>44688</v>
      </c>
      <c r="J692">
        <v>47.1</v>
      </c>
      <c r="K692">
        <v>14.8</v>
      </c>
      <c r="L692">
        <v>989.25825600000007</v>
      </c>
      <c r="M692">
        <v>310.84972800000003</v>
      </c>
      <c r="N692">
        <v>2</v>
      </c>
      <c r="O692">
        <v>64.599999999999994</v>
      </c>
      <c r="P692">
        <v>8.1</v>
      </c>
      <c r="Q692">
        <v>31.6</v>
      </c>
      <c r="R692">
        <v>33.6</v>
      </c>
    </row>
    <row r="693" spans="1:18">
      <c r="A693" t="s">
        <v>7788</v>
      </c>
      <c r="B693" t="s">
        <v>8274</v>
      </c>
      <c r="C693" s="607" t="s">
        <v>8868</v>
      </c>
      <c r="D693">
        <v>318</v>
      </c>
      <c r="E693">
        <v>18</v>
      </c>
      <c r="F693">
        <v>103</v>
      </c>
      <c r="G693">
        <v>31.770511111111112</v>
      </c>
      <c r="H693">
        <v>4.3</v>
      </c>
      <c r="I693">
        <v>73884.909560723521</v>
      </c>
      <c r="J693">
        <v>47.5</v>
      </c>
      <c r="K693">
        <v>14.2</v>
      </c>
      <c r="L693">
        <v>1509.0992777777778</v>
      </c>
      <c r="M693">
        <v>451.14125777777775</v>
      </c>
      <c r="N693">
        <v>-14.3</v>
      </c>
      <c r="O693">
        <v>62</v>
      </c>
      <c r="P693">
        <v>10</v>
      </c>
      <c r="Q693">
        <v>11.3</v>
      </c>
      <c r="R693">
        <v>32.6</v>
      </c>
    </row>
    <row r="694" spans="1:18">
      <c r="A694" t="s">
        <v>7695</v>
      </c>
      <c r="B694" t="s">
        <v>8274</v>
      </c>
      <c r="C694" s="607" t="s">
        <v>8868</v>
      </c>
      <c r="D694">
        <v>318</v>
      </c>
      <c r="E694">
        <v>19</v>
      </c>
      <c r="F694">
        <v>102</v>
      </c>
      <c r="G694">
        <v>19.144844444444445</v>
      </c>
      <c r="H694">
        <v>4.9000000000000004</v>
      </c>
      <c r="I694">
        <v>39071.111111111109</v>
      </c>
      <c r="J694">
        <v>48.5</v>
      </c>
      <c r="K694">
        <v>12.6</v>
      </c>
      <c r="L694">
        <v>928.52495555555561</v>
      </c>
      <c r="M694">
        <v>241.22504000000001</v>
      </c>
      <c r="N694">
        <v>-15</v>
      </c>
      <c r="O694">
        <v>62.5</v>
      </c>
      <c r="P694">
        <v>9.5</v>
      </c>
      <c r="Q694">
        <v>12</v>
      </c>
      <c r="R694">
        <v>29.7</v>
      </c>
    </row>
    <row r="695" spans="1:18">
      <c r="A695" t="s">
        <v>8888</v>
      </c>
      <c r="B695" t="s">
        <v>8274</v>
      </c>
      <c r="C695" s="607" t="s">
        <v>8868</v>
      </c>
      <c r="D695">
        <v>318</v>
      </c>
      <c r="E695">
        <v>20</v>
      </c>
      <c r="F695">
        <v>100</v>
      </c>
      <c r="G695">
        <v>15.432386666666668</v>
      </c>
      <c r="H695">
        <v>4.5</v>
      </c>
      <c r="I695">
        <v>34294.192592592597</v>
      </c>
      <c r="J695">
        <v>45.5</v>
      </c>
      <c r="K695">
        <v>16.2</v>
      </c>
      <c r="L695">
        <v>702.17359333333343</v>
      </c>
      <c r="M695">
        <v>250.00466400000002</v>
      </c>
      <c r="N695">
        <v>19.399999999999999</v>
      </c>
      <c r="O695">
        <v>65</v>
      </c>
      <c r="P695">
        <v>6.4</v>
      </c>
      <c r="Q695">
        <v>62</v>
      </c>
      <c r="R695">
        <v>35.6</v>
      </c>
    </row>
    <row r="696" spans="1:18">
      <c r="A696" t="s">
        <v>7650</v>
      </c>
      <c r="B696" t="s">
        <v>8274</v>
      </c>
      <c r="C696" s="607" t="s">
        <v>8868</v>
      </c>
      <c r="D696">
        <v>318</v>
      </c>
      <c r="E696">
        <v>21</v>
      </c>
      <c r="F696">
        <v>107</v>
      </c>
      <c r="G696">
        <v>23.077765925925927</v>
      </c>
      <c r="H696">
        <v>4.5999999999999996</v>
      </c>
      <c r="I696">
        <v>50169.056360708542</v>
      </c>
      <c r="J696">
        <v>46.4</v>
      </c>
      <c r="K696">
        <v>13.3</v>
      </c>
      <c r="L696">
        <v>1070.808338962963</v>
      </c>
      <c r="M696">
        <v>306.93428681481487</v>
      </c>
      <c r="N696">
        <v>-15</v>
      </c>
      <c r="O696">
        <v>61.7</v>
      </c>
      <c r="P696">
        <v>10</v>
      </c>
      <c r="Q696">
        <v>15</v>
      </c>
      <c r="R696">
        <v>29.7</v>
      </c>
    </row>
    <row r="697" spans="1:18">
      <c r="A697" t="s">
        <v>7769</v>
      </c>
      <c r="B697" t="s">
        <v>8274</v>
      </c>
      <c r="C697" s="607" t="s">
        <v>8868</v>
      </c>
      <c r="D697">
        <v>318</v>
      </c>
      <c r="E697">
        <v>22</v>
      </c>
      <c r="F697">
        <v>102</v>
      </c>
      <c r="G697">
        <v>23.893706666666667</v>
      </c>
      <c r="H697">
        <v>4.5999999999999996</v>
      </c>
      <c r="I697">
        <v>51942.840579710151</v>
      </c>
      <c r="J697">
        <v>47.4</v>
      </c>
      <c r="K697">
        <v>12.6</v>
      </c>
      <c r="L697">
        <v>1132.561696</v>
      </c>
      <c r="M697">
        <v>301.06070399999999</v>
      </c>
      <c r="N697">
        <v>-14.5</v>
      </c>
      <c r="O697">
        <v>61.6</v>
      </c>
      <c r="P697">
        <v>9.9</v>
      </c>
      <c r="Q697">
        <v>8.1999999999999993</v>
      </c>
      <c r="R697">
        <v>29</v>
      </c>
    </row>
    <row r="698" spans="1:18">
      <c r="A698" t="s">
        <v>7755</v>
      </c>
      <c r="B698" t="s">
        <v>8276</v>
      </c>
      <c r="C698" s="607" t="s">
        <v>8868</v>
      </c>
      <c r="D698">
        <v>319</v>
      </c>
      <c r="E698">
        <v>11</v>
      </c>
      <c r="F698">
        <v>102</v>
      </c>
      <c r="G698">
        <v>35.129007407407407</v>
      </c>
      <c r="H698">
        <v>4.3</v>
      </c>
      <c r="I698">
        <v>81695.366063738154</v>
      </c>
      <c r="J698">
        <v>47</v>
      </c>
      <c r="K698">
        <v>14.3</v>
      </c>
      <c r="L698">
        <v>1651.0633481481482</v>
      </c>
      <c r="M698">
        <v>502.34480592592593</v>
      </c>
      <c r="N698">
        <v>-12.1</v>
      </c>
      <c r="O698">
        <v>62.7</v>
      </c>
      <c r="P698">
        <v>9.3000000000000007</v>
      </c>
      <c r="Q698">
        <v>7.3</v>
      </c>
      <c r="R698">
        <v>32.5</v>
      </c>
    </row>
    <row r="699" spans="1:18">
      <c r="A699" t="s">
        <v>7750</v>
      </c>
      <c r="B699" t="s">
        <v>8276</v>
      </c>
      <c r="C699" s="607" t="s">
        <v>8868</v>
      </c>
      <c r="D699">
        <v>319</v>
      </c>
      <c r="E699">
        <v>12</v>
      </c>
      <c r="F699">
        <v>107</v>
      </c>
      <c r="G699">
        <v>23.923759999999994</v>
      </c>
      <c r="H699">
        <v>4.3</v>
      </c>
      <c r="I699">
        <v>55636.651162790688</v>
      </c>
      <c r="J699">
        <v>46.9</v>
      </c>
      <c r="K699">
        <v>14.3</v>
      </c>
      <c r="L699">
        <v>1122.0243439999997</v>
      </c>
      <c r="M699">
        <v>342.10976799999992</v>
      </c>
      <c r="N699">
        <v>-14.2</v>
      </c>
      <c r="O699">
        <v>59.7</v>
      </c>
      <c r="P699">
        <v>11.1</v>
      </c>
      <c r="Q699">
        <v>8.9</v>
      </c>
      <c r="R699">
        <v>32.4</v>
      </c>
    </row>
    <row r="700" spans="1:18">
      <c r="A700" t="s">
        <v>7395</v>
      </c>
      <c r="B700" t="s">
        <v>8276</v>
      </c>
      <c r="C700" s="607" t="s">
        <v>8868</v>
      </c>
      <c r="D700">
        <v>319</v>
      </c>
      <c r="E700">
        <v>13</v>
      </c>
      <c r="F700">
        <v>103</v>
      </c>
      <c r="G700">
        <v>31.690586666666672</v>
      </c>
      <c r="H700">
        <v>4.5999999999999996</v>
      </c>
      <c r="I700">
        <v>68892.579710144943</v>
      </c>
      <c r="J700">
        <v>47.7</v>
      </c>
      <c r="K700">
        <v>14.4</v>
      </c>
      <c r="L700">
        <v>1511.6409840000003</v>
      </c>
      <c r="M700">
        <v>456.34444800000006</v>
      </c>
      <c r="N700">
        <v>-11.4</v>
      </c>
      <c r="O700">
        <v>60.8</v>
      </c>
      <c r="P700">
        <v>9.9</v>
      </c>
      <c r="Q700">
        <v>15.1</v>
      </c>
      <c r="R700">
        <v>33.200000000000003</v>
      </c>
    </row>
    <row r="701" spans="1:18">
      <c r="A701" t="s">
        <v>7790</v>
      </c>
      <c r="B701" t="s">
        <v>8276</v>
      </c>
      <c r="C701" s="607" t="s">
        <v>8868</v>
      </c>
      <c r="D701">
        <v>319</v>
      </c>
      <c r="E701">
        <v>14</v>
      </c>
      <c r="F701">
        <v>104</v>
      </c>
      <c r="G701">
        <v>30.988325925925924</v>
      </c>
      <c r="H701">
        <v>5.2</v>
      </c>
      <c r="I701">
        <v>59592.934472934467</v>
      </c>
      <c r="J701">
        <v>48.8</v>
      </c>
      <c r="K701">
        <v>14</v>
      </c>
      <c r="L701">
        <v>1512.230305185185</v>
      </c>
      <c r="M701">
        <v>433.83656296296294</v>
      </c>
      <c r="N701">
        <v>1.2</v>
      </c>
      <c r="O701">
        <v>61.7</v>
      </c>
      <c r="P701">
        <v>8.4</v>
      </c>
      <c r="Q701">
        <v>21.4</v>
      </c>
      <c r="R701">
        <v>33</v>
      </c>
    </row>
    <row r="702" spans="1:18">
      <c r="A702" t="s">
        <v>7748</v>
      </c>
      <c r="B702" t="s">
        <v>8276</v>
      </c>
      <c r="C702" s="607" t="s">
        <v>8868</v>
      </c>
      <c r="D702">
        <v>319</v>
      </c>
      <c r="E702">
        <v>15</v>
      </c>
      <c r="F702">
        <v>108</v>
      </c>
      <c r="G702">
        <v>28.388639999999992</v>
      </c>
      <c r="H702">
        <v>4.5</v>
      </c>
      <c r="I702">
        <v>63085.866666666647</v>
      </c>
      <c r="J702">
        <v>48.6</v>
      </c>
      <c r="K702">
        <v>15.3</v>
      </c>
      <c r="L702">
        <v>1379.6879039999997</v>
      </c>
      <c r="M702">
        <v>434.34619199999992</v>
      </c>
      <c r="N702">
        <v>28.8</v>
      </c>
      <c r="O702">
        <v>65.2</v>
      </c>
      <c r="P702">
        <v>4.8</v>
      </c>
      <c r="Q702">
        <v>38</v>
      </c>
      <c r="R702">
        <v>36.1</v>
      </c>
    </row>
    <row r="703" spans="1:18">
      <c r="A703" t="s">
        <v>7396</v>
      </c>
      <c r="B703" t="s">
        <v>8276</v>
      </c>
      <c r="C703" s="607" t="s">
        <v>8868</v>
      </c>
      <c r="D703">
        <v>319</v>
      </c>
      <c r="E703">
        <v>16</v>
      </c>
      <c r="F703">
        <v>104</v>
      </c>
      <c r="G703">
        <v>32.524385185185189</v>
      </c>
      <c r="H703">
        <v>4.5</v>
      </c>
      <c r="I703">
        <v>72276.41152263376</v>
      </c>
      <c r="J703">
        <v>46.3</v>
      </c>
      <c r="K703">
        <v>14.8</v>
      </c>
      <c r="L703">
        <v>1505.8790340740741</v>
      </c>
      <c r="M703">
        <v>481.36090074074082</v>
      </c>
      <c r="N703">
        <v>-4.5</v>
      </c>
      <c r="O703">
        <v>61.1</v>
      </c>
      <c r="P703">
        <v>10</v>
      </c>
      <c r="Q703">
        <v>19.8</v>
      </c>
      <c r="R703">
        <v>33.200000000000003</v>
      </c>
    </row>
    <row r="704" spans="1:18">
      <c r="A704" t="s">
        <v>7825</v>
      </c>
      <c r="B704" t="s">
        <v>8274</v>
      </c>
      <c r="C704" s="607" t="s">
        <v>8868</v>
      </c>
      <c r="D704">
        <v>319</v>
      </c>
      <c r="E704">
        <v>17</v>
      </c>
      <c r="F704">
        <v>103</v>
      </c>
      <c r="G704">
        <v>17.764859259259261</v>
      </c>
      <c r="H704">
        <v>4.5</v>
      </c>
      <c r="I704">
        <v>39477.465020576135</v>
      </c>
      <c r="J704">
        <v>49.2</v>
      </c>
      <c r="K704">
        <v>13.4</v>
      </c>
      <c r="L704">
        <v>874.03107555555573</v>
      </c>
      <c r="M704">
        <v>238.04911407407411</v>
      </c>
      <c r="N704">
        <v>12.9</v>
      </c>
      <c r="O704">
        <v>67.8</v>
      </c>
      <c r="P704">
        <v>5.5</v>
      </c>
      <c r="Q704">
        <v>45.8</v>
      </c>
      <c r="R704">
        <v>31.9</v>
      </c>
    </row>
    <row r="705" spans="1:18">
      <c r="A705" t="s">
        <v>7791</v>
      </c>
      <c r="B705" t="s">
        <v>8274</v>
      </c>
      <c r="C705" s="607" t="s">
        <v>8868</v>
      </c>
      <c r="D705">
        <v>319</v>
      </c>
      <c r="E705">
        <v>18</v>
      </c>
      <c r="F705">
        <v>101</v>
      </c>
      <c r="G705">
        <v>26.284761481481482</v>
      </c>
      <c r="H705">
        <v>4.8</v>
      </c>
      <c r="I705">
        <v>54759.919753086426</v>
      </c>
      <c r="J705">
        <v>48</v>
      </c>
      <c r="K705">
        <v>13</v>
      </c>
      <c r="L705">
        <v>1261.6685511111111</v>
      </c>
      <c r="M705">
        <v>341.70189925925928</v>
      </c>
      <c r="N705">
        <v>-12.6</v>
      </c>
      <c r="O705">
        <v>62.8</v>
      </c>
      <c r="P705">
        <v>9.1</v>
      </c>
      <c r="Q705">
        <v>15.1</v>
      </c>
      <c r="R705">
        <v>30.4</v>
      </c>
    </row>
    <row r="706" spans="1:18">
      <c r="A706" t="s">
        <v>7703</v>
      </c>
      <c r="B706" t="s">
        <v>8274</v>
      </c>
      <c r="C706" s="607" t="s">
        <v>8868</v>
      </c>
      <c r="D706">
        <v>319</v>
      </c>
      <c r="E706">
        <v>19</v>
      </c>
      <c r="F706">
        <v>103</v>
      </c>
      <c r="G706">
        <v>20.436266666666668</v>
      </c>
      <c r="H706">
        <v>4.5999999999999996</v>
      </c>
      <c r="I706">
        <v>44426.666666666679</v>
      </c>
      <c r="J706">
        <v>47</v>
      </c>
      <c r="K706">
        <v>14.6</v>
      </c>
      <c r="L706">
        <v>960.50453333333337</v>
      </c>
      <c r="M706">
        <v>298.36949333333337</v>
      </c>
      <c r="N706">
        <v>-7.9</v>
      </c>
      <c r="O706">
        <v>59.9</v>
      </c>
      <c r="P706">
        <v>10.7</v>
      </c>
      <c r="Q706">
        <v>16.2</v>
      </c>
      <c r="R706">
        <v>33.1</v>
      </c>
    </row>
    <row r="707" spans="1:18">
      <c r="A707" t="s">
        <v>7752</v>
      </c>
      <c r="B707" t="s">
        <v>8274</v>
      </c>
      <c r="C707" s="607" t="s">
        <v>8868</v>
      </c>
      <c r="D707">
        <v>319</v>
      </c>
      <c r="E707">
        <v>20</v>
      </c>
      <c r="F707">
        <v>107</v>
      </c>
      <c r="G707">
        <v>12.088118518518518</v>
      </c>
      <c r="H707">
        <v>4.7</v>
      </c>
      <c r="I707">
        <v>25719.401103230892</v>
      </c>
      <c r="J707">
        <v>48.3</v>
      </c>
      <c r="K707">
        <v>14.5</v>
      </c>
      <c r="L707">
        <v>583.85612444444439</v>
      </c>
      <c r="M707">
        <v>175.27771851851853</v>
      </c>
      <c r="N707">
        <v>19.399999999999999</v>
      </c>
      <c r="O707">
        <v>67.3</v>
      </c>
      <c r="P707">
        <v>5.4</v>
      </c>
      <c r="Q707">
        <v>53.1</v>
      </c>
      <c r="R707">
        <v>33.9</v>
      </c>
    </row>
    <row r="708" spans="1:18">
      <c r="A708" t="s">
        <v>7688</v>
      </c>
      <c r="B708" t="s">
        <v>8274</v>
      </c>
      <c r="C708" s="607" t="s">
        <v>8868</v>
      </c>
      <c r="D708">
        <v>319</v>
      </c>
      <c r="E708">
        <v>21</v>
      </c>
      <c r="F708">
        <v>103</v>
      </c>
      <c r="G708">
        <v>17.831644444444443</v>
      </c>
      <c r="H708">
        <v>4.8</v>
      </c>
      <c r="I708">
        <v>37149.259259259255</v>
      </c>
      <c r="J708">
        <v>46.9</v>
      </c>
      <c r="K708">
        <v>14.5</v>
      </c>
      <c r="L708">
        <v>836.30412444444437</v>
      </c>
      <c r="M708">
        <v>258.55884444444445</v>
      </c>
      <c r="N708">
        <v>-14.7</v>
      </c>
      <c r="O708">
        <v>61.4</v>
      </c>
      <c r="P708">
        <v>10</v>
      </c>
      <c r="Q708">
        <v>27.7</v>
      </c>
      <c r="R708">
        <v>32.9</v>
      </c>
    </row>
    <row r="709" spans="1:18">
      <c r="A709" t="s">
        <v>7684</v>
      </c>
      <c r="B709" t="s">
        <v>8274</v>
      </c>
      <c r="C709" s="607" t="s">
        <v>8868</v>
      </c>
      <c r="D709">
        <v>319</v>
      </c>
      <c r="E709">
        <v>22</v>
      </c>
      <c r="F709">
        <v>107</v>
      </c>
      <c r="G709">
        <v>14.67677037037037</v>
      </c>
      <c r="H709">
        <v>5.2</v>
      </c>
      <c r="I709">
        <v>28224.558404558404</v>
      </c>
      <c r="J709">
        <v>48.7</v>
      </c>
      <c r="K709">
        <v>12.5</v>
      </c>
      <c r="L709">
        <v>714.75871703703706</v>
      </c>
      <c r="M709">
        <v>183.45962962962963</v>
      </c>
      <c r="N709">
        <v>-16.5</v>
      </c>
      <c r="O709">
        <v>62.2</v>
      </c>
      <c r="P709">
        <v>9</v>
      </c>
      <c r="Q709">
        <v>9</v>
      </c>
      <c r="R709">
        <v>29.5</v>
      </c>
    </row>
    <row r="710" spans="1:18">
      <c r="A710" t="s">
        <v>7652</v>
      </c>
      <c r="B710" t="s">
        <v>8276</v>
      </c>
      <c r="C710" s="607" t="s">
        <v>8868</v>
      </c>
      <c r="D710">
        <v>320</v>
      </c>
      <c r="E710">
        <v>11</v>
      </c>
      <c r="F710">
        <v>106</v>
      </c>
      <c r="G710">
        <v>32.960884444444439</v>
      </c>
      <c r="H710">
        <v>4.9000000000000004</v>
      </c>
      <c r="I710">
        <v>67267.111111111095</v>
      </c>
      <c r="J710">
        <v>51.7</v>
      </c>
      <c r="K710">
        <v>13.6</v>
      </c>
      <c r="L710">
        <v>1704.0777257777775</v>
      </c>
      <c r="M710">
        <v>448.26802844444433</v>
      </c>
      <c r="N710">
        <v>23.7</v>
      </c>
      <c r="O710">
        <v>69.8</v>
      </c>
      <c r="P710">
        <v>3.9</v>
      </c>
      <c r="Q710">
        <v>6.7</v>
      </c>
      <c r="R710">
        <v>34.6</v>
      </c>
    </row>
    <row r="711" spans="1:18">
      <c r="A711" t="s">
        <v>7749</v>
      </c>
      <c r="B711" t="s">
        <v>8276</v>
      </c>
      <c r="C711" s="607" t="s">
        <v>8868</v>
      </c>
      <c r="D711">
        <v>320</v>
      </c>
      <c r="E711">
        <v>12</v>
      </c>
      <c r="F711">
        <v>102</v>
      </c>
      <c r="G711">
        <v>35.71904</v>
      </c>
      <c r="H711">
        <v>4.5</v>
      </c>
      <c r="I711">
        <v>79375.644444444435</v>
      </c>
      <c r="J711">
        <v>48.2</v>
      </c>
      <c r="K711">
        <v>13.1</v>
      </c>
      <c r="L711">
        <v>1721.6577280000001</v>
      </c>
      <c r="M711">
        <v>467.91942399999999</v>
      </c>
      <c r="N711">
        <v>-15</v>
      </c>
      <c r="O711">
        <v>63.2</v>
      </c>
      <c r="P711">
        <v>9.3000000000000007</v>
      </c>
      <c r="Q711">
        <v>11.1</v>
      </c>
      <c r="R711">
        <v>30.5</v>
      </c>
    </row>
    <row r="712" spans="1:18">
      <c r="A712" t="s">
        <v>7716</v>
      </c>
      <c r="B712" t="s">
        <v>8276</v>
      </c>
      <c r="C712" s="607" t="s">
        <v>8868</v>
      </c>
      <c r="D712">
        <v>320</v>
      </c>
      <c r="E712">
        <v>13</v>
      </c>
      <c r="F712">
        <v>105</v>
      </c>
      <c r="G712">
        <v>27.159502222222219</v>
      </c>
      <c r="H712">
        <v>4.9000000000000004</v>
      </c>
      <c r="I712">
        <v>55427.55555555554</v>
      </c>
      <c r="J712">
        <v>46.6</v>
      </c>
      <c r="K712">
        <v>14.1</v>
      </c>
      <c r="L712">
        <v>1265.6328035555555</v>
      </c>
      <c r="M712">
        <v>382.94898133333328</v>
      </c>
      <c r="N712">
        <v>-14.1</v>
      </c>
      <c r="O712">
        <v>61</v>
      </c>
      <c r="P712">
        <v>10.3</v>
      </c>
      <c r="Q712">
        <v>9.8000000000000007</v>
      </c>
      <c r="R712">
        <v>31.9</v>
      </c>
    </row>
    <row r="713" spans="1:18">
      <c r="A713" t="s">
        <v>7396</v>
      </c>
      <c r="B713" t="s">
        <v>8276</v>
      </c>
      <c r="C713" s="607" t="s">
        <v>8868</v>
      </c>
      <c r="D713">
        <v>320</v>
      </c>
      <c r="E713">
        <v>14</v>
      </c>
      <c r="F713" t="s">
        <v>8294</v>
      </c>
      <c r="G713" t="s">
        <v>8294</v>
      </c>
      <c r="H713" t="s">
        <v>8294</v>
      </c>
      <c r="I713" t="s">
        <v>8294</v>
      </c>
      <c r="J713" t="s">
        <v>8294</v>
      </c>
      <c r="K713" t="s">
        <v>8294</v>
      </c>
      <c r="L713" t="s">
        <v>8294</v>
      </c>
      <c r="M713" t="s">
        <v>8294</v>
      </c>
      <c r="N713" t="s">
        <v>8294</v>
      </c>
      <c r="O713" t="s">
        <v>8294</v>
      </c>
      <c r="P713" t="s">
        <v>8294</v>
      </c>
      <c r="Q713" t="s">
        <v>8294</v>
      </c>
      <c r="R713" t="s">
        <v>8294</v>
      </c>
    </row>
    <row r="714" spans="1:18">
      <c r="A714" t="s">
        <v>7724</v>
      </c>
      <c r="B714" t="s">
        <v>8276</v>
      </c>
      <c r="C714" s="607" t="s">
        <v>8868</v>
      </c>
      <c r="D714">
        <v>320</v>
      </c>
      <c r="E714">
        <v>15</v>
      </c>
      <c r="F714">
        <v>100</v>
      </c>
      <c r="G714">
        <v>27.181570370370377</v>
      </c>
      <c r="H714">
        <v>4.0999999999999996</v>
      </c>
      <c r="I714">
        <v>66296.513098464333</v>
      </c>
      <c r="J714">
        <v>46.1</v>
      </c>
      <c r="K714">
        <v>14.1</v>
      </c>
      <c r="L714">
        <v>1253.0703940740743</v>
      </c>
      <c r="M714">
        <v>383.26014222222233</v>
      </c>
      <c r="N714">
        <v>-15.4</v>
      </c>
      <c r="O714">
        <v>63.2</v>
      </c>
      <c r="P714">
        <v>9.8000000000000007</v>
      </c>
      <c r="Q714">
        <v>11</v>
      </c>
      <c r="R714">
        <v>31.5</v>
      </c>
    </row>
    <row r="715" spans="1:18">
      <c r="A715" t="s">
        <v>7710</v>
      </c>
      <c r="B715" t="s">
        <v>8276</v>
      </c>
      <c r="C715" s="607" t="s">
        <v>8868</v>
      </c>
      <c r="D715">
        <v>320</v>
      </c>
      <c r="E715">
        <v>16</v>
      </c>
      <c r="F715">
        <v>107</v>
      </c>
      <c r="G715">
        <v>25.817773333333331</v>
      </c>
      <c r="H715">
        <v>4.5999999999999996</v>
      </c>
      <c r="I715">
        <v>56125.594202898552</v>
      </c>
      <c r="J715">
        <v>46</v>
      </c>
      <c r="K715">
        <v>15</v>
      </c>
      <c r="L715">
        <v>1187.6175733333332</v>
      </c>
      <c r="M715">
        <v>387.26659999999998</v>
      </c>
      <c r="N715">
        <v>-8</v>
      </c>
      <c r="O715">
        <v>62.3</v>
      </c>
      <c r="P715">
        <v>9.9</v>
      </c>
      <c r="Q715">
        <v>11.9</v>
      </c>
      <c r="R715">
        <v>33.299999999999997</v>
      </c>
    </row>
    <row r="716" spans="1:18">
      <c r="A716" t="s">
        <v>7798</v>
      </c>
      <c r="B716" t="s">
        <v>8274</v>
      </c>
      <c r="C716" s="607" t="s">
        <v>8868</v>
      </c>
      <c r="D716">
        <v>320</v>
      </c>
      <c r="E716">
        <v>17</v>
      </c>
      <c r="F716">
        <v>102</v>
      </c>
      <c r="G716">
        <v>33.078266666666671</v>
      </c>
      <c r="H716">
        <v>4.5999999999999996</v>
      </c>
      <c r="I716">
        <v>71909.275362318862</v>
      </c>
      <c r="J716">
        <v>47.9</v>
      </c>
      <c r="K716">
        <v>12.5</v>
      </c>
      <c r="L716">
        <v>1584.4489733333335</v>
      </c>
      <c r="M716">
        <v>413.47833333333341</v>
      </c>
      <c r="N716">
        <v>-12.3</v>
      </c>
      <c r="O716">
        <v>60.7</v>
      </c>
      <c r="P716">
        <v>10.8</v>
      </c>
      <c r="Q716">
        <v>11.7</v>
      </c>
      <c r="R716">
        <v>28.9</v>
      </c>
    </row>
    <row r="717" spans="1:18">
      <c r="A717" t="s">
        <v>7779</v>
      </c>
      <c r="B717" t="s">
        <v>8274</v>
      </c>
      <c r="C717" s="607" t="s">
        <v>8868</v>
      </c>
      <c r="D717">
        <v>320</v>
      </c>
      <c r="E717">
        <v>18</v>
      </c>
      <c r="F717">
        <v>100</v>
      </c>
      <c r="G717">
        <v>25.029345185185182</v>
      </c>
      <c r="H717">
        <v>5</v>
      </c>
      <c r="I717">
        <v>50058.690370370365</v>
      </c>
      <c r="J717">
        <v>45.2</v>
      </c>
      <c r="K717">
        <v>15.5</v>
      </c>
      <c r="L717">
        <v>1131.3264023703703</v>
      </c>
      <c r="M717">
        <v>387.95485037037031</v>
      </c>
      <c r="N717">
        <v>-12.5</v>
      </c>
      <c r="O717">
        <v>60.3</v>
      </c>
      <c r="P717">
        <v>10.7</v>
      </c>
      <c r="Q717">
        <v>12.6</v>
      </c>
      <c r="R717">
        <v>34</v>
      </c>
    </row>
    <row r="718" spans="1:18">
      <c r="A718" t="s">
        <v>7733</v>
      </c>
      <c r="B718" t="s">
        <v>8274</v>
      </c>
      <c r="C718" s="607" t="s">
        <v>8868</v>
      </c>
      <c r="D718">
        <v>320</v>
      </c>
      <c r="E718">
        <v>19</v>
      </c>
      <c r="F718">
        <v>107</v>
      </c>
      <c r="G718">
        <v>23.380622222222222</v>
      </c>
      <c r="H718">
        <v>4.5</v>
      </c>
      <c r="I718">
        <v>51956.938271604937</v>
      </c>
      <c r="J718">
        <v>46.7</v>
      </c>
      <c r="K718">
        <v>13.7</v>
      </c>
      <c r="L718">
        <v>1091.8750577777778</v>
      </c>
      <c r="M718">
        <v>320.31452444444443</v>
      </c>
      <c r="N718">
        <v>-10.3</v>
      </c>
      <c r="O718">
        <v>61.4</v>
      </c>
      <c r="P718">
        <v>9.6</v>
      </c>
      <c r="Q718">
        <v>12.9</v>
      </c>
      <c r="R718">
        <v>31</v>
      </c>
    </row>
    <row r="719" spans="1:18">
      <c r="A719" t="s">
        <v>7758</v>
      </c>
      <c r="B719" t="s">
        <v>8274</v>
      </c>
      <c r="C719" s="607" t="s">
        <v>8868</v>
      </c>
      <c r="D719">
        <v>320</v>
      </c>
      <c r="E719">
        <v>20</v>
      </c>
      <c r="F719">
        <v>101</v>
      </c>
      <c r="G719">
        <v>23.199648888888891</v>
      </c>
      <c r="H719">
        <v>4.4000000000000004</v>
      </c>
      <c r="I719">
        <v>52726.474747474749</v>
      </c>
      <c r="J719">
        <v>47.7</v>
      </c>
      <c r="K719">
        <v>13.5</v>
      </c>
      <c r="L719">
        <v>1106.6232520000001</v>
      </c>
      <c r="M719">
        <v>313.19526000000002</v>
      </c>
      <c r="N719">
        <v>-1.7</v>
      </c>
      <c r="O719">
        <v>62.8</v>
      </c>
      <c r="P719">
        <v>8.8000000000000007</v>
      </c>
      <c r="Q719">
        <v>24.3</v>
      </c>
      <c r="R719">
        <v>31.2</v>
      </c>
    </row>
    <row r="720" spans="1:18">
      <c r="A720" t="s">
        <v>8883</v>
      </c>
      <c r="B720" t="s">
        <v>8274</v>
      </c>
      <c r="C720" s="607" t="s">
        <v>8868</v>
      </c>
      <c r="D720">
        <v>320</v>
      </c>
      <c r="E720">
        <v>21</v>
      </c>
      <c r="F720">
        <v>107</v>
      </c>
      <c r="G720">
        <v>12.301831111111111</v>
      </c>
      <c r="H720">
        <v>4.5</v>
      </c>
      <c r="I720">
        <v>27337.402469135803</v>
      </c>
      <c r="J720">
        <v>48</v>
      </c>
      <c r="K720">
        <v>14.6</v>
      </c>
      <c r="L720">
        <v>590.48789333333332</v>
      </c>
      <c r="M720">
        <v>179.60673422222223</v>
      </c>
      <c r="N720">
        <v>28.9</v>
      </c>
      <c r="O720">
        <v>68.8</v>
      </c>
      <c r="P720">
        <v>3.8</v>
      </c>
      <c r="Q720">
        <v>61.4</v>
      </c>
      <c r="R720">
        <v>33.9</v>
      </c>
    </row>
    <row r="721" spans="1:18">
      <c r="A721" t="s">
        <v>7747</v>
      </c>
      <c r="B721" t="s">
        <v>8274</v>
      </c>
      <c r="C721" s="607" t="s">
        <v>8868</v>
      </c>
      <c r="D721">
        <v>320</v>
      </c>
      <c r="E721">
        <v>22</v>
      </c>
      <c r="F721">
        <v>108</v>
      </c>
      <c r="G721" t="s">
        <v>8294</v>
      </c>
      <c r="H721">
        <v>3.8</v>
      </c>
      <c r="I721" t="s">
        <v>8294</v>
      </c>
      <c r="J721">
        <v>47.7</v>
      </c>
      <c r="K721">
        <v>13.8</v>
      </c>
      <c r="L721" t="s">
        <v>8294</v>
      </c>
      <c r="M721" t="s">
        <v>8294</v>
      </c>
      <c r="N721">
        <v>-10.9</v>
      </c>
      <c r="O721">
        <v>62.2</v>
      </c>
      <c r="P721">
        <v>10.1</v>
      </c>
      <c r="Q721">
        <v>9.8000000000000007</v>
      </c>
      <c r="R721">
        <v>31.8</v>
      </c>
    </row>
    <row r="722" spans="1:18">
      <c r="A722" t="s">
        <v>7793</v>
      </c>
      <c r="B722" t="s">
        <v>8276</v>
      </c>
      <c r="C722" s="607" t="s">
        <v>8868</v>
      </c>
      <c r="D722">
        <v>321</v>
      </c>
      <c r="E722">
        <v>11</v>
      </c>
      <c r="F722">
        <v>102</v>
      </c>
      <c r="G722">
        <v>29.45226666666667</v>
      </c>
      <c r="H722">
        <v>4.9000000000000004</v>
      </c>
      <c r="I722">
        <v>60106.666666666672</v>
      </c>
      <c r="J722">
        <v>46.6</v>
      </c>
      <c r="K722">
        <v>14.3</v>
      </c>
      <c r="L722">
        <v>1372.4756266666668</v>
      </c>
      <c r="M722">
        <v>421.1674133333334</v>
      </c>
      <c r="N722">
        <v>-11.6</v>
      </c>
      <c r="O722">
        <v>63.1</v>
      </c>
      <c r="P722">
        <v>10</v>
      </c>
      <c r="Q722">
        <v>6.8</v>
      </c>
      <c r="R722">
        <v>32.200000000000003</v>
      </c>
    </row>
    <row r="723" spans="1:18">
      <c r="A723" t="s">
        <v>7715</v>
      </c>
      <c r="B723" t="s">
        <v>8276</v>
      </c>
      <c r="C723" s="607" t="s">
        <v>8868</v>
      </c>
      <c r="D723">
        <v>321</v>
      </c>
      <c r="E723">
        <v>12</v>
      </c>
      <c r="F723">
        <v>107</v>
      </c>
      <c r="G723">
        <v>22.45768</v>
      </c>
      <c r="H723">
        <v>4.9000000000000004</v>
      </c>
      <c r="I723">
        <v>45832</v>
      </c>
      <c r="J723">
        <v>46.9</v>
      </c>
      <c r="K723">
        <v>14.8</v>
      </c>
      <c r="L723">
        <v>1053.2651920000001</v>
      </c>
      <c r="M723">
        <v>332.37366400000002</v>
      </c>
      <c r="N723">
        <v>-11.7</v>
      </c>
      <c r="O723">
        <v>61.3</v>
      </c>
      <c r="P723">
        <v>9.4</v>
      </c>
      <c r="Q723">
        <v>13.8</v>
      </c>
      <c r="R723">
        <v>33.4</v>
      </c>
    </row>
    <row r="724" spans="1:18">
      <c r="A724" t="s">
        <v>7777</v>
      </c>
      <c r="B724" t="s">
        <v>8276</v>
      </c>
      <c r="C724" s="607" t="s">
        <v>8868</v>
      </c>
      <c r="D724">
        <v>321</v>
      </c>
      <c r="E724">
        <v>13</v>
      </c>
      <c r="F724">
        <v>105</v>
      </c>
      <c r="G724">
        <v>29.953954074074073</v>
      </c>
      <c r="H724">
        <v>4.9000000000000004</v>
      </c>
      <c r="I724">
        <v>61130.518518518511</v>
      </c>
      <c r="J724">
        <v>47.1</v>
      </c>
      <c r="K724">
        <v>13</v>
      </c>
      <c r="L724">
        <v>1410.831236888889</v>
      </c>
      <c r="M724">
        <v>389.40140296296295</v>
      </c>
      <c r="N724">
        <v>-8</v>
      </c>
      <c r="O724">
        <v>62.9</v>
      </c>
      <c r="P724">
        <v>8.4</v>
      </c>
      <c r="Q724">
        <v>23.7</v>
      </c>
      <c r="R724">
        <v>29.7</v>
      </c>
    </row>
    <row r="725" spans="1:18">
      <c r="A725" t="s">
        <v>8882</v>
      </c>
      <c r="B725" t="s">
        <v>8276</v>
      </c>
      <c r="C725" s="607" t="s">
        <v>8868</v>
      </c>
      <c r="D725">
        <v>321</v>
      </c>
      <c r="E725">
        <v>14</v>
      </c>
      <c r="F725">
        <v>108</v>
      </c>
      <c r="G725">
        <v>14.143069629629631</v>
      </c>
      <c r="H725">
        <v>4.7</v>
      </c>
      <c r="I725">
        <v>30091.637509850276</v>
      </c>
      <c r="J725">
        <v>48</v>
      </c>
      <c r="K725">
        <v>15</v>
      </c>
      <c r="L725">
        <v>678.86734222222231</v>
      </c>
      <c r="M725">
        <v>212.14604444444447</v>
      </c>
      <c r="N725">
        <v>18.2</v>
      </c>
      <c r="O725">
        <v>67.8</v>
      </c>
      <c r="P725">
        <v>5.6</v>
      </c>
      <c r="Q725">
        <v>50.9</v>
      </c>
      <c r="R725">
        <v>34.799999999999997</v>
      </c>
    </row>
    <row r="726" spans="1:18">
      <c r="A726" t="s">
        <v>7675</v>
      </c>
      <c r="B726" t="s">
        <v>8276</v>
      </c>
      <c r="C726" s="607" t="s">
        <v>8868</v>
      </c>
      <c r="D726">
        <v>321</v>
      </c>
      <c r="E726">
        <v>15</v>
      </c>
      <c r="F726">
        <v>103</v>
      </c>
      <c r="G726">
        <v>30.454044444444445</v>
      </c>
      <c r="H726">
        <v>4.4000000000000004</v>
      </c>
      <c r="I726">
        <v>69213.737373737371</v>
      </c>
      <c r="J726">
        <v>49.4</v>
      </c>
      <c r="K726">
        <v>13.2</v>
      </c>
      <c r="L726">
        <v>1504.4297955555555</v>
      </c>
      <c r="M726">
        <v>401.99338666666665</v>
      </c>
      <c r="N726">
        <v>-1.7</v>
      </c>
      <c r="O726">
        <v>66.5</v>
      </c>
      <c r="P726">
        <v>7.5</v>
      </c>
      <c r="Q726">
        <v>23.5</v>
      </c>
      <c r="R726">
        <v>31.7</v>
      </c>
    </row>
    <row r="727" spans="1:18">
      <c r="A727" t="s">
        <v>7752</v>
      </c>
      <c r="B727" t="s">
        <v>8276</v>
      </c>
      <c r="C727" s="607" t="s">
        <v>8868</v>
      </c>
      <c r="D727">
        <v>321</v>
      </c>
      <c r="E727">
        <v>16</v>
      </c>
      <c r="F727">
        <v>111</v>
      </c>
      <c r="G727">
        <v>12.408542222222222</v>
      </c>
      <c r="H727">
        <v>4.7</v>
      </c>
      <c r="I727">
        <v>26401.153664302597</v>
      </c>
      <c r="J727">
        <v>48.1</v>
      </c>
      <c r="K727">
        <v>14.5</v>
      </c>
      <c r="L727">
        <v>596.85088088888892</v>
      </c>
      <c r="M727">
        <v>179.92386222222223</v>
      </c>
      <c r="N727">
        <v>5.2</v>
      </c>
      <c r="O727">
        <v>65.900000000000006</v>
      </c>
      <c r="P727">
        <v>6.7</v>
      </c>
      <c r="Q727">
        <v>36.6</v>
      </c>
      <c r="R727">
        <v>33.9</v>
      </c>
    </row>
    <row r="728" spans="1:18">
      <c r="A728" t="s">
        <v>7770</v>
      </c>
      <c r="B728" t="s">
        <v>8274</v>
      </c>
      <c r="C728" s="607" t="s">
        <v>8868</v>
      </c>
      <c r="D728">
        <v>321</v>
      </c>
      <c r="E728">
        <v>17</v>
      </c>
      <c r="F728">
        <v>104</v>
      </c>
      <c r="G728">
        <v>21.614879999999999</v>
      </c>
      <c r="H728">
        <v>4.5</v>
      </c>
      <c r="I728">
        <v>48033.066666666666</v>
      </c>
      <c r="J728">
        <v>47.1</v>
      </c>
      <c r="K728">
        <v>13.5</v>
      </c>
      <c r="L728">
        <v>1018.060848</v>
      </c>
      <c r="M728">
        <v>291.80088000000001</v>
      </c>
      <c r="N728">
        <v>-13.1</v>
      </c>
      <c r="O728">
        <v>62.8</v>
      </c>
      <c r="P728">
        <v>9.1</v>
      </c>
      <c r="Q728">
        <v>11.5</v>
      </c>
      <c r="R728">
        <v>30.8</v>
      </c>
    </row>
    <row r="729" spans="1:18">
      <c r="A729" t="s">
        <v>7681</v>
      </c>
      <c r="B729" t="s">
        <v>8274</v>
      </c>
      <c r="C729" s="607" t="s">
        <v>8868</v>
      </c>
      <c r="D729">
        <v>321</v>
      </c>
      <c r="E729">
        <v>18</v>
      </c>
      <c r="F729">
        <v>103</v>
      </c>
      <c r="G729">
        <v>20.56983703703704</v>
      </c>
      <c r="H729">
        <v>4.5</v>
      </c>
      <c r="I729">
        <v>45710.748971193418</v>
      </c>
      <c r="J729">
        <v>47.5</v>
      </c>
      <c r="K729">
        <v>13.2</v>
      </c>
      <c r="L729">
        <v>977.06725925925934</v>
      </c>
      <c r="M729">
        <v>271.52184888888888</v>
      </c>
      <c r="N729">
        <v>-10.3</v>
      </c>
      <c r="O729">
        <v>61.5</v>
      </c>
      <c r="P729">
        <v>9.8000000000000007</v>
      </c>
      <c r="Q729">
        <v>13.3</v>
      </c>
      <c r="R729">
        <v>30.3</v>
      </c>
    </row>
    <row r="730" spans="1:18">
      <c r="A730" t="s">
        <v>7804</v>
      </c>
      <c r="B730" t="s">
        <v>8274</v>
      </c>
      <c r="C730" s="607" t="s">
        <v>8868</v>
      </c>
      <c r="D730">
        <v>321</v>
      </c>
      <c r="E730">
        <v>19</v>
      </c>
      <c r="F730" t="s">
        <v>8294</v>
      </c>
      <c r="G730" t="s">
        <v>8294</v>
      </c>
      <c r="H730" t="s">
        <v>8294</v>
      </c>
      <c r="I730" t="s">
        <v>8294</v>
      </c>
      <c r="J730" t="s">
        <v>8294</v>
      </c>
      <c r="K730" t="s">
        <v>8294</v>
      </c>
      <c r="L730" t="s">
        <v>8294</v>
      </c>
      <c r="M730" t="s">
        <v>8294</v>
      </c>
      <c r="N730" t="s">
        <v>8294</v>
      </c>
      <c r="O730" t="s">
        <v>8294</v>
      </c>
      <c r="P730" t="s">
        <v>8294</v>
      </c>
      <c r="Q730" t="s">
        <v>8294</v>
      </c>
      <c r="R730" t="s">
        <v>8294</v>
      </c>
    </row>
    <row r="731" spans="1:18">
      <c r="A731" t="s">
        <v>7671</v>
      </c>
      <c r="B731" t="s">
        <v>8274</v>
      </c>
      <c r="C731" s="607" t="s">
        <v>8868</v>
      </c>
      <c r="D731">
        <v>321</v>
      </c>
      <c r="E731">
        <v>20</v>
      </c>
      <c r="F731">
        <v>106</v>
      </c>
      <c r="G731">
        <v>23.365160000000003</v>
      </c>
      <c r="H731">
        <v>4.3</v>
      </c>
      <c r="I731">
        <v>54337.581395348854</v>
      </c>
      <c r="J731">
        <v>46.7</v>
      </c>
      <c r="K731">
        <v>12.9</v>
      </c>
      <c r="L731">
        <v>1091.1529720000003</v>
      </c>
      <c r="M731">
        <v>301.41056400000002</v>
      </c>
      <c r="N731">
        <v>-11.1</v>
      </c>
      <c r="O731">
        <v>64.5</v>
      </c>
      <c r="P731">
        <v>8.4</v>
      </c>
      <c r="Q731">
        <v>9.6</v>
      </c>
      <c r="R731">
        <v>29</v>
      </c>
    </row>
    <row r="732" spans="1:18">
      <c r="A732" t="s">
        <v>7754</v>
      </c>
      <c r="B732" t="s">
        <v>8274</v>
      </c>
      <c r="C732" s="607" t="s">
        <v>8868</v>
      </c>
      <c r="D732">
        <v>321</v>
      </c>
      <c r="E732">
        <v>21</v>
      </c>
      <c r="F732">
        <v>102</v>
      </c>
      <c r="G732">
        <v>23.667653333333334</v>
      </c>
      <c r="H732">
        <v>4.4000000000000004</v>
      </c>
      <c r="I732">
        <v>53790.121212121208</v>
      </c>
      <c r="J732">
        <v>47.3</v>
      </c>
      <c r="K732">
        <v>12.3</v>
      </c>
      <c r="L732">
        <v>1119.4800026666667</v>
      </c>
      <c r="M732">
        <v>291.11213600000002</v>
      </c>
      <c r="N732">
        <v>-13.4</v>
      </c>
      <c r="O732">
        <v>63.6</v>
      </c>
      <c r="P732">
        <v>9.3000000000000007</v>
      </c>
      <c r="Q732">
        <v>12.4</v>
      </c>
      <c r="R732">
        <v>28</v>
      </c>
    </row>
    <row r="733" spans="1:18">
      <c r="A733" t="s">
        <v>7686</v>
      </c>
      <c r="B733" t="s">
        <v>8274</v>
      </c>
      <c r="C733" s="607" t="s">
        <v>8868</v>
      </c>
      <c r="D733">
        <v>321</v>
      </c>
      <c r="E733">
        <v>22</v>
      </c>
      <c r="F733">
        <v>101</v>
      </c>
      <c r="G733">
        <v>17.297362962962961</v>
      </c>
      <c r="H733">
        <v>4.3</v>
      </c>
      <c r="I733">
        <v>40226.425495262702</v>
      </c>
      <c r="J733">
        <v>47.2</v>
      </c>
      <c r="K733">
        <v>13.1</v>
      </c>
      <c r="L733">
        <v>816.43553185185181</v>
      </c>
      <c r="M733">
        <v>226.59545481481479</v>
      </c>
      <c r="N733">
        <v>-12.9</v>
      </c>
      <c r="O733">
        <v>62.2</v>
      </c>
      <c r="P733">
        <v>9.9</v>
      </c>
      <c r="Q733">
        <v>14.6</v>
      </c>
      <c r="R733">
        <v>29.9</v>
      </c>
    </row>
    <row r="734" spans="1:18">
      <c r="A734" t="s">
        <v>7787</v>
      </c>
      <c r="B734" t="s">
        <v>8276</v>
      </c>
      <c r="C734" s="607" t="s">
        <v>8868</v>
      </c>
      <c r="D734">
        <v>322</v>
      </c>
      <c r="E734">
        <v>11</v>
      </c>
      <c r="F734">
        <v>105</v>
      </c>
      <c r="G734">
        <v>34.766044444444447</v>
      </c>
      <c r="H734">
        <v>4.5</v>
      </c>
      <c r="I734">
        <v>77257.876543209873</v>
      </c>
      <c r="J734">
        <v>47.1</v>
      </c>
      <c r="K734">
        <v>13.3</v>
      </c>
      <c r="L734">
        <v>1637.4806933333334</v>
      </c>
      <c r="M734">
        <v>462.38839111111116</v>
      </c>
      <c r="N734">
        <v>-12.2</v>
      </c>
      <c r="O734">
        <v>62.6</v>
      </c>
      <c r="P734">
        <v>9.6999999999999993</v>
      </c>
      <c r="Q734">
        <v>11.2</v>
      </c>
      <c r="R734">
        <v>30.3</v>
      </c>
    </row>
    <row r="735" spans="1:18">
      <c r="A735" t="s">
        <v>7757</v>
      </c>
      <c r="B735" t="s">
        <v>8276</v>
      </c>
      <c r="C735" s="607" t="s">
        <v>8868</v>
      </c>
      <c r="D735">
        <v>322</v>
      </c>
      <c r="E735">
        <v>12</v>
      </c>
      <c r="F735">
        <v>104</v>
      </c>
      <c r="G735">
        <v>35.663288888888886</v>
      </c>
      <c r="H735">
        <v>4.9000000000000004</v>
      </c>
      <c r="I735">
        <v>72782.222222222219</v>
      </c>
      <c r="J735">
        <v>48.1</v>
      </c>
      <c r="K735">
        <v>13.2</v>
      </c>
      <c r="L735">
        <v>1715.4041955555554</v>
      </c>
      <c r="M735">
        <v>470.75541333333325</v>
      </c>
      <c r="N735">
        <v>-10.9</v>
      </c>
      <c r="O735">
        <v>66.900000000000006</v>
      </c>
      <c r="P735">
        <v>8.6</v>
      </c>
      <c r="Q735">
        <v>14.2</v>
      </c>
      <c r="R735">
        <v>30.8</v>
      </c>
    </row>
    <row r="736" spans="1:18">
      <c r="A736" t="s">
        <v>7690</v>
      </c>
      <c r="B736" t="s">
        <v>8276</v>
      </c>
      <c r="C736" s="607" t="s">
        <v>8868</v>
      </c>
      <c r="D736">
        <v>322</v>
      </c>
      <c r="E736">
        <v>13</v>
      </c>
      <c r="F736">
        <v>110</v>
      </c>
      <c r="G736">
        <v>22.033811851851855</v>
      </c>
      <c r="H736">
        <v>4.5999999999999996</v>
      </c>
      <c r="I736">
        <v>47899.590982286645</v>
      </c>
      <c r="J736">
        <v>47</v>
      </c>
      <c r="K736">
        <v>14.5</v>
      </c>
      <c r="L736">
        <v>1035.5891570370372</v>
      </c>
      <c r="M736">
        <v>319.4902718518519</v>
      </c>
      <c r="N736">
        <v>-11.1</v>
      </c>
      <c r="O736">
        <v>67</v>
      </c>
      <c r="P736">
        <v>8</v>
      </c>
      <c r="Q736">
        <v>12.5</v>
      </c>
      <c r="R736">
        <v>33</v>
      </c>
    </row>
    <row r="737" spans="1:18">
      <c r="A737" t="s">
        <v>7774</v>
      </c>
      <c r="B737" t="s">
        <v>8276</v>
      </c>
      <c r="C737" s="607" t="s">
        <v>8868</v>
      </c>
      <c r="D737">
        <v>322</v>
      </c>
      <c r="E737">
        <v>14</v>
      </c>
      <c r="F737">
        <v>104</v>
      </c>
      <c r="G737">
        <v>28.548271111111106</v>
      </c>
      <c r="H737">
        <v>4.4000000000000004</v>
      </c>
      <c r="I737">
        <v>64882.434343434332</v>
      </c>
      <c r="J737">
        <v>47.5</v>
      </c>
      <c r="K737">
        <v>13.1</v>
      </c>
      <c r="L737">
        <v>1356.0428777777774</v>
      </c>
      <c r="M737">
        <v>373.98235155555545</v>
      </c>
      <c r="N737">
        <v>-12.8</v>
      </c>
      <c r="O737">
        <v>62.6</v>
      </c>
      <c r="P737">
        <v>9.1</v>
      </c>
      <c r="Q737">
        <v>11.8</v>
      </c>
      <c r="R737">
        <v>30.1</v>
      </c>
    </row>
    <row r="738" spans="1:18">
      <c r="A738" t="s">
        <v>7804</v>
      </c>
      <c r="B738" t="s">
        <v>8276</v>
      </c>
      <c r="C738" s="607" t="s">
        <v>8868</v>
      </c>
      <c r="D738">
        <v>322</v>
      </c>
      <c r="E738">
        <v>15</v>
      </c>
      <c r="F738" t="s">
        <v>8294</v>
      </c>
      <c r="G738" t="s">
        <v>8294</v>
      </c>
      <c r="H738" t="s">
        <v>8294</v>
      </c>
      <c r="I738" t="s">
        <v>8294</v>
      </c>
      <c r="J738" t="s">
        <v>8294</v>
      </c>
      <c r="K738" t="s">
        <v>8294</v>
      </c>
      <c r="L738" t="s">
        <v>8294</v>
      </c>
      <c r="M738" t="s">
        <v>8294</v>
      </c>
      <c r="N738" t="s">
        <v>8294</v>
      </c>
      <c r="O738" t="s">
        <v>8294</v>
      </c>
      <c r="P738" t="s">
        <v>8294</v>
      </c>
      <c r="Q738" t="s">
        <v>8294</v>
      </c>
      <c r="R738" t="s">
        <v>8294</v>
      </c>
    </row>
    <row r="739" spans="1:18">
      <c r="A739" t="s">
        <v>8877</v>
      </c>
      <c r="B739" t="s">
        <v>8276</v>
      </c>
      <c r="C739" s="607" t="s">
        <v>8868</v>
      </c>
      <c r="D739">
        <v>322</v>
      </c>
      <c r="E739">
        <v>16</v>
      </c>
      <c r="F739">
        <v>107</v>
      </c>
      <c r="G739">
        <v>17.878974814814814</v>
      </c>
      <c r="H739">
        <v>4.4000000000000004</v>
      </c>
      <c r="I739">
        <v>40634.033670033663</v>
      </c>
      <c r="J739">
        <v>46.4</v>
      </c>
      <c r="K739">
        <v>16.100000000000001</v>
      </c>
      <c r="L739">
        <v>829.58443140740735</v>
      </c>
      <c r="M739">
        <v>287.85149451851851</v>
      </c>
      <c r="N739">
        <v>21.1</v>
      </c>
      <c r="O739">
        <v>65.5</v>
      </c>
      <c r="P739">
        <v>6.4</v>
      </c>
      <c r="Q739">
        <v>44.8</v>
      </c>
      <c r="R739">
        <v>36.200000000000003</v>
      </c>
    </row>
    <row r="740" spans="1:18">
      <c r="A740" t="s">
        <v>7737</v>
      </c>
      <c r="B740" t="s">
        <v>8274</v>
      </c>
      <c r="C740" s="607" t="s">
        <v>8868</v>
      </c>
      <c r="D740">
        <v>322</v>
      </c>
      <c r="E740">
        <v>17</v>
      </c>
      <c r="F740">
        <v>104</v>
      </c>
      <c r="G740">
        <v>24.856719999999999</v>
      </c>
      <c r="H740">
        <v>4.2</v>
      </c>
      <c r="I740">
        <v>59182.666666666657</v>
      </c>
      <c r="J740">
        <v>46.4</v>
      </c>
      <c r="K740">
        <v>14.1</v>
      </c>
      <c r="L740">
        <v>1153.3518079999999</v>
      </c>
      <c r="M740">
        <v>350.47975199999996</v>
      </c>
      <c r="N740">
        <v>-13.2</v>
      </c>
      <c r="O740">
        <v>59.6</v>
      </c>
      <c r="P740">
        <v>10.8</v>
      </c>
      <c r="Q740">
        <v>13.5</v>
      </c>
      <c r="R740">
        <v>31.6</v>
      </c>
    </row>
    <row r="741" spans="1:18">
      <c r="A741" t="s">
        <v>7738</v>
      </c>
      <c r="B741" t="s">
        <v>8274</v>
      </c>
      <c r="C741" s="607" t="s">
        <v>8868</v>
      </c>
      <c r="D741">
        <v>322</v>
      </c>
      <c r="E741">
        <v>18</v>
      </c>
      <c r="F741">
        <v>106</v>
      </c>
      <c r="G741">
        <v>25.08393481481481</v>
      </c>
      <c r="H741">
        <v>4.5</v>
      </c>
      <c r="I741">
        <v>55742.077366255136</v>
      </c>
      <c r="J741">
        <v>47.1</v>
      </c>
      <c r="K741">
        <v>13</v>
      </c>
      <c r="L741">
        <v>1181.4533297777775</v>
      </c>
      <c r="M741">
        <v>326.09115259259255</v>
      </c>
      <c r="N741">
        <v>-17.600000000000001</v>
      </c>
      <c r="O741">
        <v>59.1</v>
      </c>
      <c r="P741">
        <v>10.4</v>
      </c>
      <c r="Q741">
        <v>12.2</v>
      </c>
      <c r="R741">
        <v>29.5</v>
      </c>
    </row>
    <row r="742" spans="1:18">
      <c r="A742" t="s">
        <v>7756</v>
      </c>
      <c r="B742" t="s">
        <v>8274</v>
      </c>
      <c r="C742" s="607" t="s">
        <v>8868</v>
      </c>
      <c r="D742">
        <v>322</v>
      </c>
      <c r="E742">
        <v>19</v>
      </c>
      <c r="F742">
        <v>100</v>
      </c>
      <c r="G742">
        <v>20.72591111111111</v>
      </c>
      <c r="H742">
        <v>4.7</v>
      </c>
      <c r="I742">
        <v>44097.683215130019</v>
      </c>
      <c r="J742">
        <v>45.5</v>
      </c>
      <c r="K742">
        <v>13.9</v>
      </c>
      <c r="L742">
        <v>943.02895555555551</v>
      </c>
      <c r="M742">
        <v>288.09016444444444</v>
      </c>
      <c r="N742">
        <v>-14.9</v>
      </c>
      <c r="O742">
        <v>60.9</v>
      </c>
      <c r="P742">
        <v>9.6999999999999993</v>
      </c>
      <c r="Q742">
        <v>12.6</v>
      </c>
      <c r="R742">
        <v>30.6</v>
      </c>
    </row>
    <row r="743" spans="1:18">
      <c r="A743" t="s">
        <v>7723</v>
      </c>
      <c r="B743" t="s">
        <v>8274</v>
      </c>
      <c r="C743" s="607" t="s">
        <v>8868</v>
      </c>
      <c r="D743">
        <v>322</v>
      </c>
      <c r="E743">
        <v>20</v>
      </c>
      <c r="F743">
        <v>101</v>
      </c>
      <c r="G743">
        <v>21.014466666666667</v>
      </c>
      <c r="H743">
        <v>4.5999999999999996</v>
      </c>
      <c r="I743">
        <v>45683.6231884058</v>
      </c>
      <c r="J743">
        <v>45.9</v>
      </c>
      <c r="K743">
        <v>13.8</v>
      </c>
      <c r="L743">
        <v>964.56402000000003</v>
      </c>
      <c r="M743">
        <v>289.99964</v>
      </c>
      <c r="N743">
        <v>0.2</v>
      </c>
      <c r="O743">
        <v>60.5</v>
      </c>
      <c r="P743">
        <v>8.9</v>
      </c>
      <c r="Q743">
        <v>22.6</v>
      </c>
      <c r="R743">
        <v>30.6</v>
      </c>
    </row>
    <row r="744" spans="1:18">
      <c r="A744" t="s">
        <v>7741</v>
      </c>
      <c r="B744" t="s">
        <v>8274</v>
      </c>
      <c r="C744" s="607" t="s">
        <v>8868</v>
      </c>
      <c r="D744">
        <v>322</v>
      </c>
      <c r="E744">
        <v>21</v>
      </c>
      <c r="F744">
        <v>108</v>
      </c>
      <c r="G744">
        <v>11.900684444444444</v>
      </c>
      <c r="H744">
        <v>4.3</v>
      </c>
      <c r="I744">
        <v>27676.010335917312</v>
      </c>
      <c r="J744">
        <v>46.9</v>
      </c>
      <c r="K744">
        <v>14.2</v>
      </c>
      <c r="L744">
        <v>558.1421004444444</v>
      </c>
      <c r="M744">
        <v>168.9897191111111</v>
      </c>
      <c r="N744">
        <v>4.8</v>
      </c>
      <c r="O744">
        <v>62.4</v>
      </c>
      <c r="P744">
        <v>7.3</v>
      </c>
      <c r="Q744">
        <v>34</v>
      </c>
      <c r="R744">
        <v>32.200000000000003</v>
      </c>
    </row>
    <row r="745" spans="1:18">
      <c r="A745" t="s">
        <v>7731</v>
      </c>
      <c r="B745" t="s">
        <v>8274</v>
      </c>
      <c r="C745" s="607" t="s">
        <v>8868</v>
      </c>
      <c r="D745">
        <v>322</v>
      </c>
      <c r="E745">
        <v>22</v>
      </c>
      <c r="F745">
        <v>105</v>
      </c>
      <c r="G745">
        <v>25.645511111111112</v>
      </c>
      <c r="H745">
        <v>4.8</v>
      </c>
      <c r="I745">
        <v>53428.148148148153</v>
      </c>
      <c r="J745">
        <v>46.9</v>
      </c>
      <c r="K745">
        <v>14</v>
      </c>
      <c r="L745">
        <v>1202.7744711111111</v>
      </c>
      <c r="M745">
        <v>359.03715555555556</v>
      </c>
      <c r="N745">
        <v>-13.2</v>
      </c>
      <c r="O745">
        <v>59.5</v>
      </c>
      <c r="P745">
        <v>10.4</v>
      </c>
      <c r="Q745">
        <v>16.7</v>
      </c>
      <c r="R745">
        <v>31.7</v>
      </c>
    </row>
    <row r="746" spans="1:18">
      <c r="A746" t="s">
        <v>7802</v>
      </c>
      <c r="B746" t="s">
        <v>8276</v>
      </c>
      <c r="C746" s="607" t="s">
        <v>8868</v>
      </c>
      <c r="D746">
        <v>323</v>
      </c>
      <c r="E746">
        <v>11</v>
      </c>
      <c r="F746">
        <v>105</v>
      </c>
      <c r="G746">
        <v>34.319600000000001</v>
      </c>
      <c r="H746">
        <v>4.3</v>
      </c>
      <c r="I746">
        <v>79813.023255813954</v>
      </c>
      <c r="J746">
        <v>46.5</v>
      </c>
      <c r="K746">
        <v>12.7</v>
      </c>
      <c r="L746">
        <v>1595.8614</v>
      </c>
      <c r="M746">
        <v>435.85892000000001</v>
      </c>
      <c r="N746">
        <v>-14.8</v>
      </c>
      <c r="O746">
        <v>62</v>
      </c>
      <c r="P746">
        <v>9.6</v>
      </c>
      <c r="Q746">
        <v>11.8</v>
      </c>
      <c r="R746">
        <v>28.6</v>
      </c>
    </row>
    <row r="747" spans="1:18">
      <c r="A747" t="s">
        <v>8876</v>
      </c>
      <c r="B747" t="s">
        <v>8276</v>
      </c>
      <c r="C747" s="607" t="s">
        <v>8868</v>
      </c>
      <c r="D747">
        <v>323</v>
      </c>
      <c r="E747">
        <v>12</v>
      </c>
      <c r="F747">
        <v>104</v>
      </c>
      <c r="G747">
        <v>24.109451851851851</v>
      </c>
      <c r="H747">
        <v>3.9</v>
      </c>
      <c r="I747">
        <v>61819.107312440647</v>
      </c>
      <c r="J747">
        <v>47</v>
      </c>
      <c r="K747">
        <v>13.9</v>
      </c>
      <c r="L747">
        <v>1133.1442370370371</v>
      </c>
      <c r="M747">
        <v>335.12138074074073</v>
      </c>
      <c r="N747">
        <v>0.3</v>
      </c>
      <c r="O747">
        <v>61.2</v>
      </c>
      <c r="P747">
        <v>8.8000000000000007</v>
      </c>
      <c r="Q747">
        <v>25.6</v>
      </c>
      <c r="R747">
        <v>31.5</v>
      </c>
    </row>
    <row r="748" spans="1:18">
      <c r="A748" t="s">
        <v>7653</v>
      </c>
      <c r="B748" t="s">
        <v>8276</v>
      </c>
      <c r="C748" s="607" t="s">
        <v>8868</v>
      </c>
      <c r="D748">
        <v>323</v>
      </c>
      <c r="E748">
        <v>13</v>
      </c>
      <c r="F748">
        <v>107</v>
      </c>
      <c r="G748">
        <v>20.949205925925927</v>
      </c>
      <c r="H748">
        <v>4.5</v>
      </c>
      <c r="I748">
        <v>46553.790946502057</v>
      </c>
      <c r="J748">
        <v>50.1</v>
      </c>
      <c r="K748">
        <v>14.2</v>
      </c>
      <c r="L748">
        <v>1049.5552168888889</v>
      </c>
      <c r="M748">
        <v>297.47872414814816</v>
      </c>
      <c r="N748">
        <v>8.6999999999999993</v>
      </c>
      <c r="O748">
        <v>66</v>
      </c>
      <c r="P748">
        <v>6.4</v>
      </c>
      <c r="Q748">
        <v>32</v>
      </c>
      <c r="R748">
        <v>34.700000000000003</v>
      </c>
    </row>
    <row r="749" spans="1:18">
      <c r="A749" t="s">
        <v>7394</v>
      </c>
      <c r="B749" t="s">
        <v>8276</v>
      </c>
      <c r="C749" s="607" t="s">
        <v>8868</v>
      </c>
      <c r="D749">
        <v>323</v>
      </c>
      <c r="E749">
        <v>14</v>
      </c>
      <c r="F749">
        <v>103</v>
      </c>
      <c r="G749">
        <v>30.92095999999999</v>
      </c>
      <c r="H749">
        <v>4.0999999999999996</v>
      </c>
      <c r="I749">
        <v>75416.975609756089</v>
      </c>
      <c r="J749">
        <v>47.3</v>
      </c>
      <c r="K749">
        <v>14.3</v>
      </c>
      <c r="L749">
        <v>1462.5614079999993</v>
      </c>
      <c r="M749">
        <v>442.16972799999991</v>
      </c>
      <c r="N749">
        <v>-14.4</v>
      </c>
      <c r="O749">
        <v>61.1</v>
      </c>
      <c r="P749">
        <v>10</v>
      </c>
      <c r="Q749">
        <v>9.1</v>
      </c>
      <c r="R749">
        <v>32.799999999999997</v>
      </c>
    </row>
    <row r="750" spans="1:18">
      <c r="A750" t="s">
        <v>7780</v>
      </c>
      <c r="B750" t="s">
        <v>8276</v>
      </c>
      <c r="C750" s="607" t="s">
        <v>8868</v>
      </c>
      <c r="D750">
        <v>323</v>
      </c>
      <c r="E750">
        <v>15</v>
      </c>
      <c r="F750">
        <v>106</v>
      </c>
      <c r="G750">
        <v>31.923318518518524</v>
      </c>
      <c r="H750">
        <v>4.5999999999999996</v>
      </c>
      <c r="I750">
        <v>69398.51851851854</v>
      </c>
      <c r="J750">
        <v>48.3</v>
      </c>
      <c r="K750">
        <v>14.6</v>
      </c>
      <c r="L750">
        <v>1541.8962844444445</v>
      </c>
      <c r="M750">
        <v>466.08045037037044</v>
      </c>
      <c r="N750">
        <v>-5.9</v>
      </c>
      <c r="O750">
        <v>63.1</v>
      </c>
      <c r="P750">
        <v>8.4</v>
      </c>
      <c r="Q750">
        <v>22.5</v>
      </c>
      <c r="R750">
        <v>34.299999999999997</v>
      </c>
    </row>
    <row r="751" spans="1:18">
      <c r="A751" t="s">
        <v>8891</v>
      </c>
      <c r="B751" t="s">
        <v>8276</v>
      </c>
      <c r="C751" s="607" t="s">
        <v>8868</v>
      </c>
      <c r="D751">
        <v>323</v>
      </c>
      <c r="E751">
        <v>16</v>
      </c>
      <c r="F751">
        <v>105</v>
      </c>
      <c r="G751">
        <v>16.696296296296296</v>
      </c>
      <c r="H751">
        <v>4.4000000000000004</v>
      </c>
      <c r="I751">
        <v>37946.127946127941</v>
      </c>
      <c r="J751">
        <v>48.1</v>
      </c>
      <c r="K751">
        <v>14.1</v>
      </c>
      <c r="L751">
        <v>803.09185185185186</v>
      </c>
      <c r="M751">
        <v>235.41777777777776</v>
      </c>
      <c r="N751">
        <v>4.9000000000000004</v>
      </c>
      <c r="O751">
        <v>64.099999999999994</v>
      </c>
      <c r="P751">
        <v>7.8</v>
      </c>
      <c r="Q751">
        <v>32.200000000000003</v>
      </c>
      <c r="R751">
        <v>32.799999999999997</v>
      </c>
    </row>
    <row r="752" spans="1:18">
      <c r="A752" t="s">
        <v>7720</v>
      </c>
      <c r="B752" t="s">
        <v>8274</v>
      </c>
      <c r="C752" s="607" t="s">
        <v>8868</v>
      </c>
      <c r="D752">
        <v>323</v>
      </c>
      <c r="E752">
        <v>17</v>
      </c>
      <c r="F752">
        <v>99</v>
      </c>
      <c r="G752">
        <v>24.135657777777773</v>
      </c>
      <c r="H752">
        <v>4.2</v>
      </c>
      <c r="I752">
        <v>57465.851851851839</v>
      </c>
      <c r="J752">
        <v>48.7</v>
      </c>
      <c r="K752">
        <v>11.6</v>
      </c>
      <c r="L752">
        <v>1175.4065337777777</v>
      </c>
      <c r="M752">
        <v>279.97363022222214</v>
      </c>
      <c r="N752">
        <v>-15.3</v>
      </c>
      <c r="O752">
        <v>61.3</v>
      </c>
      <c r="P752">
        <v>9.6</v>
      </c>
      <c r="Q752">
        <v>9</v>
      </c>
      <c r="R752">
        <v>27.3</v>
      </c>
    </row>
    <row r="753" spans="1:18">
      <c r="A753" t="s">
        <v>7797</v>
      </c>
      <c r="B753" t="s">
        <v>8274</v>
      </c>
      <c r="C753" s="607" t="s">
        <v>8868</v>
      </c>
      <c r="D753">
        <v>323</v>
      </c>
      <c r="E753">
        <v>18</v>
      </c>
      <c r="F753">
        <v>102</v>
      </c>
      <c r="G753">
        <v>32.190459259259264</v>
      </c>
      <c r="H753">
        <v>4.2</v>
      </c>
      <c r="I753">
        <v>76643.950617283961</v>
      </c>
      <c r="J753">
        <v>48.6</v>
      </c>
      <c r="K753">
        <v>11.5</v>
      </c>
      <c r="L753">
        <v>1564.4563200000002</v>
      </c>
      <c r="M753">
        <v>370.19028148148152</v>
      </c>
      <c r="N753">
        <v>-12.6</v>
      </c>
      <c r="O753">
        <v>63</v>
      </c>
      <c r="P753">
        <v>8.6999999999999993</v>
      </c>
      <c r="Q753">
        <v>12.2</v>
      </c>
      <c r="R753">
        <v>27.1</v>
      </c>
    </row>
    <row r="754" spans="1:18">
      <c r="A754" t="s">
        <v>7742</v>
      </c>
      <c r="B754" t="s">
        <v>8274</v>
      </c>
      <c r="C754" s="607" t="s">
        <v>8868</v>
      </c>
      <c r="D754">
        <v>323</v>
      </c>
      <c r="E754">
        <v>19</v>
      </c>
      <c r="F754">
        <v>112</v>
      </c>
      <c r="G754" t="s">
        <v>8294</v>
      </c>
      <c r="H754">
        <v>4.5999999999999996</v>
      </c>
      <c r="I754" t="s">
        <v>8294</v>
      </c>
      <c r="J754">
        <v>48.8</v>
      </c>
      <c r="K754">
        <v>15.4</v>
      </c>
      <c r="L754" t="s">
        <v>8294</v>
      </c>
      <c r="M754" t="s">
        <v>8294</v>
      </c>
      <c r="N754">
        <v>24.6</v>
      </c>
      <c r="O754">
        <v>66.5</v>
      </c>
      <c r="P754">
        <v>4</v>
      </c>
      <c r="Q754">
        <v>69.099999999999994</v>
      </c>
      <c r="R754">
        <v>36.5</v>
      </c>
    </row>
    <row r="755" spans="1:18">
      <c r="A755" t="s">
        <v>8881</v>
      </c>
      <c r="B755" t="s">
        <v>8274</v>
      </c>
      <c r="C755" s="607" t="s">
        <v>8868</v>
      </c>
      <c r="D755">
        <v>323</v>
      </c>
      <c r="E755">
        <v>20</v>
      </c>
      <c r="F755">
        <v>108</v>
      </c>
      <c r="G755">
        <v>10.519465185185183</v>
      </c>
      <c r="H755">
        <v>4.7</v>
      </c>
      <c r="I755">
        <v>22381.84081954294</v>
      </c>
      <c r="J755">
        <v>49.3</v>
      </c>
      <c r="K755">
        <v>14.2</v>
      </c>
      <c r="L755">
        <v>518.60963362962946</v>
      </c>
      <c r="M755">
        <v>149.3764056296296</v>
      </c>
      <c r="N755">
        <v>16.600000000000001</v>
      </c>
      <c r="O755">
        <v>66.7</v>
      </c>
      <c r="P755">
        <v>5.2</v>
      </c>
      <c r="Q755">
        <v>52.4</v>
      </c>
      <c r="R755">
        <v>34</v>
      </c>
    </row>
    <row r="756" spans="1:18">
      <c r="A756" t="s">
        <v>7685</v>
      </c>
      <c r="B756" t="s">
        <v>8274</v>
      </c>
      <c r="C756" s="607" t="s">
        <v>8868</v>
      </c>
      <c r="D756">
        <v>323</v>
      </c>
      <c r="E756">
        <v>21</v>
      </c>
      <c r="F756">
        <v>107</v>
      </c>
      <c r="G756">
        <v>19.476737777777778</v>
      </c>
      <c r="H756">
        <v>5</v>
      </c>
      <c r="I756">
        <v>38953.475555555553</v>
      </c>
      <c r="J756">
        <v>46.8</v>
      </c>
      <c r="K756">
        <v>14.8</v>
      </c>
      <c r="L756">
        <v>911.51132799999993</v>
      </c>
      <c r="M756">
        <v>288.25571911111115</v>
      </c>
      <c r="N756">
        <v>-1.5</v>
      </c>
      <c r="O756">
        <v>63</v>
      </c>
      <c r="P756">
        <v>9.1999999999999993</v>
      </c>
      <c r="Q756">
        <v>31.3</v>
      </c>
      <c r="R756">
        <v>33.4</v>
      </c>
    </row>
    <row r="757" spans="1:18">
      <c r="A757" t="s">
        <v>7696</v>
      </c>
      <c r="B757" t="s">
        <v>8274</v>
      </c>
      <c r="C757" s="607" t="s">
        <v>8868</v>
      </c>
      <c r="D757">
        <v>323</v>
      </c>
      <c r="E757">
        <v>22</v>
      </c>
      <c r="F757">
        <v>104</v>
      </c>
      <c r="G757">
        <v>25.539671111111112</v>
      </c>
      <c r="H757">
        <v>5</v>
      </c>
      <c r="I757">
        <v>51079.342222222222</v>
      </c>
      <c r="J757">
        <v>46.8</v>
      </c>
      <c r="K757">
        <v>12.7</v>
      </c>
      <c r="L757">
        <v>1195.2566079999999</v>
      </c>
      <c r="M757">
        <v>324.35382311111113</v>
      </c>
      <c r="N757">
        <v>-15.1</v>
      </c>
      <c r="O757">
        <v>58.7</v>
      </c>
      <c r="P757">
        <v>10.6</v>
      </c>
      <c r="Q757">
        <v>9.1999999999999993</v>
      </c>
      <c r="R757">
        <v>28.8</v>
      </c>
    </row>
    <row r="758" spans="1:18">
      <c r="A758" t="s">
        <v>219</v>
      </c>
      <c r="B758" t="s">
        <v>8276</v>
      </c>
      <c r="C758" s="607" t="s">
        <v>8868</v>
      </c>
      <c r="D758">
        <v>324</v>
      </c>
      <c r="E758">
        <v>11</v>
      </c>
      <c r="F758">
        <v>103</v>
      </c>
      <c r="G758">
        <v>23.349407407407405</v>
      </c>
      <c r="H758">
        <v>4.2</v>
      </c>
      <c r="I758">
        <v>55593.82716049382</v>
      </c>
      <c r="J758">
        <v>46.7</v>
      </c>
      <c r="K758">
        <v>14.4</v>
      </c>
      <c r="L758">
        <v>1090.417325925926</v>
      </c>
      <c r="M758">
        <v>336.23146666666662</v>
      </c>
      <c r="N758">
        <v>-11.2</v>
      </c>
      <c r="O758">
        <v>63</v>
      </c>
      <c r="P758">
        <v>9.3000000000000007</v>
      </c>
      <c r="Q758">
        <v>15.2</v>
      </c>
      <c r="R758">
        <v>32.5</v>
      </c>
    </row>
    <row r="759" spans="1:18">
      <c r="A759" t="s">
        <v>7722</v>
      </c>
      <c r="B759" t="s">
        <v>8276</v>
      </c>
      <c r="C759" s="607" t="s">
        <v>8868</v>
      </c>
      <c r="D759">
        <v>324</v>
      </c>
      <c r="E759">
        <v>12</v>
      </c>
      <c r="F759">
        <v>104</v>
      </c>
      <c r="G759">
        <v>26.847644444444445</v>
      </c>
      <c r="H759">
        <v>4.5</v>
      </c>
      <c r="I759">
        <v>59661.432098765436</v>
      </c>
      <c r="J759">
        <v>46.3</v>
      </c>
      <c r="K759">
        <v>13.8</v>
      </c>
      <c r="L759">
        <v>1243.0459377777777</v>
      </c>
      <c r="M759">
        <v>370.49749333333335</v>
      </c>
      <c r="N759">
        <v>-12</v>
      </c>
      <c r="O759">
        <v>64</v>
      </c>
      <c r="P759">
        <v>8.9</v>
      </c>
      <c r="Q759">
        <v>14.3</v>
      </c>
      <c r="R759">
        <v>30.8</v>
      </c>
    </row>
    <row r="760" spans="1:18">
      <c r="A760" t="s">
        <v>7711</v>
      </c>
      <c r="B760" t="s">
        <v>8276</v>
      </c>
      <c r="C760" s="607" t="s">
        <v>8868</v>
      </c>
      <c r="D760">
        <v>324</v>
      </c>
      <c r="E760">
        <v>13</v>
      </c>
      <c r="F760">
        <v>107</v>
      </c>
      <c r="G760">
        <v>25.178014814814819</v>
      </c>
      <c r="H760">
        <v>4.4000000000000004</v>
      </c>
      <c r="I760">
        <v>57222.760942760942</v>
      </c>
      <c r="J760">
        <v>46.8</v>
      </c>
      <c r="K760">
        <v>13.9</v>
      </c>
      <c r="L760">
        <v>1178.3310933333335</v>
      </c>
      <c r="M760">
        <v>349.97440592592602</v>
      </c>
      <c r="N760">
        <v>-10.9</v>
      </c>
      <c r="O760">
        <v>63</v>
      </c>
      <c r="P760">
        <v>9.3000000000000007</v>
      </c>
      <c r="Q760">
        <v>15.6</v>
      </c>
      <c r="R760">
        <v>31.3</v>
      </c>
    </row>
    <row r="761" spans="1:18">
      <c r="A761" t="s">
        <v>7687</v>
      </c>
      <c r="B761" t="s">
        <v>8276</v>
      </c>
      <c r="C761" s="607" t="s">
        <v>8868</v>
      </c>
      <c r="D761">
        <v>324</v>
      </c>
      <c r="E761">
        <v>14</v>
      </c>
      <c r="F761">
        <v>108</v>
      </c>
      <c r="G761">
        <v>30.687719999999995</v>
      </c>
      <c r="H761">
        <v>4.3</v>
      </c>
      <c r="I761">
        <v>71366.790697674413</v>
      </c>
      <c r="J761">
        <v>46.8</v>
      </c>
      <c r="K761">
        <v>14.3</v>
      </c>
      <c r="L761">
        <v>1436.1852959999997</v>
      </c>
      <c r="M761">
        <v>438.83439599999997</v>
      </c>
      <c r="N761">
        <v>-9.3000000000000007</v>
      </c>
      <c r="O761">
        <v>62.3</v>
      </c>
      <c r="P761">
        <v>10.1</v>
      </c>
      <c r="Q761">
        <v>15.1</v>
      </c>
      <c r="R761">
        <v>32.299999999999997</v>
      </c>
    </row>
    <row r="762" spans="1:18">
      <c r="A762" t="s">
        <v>7670</v>
      </c>
      <c r="B762" t="s">
        <v>8276</v>
      </c>
      <c r="C762" s="607" t="s">
        <v>8868</v>
      </c>
      <c r="D762">
        <v>324</v>
      </c>
      <c r="E762">
        <v>15</v>
      </c>
      <c r="F762">
        <v>105</v>
      </c>
      <c r="G762">
        <v>25.217359999999996</v>
      </c>
      <c r="H762">
        <v>4.0999999999999996</v>
      </c>
      <c r="I762">
        <v>61505.756097560974</v>
      </c>
      <c r="J762">
        <v>45.2</v>
      </c>
      <c r="K762">
        <v>15.5</v>
      </c>
      <c r="L762">
        <v>1139.824672</v>
      </c>
      <c r="M762">
        <v>390.86907999999994</v>
      </c>
      <c r="N762">
        <v>-10</v>
      </c>
      <c r="O762">
        <v>59.2</v>
      </c>
      <c r="P762">
        <v>10.8</v>
      </c>
      <c r="Q762">
        <v>29.3</v>
      </c>
      <c r="R762">
        <v>33.799999999999997</v>
      </c>
    </row>
    <row r="763" spans="1:18">
      <c r="A763" t="s">
        <v>7665</v>
      </c>
      <c r="B763" t="s">
        <v>8276</v>
      </c>
      <c r="C763" s="607" t="s">
        <v>8868</v>
      </c>
      <c r="D763">
        <v>324</v>
      </c>
      <c r="E763">
        <v>16</v>
      </c>
      <c r="F763">
        <v>104</v>
      </c>
      <c r="G763">
        <v>24.831167407407406</v>
      </c>
      <c r="H763">
        <v>3.8</v>
      </c>
      <c r="I763">
        <v>65345.177387914227</v>
      </c>
      <c r="J763">
        <v>46.9</v>
      </c>
      <c r="K763">
        <v>14.8</v>
      </c>
      <c r="L763">
        <v>1164.5817514074074</v>
      </c>
      <c r="M763">
        <v>367.50127762962961</v>
      </c>
      <c r="N763">
        <v>-12.7</v>
      </c>
      <c r="O763">
        <v>59.8</v>
      </c>
      <c r="P763">
        <v>10.5</v>
      </c>
      <c r="Q763">
        <v>52</v>
      </c>
      <c r="R763">
        <v>33.700000000000003</v>
      </c>
    </row>
    <row r="764" spans="1:18">
      <c r="A764" t="s">
        <v>7664</v>
      </c>
      <c r="B764" t="s">
        <v>8274</v>
      </c>
      <c r="C764" s="607" t="s">
        <v>8868</v>
      </c>
      <c r="D764">
        <v>324</v>
      </c>
      <c r="E764">
        <v>17</v>
      </c>
      <c r="F764">
        <v>105</v>
      </c>
      <c r="G764">
        <v>13.142380740740741</v>
      </c>
      <c r="H764">
        <v>4.3</v>
      </c>
      <c r="I764">
        <v>30563.676141257536</v>
      </c>
      <c r="J764">
        <v>44.3</v>
      </c>
      <c r="K764">
        <v>15.1</v>
      </c>
      <c r="L764">
        <v>582.20746681481478</v>
      </c>
      <c r="M764">
        <v>198.44994918518518</v>
      </c>
      <c r="N764">
        <v>-10.199999999999999</v>
      </c>
      <c r="O764">
        <v>59.8</v>
      </c>
      <c r="P764">
        <v>10.1</v>
      </c>
      <c r="Q764">
        <v>48.7</v>
      </c>
      <c r="R764">
        <v>32.299999999999997</v>
      </c>
    </row>
    <row r="765" spans="1:18">
      <c r="A765" t="s">
        <v>7697</v>
      </c>
      <c r="B765" t="s">
        <v>8274</v>
      </c>
      <c r="C765" s="607" t="s">
        <v>8868</v>
      </c>
      <c r="D765">
        <v>324</v>
      </c>
      <c r="E765">
        <v>18</v>
      </c>
      <c r="F765">
        <v>101</v>
      </c>
      <c r="G765">
        <v>21.528204444444444</v>
      </c>
      <c r="H765">
        <v>4.5</v>
      </c>
      <c r="I765">
        <v>47840.454320987657</v>
      </c>
      <c r="J765">
        <v>47.7</v>
      </c>
      <c r="K765">
        <v>13.5</v>
      </c>
      <c r="L765">
        <v>1026.895352</v>
      </c>
      <c r="M765">
        <v>290.63076000000001</v>
      </c>
      <c r="N765">
        <v>-9.3000000000000007</v>
      </c>
      <c r="O765">
        <v>64</v>
      </c>
      <c r="P765">
        <v>9.8000000000000007</v>
      </c>
      <c r="Q765">
        <v>17.600000000000001</v>
      </c>
      <c r="R765">
        <v>31.2</v>
      </c>
    </row>
    <row r="766" spans="1:18">
      <c r="A766" t="s">
        <v>7394</v>
      </c>
      <c r="B766" t="s">
        <v>8274</v>
      </c>
      <c r="C766" s="607" t="s">
        <v>8868</v>
      </c>
      <c r="D766">
        <v>324</v>
      </c>
      <c r="E766">
        <v>19</v>
      </c>
      <c r="F766">
        <v>101</v>
      </c>
      <c r="G766">
        <v>26.389439999999997</v>
      </c>
      <c r="H766">
        <v>4.2</v>
      </c>
      <c r="I766">
        <v>62831.999999999993</v>
      </c>
      <c r="J766">
        <v>47.1</v>
      </c>
      <c r="K766">
        <v>13.9</v>
      </c>
      <c r="L766">
        <v>1242.9426239999998</v>
      </c>
      <c r="M766">
        <v>366.81321599999995</v>
      </c>
      <c r="N766">
        <v>-11.5</v>
      </c>
      <c r="O766">
        <v>62.7</v>
      </c>
      <c r="P766">
        <v>10</v>
      </c>
      <c r="Q766">
        <v>30.7</v>
      </c>
      <c r="R766">
        <v>31.7</v>
      </c>
    </row>
    <row r="767" spans="1:18">
      <c r="A767" t="s">
        <v>7658</v>
      </c>
      <c r="B767" t="s">
        <v>8274</v>
      </c>
      <c r="C767" s="607" t="s">
        <v>8868</v>
      </c>
      <c r="D767">
        <v>324</v>
      </c>
      <c r="E767">
        <v>20</v>
      </c>
      <c r="F767">
        <v>102</v>
      </c>
      <c r="G767">
        <v>10.653471111111111</v>
      </c>
      <c r="H767">
        <v>4.7</v>
      </c>
      <c r="I767">
        <v>22666.959810874701</v>
      </c>
      <c r="J767">
        <v>45.7</v>
      </c>
      <c r="K767">
        <v>14.2</v>
      </c>
      <c r="L767">
        <v>486.86362977777782</v>
      </c>
      <c r="M767">
        <v>151.27928977777776</v>
      </c>
      <c r="N767">
        <v>-6.8</v>
      </c>
      <c r="O767">
        <v>62.2</v>
      </c>
      <c r="P767">
        <v>9.4</v>
      </c>
      <c r="Q767">
        <v>65.3</v>
      </c>
      <c r="R767">
        <v>31.5</v>
      </c>
    </row>
    <row r="768" spans="1:18">
      <c r="A768" t="s">
        <v>8884</v>
      </c>
      <c r="B768" t="s">
        <v>8274</v>
      </c>
      <c r="C768" s="607" t="s">
        <v>8868</v>
      </c>
      <c r="D768">
        <v>324</v>
      </c>
      <c r="E768">
        <v>21</v>
      </c>
      <c r="F768">
        <v>105</v>
      </c>
      <c r="G768">
        <v>12.822755555555556</v>
      </c>
      <c r="H768">
        <v>4.7</v>
      </c>
      <c r="I768">
        <v>27282.458628841607</v>
      </c>
      <c r="J768">
        <v>47.4</v>
      </c>
      <c r="K768">
        <v>13.8</v>
      </c>
      <c r="L768">
        <v>607.79861333333338</v>
      </c>
      <c r="M768">
        <v>176.95402666666669</v>
      </c>
      <c r="N768">
        <v>0.9</v>
      </c>
      <c r="O768">
        <v>64.3</v>
      </c>
      <c r="P768">
        <v>8.4</v>
      </c>
      <c r="Q768">
        <v>28.4</v>
      </c>
      <c r="R768">
        <v>31.6</v>
      </c>
    </row>
    <row r="769" spans="1:18">
      <c r="A769" t="s">
        <v>7717</v>
      </c>
      <c r="B769" t="s">
        <v>8274</v>
      </c>
      <c r="C769" s="607" t="s">
        <v>8868</v>
      </c>
      <c r="D769">
        <v>324</v>
      </c>
      <c r="E769">
        <v>22</v>
      </c>
      <c r="F769">
        <v>104</v>
      </c>
      <c r="G769">
        <v>22.773748148148147</v>
      </c>
      <c r="H769">
        <v>4.5</v>
      </c>
      <c r="I769">
        <v>50608.329218106992</v>
      </c>
      <c r="J769">
        <v>48.3</v>
      </c>
      <c r="K769">
        <v>12.5</v>
      </c>
      <c r="L769">
        <v>1099.9720355555555</v>
      </c>
      <c r="M769">
        <v>284.67185185185184</v>
      </c>
      <c r="N769">
        <v>-7.3</v>
      </c>
      <c r="O769">
        <v>64.7</v>
      </c>
      <c r="P769">
        <v>8.6</v>
      </c>
      <c r="Q769">
        <v>16.399999999999999</v>
      </c>
      <c r="R769">
        <v>29.3</v>
      </c>
    </row>
    <row r="770" spans="1:18">
      <c r="A770" t="s">
        <v>7858</v>
      </c>
      <c r="B770" t="s">
        <v>8276</v>
      </c>
      <c r="C770" s="607" t="s">
        <v>8868</v>
      </c>
      <c r="D770">
        <v>325</v>
      </c>
      <c r="E770">
        <v>11</v>
      </c>
      <c r="F770">
        <v>105</v>
      </c>
      <c r="G770">
        <v>24.309807407407412</v>
      </c>
      <c r="H770">
        <v>4.8</v>
      </c>
      <c r="I770">
        <v>50645.432098765443</v>
      </c>
      <c r="J770">
        <v>46.8</v>
      </c>
      <c r="K770">
        <v>14.5</v>
      </c>
      <c r="L770">
        <v>1137.6989866666668</v>
      </c>
      <c r="M770">
        <v>352.49220740740748</v>
      </c>
      <c r="N770">
        <v>-9.4</v>
      </c>
      <c r="O770">
        <v>63.5</v>
      </c>
      <c r="P770">
        <v>9.3000000000000007</v>
      </c>
      <c r="Q770">
        <v>33.5</v>
      </c>
      <c r="R770">
        <v>32.799999999999997</v>
      </c>
    </row>
    <row r="771" spans="1:18">
      <c r="A771" t="s">
        <v>7765</v>
      </c>
      <c r="B771" t="s">
        <v>8276</v>
      </c>
      <c r="C771" s="607" t="s">
        <v>8868</v>
      </c>
      <c r="D771">
        <v>325</v>
      </c>
      <c r="E771">
        <v>12</v>
      </c>
      <c r="F771">
        <v>100</v>
      </c>
      <c r="G771">
        <v>34.268349629629633</v>
      </c>
      <c r="H771">
        <v>4</v>
      </c>
      <c r="I771">
        <v>85670.874074074076</v>
      </c>
      <c r="J771">
        <v>49.6</v>
      </c>
      <c r="K771">
        <v>12.4</v>
      </c>
      <c r="L771">
        <v>1699.7101416296298</v>
      </c>
      <c r="M771">
        <v>424.92753540740745</v>
      </c>
      <c r="N771">
        <v>-6.8</v>
      </c>
      <c r="O771">
        <v>62.8</v>
      </c>
      <c r="P771">
        <v>8.3000000000000007</v>
      </c>
      <c r="Q771">
        <v>17.399999999999999</v>
      </c>
      <c r="R771">
        <v>30</v>
      </c>
    </row>
    <row r="772" spans="1:18">
      <c r="A772" t="s">
        <v>7834</v>
      </c>
      <c r="B772" t="s">
        <v>8276</v>
      </c>
      <c r="C772" s="607" t="s">
        <v>8868</v>
      </c>
      <c r="D772">
        <v>325</v>
      </c>
      <c r="E772">
        <v>13</v>
      </c>
      <c r="F772">
        <v>102</v>
      </c>
      <c r="G772">
        <v>23.693351111111113</v>
      </c>
      <c r="H772">
        <v>4</v>
      </c>
      <c r="I772">
        <v>59233.37777777778</v>
      </c>
      <c r="J772">
        <v>48.9</v>
      </c>
      <c r="K772">
        <v>13.9</v>
      </c>
      <c r="L772">
        <v>1158.6048693333335</v>
      </c>
      <c r="M772">
        <v>329.33758044444448</v>
      </c>
      <c r="N772">
        <v>21</v>
      </c>
      <c r="O772">
        <v>66.2</v>
      </c>
      <c r="P772">
        <v>5.2</v>
      </c>
      <c r="Q772">
        <v>41.4</v>
      </c>
      <c r="R772">
        <v>33</v>
      </c>
    </row>
    <row r="773" spans="1:18">
      <c r="A773" t="s">
        <v>7799</v>
      </c>
      <c r="B773" t="s">
        <v>8276</v>
      </c>
      <c r="C773" s="607" t="s">
        <v>8868</v>
      </c>
      <c r="D773">
        <v>325</v>
      </c>
      <c r="E773">
        <v>14</v>
      </c>
      <c r="F773">
        <v>103</v>
      </c>
      <c r="G773">
        <v>34.77678814814815</v>
      </c>
      <c r="H773">
        <v>4.4000000000000004</v>
      </c>
      <c r="I773">
        <v>79038.154882154879</v>
      </c>
      <c r="J773">
        <v>46.5</v>
      </c>
      <c r="K773">
        <v>13.6</v>
      </c>
      <c r="L773">
        <v>1617.120648888889</v>
      </c>
      <c r="M773">
        <v>472.96431881481482</v>
      </c>
      <c r="N773">
        <v>-6</v>
      </c>
      <c r="O773">
        <v>62.9</v>
      </c>
      <c r="P773">
        <v>8.6999999999999993</v>
      </c>
      <c r="Q773">
        <v>16</v>
      </c>
      <c r="R773">
        <v>30.6</v>
      </c>
    </row>
    <row r="774" spans="1:18">
      <c r="A774" t="s">
        <v>7849</v>
      </c>
      <c r="B774" t="s">
        <v>8276</v>
      </c>
      <c r="C774" s="607" t="s">
        <v>8868</v>
      </c>
      <c r="D774">
        <v>325</v>
      </c>
      <c r="E774">
        <v>15</v>
      </c>
      <c r="F774">
        <v>109</v>
      </c>
      <c r="G774">
        <v>13.246914074074073</v>
      </c>
      <c r="H774">
        <v>5.2</v>
      </c>
      <c r="I774">
        <v>25474.834757834753</v>
      </c>
      <c r="J774">
        <v>45.8</v>
      </c>
      <c r="K774">
        <v>17.3</v>
      </c>
      <c r="L774">
        <v>606.70866459259253</v>
      </c>
      <c r="M774">
        <v>229.17161348148147</v>
      </c>
      <c r="N774">
        <v>26.4</v>
      </c>
      <c r="O774">
        <v>69.5</v>
      </c>
      <c r="P774">
        <v>4.8</v>
      </c>
      <c r="Q774">
        <v>71.900000000000006</v>
      </c>
      <c r="R774">
        <v>38.4</v>
      </c>
    </row>
    <row r="775" spans="1:18">
      <c r="A775" t="s">
        <v>7831</v>
      </c>
      <c r="B775" t="s">
        <v>8276</v>
      </c>
      <c r="C775" s="607" t="s">
        <v>8868</v>
      </c>
      <c r="D775">
        <v>325</v>
      </c>
      <c r="E775">
        <v>16</v>
      </c>
      <c r="F775">
        <v>106</v>
      </c>
      <c r="G775">
        <v>21.638400000000001</v>
      </c>
      <c r="H775">
        <v>4.4000000000000004</v>
      </c>
      <c r="I775">
        <v>49178.181818181816</v>
      </c>
      <c r="J775">
        <v>47.4</v>
      </c>
      <c r="K775">
        <v>15.9</v>
      </c>
      <c r="L775">
        <v>1025.6601599999999</v>
      </c>
      <c r="M775">
        <v>344.05056000000002</v>
      </c>
      <c r="N775">
        <v>21.4</v>
      </c>
      <c r="O775">
        <v>68.5</v>
      </c>
      <c r="P775">
        <v>5.0999999999999996</v>
      </c>
      <c r="Q775">
        <v>49.7</v>
      </c>
      <c r="R775">
        <v>36.4</v>
      </c>
    </row>
    <row r="776" spans="1:18">
      <c r="A776" t="s">
        <v>7789</v>
      </c>
      <c r="B776" t="s">
        <v>8274</v>
      </c>
      <c r="C776" s="607" t="s">
        <v>8868</v>
      </c>
      <c r="D776">
        <v>325</v>
      </c>
      <c r="E776">
        <v>17</v>
      </c>
      <c r="F776">
        <v>100</v>
      </c>
      <c r="G776">
        <v>27.418875555555555</v>
      </c>
      <c r="H776">
        <v>4.3</v>
      </c>
      <c r="I776">
        <v>63764.82687338502</v>
      </c>
      <c r="J776">
        <v>46.9</v>
      </c>
      <c r="K776">
        <v>13.7</v>
      </c>
      <c r="L776">
        <v>1285.9452635555556</v>
      </c>
      <c r="M776">
        <v>375.6385951111111</v>
      </c>
      <c r="N776">
        <v>-14.2</v>
      </c>
      <c r="O776">
        <v>63.4</v>
      </c>
      <c r="P776">
        <v>9.6999999999999993</v>
      </c>
      <c r="Q776">
        <v>7</v>
      </c>
      <c r="R776">
        <v>31</v>
      </c>
    </row>
    <row r="777" spans="1:18">
      <c r="A777" t="s">
        <v>7709</v>
      </c>
      <c r="B777" t="s">
        <v>8274</v>
      </c>
      <c r="C777" s="607" t="s">
        <v>8868</v>
      </c>
      <c r="D777">
        <v>325</v>
      </c>
      <c r="E777">
        <v>18</v>
      </c>
      <c r="F777">
        <v>101</v>
      </c>
      <c r="G777">
        <v>23.652045925925925</v>
      </c>
      <c r="H777">
        <v>4.0999999999999996</v>
      </c>
      <c r="I777">
        <v>57687.91689250226</v>
      </c>
      <c r="J777">
        <v>48.8</v>
      </c>
      <c r="K777">
        <v>13.5</v>
      </c>
      <c r="L777">
        <v>1154.219841185185</v>
      </c>
      <c r="M777">
        <v>319.30261999999999</v>
      </c>
      <c r="N777">
        <v>-10.6</v>
      </c>
      <c r="O777">
        <v>62.5</v>
      </c>
      <c r="P777">
        <v>10</v>
      </c>
      <c r="Q777">
        <v>7.4</v>
      </c>
      <c r="R777">
        <v>32.1</v>
      </c>
    </row>
    <row r="778" spans="1:18">
      <c r="A778" t="s">
        <v>7700</v>
      </c>
      <c r="B778" t="s">
        <v>8274</v>
      </c>
      <c r="C778" s="607" t="s">
        <v>8868</v>
      </c>
      <c r="D778">
        <v>325</v>
      </c>
      <c r="E778">
        <v>19</v>
      </c>
      <c r="F778">
        <v>103</v>
      </c>
      <c r="G778">
        <v>21.016136296296299</v>
      </c>
      <c r="H778">
        <v>4.3</v>
      </c>
      <c r="I778">
        <v>48874.73557278209</v>
      </c>
      <c r="J778">
        <v>47.8</v>
      </c>
      <c r="K778">
        <v>13.5</v>
      </c>
      <c r="L778">
        <v>1004.571314962963</v>
      </c>
      <c r="M778">
        <v>283.71784000000002</v>
      </c>
      <c r="N778">
        <v>-14.8</v>
      </c>
      <c r="O778">
        <v>60.5</v>
      </c>
      <c r="P778">
        <v>9.6</v>
      </c>
      <c r="Q778">
        <v>18.399999999999999</v>
      </c>
      <c r="R778">
        <v>31.2</v>
      </c>
    </row>
    <row r="779" spans="1:18">
      <c r="A779" t="s">
        <v>7656</v>
      </c>
      <c r="B779" t="s">
        <v>8274</v>
      </c>
      <c r="C779" s="607" t="s">
        <v>8868</v>
      </c>
      <c r="D779">
        <v>325</v>
      </c>
      <c r="E779">
        <v>20</v>
      </c>
      <c r="F779">
        <v>107</v>
      </c>
      <c r="G779">
        <v>14.807654814814814</v>
      </c>
      <c r="H779">
        <v>5.3</v>
      </c>
      <c r="I779">
        <v>27938.971348707197</v>
      </c>
      <c r="J779">
        <v>46</v>
      </c>
      <c r="K779">
        <v>14.1</v>
      </c>
      <c r="L779">
        <v>681.15212148148146</v>
      </c>
      <c r="M779">
        <v>208.78793288888886</v>
      </c>
      <c r="N779">
        <v>-12.5</v>
      </c>
      <c r="O779">
        <v>59.3</v>
      </c>
      <c r="P779">
        <v>10.8</v>
      </c>
      <c r="Q779">
        <v>44.7</v>
      </c>
      <c r="R779">
        <v>31.2</v>
      </c>
    </row>
    <row r="780" spans="1:18">
      <c r="A780" t="s">
        <v>7707</v>
      </c>
      <c r="B780" t="s">
        <v>8274</v>
      </c>
      <c r="C780" s="607" t="s">
        <v>8868</v>
      </c>
      <c r="D780">
        <v>325</v>
      </c>
      <c r="E780">
        <v>21</v>
      </c>
      <c r="F780">
        <v>105</v>
      </c>
      <c r="G780">
        <v>17.53575703703704</v>
      </c>
      <c r="H780">
        <v>4.3</v>
      </c>
      <c r="I780">
        <v>40780.830318690794</v>
      </c>
      <c r="J780">
        <v>48</v>
      </c>
      <c r="K780">
        <v>12.5</v>
      </c>
      <c r="L780">
        <v>841.71633777777788</v>
      </c>
      <c r="M780">
        <v>219.196962962963</v>
      </c>
      <c r="N780">
        <v>-14.7</v>
      </c>
      <c r="O780">
        <v>64</v>
      </c>
      <c r="P780">
        <v>8.6</v>
      </c>
      <c r="Q780">
        <v>11.9</v>
      </c>
      <c r="R780">
        <v>29</v>
      </c>
    </row>
    <row r="781" spans="1:18">
      <c r="A781" t="s">
        <v>7785</v>
      </c>
      <c r="B781" t="s">
        <v>8274</v>
      </c>
      <c r="C781" s="607" t="s">
        <v>8868</v>
      </c>
      <c r="D781">
        <v>325</v>
      </c>
      <c r="E781">
        <v>22</v>
      </c>
      <c r="F781">
        <v>100</v>
      </c>
      <c r="G781">
        <v>26.208248888888892</v>
      </c>
      <c r="H781">
        <v>4.2</v>
      </c>
      <c r="I781">
        <v>62400.592592592599</v>
      </c>
      <c r="J781">
        <v>49.4</v>
      </c>
      <c r="K781">
        <v>11.5</v>
      </c>
      <c r="L781">
        <v>1294.6874951111113</v>
      </c>
      <c r="M781">
        <v>301.39486222222229</v>
      </c>
      <c r="N781">
        <v>-14.3</v>
      </c>
      <c r="O781">
        <v>65.2</v>
      </c>
      <c r="P781">
        <v>7.9</v>
      </c>
      <c r="Q781">
        <v>10.7</v>
      </c>
      <c r="R781">
        <v>27.6</v>
      </c>
    </row>
    <row r="782" spans="1:18">
      <c r="A782" t="s">
        <v>7794</v>
      </c>
      <c r="B782" t="s">
        <v>8276</v>
      </c>
      <c r="C782" s="607" t="s">
        <v>8868</v>
      </c>
      <c r="D782">
        <v>326</v>
      </c>
      <c r="E782">
        <v>11</v>
      </c>
      <c r="F782">
        <v>105</v>
      </c>
      <c r="G782">
        <v>31.656177777777785</v>
      </c>
      <c r="H782">
        <v>4.8</v>
      </c>
      <c r="I782">
        <v>65950.370370370394</v>
      </c>
      <c r="J782">
        <v>47.1</v>
      </c>
      <c r="K782">
        <v>14.4</v>
      </c>
      <c r="L782">
        <v>1491.0059733333337</v>
      </c>
      <c r="M782">
        <v>455.84896000000009</v>
      </c>
      <c r="N782">
        <v>0.6</v>
      </c>
      <c r="O782">
        <v>62</v>
      </c>
      <c r="P782">
        <v>9.6</v>
      </c>
      <c r="Q782">
        <v>24.6</v>
      </c>
      <c r="R782">
        <v>32.700000000000003</v>
      </c>
    </row>
    <row r="783" spans="1:18">
      <c r="A783" t="s">
        <v>7840</v>
      </c>
      <c r="B783" t="s">
        <v>8276</v>
      </c>
      <c r="C783" s="607" t="s">
        <v>8868</v>
      </c>
      <c r="D783">
        <v>326</v>
      </c>
      <c r="E783">
        <v>12</v>
      </c>
      <c r="F783">
        <v>103</v>
      </c>
      <c r="G783">
        <v>21.548167407407405</v>
      </c>
      <c r="H783">
        <v>4.5</v>
      </c>
      <c r="I783">
        <v>47884.816460905349</v>
      </c>
      <c r="J783">
        <v>46.8</v>
      </c>
      <c r="K783">
        <v>15.6</v>
      </c>
      <c r="L783">
        <v>1008.4542346666665</v>
      </c>
      <c r="M783">
        <v>336.15141155555551</v>
      </c>
      <c r="N783">
        <v>18.7</v>
      </c>
      <c r="O783">
        <v>64.2</v>
      </c>
      <c r="P783">
        <v>7.2</v>
      </c>
      <c r="Q783">
        <v>44.9</v>
      </c>
      <c r="R783">
        <v>35.200000000000003</v>
      </c>
    </row>
    <row r="784" spans="1:18">
      <c r="A784" t="s">
        <v>7649</v>
      </c>
      <c r="B784" t="s">
        <v>8276</v>
      </c>
      <c r="C784" s="607" t="s">
        <v>8868</v>
      </c>
      <c r="D784">
        <v>326</v>
      </c>
      <c r="E784">
        <v>13</v>
      </c>
      <c r="F784">
        <v>103</v>
      </c>
      <c r="G784">
        <v>26.772148148148144</v>
      </c>
      <c r="H784">
        <v>4.7</v>
      </c>
      <c r="I784">
        <v>56962.017336485413</v>
      </c>
      <c r="J784">
        <v>48.3</v>
      </c>
      <c r="K784">
        <v>13.6</v>
      </c>
      <c r="L784">
        <v>1293.0947555555554</v>
      </c>
      <c r="M784">
        <v>364.10121481481474</v>
      </c>
      <c r="N784">
        <v>-10.6</v>
      </c>
      <c r="O784">
        <v>63.2</v>
      </c>
      <c r="P784">
        <v>8.6999999999999993</v>
      </c>
      <c r="Q784">
        <v>10.1</v>
      </c>
      <c r="R784">
        <v>31.8</v>
      </c>
    </row>
    <row r="785" spans="1:18">
      <c r="A785" t="s">
        <v>7772</v>
      </c>
      <c r="B785" t="s">
        <v>8276</v>
      </c>
      <c r="C785" s="607" t="s">
        <v>8868</v>
      </c>
      <c r="D785">
        <v>326</v>
      </c>
      <c r="E785">
        <v>14</v>
      </c>
      <c r="F785">
        <v>103</v>
      </c>
      <c r="G785">
        <v>30.853594074074071</v>
      </c>
      <c r="H785">
        <v>5.0999999999999996</v>
      </c>
      <c r="I785">
        <v>60497.243282498181</v>
      </c>
      <c r="J785">
        <v>47.2</v>
      </c>
      <c r="K785">
        <v>13.3</v>
      </c>
      <c r="L785">
        <v>1456.2896402962963</v>
      </c>
      <c r="M785">
        <v>410.35280118518517</v>
      </c>
      <c r="N785">
        <v>-14</v>
      </c>
      <c r="O785">
        <v>64.2</v>
      </c>
      <c r="P785">
        <v>8.6999999999999993</v>
      </c>
      <c r="Q785">
        <v>11.9</v>
      </c>
      <c r="R785">
        <v>30.4</v>
      </c>
    </row>
    <row r="786" spans="1:18">
      <c r="A786" t="s">
        <v>7762</v>
      </c>
      <c r="B786" t="s">
        <v>8276</v>
      </c>
      <c r="C786" s="607" t="s">
        <v>8868</v>
      </c>
      <c r="D786">
        <v>326</v>
      </c>
      <c r="E786">
        <v>15</v>
      </c>
      <c r="F786">
        <v>107</v>
      </c>
      <c r="G786">
        <v>31.555056296296296</v>
      </c>
      <c r="H786">
        <v>4.8</v>
      </c>
      <c r="I786">
        <v>65739.700617283946</v>
      </c>
      <c r="J786">
        <v>47.7</v>
      </c>
      <c r="K786">
        <v>13.1</v>
      </c>
      <c r="L786">
        <v>1505.1761853333335</v>
      </c>
      <c r="M786">
        <v>413.37123748148144</v>
      </c>
      <c r="N786">
        <v>-15</v>
      </c>
      <c r="O786">
        <v>63.4</v>
      </c>
      <c r="P786">
        <v>8.9</v>
      </c>
      <c r="Q786">
        <v>12.9</v>
      </c>
      <c r="R786">
        <v>30.2</v>
      </c>
    </row>
    <row r="787" spans="1:18">
      <c r="A787" t="s">
        <v>7759</v>
      </c>
      <c r="B787" t="s">
        <v>8276</v>
      </c>
      <c r="C787" s="607" t="s">
        <v>8868</v>
      </c>
      <c r="D787">
        <v>326</v>
      </c>
      <c r="E787">
        <v>16</v>
      </c>
      <c r="F787">
        <v>107</v>
      </c>
      <c r="G787">
        <v>33.423008888888887</v>
      </c>
      <c r="H787">
        <v>4.5999999999999996</v>
      </c>
      <c r="I787">
        <v>72658.714975845418</v>
      </c>
      <c r="J787">
        <v>47.4</v>
      </c>
      <c r="K787">
        <v>13.1</v>
      </c>
      <c r="L787">
        <v>1584.2506213333331</v>
      </c>
      <c r="M787">
        <v>437.84141644444441</v>
      </c>
      <c r="N787">
        <v>-12.8</v>
      </c>
      <c r="O787">
        <v>63</v>
      </c>
      <c r="P787">
        <v>9.1999999999999993</v>
      </c>
      <c r="Q787">
        <v>14.1</v>
      </c>
      <c r="R787">
        <v>30</v>
      </c>
    </row>
    <row r="788" spans="1:18">
      <c r="A788" t="s">
        <v>7739</v>
      </c>
      <c r="B788" t="s">
        <v>8274</v>
      </c>
      <c r="C788" s="607" t="s">
        <v>8868</v>
      </c>
      <c r="D788">
        <v>326</v>
      </c>
      <c r="E788">
        <v>17</v>
      </c>
      <c r="F788">
        <v>105</v>
      </c>
      <c r="G788">
        <v>24.137617777777777</v>
      </c>
      <c r="H788">
        <v>5</v>
      </c>
      <c r="I788">
        <v>48275.235555555555</v>
      </c>
      <c r="J788">
        <v>46.2</v>
      </c>
      <c r="K788">
        <v>13.8</v>
      </c>
      <c r="L788">
        <v>1115.1579413333334</v>
      </c>
      <c r="M788">
        <v>333.09912533333335</v>
      </c>
      <c r="N788">
        <v>-6</v>
      </c>
      <c r="O788">
        <v>60.7</v>
      </c>
      <c r="P788">
        <v>10.199999999999999</v>
      </c>
      <c r="Q788">
        <v>26.4</v>
      </c>
      <c r="R788">
        <v>30.7</v>
      </c>
    </row>
    <row r="789" spans="1:18">
      <c r="A789" t="s">
        <v>7852</v>
      </c>
      <c r="B789" t="s">
        <v>8274</v>
      </c>
      <c r="C789" s="607" t="s">
        <v>8868</v>
      </c>
      <c r="D789">
        <v>326</v>
      </c>
      <c r="E789">
        <v>18</v>
      </c>
      <c r="F789">
        <v>100</v>
      </c>
      <c r="G789">
        <v>20.014939259259258</v>
      </c>
      <c r="H789">
        <v>5.0999999999999996</v>
      </c>
      <c r="I789">
        <v>39244.978939724038</v>
      </c>
      <c r="J789">
        <v>45.8</v>
      </c>
      <c r="K789">
        <v>15.7</v>
      </c>
      <c r="L789">
        <v>916.6842180740739</v>
      </c>
      <c r="M789">
        <v>314.23454637037031</v>
      </c>
      <c r="N789">
        <v>6.2</v>
      </c>
      <c r="O789">
        <v>64.7</v>
      </c>
      <c r="P789">
        <v>7.3</v>
      </c>
      <c r="Q789">
        <v>66</v>
      </c>
      <c r="R789">
        <v>34.799999999999997</v>
      </c>
    </row>
    <row r="790" spans="1:18">
      <c r="A790" t="s">
        <v>7655</v>
      </c>
      <c r="B790" t="s">
        <v>8274</v>
      </c>
      <c r="C790" s="607" t="s">
        <v>8868</v>
      </c>
      <c r="D790">
        <v>326</v>
      </c>
      <c r="E790">
        <v>19</v>
      </c>
      <c r="F790">
        <v>107</v>
      </c>
      <c r="G790">
        <v>23.738648888888886</v>
      </c>
      <c r="H790">
        <v>4.9000000000000004</v>
      </c>
      <c r="I790">
        <v>48446.222222222212</v>
      </c>
      <c r="J790">
        <v>45.9</v>
      </c>
      <c r="K790">
        <v>15.6</v>
      </c>
      <c r="L790">
        <v>1089.6039839999999</v>
      </c>
      <c r="M790">
        <v>370.32292266666661</v>
      </c>
      <c r="N790">
        <v>2.2999999999999998</v>
      </c>
      <c r="O790">
        <v>62.7</v>
      </c>
      <c r="P790">
        <v>7.8</v>
      </c>
      <c r="Q790">
        <v>65.599999999999994</v>
      </c>
      <c r="R790">
        <v>34.6</v>
      </c>
    </row>
    <row r="791" spans="1:18">
      <c r="A791" t="s">
        <v>7817</v>
      </c>
      <c r="B791" t="s">
        <v>8274</v>
      </c>
      <c r="C791" s="607" t="s">
        <v>8868</v>
      </c>
      <c r="D791">
        <v>326</v>
      </c>
      <c r="E791">
        <v>20</v>
      </c>
      <c r="F791">
        <v>106</v>
      </c>
      <c r="G791">
        <v>8.3443733333333334</v>
      </c>
      <c r="H791">
        <v>4.9000000000000004</v>
      </c>
      <c r="I791">
        <v>17029.333333333332</v>
      </c>
      <c r="J791">
        <v>48.1</v>
      </c>
      <c r="K791">
        <v>15.1</v>
      </c>
      <c r="L791">
        <v>401.36435733333337</v>
      </c>
      <c r="M791">
        <v>126.00003733333334</v>
      </c>
      <c r="N791">
        <v>10.4</v>
      </c>
      <c r="O791">
        <v>64.3</v>
      </c>
      <c r="P791">
        <v>7.1</v>
      </c>
      <c r="Q791">
        <v>43.7</v>
      </c>
      <c r="R791">
        <v>35.1</v>
      </c>
    </row>
    <row r="792" spans="1:18">
      <c r="A792" t="s">
        <v>7672</v>
      </c>
      <c r="B792" t="s">
        <v>8274</v>
      </c>
      <c r="C792" s="607" t="s">
        <v>8868</v>
      </c>
      <c r="D792">
        <v>326</v>
      </c>
      <c r="E792">
        <v>21</v>
      </c>
      <c r="F792">
        <v>107</v>
      </c>
      <c r="G792">
        <v>19.52552</v>
      </c>
      <c r="H792">
        <v>4.5999999999999996</v>
      </c>
      <c r="I792">
        <v>42446.782608695656</v>
      </c>
      <c r="J792">
        <v>47.3</v>
      </c>
      <c r="K792">
        <v>13.1</v>
      </c>
      <c r="L792">
        <v>923.557096</v>
      </c>
      <c r="M792">
        <v>255.784312</v>
      </c>
      <c r="N792">
        <v>-12.6</v>
      </c>
      <c r="O792">
        <v>61.9</v>
      </c>
      <c r="P792">
        <v>9.6999999999999993</v>
      </c>
      <c r="Q792">
        <v>24.7</v>
      </c>
      <c r="R792">
        <v>29.9</v>
      </c>
    </row>
    <row r="793" spans="1:18">
      <c r="A793" t="s">
        <v>7654</v>
      </c>
      <c r="B793" t="s">
        <v>8274</v>
      </c>
      <c r="C793" s="607" t="s">
        <v>8868</v>
      </c>
      <c r="D793">
        <v>326</v>
      </c>
      <c r="E793">
        <v>22</v>
      </c>
      <c r="F793">
        <v>105</v>
      </c>
      <c r="G793">
        <v>19.079801481481482</v>
      </c>
      <c r="H793">
        <v>4.8</v>
      </c>
      <c r="I793">
        <v>39749.58641975309</v>
      </c>
      <c r="J793">
        <v>45.4</v>
      </c>
      <c r="K793">
        <v>14.8</v>
      </c>
      <c r="L793">
        <v>866.2229872592593</v>
      </c>
      <c r="M793">
        <v>282.38106192592596</v>
      </c>
      <c r="N793">
        <v>-9</v>
      </c>
      <c r="O793">
        <v>63.4</v>
      </c>
      <c r="P793">
        <v>9</v>
      </c>
      <c r="Q793">
        <v>62.7</v>
      </c>
      <c r="R793">
        <v>32.4</v>
      </c>
    </row>
    <row r="794" spans="1:18">
      <c r="A794" t="s">
        <v>7694</v>
      </c>
      <c r="B794" t="s">
        <v>8276</v>
      </c>
      <c r="C794" s="607" t="s">
        <v>8868</v>
      </c>
      <c r="D794">
        <v>327</v>
      </c>
      <c r="E794">
        <v>11</v>
      </c>
      <c r="F794">
        <v>102</v>
      </c>
      <c r="G794">
        <v>30.286573333333333</v>
      </c>
      <c r="H794">
        <v>4.3</v>
      </c>
      <c r="I794">
        <v>70433.891472868228</v>
      </c>
      <c r="J794">
        <v>47.4</v>
      </c>
      <c r="K794">
        <v>13.4</v>
      </c>
      <c r="L794">
        <v>1435.583576</v>
      </c>
      <c r="M794">
        <v>405.84008266666666</v>
      </c>
      <c r="N794">
        <v>-12.3</v>
      </c>
      <c r="O794">
        <v>61.3</v>
      </c>
      <c r="P794">
        <v>9.1</v>
      </c>
      <c r="Q794">
        <v>21.7</v>
      </c>
      <c r="R794">
        <v>30.8</v>
      </c>
    </row>
    <row r="795" spans="1:18">
      <c r="A795" t="s">
        <v>7668</v>
      </c>
      <c r="B795" t="s">
        <v>8276</v>
      </c>
      <c r="C795" s="607" t="s">
        <v>8868</v>
      </c>
      <c r="D795">
        <v>327</v>
      </c>
      <c r="E795">
        <v>12</v>
      </c>
      <c r="F795">
        <v>106</v>
      </c>
      <c r="G795">
        <v>21.700974814814813</v>
      </c>
      <c r="H795">
        <v>4.5999999999999996</v>
      </c>
      <c r="I795">
        <v>47176.032206119169</v>
      </c>
      <c r="J795">
        <v>45.4</v>
      </c>
      <c r="K795">
        <v>14.4</v>
      </c>
      <c r="L795">
        <v>985.2242565925925</v>
      </c>
      <c r="M795">
        <v>312.49403733333332</v>
      </c>
      <c r="N795">
        <v>-12.2</v>
      </c>
      <c r="O795">
        <v>60.2</v>
      </c>
      <c r="P795">
        <v>9.1999999999999993</v>
      </c>
      <c r="Q795">
        <v>52.4</v>
      </c>
      <c r="R795">
        <v>31.6</v>
      </c>
    </row>
    <row r="796" spans="1:18">
      <c r="A796" t="s">
        <v>7663</v>
      </c>
      <c r="B796" t="s">
        <v>8276</v>
      </c>
      <c r="C796" s="607" t="s">
        <v>8868</v>
      </c>
      <c r="D796">
        <v>327</v>
      </c>
      <c r="E796">
        <v>13</v>
      </c>
      <c r="F796">
        <v>107</v>
      </c>
      <c r="G796">
        <v>9.9834414814814796</v>
      </c>
      <c r="H796">
        <v>4.4000000000000004</v>
      </c>
      <c r="I796">
        <v>22689.639730639723</v>
      </c>
      <c r="J796">
        <v>44.8</v>
      </c>
      <c r="K796">
        <v>15</v>
      </c>
      <c r="L796">
        <v>447.25817837037027</v>
      </c>
      <c r="M796">
        <v>149.75162222222218</v>
      </c>
      <c r="N796">
        <v>-13.4</v>
      </c>
      <c r="O796">
        <v>61.2</v>
      </c>
      <c r="P796">
        <v>9.4</v>
      </c>
      <c r="Q796">
        <v>37.6</v>
      </c>
      <c r="R796">
        <v>32.5</v>
      </c>
    </row>
    <row r="797" spans="1:18">
      <c r="A797" t="s">
        <v>7691</v>
      </c>
      <c r="B797" t="s">
        <v>8276</v>
      </c>
      <c r="C797" s="607" t="s">
        <v>8868</v>
      </c>
      <c r="D797">
        <v>327</v>
      </c>
      <c r="E797">
        <v>14</v>
      </c>
      <c r="F797">
        <v>106</v>
      </c>
      <c r="G797">
        <v>30.853594074074071</v>
      </c>
      <c r="H797">
        <v>4.5999999999999996</v>
      </c>
      <c r="I797">
        <v>67073.030595813194</v>
      </c>
      <c r="J797">
        <v>48.3</v>
      </c>
      <c r="K797">
        <v>13.1</v>
      </c>
      <c r="L797">
        <v>1490.2285937777776</v>
      </c>
      <c r="M797">
        <v>404.18208237037032</v>
      </c>
      <c r="N797">
        <v>-13.3</v>
      </c>
      <c r="O797">
        <v>62.8</v>
      </c>
      <c r="P797">
        <v>9.1999999999999993</v>
      </c>
      <c r="Q797">
        <v>9.3000000000000007</v>
      </c>
      <c r="R797">
        <v>30.7</v>
      </c>
    </row>
    <row r="798" spans="1:18">
      <c r="A798" t="s">
        <v>7736</v>
      </c>
      <c r="B798" t="s">
        <v>8276</v>
      </c>
      <c r="C798" s="607" t="s">
        <v>8868</v>
      </c>
      <c r="D798">
        <v>327</v>
      </c>
      <c r="E798">
        <v>15</v>
      </c>
      <c r="F798">
        <v>105</v>
      </c>
      <c r="G798">
        <v>21.677309629629626</v>
      </c>
      <c r="H798">
        <v>5.4</v>
      </c>
      <c r="I798">
        <v>40143.165980795602</v>
      </c>
      <c r="J798">
        <v>47.4</v>
      </c>
      <c r="K798">
        <v>13.4</v>
      </c>
      <c r="L798">
        <v>1027.5044764444442</v>
      </c>
      <c r="M798">
        <v>290.47594903703697</v>
      </c>
      <c r="N798">
        <v>-13.8</v>
      </c>
      <c r="O798">
        <v>60</v>
      </c>
      <c r="P798">
        <v>10.4</v>
      </c>
      <c r="Q798">
        <v>11.7</v>
      </c>
      <c r="R798">
        <v>30.6</v>
      </c>
    </row>
    <row r="799" spans="1:18">
      <c r="A799" t="s">
        <v>7804</v>
      </c>
      <c r="B799" t="s">
        <v>8276</v>
      </c>
      <c r="C799" s="607" t="s">
        <v>8868</v>
      </c>
      <c r="D799">
        <v>327</v>
      </c>
      <c r="E799">
        <v>16</v>
      </c>
      <c r="F799" t="s">
        <v>8294</v>
      </c>
      <c r="G799" t="s">
        <v>8294</v>
      </c>
      <c r="H799" t="s">
        <v>8294</v>
      </c>
      <c r="I799" t="s">
        <v>8294</v>
      </c>
      <c r="J799" t="s">
        <v>8294</v>
      </c>
      <c r="K799" t="s">
        <v>8294</v>
      </c>
      <c r="L799" t="s">
        <v>8294</v>
      </c>
      <c r="M799" t="s">
        <v>8294</v>
      </c>
      <c r="N799" t="s">
        <v>8294</v>
      </c>
      <c r="O799" t="s">
        <v>8294</v>
      </c>
      <c r="P799" t="s">
        <v>8294</v>
      </c>
      <c r="Q799" t="s">
        <v>8294</v>
      </c>
      <c r="R799" t="s">
        <v>8294</v>
      </c>
    </row>
    <row r="800" spans="1:18">
      <c r="A800" t="s">
        <v>7814</v>
      </c>
      <c r="B800" t="s">
        <v>8274</v>
      </c>
      <c r="C800" s="607" t="s">
        <v>8868</v>
      </c>
      <c r="D800">
        <v>327</v>
      </c>
      <c r="E800">
        <v>17</v>
      </c>
      <c r="F800">
        <v>107</v>
      </c>
      <c r="G800">
        <v>21.012361481481477</v>
      </c>
      <c r="H800">
        <v>5.2</v>
      </c>
      <c r="I800">
        <v>40408.387464387451</v>
      </c>
      <c r="J800">
        <v>48.4</v>
      </c>
      <c r="K800">
        <v>14.7</v>
      </c>
      <c r="L800">
        <v>1016.9982957037034</v>
      </c>
      <c r="M800">
        <v>308.88171377777769</v>
      </c>
      <c r="N800">
        <v>12.6</v>
      </c>
      <c r="O800">
        <v>67.599999999999994</v>
      </c>
      <c r="P800">
        <v>5.7</v>
      </c>
      <c r="Q800">
        <v>48.2</v>
      </c>
      <c r="R800">
        <v>34.4</v>
      </c>
    </row>
    <row r="801" spans="1:18">
      <c r="A801" t="s">
        <v>7729</v>
      </c>
      <c r="B801" t="s">
        <v>8274</v>
      </c>
      <c r="C801" s="607" t="s">
        <v>8868</v>
      </c>
      <c r="D801">
        <v>327</v>
      </c>
      <c r="E801">
        <v>18</v>
      </c>
      <c r="F801">
        <v>102</v>
      </c>
      <c r="G801">
        <v>28.357715555555551</v>
      </c>
      <c r="H801">
        <v>5.2</v>
      </c>
      <c r="I801">
        <v>54534.068376068368</v>
      </c>
      <c r="J801">
        <v>48.9</v>
      </c>
      <c r="K801">
        <v>13.8</v>
      </c>
      <c r="L801">
        <v>1386.6922906666664</v>
      </c>
      <c r="M801">
        <v>391.33647466666662</v>
      </c>
      <c r="N801">
        <v>2.9</v>
      </c>
      <c r="O801">
        <v>66.099999999999994</v>
      </c>
      <c r="P801">
        <v>7.3</v>
      </c>
      <c r="Q801">
        <v>23.9</v>
      </c>
      <c r="R801">
        <v>32.799999999999997</v>
      </c>
    </row>
    <row r="802" spans="1:18">
      <c r="A802" t="s">
        <v>7828</v>
      </c>
      <c r="B802" t="s">
        <v>8274</v>
      </c>
      <c r="C802" s="607" t="s">
        <v>8868</v>
      </c>
      <c r="D802">
        <v>327</v>
      </c>
      <c r="E802">
        <v>19</v>
      </c>
      <c r="F802">
        <v>110</v>
      </c>
      <c r="G802">
        <v>15.327054814814817</v>
      </c>
      <c r="H802">
        <v>4.8</v>
      </c>
      <c r="I802">
        <v>31931.364197530871</v>
      </c>
      <c r="J802">
        <v>49.8</v>
      </c>
      <c r="K802">
        <v>14.5</v>
      </c>
      <c r="L802">
        <v>763.28732977777781</v>
      </c>
      <c r="M802">
        <v>222.24229481481484</v>
      </c>
      <c r="N802">
        <v>21.2</v>
      </c>
      <c r="O802">
        <v>66.7</v>
      </c>
      <c r="P802">
        <v>4.3</v>
      </c>
      <c r="Q802">
        <v>40.700000000000003</v>
      </c>
      <c r="R802">
        <v>35</v>
      </c>
    </row>
    <row r="803" spans="1:18">
      <c r="A803" t="s">
        <v>8878</v>
      </c>
      <c r="B803" t="s">
        <v>8274</v>
      </c>
      <c r="C803" s="607" t="s">
        <v>8868</v>
      </c>
      <c r="D803">
        <v>327</v>
      </c>
      <c r="E803">
        <v>20</v>
      </c>
      <c r="F803">
        <v>106</v>
      </c>
      <c r="G803">
        <v>24.723439999999993</v>
      </c>
      <c r="H803">
        <v>4.8</v>
      </c>
      <c r="I803">
        <v>51507.16666666665</v>
      </c>
      <c r="J803">
        <v>47.9</v>
      </c>
      <c r="K803">
        <v>12.4</v>
      </c>
      <c r="L803">
        <v>1184.2527759999996</v>
      </c>
      <c r="M803">
        <v>306.57065599999993</v>
      </c>
      <c r="N803">
        <v>-11.6</v>
      </c>
      <c r="O803">
        <v>60.9</v>
      </c>
      <c r="P803">
        <v>9.6999999999999993</v>
      </c>
      <c r="Q803">
        <v>11.4</v>
      </c>
      <c r="R803">
        <v>28.8</v>
      </c>
    </row>
    <row r="804" spans="1:18">
      <c r="A804" t="s">
        <v>7673</v>
      </c>
      <c r="B804" t="s">
        <v>8274</v>
      </c>
      <c r="C804" s="607" t="s">
        <v>8868</v>
      </c>
      <c r="D804">
        <v>327</v>
      </c>
      <c r="E804">
        <v>21</v>
      </c>
      <c r="F804">
        <v>106</v>
      </c>
      <c r="G804">
        <v>19.413364444444444</v>
      </c>
      <c r="H804">
        <v>4.7</v>
      </c>
      <c r="I804">
        <v>41305.030732860519</v>
      </c>
      <c r="J804">
        <v>47.6</v>
      </c>
      <c r="K804">
        <v>13</v>
      </c>
      <c r="L804">
        <v>924.07614755555551</v>
      </c>
      <c r="M804">
        <v>252.37373777777776</v>
      </c>
      <c r="N804">
        <v>-14.1</v>
      </c>
      <c r="O804">
        <v>59.9</v>
      </c>
      <c r="P804">
        <v>10.3</v>
      </c>
      <c r="Q804">
        <v>9.6999999999999993</v>
      </c>
      <c r="R804">
        <v>29.9</v>
      </c>
    </row>
    <row r="805" spans="1:18">
      <c r="A805" t="s">
        <v>8880</v>
      </c>
      <c r="B805" t="s">
        <v>8274</v>
      </c>
      <c r="C805" s="607" t="s">
        <v>8868</v>
      </c>
      <c r="D805">
        <v>327</v>
      </c>
      <c r="E805">
        <v>22</v>
      </c>
      <c r="F805">
        <v>106</v>
      </c>
      <c r="G805">
        <v>28.213982222222221</v>
      </c>
      <c r="H805">
        <v>4.8</v>
      </c>
      <c r="I805">
        <v>58779.129629629628</v>
      </c>
      <c r="J805">
        <v>49</v>
      </c>
      <c r="K805">
        <v>12.2</v>
      </c>
      <c r="L805">
        <v>1382.4851288888888</v>
      </c>
      <c r="M805">
        <v>344.21058311111108</v>
      </c>
      <c r="N805">
        <v>-17</v>
      </c>
      <c r="O805">
        <v>61.5</v>
      </c>
      <c r="P805">
        <v>10.1</v>
      </c>
      <c r="Q805">
        <v>10.9</v>
      </c>
      <c r="R805">
        <v>29.1</v>
      </c>
    </row>
    <row r="806" spans="1:18">
      <c r="A806" t="s">
        <v>7705</v>
      </c>
      <c r="B806" t="s">
        <v>8276</v>
      </c>
      <c r="C806" s="607" t="s">
        <v>8868</v>
      </c>
      <c r="D806">
        <v>328</v>
      </c>
      <c r="E806">
        <v>11</v>
      </c>
      <c r="F806">
        <v>107</v>
      </c>
      <c r="G806">
        <v>27.582281481481484</v>
      </c>
      <c r="H806">
        <v>4.5</v>
      </c>
      <c r="I806">
        <v>61293.958847736627</v>
      </c>
      <c r="J806">
        <v>47.3</v>
      </c>
      <c r="K806">
        <v>13.9</v>
      </c>
      <c r="L806">
        <v>1304.6419140740741</v>
      </c>
      <c r="M806">
        <v>383.39371259259264</v>
      </c>
      <c r="N806">
        <v>-11.3</v>
      </c>
      <c r="O806">
        <v>61.6</v>
      </c>
      <c r="P806">
        <v>9.1999999999999993</v>
      </c>
      <c r="Q806">
        <v>11.3</v>
      </c>
      <c r="R806">
        <v>31.8</v>
      </c>
    </row>
    <row r="807" spans="1:18">
      <c r="A807" t="s">
        <v>7764</v>
      </c>
      <c r="B807" t="s">
        <v>8276</v>
      </c>
      <c r="C807" s="607" t="s">
        <v>8868</v>
      </c>
      <c r="D807">
        <v>328</v>
      </c>
      <c r="E807">
        <v>12</v>
      </c>
      <c r="F807">
        <v>103</v>
      </c>
      <c r="G807">
        <v>33.350271111111113</v>
      </c>
      <c r="H807">
        <v>4.8</v>
      </c>
      <c r="I807">
        <v>69479.731481481489</v>
      </c>
      <c r="J807">
        <v>49</v>
      </c>
      <c r="K807">
        <v>13.1</v>
      </c>
      <c r="L807">
        <v>1634.1632844444446</v>
      </c>
      <c r="M807">
        <v>436.88855155555558</v>
      </c>
      <c r="N807">
        <v>-5.2</v>
      </c>
      <c r="O807">
        <v>65.8</v>
      </c>
      <c r="P807">
        <v>6.7</v>
      </c>
      <c r="Q807">
        <v>21</v>
      </c>
      <c r="R807">
        <v>31.1</v>
      </c>
    </row>
    <row r="808" spans="1:18">
      <c r="A808" t="s">
        <v>8890</v>
      </c>
      <c r="B808" t="s">
        <v>8276</v>
      </c>
      <c r="C808" s="607" t="s">
        <v>8868</v>
      </c>
      <c r="D808">
        <v>328</v>
      </c>
      <c r="E808">
        <v>13</v>
      </c>
      <c r="F808">
        <v>110</v>
      </c>
      <c r="G808">
        <v>12.368035555555554</v>
      </c>
      <c r="H808">
        <v>4.5</v>
      </c>
      <c r="I808">
        <v>27484.523456790121</v>
      </c>
      <c r="J808">
        <v>47.7</v>
      </c>
      <c r="K808">
        <v>16</v>
      </c>
      <c r="L808">
        <v>589.95529599999998</v>
      </c>
      <c r="M808">
        <v>197.88856888888887</v>
      </c>
      <c r="N808">
        <v>33.6</v>
      </c>
      <c r="O808">
        <v>70.099999999999994</v>
      </c>
      <c r="P808">
        <v>3</v>
      </c>
      <c r="Q808">
        <v>63.4</v>
      </c>
      <c r="R808">
        <v>36.9</v>
      </c>
    </row>
    <row r="809" spans="1:18">
      <c r="A809" t="s">
        <v>7651</v>
      </c>
      <c r="B809" t="s">
        <v>8276</v>
      </c>
      <c r="C809" s="607" t="s">
        <v>8868</v>
      </c>
      <c r="D809">
        <v>328</v>
      </c>
      <c r="E809">
        <v>14</v>
      </c>
      <c r="F809">
        <v>107</v>
      </c>
      <c r="G809">
        <v>19.066880000000001</v>
      </c>
      <c r="H809">
        <v>5.0999999999999996</v>
      </c>
      <c r="I809">
        <v>37386.03921568628</v>
      </c>
      <c r="J809">
        <v>46.9</v>
      </c>
      <c r="K809">
        <v>15.6</v>
      </c>
      <c r="L809">
        <v>894.236672</v>
      </c>
      <c r="M809">
        <v>297.44332800000001</v>
      </c>
      <c r="N809">
        <v>18.100000000000001</v>
      </c>
      <c r="O809">
        <v>68.599999999999994</v>
      </c>
      <c r="P809">
        <v>5.6</v>
      </c>
      <c r="Q809">
        <v>51.9</v>
      </c>
      <c r="R809">
        <v>35.299999999999997</v>
      </c>
    </row>
    <row r="810" spans="1:18">
      <c r="A810" t="s">
        <v>7782</v>
      </c>
      <c r="B810" t="s">
        <v>8276</v>
      </c>
      <c r="C810" s="607" t="s">
        <v>8868</v>
      </c>
      <c r="D810">
        <v>328</v>
      </c>
      <c r="E810">
        <v>15</v>
      </c>
      <c r="F810">
        <v>107</v>
      </c>
      <c r="G810">
        <v>22.666746666666665</v>
      </c>
      <c r="H810">
        <v>4.7</v>
      </c>
      <c r="I810">
        <v>48227.120567375881</v>
      </c>
      <c r="J810">
        <v>45</v>
      </c>
      <c r="K810">
        <v>15.3</v>
      </c>
      <c r="L810">
        <v>1020.0035999999999</v>
      </c>
      <c r="M810">
        <v>346.80122399999999</v>
      </c>
      <c r="N810">
        <v>-13.6</v>
      </c>
      <c r="O810">
        <v>60.9</v>
      </c>
      <c r="P810">
        <v>10.5</v>
      </c>
      <c r="Q810">
        <v>15.5</v>
      </c>
      <c r="R810">
        <v>33.1</v>
      </c>
    </row>
    <row r="811" spans="1:18">
      <c r="A811" t="s">
        <v>7396</v>
      </c>
      <c r="B811" t="s">
        <v>8276</v>
      </c>
      <c r="C811" s="607" t="s">
        <v>8868</v>
      </c>
      <c r="D811">
        <v>328</v>
      </c>
      <c r="E811">
        <v>16</v>
      </c>
      <c r="F811" t="s">
        <v>8294</v>
      </c>
      <c r="G811" t="s">
        <v>8294</v>
      </c>
      <c r="H811" t="s">
        <v>8294</v>
      </c>
      <c r="I811" t="s">
        <v>8294</v>
      </c>
      <c r="J811" t="s">
        <v>8294</v>
      </c>
      <c r="K811" t="s">
        <v>8294</v>
      </c>
      <c r="L811" t="s">
        <v>8294</v>
      </c>
      <c r="M811" t="s">
        <v>8294</v>
      </c>
      <c r="N811" t="s">
        <v>8294</v>
      </c>
      <c r="O811" t="s">
        <v>8294</v>
      </c>
      <c r="P811" t="s">
        <v>8294</v>
      </c>
      <c r="Q811" t="s">
        <v>8294</v>
      </c>
      <c r="R811" t="s">
        <v>8294</v>
      </c>
    </row>
    <row r="812" spans="1:18">
      <c r="A812" t="s">
        <v>7679</v>
      </c>
      <c r="B812" t="s">
        <v>8274</v>
      </c>
      <c r="C812" s="607" t="s">
        <v>8868</v>
      </c>
      <c r="D812">
        <v>328</v>
      </c>
      <c r="E812">
        <v>17</v>
      </c>
      <c r="F812">
        <v>105</v>
      </c>
      <c r="G812">
        <v>22.282005925925926</v>
      </c>
      <c r="H812">
        <v>4.9000000000000004</v>
      </c>
      <c r="I812">
        <v>45473.481481481474</v>
      </c>
      <c r="J812">
        <v>46.5</v>
      </c>
      <c r="K812">
        <v>14.3</v>
      </c>
      <c r="L812">
        <v>1036.1132755555554</v>
      </c>
      <c r="M812">
        <v>318.63268474074079</v>
      </c>
      <c r="N812">
        <v>-14.7</v>
      </c>
      <c r="O812">
        <v>61.4</v>
      </c>
      <c r="P812">
        <v>10.199999999999999</v>
      </c>
      <c r="Q812">
        <v>10.4</v>
      </c>
      <c r="R812">
        <v>32.1</v>
      </c>
    </row>
    <row r="813" spans="1:18">
      <c r="A813" t="s">
        <v>7743</v>
      </c>
      <c r="B813" t="s">
        <v>8274</v>
      </c>
      <c r="C813" s="607" t="s">
        <v>8868</v>
      </c>
      <c r="D813">
        <v>328</v>
      </c>
      <c r="E813">
        <v>18</v>
      </c>
      <c r="F813">
        <v>106</v>
      </c>
      <c r="G813">
        <v>13.018755555555558</v>
      </c>
      <c r="H813">
        <v>4.2</v>
      </c>
      <c r="I813">
        <v>30997.03703703704</v>
      </c>
      <c r="J813">
        <v>47.9</v>
      </c>
      <c r="K813">
        <v>15.1</v>
      </c>
      <c r="L813">
        <v>623.59839111111114</v>
      </c>
      <c r="M813">
        <v>196.58320888888892</v>
      </c>
      <c r="N813">
        <v>18.899999999999999</v>
      </c>
      <c r="O813">
        <v>68</v>
      </c>
      <c r="P813">
        <v>5.3</v>
      </c>
      <c r="Q813">
        <v>42.8</v>
      </c>
      <c r="R813">
        <v>35</v>
      </c>
    </row>
    <row r="814" spans="1:18">
      <c r="A814" t="s">
        <v>7701</v>
      </c>
      <c r="B814" t="s">
        <v>8274</v>
      </c>
      <c r="C814" s="607" t="s">
        <v>8868</v>
      </c>
      <c r="D814">
        <v>328</v>
      </c>
      <c r="E814">
        <v>19</v>
      </c>
      <c r="F814">
        <v>107</v>
      </c>
      <c r="G814">
        <v>20.881041481481478</v>
      </c>
      <c r="H814">
        <v>4.4000000000000004</v>
      </c>
      <c r="I814">
        <v>47456.912457912447</v>
      </c>
      <c r="J814">
        <v>49.8</v>
      </c>
      <c r="K814">
        <v>13.1</v>
      </c>
      <c r="L814">
        <v>1039.8758657777776</v>
      </c>
      <c r="M814">
        <v>273.54164340740738</v>
      </c>
      <c r="N814">
        <v>1.5</v>
      </c>
      <c r="O814">
        <v>66</v>
      </c>
      <c r="P814">
        <v>5.6</v>
      </c>
      <c r="Q814">
        <v>8.6</v>
      </c>
      <c r="R814">
        <v>31.8</v>
      </c>
    </row>
    <row r="815" spans="1:18">
      <c r="A815" t="s">
        <v>7783</v>
      </c>
      <c r="B815" t="s">
        <v>8274</v>
      </c>
      <c r="C815" s="607" t="s">
        <v>8868</v>
      </c>
      <c r="D815">
        <v>328</v>
      </c>
      <c r="E815">
        <v>20</v>
      </c>
      <c r="F815">
        <v>103</v>
      </c>
      <c r="G815">
        <v>21.76267851851852</v>
      </c>
      <c r="H815">
        <v>5.2</v>
      </c>
      <c r="I815">
        <v>41851.304843304839</v>
      </c>
      <c r="J815">
        <v>47.9</v>
      </c>
      <c r="K815">
        <v>12.5</v>
      </c>
      <c r="L815">
        <v>1042.4323010370372</v>
      </c>
      <c r="M815">
        <v>272.03348148148149</v>
      </c>
      <c r="N815">
        <v>-15</v>
      </c>
      <c r="O815">
        <v>63.1</v>
      </c>
      <c r="P815">
        <v>9.3000000000000007</v>
      </c>
      <c r="Q815">
        <v>9.1</v>
      </c>
      <c r="R815">
        <v>28.9</v>
      </c>
    </row>
    <row r="816" spans="1:18">
      <c r="A816" t="s">
        <v>7683</v>
      </c>
      <c r="B816" t="s">
        <v>8274</v>
      </c>
      <c r="C816" s="607" t="s">
        <v>8868</v>
      </c>
      <c r="D816">
        <v>328</v>
      </c>
      <c r="E816">
        <v>21</v>
      </c>
      <c r="F816">
        <v>106</v>
      </c>
      <c r="G816">
        <v>19.480077037037034</v>
      </c>
      <c r="H816">
        <v>5.4</v>
      </c>
      <c r="I816">
        <v>36074.216735253765</v>
      </c>
      <c r="J816">
        <v>48.4</v>
      </c>
      <c r="K816">
        <v>12.9</v>
      </c>
      <c r="L816">
        <v>942.83572859259243</v>
      </c>
      <c r="M816">
        <v>251.29299377777775</v>
      </c>
      <c r="N816">
        <v>-14.3</v>
      </c>
      <c r="O816">
        <v>62.3</v>
      </c>
      <c r="P816">
        <v>10</v>
      </c>
      <c r="Q816">
        <v>12.7</v>
      </c>
      <c r="R816">
        <v>30.2</v>
      </c>
    </row>
    <row r="817" spans="1:18">
      <c r="A817" t="s">
        <v>7775</v>
      </c>
      <c r="B817" t="s">
        <v>8274</v>
      </c>
      <c r="C817" s="607" t="s">
        <v>8868</v>
      </c>
      <c r="D817">
        <v>328</v>
      </c>
      <c r="E817">
        <v>22</v>
      </c>
      <c r="F817">
        <v>103</v>
      </c>
      <c r="G817">
        <v>27.836355555555553</v>
      </c>
      <c r="H817">
        <v>5</v>
      </c>
      <c r="I817">
        <v>55672.711111111101</v>
      </c>
      <c r="J817">
        <v>48</v>
      </c>
      <c r="K817">
        <v>12.9</v>
      </c>
      <c r="L817">
        <v>1336.1450666666665</v>
      </c>
      <c r="M817">
        <v>359.08898666666664</v>
      </c>
      <c r="N817">
        <v>-13.4</v>
      </c>
      <c r="O817">
        <v>62.9</v>
      </c>
      <c r="P817">
        <v>9.9</v>
      </c>
      <c r="Q817">
        <v>11.7</v>
      </c>
      <c r="R817">
        <v>30.1</v>
      </c>
    </row>
    <row r="818" spans="1:18">
      <c r="A818" t="s">
        <v>8217</v>
      </c>
      <c r="B818" t="s">
        <v>8276</v>
      </c>
      <c r="C818" s="607" t="s">
        <v>8868</v>
      </c>
      <c r="D818">
        <v>330</v>
      </c>
      <c r="E818">
        <v>11</v>
      </c>
      <c r="F818">
        <v>99</v>
      </c>
      <c r="G818" t="s">
        <v>8294</v>
      </c>
      <c r="H818" t="s">
        <v>8294</v>
      </c>
      <c r="I818" t="s">
        <v>8294</v>
      </c>
      <c r="J818">
        <v>47.6</v>
      </c>
      <c r="K818">
        <v>16.100000000000001</v>
      </c>
      <c r="L818" t="s">
        <v>8294</v>
      </c>
      <c r="M818" t="s">
        <v>8294</v>
      </c>
      <c r="N818">
        <v>37.700000000000003</v>
      </c>
      <c r="O818">
        <v>67</v>
      </c>
      <c r="P818">
        <v>4.0999999999999996</v>
      </c>
      <c r="Q818">
        <v>60.5</v>
      </c>
      <c r="R818">
        <v>37.1</v>
      </c>
    </row>
    <row r="819" spans="1:18">
      <c r="A819" t="s">
        <v>8238</v>
      </c>
      <c r="B819" t="s">
        <v>8276</v>
      </c>
      <c r="C819" s="607" t="s">
        <v>8868</v>
      </c>
      <c r="D819">
        <v>330</v>
      </c>
      <c r="E819">
        <v>12</v>
      </c>
      <c r="F819">
        <v>102</v>
      </c>
      <c r="G819" t="s">
        <v>8294</v>
      </c>
      <c r="H819" t="s">
        <v>8294</v>
      </c>
      <c r="I819" t="s">
        <v>8294</v>
      </c>
      <c r="J819">
        <v>47</v>
      </c>
      <c r="K819">
        <v>17</v>
      </c>
      <c r="L819" t="s">
        <v>8294</v>
      </c>
      <c r="M819" t="s">
        <v>8294</v>
      </c>
      <c r="N819">
        <v>33.9</v>
      </c>
      <c r="O819">
        <v>66.5</v>
      </c>
      <c r="P819">
        <v>5</v>
      </c>
      <c r="Q819">
        <v>52</v>
      </c>
      <c r="R819">
        <v>38.5</v>
      </c>
    </row>
    <row r="820" spans="1:18">
      <c r="A820" t="s">
        <v>8229</v>
      </c>
      <c r="B820" t="s">
        <v>8276</v>
      </c>
      <c r="C820" s="607" t="s">
        <v>8868</v>
      </c>
      <c r="D820">
        <v>330</v>
      </c>
      <c r="E820">
        <v>13</v>
      </c>
      <c r="F820">
        <v>104</v>
      </c>
      <c r="G820" t="s">
        <v>8294</v>
      </c>
      <c r="H820" t="s">
        <v>8294</v>
      </c>
      <c r="I820" t="s">
        <v>8294</v>
      </c>
      <c r="J820">
        <v>43.9</v>
      </c>
      <c r="K820">
        <v>15.8</v>
      </c>
      <c r="L820" t="s">
        <v>8294</v>
      </c>
      <c r="M820" t="s">
        <v>8294</v>
      </c>
      <c r="N820">
        <v>-3</v>
      </c>
      <c r="O820">
        <v>58.8</v>
      </c>
      <c r="P820">
        <v>10</v>
      </c>
      <c r="Q820">
        <v>61</v>
      </c>
      <c r="R820">
        <v>33.6</v>
      </c>
    </row>
    <row r="821" spans="1:18">
      <c r="A821" t="s">
        <v>8304</v>
      </c>
      <c r="B821" t="s">
        <v>8276</v>
      </c>
      <c r="C821" s="607" t="s">
        <v>8868</v>
      </c>
      <c r="D821">
        <v>330</v>
      </c>
      <c r="E821">
        <v>14</v>
      </c>
      <c r="F821">
        <v>103</v>
      </c>
      <c r="G821" t="s">
        <v>8294</v>
      </c>
      <c r="H821" t="s">
        <v>8294</v>
      </c>
      <c r="I821" t="s">
        <v>8294</v>
      </c>
      <c r="J821">
        <v>48.3</v>
      </c>
      <c r="K821">
        <v>15.6</v>
      </c>
      <c r="L821" t="s">
        <v>8294</v>
      </c>
      <c r="M821" t="s">
        <v>8294</v>
      </c>
      <c r="N821">
        <v>30.9</v>
      </c>
      <c r="O821">
        <v>68.5</v>
      </c>
      <c r="P821">
        <v>4.5</v>
      </c>
      <c r="Q821">
        <v>68.599999999999994</v>
      </c>
      <c r="R821">
        <v>36.6</v>
      </c>
    </row>
    <row r="822" spans="1:18">
      <c r="A822" t="s">
        <v>7396</v>
      </c>
      <c r="B822" t="s">
        <v>8276</v>
      </c>
      <c r="C822" s="607" t="s">
        <v>8868</v>
      </c>
      <c r="D822">
        <v>330</v>
      </c>
      <c r="E822">
        <v>15</v>
      </c>
      <c r="F822">
        <v>104</v>
      </c>
      <c r="G822" t="s">
        <v>8294</v>
      </c>
      <c r="H822" t="s">
        <v>8294</v>
      </c>
      <c r="I822" t="s">
        <v>8294</v>
      </c>
      <c r="J822">
        <v>45.1</v>
      </c>
      <c r="K822">
        <v>15.6</v>
      </c>
      <c r="L822" t="s">
        <v>8294</v>
      </c>
      <c r="M822" t="s">
        <v>8294</v>
      </c>
      <c r="N822">
        <v>-7.8</v>
      </c>
      <c r="O822">
        <v>58.5</v>
      </c>
      <c r="P822">
        <v>11</v>
      </c>
      <c r="Q822">
        <v>14</v>
      </c>
      <c r="R822">
        <v>34.1</v>
      </c>
    </row>
    <row r="823" spans="1:18">
      <c r="A823" t="s">
        <v>8202</v>
      </c>
      <c r="B823" t="s">
        <v>8276</v>
      </c>
      <c r="C823" s="607" t="s">
        <v>8868</v>
      </c>
      <c r="D823">
        <v>330</v>
      </c>
      <c r="E823">
        <v>16</v>
      </c>
      <c r="F823">
        <v>104</v>
      </c>
      <c r="G823" t="s">
        <v>8294</v>
      </c>
      <c r="H823" t="s">
        <v>8294</v>
      </c>
      <c r="I823" t="s">
        <v>8294</v>
      </c>
      <c r="J823">
        <v>45.2</v>
      </c>
      <c r="K823">
        <v>17.600000000000001</v>
      </c>
      <c r="L823" t="s">
        <v>8294</v>
      </c>
      <c r="M823" t="s">
        <v>8294</v>
      </c>
      <c r="N823">
        <v>27</v>
      </c>
      <c r="O823">
        <v>68.400000000000006</v>
      </c>
      <c r="P823">
        <v>4.9000000000000004</v>
      </c>
      <c r="Q823">
        <v>68.5</v>
      </c>
      <c r="R823">
        <v>38.4</v>
      </c>
    </row>
    <row r="824" spans="1:18">
      <c r="A824" t="s">
        <v>8304</v>
      </c>
      <c r="B824" t="s">
        <v>8274</v>
      </c>
      <c r="C824" s="607" t="s">
        <v>8868</v>
      </c>
      <c r="D824">
        <v>330</v>
      </c>
      <c r="E824">
        <v>17</v>
      </c>
      <c r="F824">
        <v>103</v>
      </c>
      <c r="G824">
        <v>20.766127407407406</v>
      </c>
      <c r="H824" t="s">
        <v>8294</v>
      </c>
      <c r="I824" t="s">
        <v>8294</v>
      </c>
      <c r="J824">
        <v>48.4</v>
      </c>
      <c r="K824">
        <v>15.6</v>
      </c>
      <c r="L824">
        <v>1005.0805665185185</v>
      </c>
      <c r="M824">
        <v>323.95158755555553</v>
      </c>
      <c r="N824">
        <v>34.9</v>
      </c>
      <c r="O824">
        <v>68.8</v>
      </c>
      <c r="P824">
        <v>4.3</v>
      </c>
      <c r="Q824">
        <v>73</v>
      </c>
      <c r="R824">
        <v>36.700000000000003</v>
      </c>
    </row>
    <row r="825" spans="1:18">
      <c r="A825" t="s">
        <v>8306</v>
      </c>
      <c r="B825" t="s">
        <v>8274</v>
      </c>
      <c r="C825" s="607" t="s">
        <v>8868</v>
      </c>
      <c r="D825">
        <v>330</v>
      </c>
      <c r="E825">
        <v>18</v>
      </c>
      <c r="F825">
        <v>105</v>
      </c>
      <c r="G825">
        <v>12.366293333333333</v>
      </c>
      <c r="H825" t="s">
        <v>8294</v>
      </c>
      <c r="I825" t="s">
        <v>8294</v>
      </c>
      <c r="J825">
        <v>46.3</v>
      </c>
      <c r="K825">
        <v>16.8</v>
      </c>
      <c r="L825">
        <v>572.55938133333325</v>
      </c>
      <c r="M825">
        <v>207.753728</v>
      </c>
      <c r="N825">
        <v>25.4</v>
      </c>
      <c r="O825">
        <v>65.599999999999994</v>
      </c>
      <c r="P825">
        <v>5.3</v>
      </c>
      <c r="Q825">
        <v>61.9</v>
      </c>
      <c r="R825">
        <v>37.6</v>
      </c>
    </row>
    <row r="826" spans="1:18">
      <c r="A826" t="s">
        <v>7396</v>
      </c>
      <c r="B826" t="s">
        <v>8274</v>
      </c>
      <c r="C826" s="607" t="s">
        <v>8868</v>
      </c>
      <c r="D826">
        <v>330</v>
      </c>
      <c r="E826">
        <v>19</v>
      </c>
      <c r="F826">
        <v>103</v>
      </c>
      <c r="G826" t="s">
        <v>8294</v>
      </c>
      <c r="H826" t="s">
        <v>8294</v>
      </c>
      <c r="I826" t="s">
        <v>8294</v>
      </c>
      <c r="J826">
        <v>45.1</v>
      </c>
      <c r="K826">
        <v>15.3</v>
      </c>
      <c r="L826" t="s">
        <v>8294</v>
      </c>
      <c r="M826" t="s">
        <v>8294</v>
      </c>
      <c r="N826">
        <v>-6.8</v>
      </c>
      <c r="O826">
        <v>60</v>
      </c>
      <c r="P826">
        <v>10.3</v>
      </c>
      <c r="Q826">
        <v>19.399999999999999</v>
      </c>
      <c r="R826">
        <v>33.4</v>
      </c>
    </row>
    <row r="827" spans="1:18">
      <c r="A827" t="s">
        <v>8305</v>
      </c>
      <c r="B827" t="s">
        <v>8274</v>
      </c>
      <c r="C827" s="607" t="s">
        <v>8868</v>
      </c>
      <c r="D827">
        <v>330</v>
      </c>
      <c r="E827">
        <v>20</v>
      </c>
      <c r="F827">
        <v>105</v>
      </c>
      <c r="G827">
        <v>12.651582222222224</v>
      </c>
      <c r="H827" t="s">
        <v>8294</v>
      </c>
      <c r="I827" t="s">
        <v>8294</v>
      </c>
      <c r="J827">
        <v>48.7</v>
      </c>
      <c r="K827">
        <v>15.7</v>
      </c>
      <c r="L827">
        <v>616.13205422222234</v>
      </c>
      <c r="M827">
        <v>198.62984088888891</v>
      </c>
      <c r="N827">
        <v>33.200000000000003</v>
      </c>
      <c r="O827">
        <v>72.099999999999994</v>
      </c>
      <c r="P827">
        <v>3.9</v>
      </c>
      <c r="Q827">
        <v>77.099999999999994</v>
      </c>
      <c r="R827">
        <v>37</v>
      </c>
    </row>
    <row r="828" spans="1:18">
      <c r="A828" t="s">
        <v>8205</v>
      </c>
      <c r="B828" t="s">
        <v>8274</v>
      </c>
      <c r="C828" s="607" t="s">
        <v>8868</v>
      </c>
      <c r="D828">
        <v>330</v>
      </c>
      <c r="E828">
        <v>21</v>
      </c>
      <c r="F828">
        <v>100</v>
      </c>
      <c r="G828">
        <v>16.256602962962965</v>
      </c>
      <c r="H828" t="s">
        <v>8294</v>
      </c>
      <c r="I828" t="s">
        <v>8294</v>
      </c>
      <c r="J828">
        <v>50.2</v>
      </c>
      <c r="K828">
        <v>14.3</v>
      </c>
      <c r="L828">
        <v>816.08146874074089</v>
      </c>
      <c r="M828">
        <v>232.46942237037041</v>
      </c>
      <c r="N828">
        <v>34.1</v>
      </c>
      <c r="O828">
        <v>69.599999999999994</v>
      </c>
      <c r="P828">
        <v>3.9</v>
      </c>
      <c r="Q828">
        <v>63</v>
      </c>
      <c r="R828">
        <v>34.9</v>
      </c>
    </row>
    <row r="829" spans="1:18">
      <c r="A829" t="s">
        <v>8232</v>
      </c>
      <c r="B829" t="s">
        <v>8274</v>
      </c>
      <c r="C829" s="607" t="s">
        <v>8868</v>
      </c>
      <c r="D829">
        <v>330</v>
      </c>
      <c r="E829">
        <v>22</v>
      </c>
      <c r="F829">
        <v>105</v>
      </c>
      <c r="G829">
        <v>16.972946666666669</v>
      </c>
      <c r="H829" t="s">
        <v>8294</v>
      </c>
      <c r="I829" t="s">
        <v>8294</v>
      </c>
      <c r="J829">
        <v>46.6</v>
      </c>
      <c r="K829">
        <v>15.8</v>
      </c>
      <c r="L829">
        <v>790.93931466666675</v>
      </c>
      <c r="M829">
        <v>268.17255733333337</v>
      </c>
      <c r="N829">
        <v>-4</v>
      </c>
      <c r="O829">
        <v>61.4</v>
      </c>
      <c r="P829">
        <v>9.5</v>
      </c>
      <c r="Q829">
        <v>71.2</v>
      </c>
      <c r="R829">
        <v>35.700000000000003</v>
      </c>
    </row>
    <row r="830" spans="1:18">
      <c r="A830" t="s">
        <v>8874</v>
      </c>
      <c r="B830" t="s">
        <v>8276</v>
      </c>
      <c r="C830" s="607" t="s">
        <v>8868</v>
      </c>
      <c r="D830">
        <v>331</v>
      </c>
      <c r="E830">
        <v>11</v>
      </c>
      <c r="F830">
        <v>105</v>
      </c>
      <c r="G830" t="s">
        <v>8294</v>
      </c>
      <c r="H830" t="s">
        <v>8294</v>
      </c>
      <c r="I830" t="s">
        <v>8294</v>
      </c>
      <c r="J830">
        <v>45.3</v>
      </c>
      <c r="K830">
        <v>17.3</v>
      </c>
      <c r="L830" t="s">
        <v>8294</v>
      </c>
      <c r="M830" t="s">
        <v>8294</v>
      </c>
      <c r="N830">
        <v>27</v>
      </c>
      <c r="O830">
        <v>67.5</v>
      </c>
      <c r="P830">
        <v>4.5999999999999996</v>
      </c>
      <c r="Q830">
        <v>69.3</v>
      </c>
      <c r="R830">
        <v>37.799999999999997</v>
      </c>
    </row>
    <row r="831" spans="1:18">
      <c r="A831" t="s">
        <v>8302</v>
      </c>
      <c r="B831" t="s">
        <v>8276</v>
      </c>
      <c r="C831" s="607" t="s">
        <v>8868</v>
      </c>
      <c r="D831">
        <v>331</v>
      </c>
      <c r="E831">
        <v>12</v>
      </c>
      <c r="F831">
        <v>105</v>
      </c>
      <c r="G831" t="s">
        <v>8294</v>
      </c>
      <c r="H831" t="s">
        <v>8294</v>
      </c>
      <c r="I831" t="s">
        <v>8294</v>
      </c>
      <c r="J831">
        <v>47.5</v>
      </c>
      <c r="K831">
        <v>16.399999999999999</v>
      </c>
      <c r="L831" t="s">
        <v>8294</v>
      </c>
      <c r="M831" t="s">
        <v>8294</v>
      </c>
      <c r="N831">
        <v>34.9</v>
      </c>
      <c r="O831">
        <v>67.5</v>
      </c>
      <c r="P831">
        <v>4.5999999999999996</v>
      </c>
      <c r="Q831">
        <v>75.7</v>
      </c>
      <c r="R831">
        <v>37.700000000000003</v>
      </c>
    </row>
    <row r="832" spans="1:18">
      <c r="A832" t="s">
        <v>8305</v>
      </c>
      <c r="B832" t="s">
        <v>8276</v>
      </c>
      <c r="C832" s="607" t="s">
        <v>8868</v>
      </c>
      <c r="D832">
        <v>331</v>
      </c>
      <c r="E832">
        <v>13</v>
      </c>
      <c r="F832">
        <v>109</v>
      </c>
      <c r="G832" t="s">
        <v>8294</v>
      </c>
      <c r="H832" t="s">
        <v>8294</v>
      </c>
      <c r="I832" t="s">
        <v>8294</v>
      </c>
      <c r="J832">
        <v>46.5</v>
      </c>
      <c r="K832">
        <v>17.5</v>
      </c>
      <c r="L832" t="s">
        <v>8294</v>
      </c>
      <c r="M832" t="s">
        <v>8294</v>
      </c>
      <c r="N832">
        <v>31.6</v>
      </c>
      <c r="O832">
        <v>69.900000000000006</v>
      </c>
      <c r="P832">
        <v>4.3</v>
      </c>
      <c r="Q832">
        <v>82.8</v>
      </c>
      <c r="R832">
        <v>39.299999999999997</v>
      </c>
    </row>
    <row r="833" spans="1:18">
      <c r="A833" t="s">
        <v>8199</v>
      </c>
      <c r="B833" t="s">
        <v>8276</v>
      </c>
      <c r="C833" s="607" t="s">
        <v>8868</v>
      </c>
      <c r="D833">
        <v>331</v>
      </c>
      <c r="E833">
        <v>14</v>
      </c>
      <c r="F833">
        <v>107</v>
      </c>
      <c r="G833" t="s">
        <v>8294</v>
      </c>
      <c r="H833" t="s">
        <v>8294</v>
      </c>
      <c r="I833" t="s">
        <v>8294</v>
      </c>
      <c r="J833">
        <v>47.4</v>
      </c>
      <c r="K833">
        <v>17.3</v>
      </c>
      <c r="L833" t="s">
        <v>8294</v>
      </c>
      <c r="M833" t="s">
        <v>8294</v>
      </c>
      <c r="N833">
        <v>34.299999999999997</v>
      </c>
      <c r="O833">
        <v>66.900000000000006</v>
      </c>
      <c r="P833">
        <v>4.5</v>
      </c>
      <c r="Q833">
        <v>79.599999999999994</v>
      </c>
      <c r="R833">
        <v>39.700000000000003</v>
      </c>
    </row>
    <row r="834" spans="1:18">
      <c r="A834" t="s">
        <v>8875</v>
      </c>
      <c r="B834" t="s">
        <v>8276</v>
      </c>
      <c r="C834" s="607" t="s">
        <v>8868</v>
      </c>
      <c r="D834">
        <v>331</v>
      </c>
      <c r="E834">
        <v>15</v>
      </c>
      <c r="F834">
        <v>103</v>
      </c>
      <c r="G834" t="s">
        <v>8294</v>
      </c>
      <c r="H834" t="s">
        <v>8294</v>
      </c>
      <c r="I834" t="s">
        <v>8294</v>
      </c>
      <c r="J834">
        <v>45</v>
      </c>
      <c r="K834">
        <v>18.899999999999999</v>
      </c>
      <c r="L834" t="s">
        <v>8294</v>
      </c>
      <c r="M834" t="s">
        <v>8294</v>
      </c>
      <c r="N834">
        <v>34.299999999999997</v>
      </c>
      <c r="O834">
        <v>66</v>
      </c>
      <c r="P834">
        <v>5</v>
      </c>
      <c r="Q834">
        <v>88</v>
      </c>
      <c r="R834">
        <v>41</v>
      </c>
    </row>
    <row r="835" spans="1:18">
      <c r="A835" t="s">
        <v>8306</v>
      </c>
      <c r="B835" t="s">
        <v>8276</v>
      </c>
      <c r="C835" s="607" t="s">
        <v>8868</v>
      </c>
      <c r="D835">
        <v>331</v>
      </c>
      <c r="E835">
        <v>16</v>
      </c>
      <c r="F835">
        <v>106</v>
      </c>
      <c r="G835" t="s">
        <v>8294</v>
      </c>
      <c r="H835" t="s">
        <v>8294</v>
      </c>
      <c r="I835" t="s">
        <v>8294</v>
      </c>
      <c r="J835">
        <v>44.9</v>
      </c>
      <c r="K835">
        <v>18.899999999999999</v>
      </c>
      <c r="L835" t="s">
        <v>8294</v>
      </c>
      <c r="M835" t="s">
        <v>8294</v>
      </c>
      <c r="N835">
        <v>29.8</v>
      </c>
      <c r="O835">
        <v>67.2</v>
      </c>
      <c r="P835">
        <v>5.0999999999999996</v>
      </c>
      <c r="Q835">
        <v>76.599999999999994</v>
      </c>
      <c r="R835">
        <v>41</v>
      </c>
    </row>
    <row r="836" spans="1:18">
      <c r="A836" t="s">
        <v>8199</v>
      </c>
      <c r="B836" t="s">
        <v>8274</v>
      </c>
      <c r="C836" s="607" t="s">
        <v>8868</v>
      </c>
      <c r="D836">
        <v>331</v>
      </c>
      <c r="E836">
        <v>17</v>
      </c>
      <c r="F836" t="s">
        <v>8294</v>
      </c>
      <c r="G836">
        <v>6.6730014814814815</v>
      </c>
      <c r="H836" t="s">
        <v>8294</v>
      </c>
      <c r="I836" t="s">
        <v>8294</v>
      </c>
      <c r="J836">
        <v>45.9</v>
      </c>
      <c r="K836">
        <v>18</v>
      </c>
      <c r="L836">
        <v>306.29076800000001</v>
      </c>
      <c r="M836">
        <v>120.11402666666666</v>
      </c>
      <c r="N836">
        <v>33.9</v>
      </c>
      <c r="O836">
        <v>68.3</v>
      </c>
      <c r="P836">
        <v>5.0999999999999996</v>
      </c>
      <c r="Q836">
        <v>80.900000000000006</v>
      </c>
      <c r="R836">
        <v>40</v>
      </c>
    </row>
    <row r="837" spans="1:18">
      <c r="A837" t="s">
        <v>8214</v>
      </c>
      <c r="B837" t="s">
        <v>8274</v>
      </c>
      <c r="C837" s="607" t="s">
        <v>8868</v>
      </c>
      <c r="D837">
        <v>331</v>
      </c>
      <c r="E837">
        <v>18</v>
      </c>
      <c r="F837">
        <v>105</v>
      </c>
      <c r="G837">
        <v>17.28233629629629</v>
      </c>
      <c r="H837" t="s">
        <v>8294</v>
      </c>
      <c r="I837" t="s">
        <v>8294</v>
      </c>
      <c r="J837">
        <v>46.6</v>
      </c>
      <c r="K837">
        <v>17.7</v>
      </c>
      <c r="L837">
        <v>805.35687140740708</v>
      </c>
      <c r="M837">
        <v>305.89735244444432</v>
      </c>
      <c r="N837">
        <v>32</v>
      </c>
      <c r="O837">
        <v>68.5</v>
      </c>
      <c r="P837">
        <v>4.2</v>
      </c>
      <c r="Q837">
        <v>83.7</v>
      </c>
      <c r="R837">
        <v>39.9</v>
      </c>
    </row>
    <row r="838" spans="1:18">
      <c r="A838" t="s">
        <v>8223</v>
      </c>
      <c r="B838" t="s">
        <v>8274</v>
      </c>
      <c r="C838" s="607" t="s">
        <v>8868</v>
      </c>
      <c r="D838">
        <v>331</v>
      </c>
      <c r="E838">
        <v>19</v>
      </c>
      <c r="F838">
        <v>107</v>
      </c>
      <c r="G838" t="s">
        <v>8294</v>
      </c>
      <c r="H838" t="s">
        <v>8294</v>
      </c>
      <c r="I838" t="s">
        <v>8294</v>
      </c>
      <c r="J838">
        <v>48.1</v>
      </c>
      <c r="K838">
        <v>14.1</v>
      </c>
      <c r="L838" t="s">
        <v>8294</v>
      </c>
      <c r="M838" t="s">
        <v>8294</v>
      </c>
      <c r="N838">
        <v>-5</v>
      </c>
      <c r="O838">
        <v>59.2</v>
      </c>
      <c r="P838">
        <v>9.8000000000000007</v>
      </c>
      <c r="Q838">
        <v>60.7</v>
      </c>
      <c r="R838">
        <v>32.9</v>
      </c>
    </row>
    <row r="839" spans="1:18">
      <c r="A839" t="s">
        <v>8302</v>
      </c>
      <c r="B839" t="s">
        <v>8274</v>
      </c>
      <c r="C839" s="607" t="s">
        <v>8868</v>
      </c>
      <c r="D839">
        <v>331</v>
      </c>
      <c r="E839">
        <v>20</v>
      </c>
      <c r="F839">
        <v>104</v>
      </c>
      <c r="G839">
        <v>11.482986666666664</v>
      </c>
      <c r="H839" t="s">
        <v>8294</v>
      </c>
      <c r="I839" t="s">
        <v>8294</v>
      </c>
      <c r="J839">
        <v>47.7</v>
      </c>
      <c r="K839">
        <v>15.5</v>
      </c>
      <c r="L839">
        <v>547.73846399999991</v>
      </c>
      <c r="M839">
        <v>177.98629333333329</v>
      </c>
      <c r="N839">
        <v>33.6</v>
      </c>
      <c r="O839">
        <v>66.900000000000006</v>
      </c>
      <c r="P839">
        <v>4.7</v>
      </c>
      <c r="Q839">
        <v>71.099999999999994</v>
      </c>
      <c r="R839">
        <v>35.799999999999997</v>
      </c>
    </row>
    <row r="840" spans="1:18">
      <c r="A840" t="s">
        <v>8303</v>
      </c>
      <c r="B840" t="s">
        <v>8274</v>
      </c>
      <c r="C840" s="607" t="s">
        <v>8868</v>
      </c>
      <c r="D840">
        <v>331</v>
      </c>
      <c r="E840">
        <v>21</v>
      </c>
      <c r="F840">
        <v>103</v>
      </c>
      <c r="G840">
        <v>6.3938103703703701</v>
      </c>
      <c r="H840" t="s">
        <v>8294</v>
      </c>
      <c r="I840" t="s">
        <v>8294</v>
      </c>
      <c r="J840">
        <v>44.9</v>
      </c>
      <c r="K840">
        <v>17.100000000000001</v>
      </c>
      <c r="L840">
        <v>287.0820856296296</v>
      </c>
      <c r="M840">
        <v>109.33415733333334</v>
      </c>
      <c r="N840">
        <v>34</v>
      </c>
      <c r="O840">
        <v>65.099999999999994</v>
      </c>
      <c r="P840">
        <v>4.8</v>
      </c>
      <c r="Q840">
        <v>71.400000000000006</v>
      </c>
      <c r="R840">
        <v>37.1</v>
      </c>
    </row>
    <row r="841" spans="1:18">
      <c r="A841" t="s">
        <v>8217</v>
      </c>
      <c r="B841" t="s">
        <v>8274</v>
      </c>
      <c r="C841" s="607" t="s">
        <v>8868</v>
      </c>
      <c r="D841">
        <v>331</v>
      </c>
      <c r="E841">
        <v>22</v>
      </c>
      <c r="F841">
        <v>99</v>
      </c>
      <c r="G841">
        <v>5.3111644444444446</v>
      </c>
      <c r="H841" t="s">
        <v>8294</v>
      </c>
      <c r="I841" t="s">
        <v>8294</v>
      </c>
      <c r="J841">
        <v>48.3</v>
      </c>
      <c r="K841">
        <v>15.2</v>
      </c>
      <c r="L841">
        <v>256.52924266666668</v>
      </c>
      <c r="M841">
        <v>80.729699555555555</v>
      </c>
      <c r="N841">
        <v>37.299999999999997</v>
      </c>
      <c r="O841">
        <v>67.7</v>
      </c>
      <c r="P841">
        <v>3.8</v>
      </c>
      <c r="Q841">
        <v>60.3</v>
      </c>
      <c r="R841">
        <v>35.6</v>
      </c>
    </row>
    <row r="842" spans="1:18">
      <c r="A842" t="s">
        <v>8303</v>
      </c>
      <c r="B842" t="s">
        <v>8276</v>
      </c>
      <c r="C842" s="607" t="s">
        <v>8868</v>
      </c>
      <c r="D842">
        <v>332</v>
      </c>
      <c r="E842">
        <v>11</v>
      </c>
      <c r="F842">
        <v>105</v>
      </c>
      <c r="G842" t="s">
        <v>8294</v>
      </c>
      <c r="H842" t="s">
        <v>8294</v>
      </c>
      <c r="I842" t="s">
        <v>8294</v>
      </c>
      <c r="J842">
        <v>44.5</v>
      </c>
      <c r="K842">
        <v>17.899999999999999</v>
      </c>
      <c r="L842" t="s">
        <v>8294</v>
      </c>
      <c r="M842" t="s">
        <v>8294</v>
      </c>
      <c r="N842">
        <v>31.2</v>
      </c>
      <c r="O842">
        <v>65.2</v>
      </c>
      <c r="P842">
        <v>4.9000000000000004</v>
      </c>
      <c r="Q842">
        <v>71.7</v>
      </c>
      <c r="R842">
        <v>38.4</v>
      </c>
    </row>
    <row r="843" spans="1:18">
      <c r="A843" t="s">
        <v>8205</v>
      </c>
      <c r="B843" t="s">
        <v>8276</v>
      </c>
      <c r="C843" s="607" t="s">
        <v>8868</v>
      </c>
      <c r="D843">
        <v>332</v>
      </c>
      <c r="E843">
        <v>12</v>
      </c>
      <c r="F843">
        <v>100</v>
      </c>
      <c r="G843" t="s">
        <v>8294</v>
      </c>
      <c r="H843" t="s">
        <v>8294</v>
      </c>
      <c r="I843" t="s">
        <v>8294</v>
      </c>
      <c r="J843">
        <v>49.7</v>
      </c>
      <c r="K843">
        <v>14.5</v>
      </c>
      <c r="L843" t="s">
        <v>8294</v>
      </c>
      <c r="M843" t="s">
        <v>8294</v>
      </c>
      <c r="N843">
        <v>30.9</v>
      </c>
      <c r="O843">
        <v>68.5</v>
      </c>
      <c r="P843">
        <v>4.7</v>
      </c>
      <c r="Q843">
        <v>61.7</v>
      </c>
      <c r="R843">
        <v>35.200000000000003</v>
      </c>
    </row>
    <row r="844" spans="1:18">
      <c r="A844" t="s">
        <v>8220</v>
      </c>
      <c r="B844" t="s">
        <v>8276</v>
      </c>
      <c r="C844" s="607" t="s">
        <v>8868</v>
      </c>
      <c r="D844">
        <v>332</v>
      </c>
      <c r="E844">
        <v>13</v>
      </c>
      <c r="F844">
        <v>108</v>
      </c>
      <c r="G844" t="s">
        <v>8294</v>
      </c>
      <c r="H844" t="s">
        <v>8294</v>
      </c>
      <c r="I844" t="s">
        <v>8294</v>
      </c>
      <c r="J844">
        <v>44.9</v>
      </c>
      <c r="K844">
        <v>16.7</v>
      </c>
      <c r="L844" t="s">
        <v>8294</v>
      </c>
      <c r="M844" t="s">
        <v>8294</v>
      </c>
      <c r="N844">
        <v>-6.9</v>
      </c>
      <c r="O844">
        <v>59</v>
      </c>
      <c r="P844">
        <v>11.3</v>
      </c>
      <c r="Q844">
        <v>70.7</v>
      </c>
      <c r="R844">
        <v>36.200000000000003</v>
      </c>
    </row>
    <row r="845" spans="1:18">
      <c r="A845" t="s">
        <v>8223</v>
      </c>
      <c r="B845" t="s">
        <v>8276</v>
      </c>
      <c r="C845" s="607" t="s">
        <v>8868</v>
      </c>
      <c r="D845">
        <v>332</v>
      </c>
      <c r="E845">
        <v>14</v>
      </c>
      <c r="F845">
        <v>107</v>
      </c>
      <c r="G845" t="s">
        <v>8294</v>
      </c>
      <c r="H845" t="s">
        <v>8294</v>
      </c>
      <c r="I845" t="s">
        <v>8294</v>
      </c>
      <c r="J845">
        <v>47.6</v>
      </c>
      <c r="K845">
        <v>14.6</v>
      </c>
      <c r="L845" t="s">
        <v>8294</v>
      </c>
      <c r="M845" t="s">
        <v>8294</v>
      </c>
      <c r="N845">
        <v>-9.4</v>
      </c>
      <c r="O845">
        <v>58.4</v>
      </c>
      <c r="P845">
        <v>10.7</v>
      </c>
      <c r="Q845">
        <v>67.5</v>
      </c>
      <c r="R845">
        <v>33.6</v>
      </c>
    </row>
    <row r="846" spans="1:18">
      <c r="A846" t="s">
        <v>8301</v>
      </c>
      <c r="B846" t="s">
        <v>8276</v>
      </c>
      <c r="C846" s="607" t="s">
        <v>8868</v>
      </c>
      <c r="D846">
        <v>332</v>
      </c>
      <c r="E846">
        <v>15</v>
      </c>
      <c r="F846">
        <v>108</v>
      </c>
      <c r="G846" t="s">
        <v>8294</v>
      </c>
      <c r="H846" t="s">
        <v>8294</v>
      </c>
      <c r="I846" t="s">
        <v>8294</v>
      </c>
      <c r="J846">
        <v>47.1</v>
      </c>
      <c r="K846">
        <v>17.399999999999999</v>
      </c>
      <c r="L846" t="s">
        <v>8294</v>
      </c>
      <c r="M846" t="s">
        <v>8294</v>
      </c>
      <c r="N846">
        <v>29.9</v>
      </c>
      <c r="O846">
        <v>68.8</v>
      </c>
      <c r="P846">
        <v>4.7</v>
      </c>
      <c r="Q846">
        <v>80.8</v>
      </c>
      <c r="R846">
        <v>39.700000000000003</v>
      </c>
    </row>
    <row r="847" spans="1:18">
      <c r="A847" t="s">
        <v>8211</v>
      </c>
      <c r="B847" t="s">
        <v>8276</v>
      </c>
      <c r="C847" s="607" t="s">
        <v>8868</v>
      </c>
      <c r="D847">
        <v>332</v>
      </c>
      <c r="E847">
        <v>16</v>
      </c>
      <c r="F847">
        <v>104</v>
      </c>
      <c r="G847" t="s">
        <v>8294</v>
      </c>
      <c r="H847" t="s">
        <v>8294</v>
      </c>
      <c r="I847" t="s">
        <v>8294</v>
      </c>
      <c r="J847">
        <v>43.5</v>
      </c>
      <c r="K847">
        <v>18.5</v>
      </c>
      <c r="L847" t="s">
        <v>8294</v>
      </c>
      <c r="M847" t="s">
        <v>8294</v>
      </c>
      <c r="N847">
        <v>-3.8</v>
      </c>
      <c r="O847">
        <v>60.3</v>
      </c>
      <c r="P847">
        <v>10.7</v>
      </c>
      <c r="Q847">
        <v>77.099999999999994</v>
      </c>
      <c r="R847">
        <v>39</v>
      </c>
    </row>
    <row r="848" spans="1:18">
      <c r="A848" t="s">
        <v>8211</v>
      </c>
      <c r="B848" t="s">
        <v>8274</v>
      </c>
      <c r="C848" s="607" t="s">
        <v>8868</v>
      </c>
      <c r="D848">
        <v>332</v>
      </c>
      <c r="E848">
        <v>17</v>
      </c>
      <c r="F848">
        <v>104</v>
      </c>
      <c r="G848">
        <v>14.996177777777781</v>
      </c>
      <c r="H848" t="s">
        <v>8294</v>
      </c>
      <c r="I848" t="s">
        <v>8294</v>
      </c>
      <c r="J848">
        <v>44.8</v>
      </c>
      <c r="K848">
        <v>17.100000000000001</v>
      </c>
      <c r="L848">
        <v>671.82876444444457</v>
      </c>
      <c r="M848">
        <v>256.43464000000006</v>
      </c>
      <c r="N848">
        <v>-4.2</v>
      </c>
      <c r="O848">
        <v>60</v>
      </c>
      <c r="P848">
        <v>10.5</v>
      </c>
      <c r="Q848">
        <v>77.7</v>
      </c>
      <c r="R848">
        <v>36.9</v>
      </c>
    </row>
    <row r="849" spans="1:18">
      <c r="A849" t="s">
        <v>8265</v>
      </c>
      <c r="B849" t="s">
        <v>8274</v>
      </c>
      <c r="C849" s="607" t="s">
        <v>8868</v>
      </c>
      <c r="D849">
        <v>332</v>
      </c>
      <c r="E849">
        <v>18</v>
      </c>
      <c r="F849">
        <v>107</v>
      </c>
      <c r="G849" t="s">
        <v>8294</v>
      </c>
      <c r="H849" t="s">
        <v>8294</v>
      </c>
      <c r="I849" t="s">
        <v>8294</v>
      </c>
      <c r="J849">
        <v>41.2</v>
      </c>
      <c r="K849">
        <v>17.100000000000001</v>
      </c>
      <c r="L849" t="s">
        <v>8294</v>
      </c>
      <c r="M849" t="s">
        <v>8294</v>
      </c>
      <c r="N849">
        <v>-5.0999999999999996</v>
      </c>
      <c r="O849">
        <v>59.5</v>
      </c>
      <c r="P849">
        <v>10.4</v>
      </c>
      <c r="Q849">
        <v>67.400000000000006</v>
      </c>
      <c r="R849">
        <v>34.299999999999997</v>
      </c>
    </row>
    <row r="850" spans="1:18">
      <c r="A850" t="s">
        <v>8202</v>
      </c>
      <c r="B850" t="s">
        <v>8274</v>
      </c>
      <c r="C850" s="607" t="s">
        <v>8868</v>
      </c>
      <c r="D850">
        <v>332</v>
      </c>
      <c r="E850">
        <v>19</v>
      </c>
      <c r="F850">
        <v>104</v>
      </c>
      <c r="G850">
        <v>9.4546770370370368</v>
      </c>
      <c r="H850" t="s">
        <v>8294</v>
      </c>
      <c r="I850" t="s">
        <v>8294</v>
      </c>
      <c r="J850">
        <v>45.1</v>
      </c>
      <c r="K850">
        <v>16.8</v>
      </c>
      <c r="L850">
        <v>426.40593437037035</v>
      </c>
      <c r="M850">
        <v>158.83857422222223</v>
      </c>
      <c r="N850">
        <v>15.8</v>
      </c>
      <c r="O850">
        <v>65.099999999999994</v>
      </c>
      <c r="P850">
        <v>6.6</v>
      </c>
      <c r="Q850">
        <v>69.400000000000006</v>
      </c>
      <c r="R850">
        <v>36.5</v>
      </c>
    </row>
    <row r="851" spans="1:18">
      <c r="A851" t="s">
        <v>8874</v>
      </c>
      <c r="B851" t="s">
        <v>8274</v>
      </c>
      <c r="C851" s="607" t="s">
        <v>8868</v>
      </c>
      <c r="D851">
        <v>332</v>
      </c>
      <c r="E851">
        <v>20</v>
      </c>
      <c r="F851">
        <v>103</v>
      </c>
      <c r="G851">
        <v>10.109825185185183</v>
      </c>
      <c r="H851" t="s">
        <v>8294</v>
      </c>
      <c r="I851" t="s">
        <v>8294</v>
      </c>
      <c r="J851">
        <v>46.9</v>
      </c>
      <c r="K851">
        <v>15.7</v>
      </c>
      <c r="L851">
        <v>474.15080118518512</v>
      </c>
      <c r="M851">
        <v>158.72425540740738</v>
      </c>
      <c r="N851">
        <v>18.600000000000001</v>
      </c>
      <c r="O851">
        <v>67.2</v>
      </c>
      <c r="P851">
        <v>5.7</v>
      </c>
      <c r="Q851">
        <v>68.5</v>
      </c>
      <c r="R851">
        <v>35.6</v>
      </c>
    </row>
    <row r="852" spans="1:18">
      <c r="A852" t="s">
        <v>8226</v>
      </c>
      <c r="B852" t="s">
        <v>8274</v>
      </c>
      <c r="C852" s="607" t="s">
        <v>8868</v>
      </c>
      <c r="D852">
        <v>332</v>
      </c>
      <c r="E852">
        <v>21</v>
      </c>
      <c r="F852">
        <v>107</v>
      </c>
      <c r="G852" t="s">
        <v>8294</v>
      </c>
      <c r="H852" t="s">
        <v>8294</v>
      </c>
      <c r="I852" t="s">
        <v>8294</v>
      </c>
      <c r="J852">
        <v>43</v>
      </c>
      <c r="K852">
        <v>16.600000000000001</v>
      </c>
      <c r="L852" t="s">
        <v>8294</v>
      </c>
      <c r="M852" t="s">
        <v>8294</v>
      </c>
      <c r="N852">
        <v>-6.4</v>
      </c>
      <c r="O852">
        <v>58.3</v>
      </c>
      <c r="P852">
        <v>11.5</v>
      </c>
      <c r="Q852">
        <v>72.599999999999994</v>
      </c>
      <c r="R852">
        <v>34.5</v>
      </c>
    </row>
    <row r="853" spans="1:18">
      <c r="A853" t="s">
        <v>8220</v>
      </c>
      <c r="B853" t="s">
        <v>8274</v>
      </c>
      <c r="C853" s="607" t="s">
        <v>8868</v>
      </c>
      <c r="D853">
        <v>332</v>
      </c>
      <c r="E853">
        <v>22</v>
      </c>
      <c r="F853">
        <v>106</v>
      </c>
      <c r="G853">
        <v>5.9113599999999984</v>
      </c>
      <c r="H853" t="s">
        <v>8294</v>
      </c>
      <c r="I853" t="s">
        <v>8294</v>
      </c>
      <c r="J853">
        <v>45.7</v>
      </c>
      <c r="K853">
        <v>15.2</v>
      </c>
      <c r="L853">
        <v>270.14915199999996</v>
      </c>
      <c r="M853">
        <v>89.85267199999997</v>
      </c>
      <c r="N853">
        <v>-6.8</v>
      </c>
      <c r="O853">
        <v>59.3</v>
      </c>
      <c r="P853">
        <v>10.9</v>
      </c>
      <c r="Q853">
        <v>59.7</v>
      </c>
      <c r="R853">
        <v>33.6</v>
      </c>
    </row>
    <row r="854" spans="1:18">
      <c r="A854" t="s">
        <v>8232</v>
      </c>
      <c r="B854" t="s">
        <v>8276</v>
      </c>
      <c r="C854" s="607" t="s">
        <v>8868</v>
      </c>
      <c r="D854">
        <v>333</v>
      </c>
      <c r="E854">
        <v>11</v>
      </c>
      <c r="F854">
        <v>107</v>
      </c>
      <c r="G854" t="s">
        <v>8294</v>
      </c>
      <c r="H854" t="s">
        <v>8294</v>
      </c>
      <c r="I854" t="s">
        <v>8294</v>
      </c>
      <c r="J854">
        <v>45.1</v>
      </c>
      <c r="K854">
        <v>17.100000000000001</v>
      </c>
      <c r="L854" t="s">
        <v>8294</v>
      </c>
      <c r="M854" t="s">
        <v>8294</v>
      </c>
      <c r="N854">
        <v>-8.9</v>
      </c>
      <c r="O854">
        <v>59.7</v>
      </c>
      <c r="P854">
        <v>10.7</v>
      </c>
      <c r="Q854">
        <v>70.900000000000006</v>
      </c>
      <c r="R854">
        <v>37.200000000000003</v>
      </c>
    </row>
    <row r="855" spans="1:18">
      <c r="A855" t="s">
        <v>8235</v>
      </c>
      <c r="B855" t="s">
        <v>8276</v>
      </c>
      <c r="C855" s="607" t="s">
        <v>8868</v>
      </c>
      <c r="D855">
        <v>333</v>
      </c>
      <c r="E855">
        <v>12</v>
      </c>
      <c r="F855">
        <v>107</v>
      </c>
      <c r="G855" t="s">
        <v>8294</v>
      </c>
      <c r="H855" t="s">
        <v>8294</v>
      </c>
      <c r="I855" t="s">
        <v>8294</v>
      </c>
      <c r="J855">
        <v>44.1</v>
      </c>
      <c r="K855">
        <v>15.8</v>
      </c>
      <c r="L855" t="s">
        <v>8294</v>
      </c>
      <c r="M855" t="s">
        <v>8294</v>
      </c>
      <c r="N855">
        <v>-6.1</v>
      </c>
      <c r="O855">
        <v>61.6</v>
      </c>
      <c r="P855">
        <v>9.1999999999999993</v>
      </c>
      <c r="Q855">
        <v>27.1</v>
      </c>
      <c r="R855">
        <v>33.6</v>
      </c>
    </row>
    <row r="856" spans="1:18">
      <c r="A856" t="s">
        <v>8226</v>
      </c>
      <c r="B856" t="s">
        <v>8276</v>
      </c>
      <c r="C856" s="607" t="s">
        <v>8868</v>
      </c>
      <c r="D856">
        <v>333</v>
      </c>
      <c r="E856">
        <v>13</v>
      </c>
      <c r="F856">
        <v>108</v>
      </c>
      <c r="G856" t="s">
        <v>8294</v>
      </c>
      <c r="H856" t="s">
        <v>8294</v>
      </c>
      <c r="I856" t="s">
        <v>8294</v>
      </c>
      <c r="J856">
        <v>42</v>
      </c>
      <c r="K856">
        <v>17.399999999999999</v>
      </c>
      <c r="L856" t="s">
        <v>8294</v>
      </c>
      <c r="M856" t="s">
        <v>8294</v>
      </c>
      <c r="N856">
        <v>-7.1</v>
      </c>
      <c r="O856">
        <v>58.9</v>
      </c>
      <c r="P856">
        <v>11</v>
      </c>
      <c r="Q856">
        <v>73.3</v>
      </c>
      <c r="R856">
        <v>35.6</v>
      </c>
    </row>
    <row r="857" spans="1:18">
      <c r="A857" t="s">
        <v>8265</v>
      </c>
      <c r="B857" t="s">
        <v>8276</v>
      </c>
      <c r="C857" s="607" t="s">
        <v>8868</v>
      </c>
      <c r="D857">
        <v>333</v>
      </c>
      <c r="E857">
        <v>14</v>
      </c>
      <c r="F857">
        <v>107</v>
      </c>
      <c r="G857" t="s">
        <v>8294</v>
      </c>
      <c r="H857" t="s">
        <v>8294</v>
      </c>
      <c r="I857" t="s">
        <v>8294</v>
      </c>
      <c r="J857">
        <v>40.6</v>
      </c>
      <c r="K857">
        <v>17.600000000000001</v>
      </c>
      <c r="L857" t="s">
        <v>8294</v>
      </c>
      <c r="M857" t="s">
        <v>8294</v>
      </c>
      <c r="N857">
        <v>-10</v>
      </c>
      <c r="O857">
        <v>58.4</v>
      </c>
      <c r="P857">
        <v>10.5</v>
      </c>
      <c r="Q857">
        <v>77</v>
      </c>
      <c r="R857">
        <v>34.799999999999997</v>
      </c>
    </row>
    <row r="858" spans="1:18">
      <c r="A858" t="s">
        <v>8307</v>
      </c>
      <c r="B858" t="s">
        <v>8276</v>
      </c>
      <c r="C858" s="607" t="s">
        <v>8868</v>
      </c>
      <c r="D858">
        <v>333</v>
      </c>
      <c r="E858">
        <v>15</v>
      </c>
      <c r="F858">
        <v>102</v>
      </c>
      <c r="G858" t="s">
        <v>8294</v>
      </c>
      <c r="H858" t="s">
        <v>8294</v>
      </c>
      <c r="I858" t="s">
        <v>8294</v>
      </c>
      <c r="J858">
        <v>43.6</v>
      </c>
      <c r="K858">
        <v>17.7</v>
      </c>
      <c r="L858" t="s">
        <v>8294</v>
      </c>
      <c r="M858" t="s">
        <v>8294</v>
      </c>
      <c r="N858">
        <v>-2.8</v>
      </c>
      <c r="O858">
        <v>63.2</v>
      </c>
      <c r="P858">
        <v>9.4</v>
      </c>
      <c r="Q858">
        <v>76.3</v>
      </c>
      <c r="R858">
        <v>37.4</v>
      </c>
    </row>
    <row r="859" spans="1:18">
      <c r="A859" t="s">
        <v>8214</v>
      </c>
      <c r="B859" t="s">
        <v>8276</v>
      </c>
      <c r="C859" s="607" t="s">
        <v>8868</v>
      </c>
      <c r="D859">
        <v>333</v>
      </c>
      <c r="E859">
        <v>16</v>
      </c>
      <c r="F859">
        <v>106</v>
      </c>
      <c r="G859" t="s">
        <v>8294</v>
      </c>
      <c r="H859" t="s">
        <v>8294</v>
      </c>
      <c r="I859" t="s">
        <v>8294</v>
      </c>
      <c r="J859">
        <v>42.6</v>
      </c>
      <c r="K859">
        <v>21.8</v>
      </c>
      <c r="L859" t="s">
        <v>8294</v>
      </c>
      <c r="M859" t="s">
        <v>8294</v>
      </c>
      <c r="N859">
        <v>33.6</v>
      </c>
      <c r="O859">
        <v>69</v>
      </c>
      <c r="P859">
        <v>4.5</v>
      </c>
      <c r="Q859">
        <v>91.6</v>
      </c>
      <c r="R859">
        <v>45.1</v>
      </c>
    </row>
    <row r="860" spans="1:18">
      <c r="A860" t="s">
        <v>8307</v>
      </c>
      <c r="B860" t="s">
        <v>8274</v>
      </c>
      <c r="C860" s="607" t="s">
        <v>8868</v>
      </c>
      <c r="D860">
        <v>333</v>
      </c>
      <c r="E860">
        <v>17</v>
      </c>
      <c r="F860">
        <v>102</v>
      </c>
      <c r="G860" t="s">
        <v>8294</v>
      </c>
      <c r="H860" t="s">
        <v>8294</v>
      </c>
      <c r="I860" t="s">
        <v>8294</v>
      </c>
      <c r="J860">
        <v>42.7</v>
      </c>
      <c r="K860">
        <v>18.600000000000001</v>
      </c>
      <c r="L860" t="s">
        <v>8294</v>
      </c>
      <c r="M860" t="s">
        <v>8294</v>
      </c>
      <c r="N860">
        <v>-4.0999999999999996</v>
      </c>
      <c r="O860">
        <v>62.2</v>
      </c>
      <c r="P860">
        <v>10.199999999999999</v>
      </c>
      <c r="Q860">
        <v>81</v>
      </c>
      <c r="R860">
        <v>38.6</v>
      </c>
    </row>
    <row r="861" spans="1:18">
      <c r="A861" t="s">
        <v>8875</v>
      </c>
      <c r="B861" t="s">
        <v>8274</v>
      </c>
      <c r="C861" s="607" t="s">
        <v>8868</v>
      </c>
      <c r="D861">
        <v>333</v>
      </c>
      <c r="E861">
        <v>18</v>
      </c>
      <c r="F861">
        <v>103</v>
      </c>
      <c r="G861">
        <v>10.056106666666667</v>
      </c>
      <c r="H861" t="s">
        <v>8294</v>
      </c>
      <c r="I861" t="s">
        <v>8294</v>
      </c>
      <c r="J861">
        <v>45.2</v>
      </c>
      <c r="K861">
        <v>17.399999999999999</v>
      </c>
      <c r="L861">
        <v>454.53602133333334</v>
      </c>
      <c r="M861">
        <v>174.97625599999998</v>
      </c>
      <c r="N861">
        <v>27.9</v>
      </c>
      <c r="O861">
        <v>64.7</v>
      </c>
      <c r="P861">
        <v>5.8</v>
      </c>
      <c r="Q861">
        <v>83.6</v>
      </c>
      <c r="R861">
        <v>38.1</v>
      </c>
    </row>
    <row r="862" spans="1:18">
      <c r="A862" t="s">
        <v>8301</v>
      </c>
      <c r="B862" t="s">
        <v>8274</v>
      </c>
      <c r="C862" s="607" t="s">
        <v>8868</v>
      </c>
      <c r="D862">
        <v>333</v>
      </c>
      <c r="E862">
        <v>19</v>
      </c>
      <c r="F862">
        <v>108</v>
      </c>
      <c r="G862">
        <v>16.035413333333331</v>
      </c>
      <c r="H862" t="s">
        <v>8294</v>
      </c>
      <c r="I862" t="s">
        <v>8294</v>
      </c>
      <c r="J862">
        <v>47.8</v>
      </c>
      <c r="K862">
        <v>16</v>
      </c>
      <c r="L862">
        <v>766.4927573333332</v>
      </c>
      <c r="M862">
        <v>256.56661333333329</v>
      </c>
      <c r="N862">
        <v>29.4</v>
      </c>
      <c r="O862">
        <v>69.3</v>
      </c>
      <c r="P862">
        <v>3.7</v>
      </c>
      <c r="Q862">
        <v>75.7</v>
      </c>
      <c r="R862">
        <v>36.9</v>
      </c>
    </row>
    <row r="863" spans="1:18">
      <c r="A863" t="s">
        <v>8235</v>
      </c>
      <c r="B863" t="s">
        <v>8274</v>
      </c>
      <c r="C863" s="607" t="s">
        <v>8868</v>
      </c>
      <c r="D863">
        <v>333</v>
      </c>
      <c r="E863">
        <v>20</v>
      </c>
      <c r="F863">
        <v>105</v>
      </c>
      <c r="G863">
        <v>25.643260740740743</v>
      </c>
      <c r="H863" t="s">
        <v>8294</v>
      </c>
      <c r="I863" t="s">
        <v>8294</v>
      </c>
      <c r="J863">
        <v>44.5</v>
      </c>
      <c r="K863">
        <v>15</v>
      </c>
      <c r="L863">
        <v>1141.125102962963</v>
      </c>
      <c r="M863">
        <v>384.64891111111115</v>
      </c>
      <c r="N863">
        <v>-8.8000000000000007</v>
      </c>
      <c r="O863">
        <v>61.8</v>
      </c>
      <c r="P863">
        <v>8.6</v>
      </c>
      <c r="Q863">
        <v>20.6</v>
      </c>
      <c r="R863">
        <v>32.200000000000003</v>
      </c>
    </row>
    <row r="864" spans="1:18">
      <c r="A864" t="s">
        <v>8238</v>
      </c>
      <c r="B864" t="s">
        <v>8274</v>
      </c>
      <c r="C864" s="607" t="s">
        <v>8868</v>
      </c>
      <c r="D864">
        <v>333</v>
      </c>
      <c r="E864">
        <v>21</v>
      </c>
      <c r="F864">
        <v>101</v>
      </c>
      <c r="G864" t="s">
        <v>8294</v>
      </c>
      <c r="H864" t="s">
        <v>8294</v>
      </c>
      <c r="I864" t="s">
        <v>8294</v>
      </c>
      <c r="J864">
        <v>46</v>
      </c>
      <c r="K864">
        <v>13.9</v>
      </c>
      <c r="L864" t="s">
        <v>8294</v>
      </c>
      <c r="M864" t="s">
        <v>8294</v>
      </c>
      <c r="N864">
        <v>1.1000000000000001</v>
      </c>
      <c r="O864">
        <v>63.7</v>
      </c>
      <c r="P864">
        <v>8.8000000000000007</v>
      </c>
      <c r="Q864">
        <v>35.799999999999997</v>
      </c>
      <c r="R864">
        <v>30.8</v>
      </c>
    </row>
    <row r="865" spans="1:18">
      <c r="A865" t="s">
        <v>8229</v>
      </c>
      <c r="B865" t="s">
        <v>8274</v>
      </c>
      <c r="C865" s="607" t="s">
        <v>8868</v>
      </c>
      <c r="D865">
        <v>333</v>
      </c>
      <c r="E865">
        <v>22</v>
      </c>
      <c r="F865">
        <v>103</v>
      </c>
      <c r="G865" t="s">
        <v>8294</v>
      </c>
      <c r="H865" t="s">
        <v>8294</v>
      </c>
      <c r="I865" t="s">
        <v>8294</v>
      </c>
      <c r="J865" t="s">
        <v>8294</v>
      </c>
      <c r="K865" t="s">
        <v>8294</v>
      </c>
      <c r="L865" t="s">
        <v>8294</v>
      </c>
      <c r="M865" t="s">
        <v>8294</v>
      </c>
      <c r="N865" t="s">
        <v>8294</v>
      </c>
      <c r="O865" t="s">
        <v>8294</v>
      </c>
      <c r="P865" t="s">
        <v>8294</v>
      </c>
      <c r="Q865" t="s">
        <v>8294</v>
      </c>
      <c r="R865" t="s">
        <v>8294</v>
      </c>
    </row>
  </sheetData>
  <sortState ref="A1:CP865">
    <sortCondition ref="D1:D865"/>
    <sortCondition ref="E1:E8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154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Plages nommées</vt:lpstr>
      </vt:variant>
      <vt:variant>
        <vt:i4>5</vt:i4>
      </vt:variant>
    </vt:vector>
  </HeadingPairs>
  <TitlesOfParts>
    <vt:vector size="23" baseType="lpstr">
      <vt:lpstr>README</vt:lpstr>
      <vt:lpstr>Trial</vt:lpstr>
      <vt:lpstr>Site</vt:lpstr>
      <vt:lpstr>Contact</vt:lpstr>
      <vt:lpstr>Variable</vt:lpstr>
      <vt:lpstr>PlantMaterial</vt:lpstr>
      <vt:lpstr>Treatment</vt:lpstr>
      <vt:lpstr>Data</vt:lpstr>
      <vt:lpstr>Level</vt:lpstr>
      <vt:lpstr>Files</vt:lpstr>
      <vt:lpstr>ForestComplementaryInfo</vt:lpstr>
      <vt:lpstr>StaticData</vt:lpstr>
      <vt:lpstr>Meteo_data</vt:lpstr>
      <vt:lpstr>Soil data</vt:lpstr>
      <vt:lpstr>INN_data</vt:lpstr>
      <vt:lpstr>Parcellaire_data</vt:lpstr>
      <vt:lpstr>ITK_Data</vt:lpstr>
      <vt:lpstr>Feuil2</vt:lpstr>
      <vt:lpstr>HoldingInstitution</vt:lpstr>
      <vt:lpstr>InstitutionName</vt:lpstr>
      <vt:lpstr>ProjectAcronym</vt:lpstr>
      <vt:lpstr>SiteName</vt:lpstr>
      <vt:lpstr>TaxonScientificName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cmichotey</dc:creator>
  <cp:lastModifiedBy>Anne-Sophie Bouchet</cp:lastModifiedBy>
  <cp:revision>11</cp:revision>
  <cp:lastPrinted>2015-12-01T09:57:10Z</cp:lastPrinted>
  <dcterms:created xsi:type="dcterms:W3CDTF">2013-10-04T13:51:10Z</dcterms:created>
  <dcterms:modified xsi:type="dcterms:W3CDTF">2015-12-03T11:00:46Z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